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H:\Documents\Hobby\GitHub\Economics\"/>
    </mc:Choice>
  </mc:AlternateContent>
  <bookViews>
    <workbookView xWindow="0" yWindow="0" windowWidth="28800" windowHeight="12435"/>
  </bookViews>
  <sheets>
    <sheet name="ConsolidatedTTM" sheetId="1" r:id="rId1"/>
    <sheet name="SALES" sheetId="9" r:id="rId2"/>
  </sheets>
  <definedNames>
    <definedName name="CIQWBGuid" hidden="1">"d5c96f1c-0b8a-4f1d-9499-e87469d8b72c"</definedName>
    <definedName name="IQ_ADDIN" hidden="1">"AUTO"</definedName>
    <definedName name="IQ_CH">110000</definedName>
    <definedName name="IQ_CONV_RATE" hidden="1">"c2192"</definedName>
    <definedName name="IQ_CQ">5000</definedName>
    <definedName name="IQ_CY">10000</definedName>
    <definedName name="IQ_DAILY">500000</definedName>
    <definedName name="IQ_DNTM" hidden="1">700000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MTD" hidden="1">800000</definedName>
    <definedName name="IQ_NAMES_REVISION_DATE_" hidden="1">43149.8370949074</definedName>
    <definedName name="IQ_NTM">6000</definedName>
    <definedName name="IQ_OG_TOTAL_OIL_PRODUCTON" hidden="1">"c2059"</definedName>
    <definedName name="IQ_QTD" hidden="1">750000</definedName>
    <definedName name="IQ_SHAREOUTSTANDING" hidden="1">"c1347"</definedName>
    <definedName name="IQ_TODAY" hidden="1">0</definedName>
    <definedName name="IQ_WEEK">50000</definedName>
    <definedName name="IQ_YTD">3000</definedName>
    <definedName name="IQ_YTDMONTH" hidden="1">130000</definedName>
    <definedName name="OLE_LINK20" localSheetId="0">ConsolidatedTTM!#REF!</definedName>
    <definedName name="SPWS_WBID">"D59E1A16-371E-4D0F-A93D-481B765CD67C"</definedName>
    <definedName name="SPWS_WSID" localSheetId="0" hidden="1">"2E0D7859-DB93-478B-9DA7-67CC50929A66"</definedName>
  </definedNames>
  <calcPr calcId="152511"/>
</workbook>
</file>

<file path=xl/calcChain.xml><?xml version="1.0" encoding="utf-8"?>
<calcChain xmlns="http://schemas.openxmlformats.org/spreadsheetml/2006/main">
  <c r="K128" i="1" l="1"/>
  <c r="J128" i="1"/>
  <c r="K127" i="1"/>
  <c r="J127" i="1"/>
  <c r="K126" i="1"/>
  <c r="J126" i="1"/>
  <c r="K125" i="1"/>
  <c r="J125" i="1"/>
  <c r="K124" i="1"/>
  <c r="J124" i="1"/>
  <c r="K123" i="1"/>
  <c r="J123" i="1"/>
  <c r="K122" i="1"/>
  <c r="J122" i="1"/>
  <c r="K121" i="1"/>
  <c r="J121" i="1"/>
  <c r="K120" i="1"/>
  <c r="J120" i="1"/>
  <c r="K119" i="1"/>
  <c r="J119" i="1"/>
  <c r="K118" i="1"/>
  <c r="J118" i="1"/>
  <c r="K117" i="1"/>
  <c r="J117" i="1"/>
  <c r="K116" i="1"/>
  <c r="J116" i="1"/>
  <c r="K115" i="1"/>
  <c r="J115" i="1"/>
  <c r="K114" i="1"/>
  <c r="J114" i="1"/>
  <c r="K113" i="1"/>
  <c r="J113" i="1"/>
  <c r="K112" i="1"/>
  <c r="J112" i="1"/>
  <c r="K111" i="1"/>
  <c r="J111" i="1"/>
  <c r="K110" i="1"/>
  <c r="J110" i="1"/>
  <c r="K109" i="1"/>
  <c r="J109" i="1"/>
  <c r="K108" i="1"/>
  <c r="J108" i="1"/>
  <c r="K107" i="1"/>
  <c r="J107" i="1"/>
  <c r="K106" i="1"/>
  <c r="J106" i="1"/>
  <c r="K105" i="1"/>
  <c r="J105" i="1"/>
  <c r="K104" i="1"/>
  <c r="J104" i="1"/>
  <c r="K103" i="1"/>
  <c r="J103" i="1"/>
  <c r="K102" i="1"/>
  <c r="J102" i="1"/>
  <c r="K101" i="1"/>
  <c r="J101" i="1"/>
  <c r="K100" i="1"/>
  <c r="J100" i="1"/>
  <c r="K99" i="1"/>
  <c r="J99" i="1"/>
  <c r="K98" i="1"/>
  <c r="J98" i="1"/>
  <c r="K97" i="1"/>
  <c r="J97" i="1"/>
  <c r="K96" i="1"/>
  <c r="J96" i="1"/>
  <c r="K95" i="1"/>
  <c r="J95" i="1"/>
  <c r="K94" i="1"/>
  <c r="J94" i="1"/>
  <c r="K93" i="1"/>
  <c r="J93" i="1"/>
  <c r="K92" i="1"/>
  <c r="J92" i="1"/>
  <c r="K91" i="1"/>
  <c r="J91" i="1"/>
  <c r="K90" i="1"/>
  <c r="J90" i="1"/>
  <c r="K89" i="1"/>
  <c r="J89" i="1"/>
  <c r="K88" i="1"/>
  <c r="J88" i="1"/>
  <c r="K87" i="1"/>
  <c r="J87" i="1"/>
  <c r="K86" i="1"/>
  <c r="J86" i="1"/>
  <c r="K85" i="1"/>
  <c r="J85" i="1"/>
  <c r="K84" i="1"/>
  <c r="J84" i="1"/>
  <c r="K83" i="1"/>
  <c r="J83" i="1"/>
  <c r="K82" i="1"/>
  <c r="J82" i="1"/>
  <c r="K81" i="1"/>
  <c r="J81" i="1"/>
  <c r="K80" i="1"/>
  <c r="J80" i="1"/>
  <c r="K79" i="1"/>
  <c r="J79" i="1"/>
  <c r="K78" i="1"/>
  <c r="J78" i="1"/>
  <c r="K77" i="1"/>
  <c r="J77" i="1"/>
  <c r="K76" i="1"/>
  <c r="J76" i="1"/>
  <c r="K75" i="1"/>
  <c r="J75" i="1"/>
  <c r="K74" i="1"/>
  <c r="J74" i="1"/>
  <c r="K73" i="1"/>
  <c r="J73" i="1"/>
  <c r="K72" i="1"/>
  <c r="J72" i="1"/>
  <c r="K71" i="1"/>
  <c r="J71" i="1"/>
  <c r="K70" i="1"/>
  <c r="J70" i="1"/>
  <c r="K69" i="1"/>
  <c r="J69" i="1"/>
  <c r="K68" i="1"/>
  <c r="J68" i="1"/>
  <c r="K67" i="1"/>
  <c r="J67" i="1"/>
  <c r="K66" i="1"/>
  <c r="J66" i="1"/>
  <c r="K65" i="1"/>
  <c r="J65" i="1"/>
  <c r="K64" i="1"/>
  <c r="J64" i="1"/>
  <c r="K63" i="1"/>
  <c r="J63" i="1"/>
  <c r="K62" i="1"/>
  <c r="J62" i="1"/>
  <c r="K61" i="1"/>
  <c r="J61" i="1"/>
  <c r="K60" i="1"/>
  <c r="J60" i="1"/>
  <c r="K59" i="1"/>
  <c r="J59" i="1"/>
  <c r="K58" i="1"/>
  <c r="J58" i="1"/>
  <c r="K57" i="1"/>
  <c r="J57" i="1"/>
  <c r="K56" i="1"/>
  <c r="J56" i="1"/>
  <c r="K55" i="1"/>
  <c r="J55" i="1"/>
  <c r="K54" i="1"/>
  <c r="J54" i="1"/>
  <c r="K53" i="1"/>
  <c r="J53" i="1"/>
  <c r="K52" i="1"/>
  <c r="J52" i="1"/>
  <c r="K51" i="1"/>
  <c r="J51" i="1"/>
  <c r="K50" i="1"/>
  <c r="J50" i="1"/>
  <c r="K49" i="1"/>
  <c r="J49" i="1"/>
  <c r="K48" i="1"/>
  <c r="J48" i="1"/>
  <c r="K47" i="1"/>
  <c r="J47" i="1"/>
  <c r="K46" i="1"/>
  <c r="J46" i="1"/>
  <c r="K45" i="1"/>
  <c r="J45" i="1"/>
  <c r="K44" i="1"/>
  <c r="J44" i="1"/>
  <c r="K43" i="1"/>
  <c r="J43" i="1"/>
  <c r="K42" i="1"/>
  <c r="J42" i="1"/>
  <c r="K41" i="1"/>
  <c r="J41" i="1"/>
  <c r="K40" i="1"/>
  <c r="J40" i="1"/>
  <c r="K39" i="1"/>
  <c r="J39" i="1"/>
  <c r="K38" i="1"/>
  <c r="J38" i="1"/>
  <c r="K37" i="1"/>
  <c r="J37" i="1"/>
  <c r="K36" i="1"/>
  <c r="J36" i="1"/>
  <c r="K35" i="1"/>
  <c r="J35" i="1"/>
  <c r="K34" i="1"/>
  <c r="J34" i="1"/>
  <c r="K33" i="1"/>
  <c r="J33" i="1"/>
  <c r="K32" i="1"/>
  <c r="J32" i="1"/>
  <c r="K31" i="1"/>
  <c r="J31" i="1"/>
  <c r="K30" i="1"/>
  <c r="J30" i="1"/>
  <c r="K29" i="1"/>
  <c r="J29" i="1"/>
  <c r="K28" i="1"/>
  <c r="J28" i="1"/>
  <c r="K27" i="1"/>
  <c r="J27" i="1"/>
  <c r="K26" i="1"/>
  <c r="J26" i="1"/>
  <c r="K25" i="1"/>
  <c r="J25" i="1"/>
  <c r="K24" i="1"/>
  <c r="J24" i="1"/>
  <c r="K23" i="1"/>
  <c r="J23" i="1"/>
  <c r="K22" i="1"/>
  <c r="J22" i="1"/>
  <c r="K21" i="1"/>
  <c r="J21" i="1"/>
  <c r="K20" i="1"/>
  <c r="J20" i="1"/>
  <c r="K19" i="1"/>
  <c r="J19" i="1"/>
  <c r="K18" i="1"/>
  <c r="J18" i="1"/>
  <c r="K17" i="1"/>
  <c r="J17" i="1"/>
  <c r="K16" i="1"/>
  <c r="J16" i="1"/>
  <c r="K15" i="1"/>
  <c r="J15" i="1"/>
  <c r="K14" i="1"/>
  <c r="J14" i="1"/>
  <c r="K13" i="1"/>
  <c r="J13" i="1"/>
  <c r="K12" i="1"/>
  <c r="J12" i="1"/>
  <c r="I128" i="1"/>
  <c r="H128" i="1"/>
  <c r="I127" i="1"/>
  <c r="H127" i="1"/>
  <c r="I126" i="1"/>
  <c r="H126" i="1"/>
  <c r="I125" i="1"/>
  <c r="H125" i="1"/>
  <c r="I124" i="1"/>
  <c r="H124" i="1"/>
  <c r="I123" i="1"/>
  <c r="H123" i="1"/>
  <c r="I122" i="1"/>
  <c r="H122" i="1"/>
  <c r="I121" i="1"/>
  <c r="H121" i="1"/>
  <c r="I120" i="1"/>
  <c r="H120" i="1"/>
  <c r="I119" i="1"/>
  <c r="H119" i="1"/>
  <c r="I118" i="1"/>
  <c r="H118" i="1"/>
  <c r="I117" i="1"/>
  <c r="H117" i="1"/>
  <c r="I116" i="1"/>
  <c r="H116" i="1"/>
  <c r="I115" i="1"/>
  <c r="H115" i="1"/>
  <c r="I114" i="1"/>
  <c r="H114" i="1"/>
  <c r="I113" i="1"/>
  <c r="H113" i="1"/>
  <c r="I112" i="1"/>
  <c r="H112" i="1"/>
  <c r="I111" i="1"/>
  <c r="H111" i="1"/>
  <c r="I110" i="1"/>
  <c r="H110" i="1"/>
  <c r="I109" i="1"/>
  <c r="H109" i="1"/>
  <c r="I108" i="1"/>
  <c r="H108" i="1"/>
  <c r="I107" i="1"/>
  <c r="H107" i="1"/>
  <c r="I106" i="1"/>
  <c r="H106" i="1"/>
  <c r="I105" i="1"/>
  <c r="H105" i="1"/>
  <c r="I104" i="1"/>
  <c r="H104" i="1"/>
  <c r="I103" i="1"/>
  <c r="H103" i="1"/>
  <c r="I102" i="1"/>
  <c r="H102" i="1"/>
  <c r="I101" i="1"/>
  <c r="H101" i="1"/>
  <c r="I100" i="1"/>
  <c r="H100" i="1"/>
  <c r="I99" i="1"/>
  <c r="H99" i="1"/>
  <c r="I98" i="1"/>
  <c r="H98" i="1"/>
  <c r="I97" i="1"/>
  <c r="H97" i="1"/>
  <c r="I96" i="1"/>
  <c r="H96" i="1"/>
  <c r="I95" i="1"/>
  <c r="H95" i="1"/>
  <c r="I94" i="1"/>
  <c r="H94" i="1"/>
  <c r="I93" i="1"/>
  <c r="H93" i="1"/>
  <c r="I92" i="1"/>
  <c r="H92" i="1"/>
  <c r="I91" i="1"/>
  <c r="H91" i="1"/>
  <c r="I90" i="1"/>
  <c r="H90" i="1"/>
  <c r="I89" i="1"/>
  <c r="H89" i="1"/>
  <c r="I88" i="1"/>
  <c r="H88" i="1"/>
  <c r="I87" i="1"/>
  <c r="H87" i="1"/>
  <c r="I86" i="1"/>
  <c r="H86" i="1"/>
  <c r="I85" i="1"/>
  <c r="H85" i="1"/>
  <c r="I84" i="1"/>
  <c r="H84" i="1"/>
  <c r="I83" i="1"/>
  <c r="H83" i="1"/>
  <c r="I82" i="1"/>
  <c r="H82" i="1"/>
  <c r="I81" i="1"/>
  <c r="H81" i="1"/>
  <c r="I80" i="1"/>
  <c r="H80" i="1"/>
  <c r="I79" i="1"/>
  <c r="H79" i="1"/>
  <c r="I78" i="1"/>
  <c r="H78" i="1"/>
  <c r="I77" i="1"/>
  <c r="H77" i="1"/>
  <c r="I76" i="1"/>
  <c r="H76" i="1"/>
  <c r="I75" i="1"/>
  <c r="H75" i="1"/>
  <c r="I74" i="1"/>
  <c r="H74" i="1"/>
  <c r="I73" i="1"/>
  <c r="H73" i="1"/>
  <c r="I72" i="1"/>
  <c r="H72" i="1"/>
  <c r="I71" i="1"/>
  <c r="H71" i="1"/>
  <c r="I70" i="1"/>
  <c r="H70" i="1"/>
  <c r="I69" i="1"/>
  <c r="H69" i="1"/>
  <c r="I68" i="1"/>
  <c r="H68" i="1"/>
  <c r="I67" i="1"/>
  <c r="H67" i="1"/>
  <c r="I66" i="1"/>
  <c r="H66" i="1"/>
  <c r="I65" i="1"/>
  <c r="H65" i="1"/>
  <c r="I64" i="1"/>
  <c r="H64" i="1"/>
  <c r="I63" i="1"/>
  <c r="H63" i="1"/>
  <c r="I62" i="1"/>
  <c r="H62" i="1"/>
  <c r="I61" i="1"/>
  <c r="H61" i="1"/>
  <c r="I60" i="1"/>
  <c r="H60" i="1"/>
  <c r="I59" i="1"/>
  <c r="H59" i="1"/>
  <c r="I58" i="1"/>
  <c r="H58" i="1"/>
  <c r="I57" i="1"/>
  <c r="H57" i="1"/>
  <c r="I56" i="1"/>
  <c r="H56" i="1"/>
  <c r="I55" i="1"/>
  <c r="H55" i="1"/>
  <c r="I54" i="1"/>
  <c r="H54" i="1"/>
  <c r="I53" i="1"/>
  <c r="H53" i="1"/>
  <c r="I52" i="1"/>
  <c r="H52" i="1"/>
  <c r="I51" i="1"/>
  <c r="H51" i="1"/>
  <c r="I50" i="1"/>
  <c r="H50" i="1"/>
  <c r="I49" i="1"/>
  <c r="H49" i="1"/>
  <c r="I48" i="1"/>
  <c r="H48" i="1"/>
  <c r="I47" i="1"/>
  <c r="H47" i="1"/>
  <c r="I46" i="1"/>
  <c r="H46" i="1"/>
  <c r="I45" i="1"/>
  <c r="H45" i="1"/>
  <c r="I44" i="1"/>
  <c r="H44" i="1"/>
  <c r="I43" i="1"/>
  <c r="H43" i="1"/>
  <c r="I42" i="1"/>
  <c r="H42" i="1"/>
  <c r="I41" i="1"/>
  <c r="H41" i="1"/>
  <c r="I40" i="1"/>
  <c r="H40" i="1"/>
  <c r="I39" i="1"/>
  <c r="H39" i="1"/>
  <c r="I38" i="1"/>
  <c r="H38" i="1"/>
  <c r="I37" i="1"/>
  <c r="H37" i="1"/>
  <c r="I36" i="1"/>
  <c r="H36" i="1"/>
  <c r="I35" i="1"/>
  <c r="H35" i="1"/>
  <c r="I34" i="1"/>
  <c r="H34" i="1"/>
  <c r="I33" i="1"/>
  <c r="H33" i="1"/>
  <c r="I32" i="1"/>
  <c r="H32" i="1"/>
  <c r="I31" i="1"/>
  <c r="H31" i="1"/>
  <c r="I30" i="1"/>
  <c r="H30" i="1"/>
  <c r="I29" i="1"/>
  <c r="H29" i="1"/>
  <c r="I28" i="1"/>
  <c r="H28" i="1"/>
  <c r="I27" i="1"/>
  <c r="H27" i="1"/>
  <c r="I26" i="1"/>
  <c r="H26" i="1"/>
  <c r="I25" i="1"/>
  <c r="H25" i="1"/>
  <c r="I24" i="1"/>
  <c r="H24" i="1"/>
  <c r="I23" i="1"/>
  <c r="H23" i="1"/>
  <c r="I22" i="1"/>
  <c r="H22" i="1"/>
  <c r="I21" i="1"/>
  <c r="H21" i="1"/>
  <c r="I20" i="1"/>
  <c r="H20" i="1"/>
  <c r="I19" i="1"/>
  <c r="H19" i="1"/>
  <c r="I18" i="1"/>
  <c r="H18" i="1"/>
  <c r="I17" i="1"/>
  <c r="H17" i="1"/>
  <c r="I16" i="1"/>
  <c r="H16" i="1"/>
  <c r="I15" i="1"/>
  <c r="H15" i="1"/>
  <c r="I14" i="1"/>
  <c r="H14" i="1"/>
  <c r="I13" i="1"/>
  <c r="H13" i="1"/>
  <c r="I12" i="1"/>
  <c r="H12" i="1"/>
  <c r="I11" i="1"/>
  <c r="H11" i="1"/>
  <c r="I10" i="1"/>
  <c r="H10" i="1"/>
  <c r="I9" i="1"/>
  <c r="H9" i="1"/>
  <c r="I8" i="1"/>
  <c r="H8" i="1"/>
  <c r="B135" i="1" l="1"/>
  <c r="B134" i="1"/>
  <c r="B133" i="1"/>
  <c r="B132" i="1"/>
  <c r="B131" i="1"/>
  <c r="B130" i="1"/>
  <c r="B129" i="1"/>
  <c r="B128" i="1"/>
  <c r="B127" i="1"/>
  <c r="B126" i="1"/>
  <c r="B125" i="1"/>
  <c r="B124" i="1"/>
  <c r="B123" i="1"/>
  <c r="B122" i="1"/>
  <c r="B121" i="1"/>
  <c r="B120" i="1"/>
  <c r="B119" i="1"/>
  <c r="B118" i="1"/>
  <c r="B117" i="1"/>
  <c r="B116" i="1"/>
  <c r="B115" i="1"/>
  <c r="B114" i="1"/>
  <c r="B113" i="1"/>
  <c r="B112" i="1"/>
  <c r="B111" i="1"/>
  <c r="B110" i="1"/>
  <c r="B109" i="1"/>
  <c r="B108" i="1"/>
  <c r="B107" i="1"/>
  <c r="B106" i="1"/>
  <c r="B105" i="1"/>
  <c r="B104" i="1"/>
  <c r="B103" i="1"/>
  <c r="B102" i="1"/>
  <c r="B101" i="1"/>
  <c r="B100" i="1"/>
  <c r="B99" i="1"/>
  <c r="B98" i="1"/>
  <c r="B97" i="1"/>
  <c r="B96" i="1"/>
  <c r="B95" i="1"/>
  <c r="B94" i="1"/>
  <c r="B93" i="1"/>
  <c r="B92" i="1"/>
  <c r="B91" i="1"/>
  <c r="B90" i="1"/>
  <c r="B89" i="1"/>
  <c r="B88" i="1"/>
  <c r="B87" i="1"/>
  <c r="B86" i="1"/>
  <c r="B85" i="1"/>
  <c r="B84" i="1"/>
  <c r="B83" i="1"/>
  <c r="B82" i="1"/>
  <c r="B81" i="1"/>
  <c r="B80" i="1"/>
  <c r="B79" i="1"/>
  <c r="B78" i="1"/>
  <c r="B77" i="1"/>
  <c r="B76" i="1"/>
  <c r="B75" i="1"/>
  <c r="B74" i="1"/>
  <c r="B73" i="1"/>
  <c r="B72" i="1"/>
  <c r="B71" i="1"/>
  <c r="B70" i="1"/>
  <c r="B69" i="1"/>
  <c r="B68" i="1"/>
  <c r="B67" i="1"/>
  <c r="B66" i="1"/>
  <c r="B65" i="1"/>
  <c r="B64" i="1"/>
  <c r="B63" i="1"/>
  <c r="B62" i="1"/>
  <c r="B61" i="1"/>
  <c r="B60" i="1"/>
  <c r="B59" i="1"/>
  <c r="B58" i="1"/>
  <c r="B57" i="1"/>
  <c r="B56" i="1"/>
  <c r="B55" i="1"/>
  <c r="B54" i="1"/>
  <c r="B53" i="1"/>
  <c r="B52" i="1"/>
  <c r="B51" i="1"/>
  <c r="B50" i="1"/>
  <c r="B49" i="1"/>
  <c r="B48" i="1"/>
  <c r="B47" i="1"/>
  <c r="B46" i="1"/>
  <c r="B45" i="1"/>
  <c r="B44" i="1"/>
  <c r="B43" i="1"/>
  <c r="B42" i="1"/>
  <c r="B41" i="1"/>
  <c r="B40" i="1"/>
  <c r="B39" i="1"/>
  <c r="B38" i="1"/>
  <c r="B37" i="1"/>
  <c r="B36" i="1"/>
  <c r="B35" i="1"/>
  <c r="B34" i="1"/>
  <c r="B33" i="1"/>
  <c r="B32" i="1"/>
  <c r="B31" i="1"/>
  <c r="B30" i="1"/>
  <c r="B29" i="1"/>
  <c r="B28" i="1"/>
  <c r="B27" i="1"/>
  <c r="B26" i="1"/>
  <c r="B25" i="1"/>
  <c r="B24" i="1"/>
  <c r="B23" i="1"/>
  <c r="B22" i="1"/>
  <c r="B21" i="1"/>
  <c r="B20" i="1"/>
  <c r="B19" i="1"/>
  <c r="B18" i="1"/>
  <c r="B17" i="1"/>
  <c r="B16" i="1"/>
  <c r="B15" i="1"/>
  <c r="B14" i="1"/>
  <c r="B13" i="1"/>
  <c r="B12" i="1"/>
  <c r="B11" i="1"/>
  <c r="B10" i="1"/>
  <c r="B9" i="1"/>
  <c r="B8" i="1"/>
  <c r="L54" i="1" l="1"/>
  <c r="G11" i="1"/>
  <c r="G12" i="1"/>
  <c r="G15" i="1"/>
  <c r="G16" i="1"/>
  <c r="G22" i="1"/>
  <c r="G24" i="1"/>
  <c r="G28" i="1"/>
  <c r="G32" i="1"/>
  <c r="G35" i="1"/>
  <c r="G36" i="1"/>
  <c r="G40" i="1"/>
  <c r="G47" i="1"/>
  <c r="G48" i="1"/>
  <c r="G52" i="1"/>
  <c r="G56" i="1"/>
  <c r="G58" i="1"/>
  <c r="G59" i="1"/>
  <c r="G60" i="1"/>
  <c r="G57" i="1"/>
  <c r="G55" i="1"/>
  <c r="G54" i="1"/>
  <c r="G53" i="1"/>
  <c r="G51" i="1"/>
  <c r="G50" i="1"/>
  <c r="G49" i="1"/>
  <c r="G46" i="1"/>
  <c r="G45" i="1"/>
  <c r="G44" i="1"/>
  <c r="G43" i="1"/>
  <c r="G42" i="1"/>
  <c r="G41" i="1"/>
  <c r="G39" i="1"/>
  <c r="G38" i="1"/>
  <c r="G37" i="1"/>
  <c r="G34" i="1"/>
  <c r="G33" i="1"/>
  <c r="G31" i="1"/>
  <c r="G30" i="1"/>
  <c r="G29" i="1"/>
  <c r="G27" i="1"/>
  <c r="G26" i="1"/>
  <c r="G25" i="1"/>
  <c r="G23" i="1"/>
  <c r="G21" i="1"/>
  <c r="G20" i="1"/>
  <c r="G19" i="1"/>
  <c r="G18" i="1"/>
  <c r="G17" i="1"/>
  <c r="G14" i="1"/>
  <c r="G13" i="1"/>
  <c r="G10" i="1"/>
  <c r="G9" i="1"/>
  <c r="G8" i="1"/>
  <c r="C47" i="9" l="1"/>
  <c r="B47" i="9"/>
  <c r="C46" i="9"/>
  <c r="B46" i="9"/>
  <c r="C45" i="9"/>
  <c r="B45" i="9"/>
  <c r="C44" i="9"/>
  <c r="B44" i="9"/>
  <c r="C43" i="9"/>
  <c r="B43" i="9"/>
  <c r="C42" i="9"/>
  <c r="B42" i="9"/>
  <c r="C41" i="9"/>
  <c r="B41" i="9"/>
  <c r="C40" i="9"/>
  <c r="B40" i="9"/>
  <c r="C39" i="9"/>
  <c r="B39" i="9"/>
  <c r="C38" i="9"/>
  <c r="B38" i="9"/>
  <c r="C37" i="9"/>
  <c r="B37" i="9"/>
  <c r="C36" i="9"/>
  <c r="B36" i="9"/>
  <c r="C32" i="9"/>
  <c r="B32" i="9"/>
  <c r="C31" i="9"/>
  <c r="B31" i="9"/>
  <c r="C30" i="9"/>
  <c r="B30" i="9"/>
  <c r="C29" i="9"/>
  <c r="B29" i="9"/>
  <c r="C28" i="9"/>
  <c r="B28" i="9"/>
  <c r="C27" i="9"/>
  <c r="B27" i="9"/>
  <c r="C26" i="9"/>
  <c r="B26" i="9"/>
  <c r="C25" i="9"/>
  <c r="B25" i="9"/>
  <c r="C24" i="9"/>
  <c r="B24" i="9"/>
  <c r="C23" i="9"/>
  <c r="B23" i="9"/>
  <c r="C22" i="9"/>
  <c r="B22" i="9"/>
  <c r="C21" i="9"/>
  <c r="B21" i="9"/>
  <c r="C7" i="9"/>
  <c r="C8" i="9"/>
  <c r="C9" i="9"/>
  <c r="C10" i="9"/>
  <c r="C11" i="9"/>
  <c r="C12" i="9"/>
  <c r="C13" i="9"/>
  <c r="C14" i="9"/>
  <c r="C15" i="9"/>
  <c r="C16" i="9"/>
  <c r="C17" i="9"/>
  <c r="C6" i="9"/>
  <c r="B7" i="9"/>
  <c r="B8" i="9"/>
  <c r="B9" i="9"/>
  <c r="B10" i="9"/>
  <c r="B11" i="9"/>
  <c r="B12" i="9"/>
  <c r="B13" i="9"/>
  <c r="B14" i="9"/>
  <c r="B15" i="9"/>
  <c r="B16" i="9"/>
  <c r="B17" i="9"/>
  <c r="B6" i="9"/>
  <c r="D35" i="9"/>
  <c r="D20" i="9"/>
  <c r="A48" i="9" l="1"/>
  <c r="A33" i="9"/>
  <c r="J35" i="9" l="1"/>
  <c r="J20" i="9"/>
  <c r="E20" i="9"/>
  <c r="E35" i="9"/>
  <c r="F35" i="9" l="1"/>
  <c r="F20" i="9"/>
  <c r="H35" i="9" l="1"/>
  <c r="H20" i="9"/>
  <c r="I35" i="9" l="1"/>
  <c r="I20" i="9"/>
  <c r="K35" i="9"/>
  <c r="K20" i="9"/>
  <c r="L35" i="9"/>
  <c r="L20" i="9"/>
  <c r="M35" i="9"/>
  <c r="M20" i="9"/>
  <c r="N20" i="9"/>
  <c r="N35" i="9"/>
  <c r="P35" i="9"/>
  <c r="P20" i="9"/>
  <c r="Z47" i="9"/>
  <c r="U35" i="9"/>
  <c r="T35" i="9"/>
  <c r="S35" i="9"/>
  <c r="R35" i="9"/>
  <c r="Q35" i="9"/>
  <c r="O35" i="9"/>
  <c r="C35" i="9"/>
  <c r="B35" i="9"/>
  <c r="AC20" i="9"/>
  <c r="AC35" i="9" s="1"/>
  <c r="AB20" i="9"/>
  <c r="AB35" i="9" s="1"/>
  <c r="AA20" i="9"/>
  <c r="AA35" i="9" s="1"/>
  <c r="Z20" i="9"/>
  <c r="Z35" i="9" s="1"/>
  <c r="Y20" i="9"/>
  <c r="Y35" i="9" s="1"/>
  <c r="X20" i="9"/>
  <c r="X35" i="9" s="1"/>
  <c r="W20" i="9"/>
  <c r="W35" i="9" s="1"/>
  <c r="V20" i="9"/>
  <c r="V35" i="9" s="1"/>
  <c r="U20" i="9"/>
  <c r="T20" i="9"/>
  <c r="S20" i="9"/>
  <c r="R20" i="9"/>
  <c r="Q20" i="9"/>
  <c r="O20" i="9"/>
  <c r="C20" i="9"/>
  <c r="B20" i="9"/>
</calcChain>
</file>

<file path=xl/sharedStrings.xml><?xml version="1.0" encoding="utf-8"?>
<sst xmlns="http://schemas.openxmlformats.org/spreadsheetml/2006/main" count="211" uniqueCount="167">
  <si>
    <t>03/31/2002</t>
  </si>
  <si>
    <t>12/31/2001</t>
  </si>
  <si>
    <t>09/30/2001</t>
  </si>
  <si>
    <t>06/30/2001</t>
  </si>
  <si>
    <t>03/31/2001</t>
  </si>
  <si>
    <t>12/31/2000</t>
  </si>
  <si>
    <t>09/30/2000</t>
  </si>
  <si>
    <t>06/30/2000</t>
  </si>
  <si>
    <t>03/31/2000</t>
  </si>
  <si>
    <t>12/31/1999</t>
  </si>
  <si>
    <t>09/30/1999</t>
  </si>
  <si>
    <t>06/30/1999</t>
  </si>
  <si>
    <t>03/31/1999</t>
  </si>
  <si>
    <t>12/31/1998</t>
  </si>
  <si>
    <t>09/30/1998</t>
  </si>
  <si>
    <t>06/30/1998</t>
  </si>
  <si>
    <t>03/31/1998</t>
  </si>
  <si>
    <t>12/31/1997</t>
  </si>
  <si>
    <t>09/30/1997</t>
  </si>
  <si>
    <t>06/30/1997</t>
  </si>
  <si>
    <t>03/31/1997</t>
  </si>
  <si>
    <t>12/31/1996</t>
  </si>
  <si>
    <t>09/30/1996</t>
  </si>
  <si>
    <t>06/30/1996</t>
  </si>
  <si>
    <t>03/31/1996</t>
  </si>
  <si>
    <t>12/31/1995</t>
  </si>
  <si>
    <t>09/30/1995</t>
  </si>
  <si>
    <t>06/30/1995</t>
  </si>
  <si>
    <t>03/31/1995</t>
  </si>
  <si>
    <t>12/31/1994</t>
  </si>
  <si>
    <t>09/30/1994</t>
  </si>
  <si>
    <t>06/30/1994</t>
  </si>
  <si>
    <t>03/31/1994</t>
  </si>
  <si>
    <t>12/31/1993</t>
  </si>
  <si>
    <t>09/30/1993</t>
  </si>
  <si>
    <t>06/30/1993</t>
  </si>
  <si>
    <t>03/31/1993</t>
  </si>
  <si>
    <t>12/31/1992</t>
  </si>
  <si>
    <t>09/30/1992</t>
  </si>
  <si>
    <t>06/30/1992</t>
  </si>
  <si>
    <t>03/31/1992</t>
  </si>
  <si>
    <t>12/31/1991</t>
  </si>
  <si>
    <t>09/30/1991</t>
  </si>
  <si>
    <t>06/30/1991</t>
  </si>
  <si>
    <t>03/31/1991</t>
  </si>
  <si>
    <t>12/31/1990</t>
  </si>
  <si>
    <t>09/30/1990</t>
  </si>
  <si>
    <t>06/30/1990</t>
  </si>
  <si>
    <t>03/31/1990</t>
  </si>
  <si>
    <t>12/31/1989</t>
  </si>
  <si>
    <t>09/30/1989</t>
  </si>
  <si>
    <t>06/30/1989</t>
  </si>
  <si>
    <t>03/31/1989</t>
  </si>
  <si>
    <t>12/31/1988</t>
  </si>
  <si>
    <t>09/30/1988</t>
  </si>
  <si>
    <t>06/30/1988</t>
  </si>
  <si>
    <t>03/31/1988</t>
  </si>
  <si>
    <t>09/30/2002</t>
  </si>
  <si>
    <t>06/30/2002</t>
  </si>
  <si>
    <t>09/30/2003</t>
  </si>
  <si>
    <t>12/31/2002</t>
  </si>
  <si>
    <t>03/31/2004</t>
  </si>
  <si>
    <t>06/30/2004</t>
  </si>
  <si>
    <t>09/30/2004</t>
  </si>
  <si>
    <t>06/30/2005</t>
  </si>
  <si>
    <t>09/30/2005</t>
  </si>
  <si>
    <t>AS REPORTED</t>
  </si>
  <si>
    <t>END</t>
  </si>
  <si>
    <t>(ests are</t>
  </si>
  <si>
    <t>bottom up)</t>
  </si>
  <si>
    <t>OPERATING</t>
  </si>
  <si>
    <t>03/31/2003</t>
  </si>
  <si>
    <t xml:space="preserve">06/30/2003 </t>
  </si>
  <si>
    <t>06/30/2006</t>
  </si>
  <si>
    <t xml:space="preserve">03/31/2005 </t>
  </si>
  <si>
    <t>09/30/2007</t>
  </si>
  <si>
    <t xml:space="preserve">12/31/2005 </t>
  </si>
  <si>
    <t xml:space="preserve">03/31/2006 </t>
  </si>
  <si>
    <t xml:space="preserve">09/30/2006 </t>
  </si>
  <si>
    <t>03/31/2008</t>
  </si>
  <si>
    <t>09/30/2008</t>
  </si>
  <si>
    <t xml:space="preserve">03/31/2007 </t>
  </si>
  <si>
    <t xml:space="preserve">06/30/2007 </t>
  </si>
  <si>
    <t xml:space="preserve">12/31/2006 </t>
  </si>
  <si>
    <t>09/30/2009</t>
  </si>
  <si>
    <t>06/30/2009</t>
  </si>
  <si>
    <t>12/31/2007</t>
  </si>
  <si>
    <t xml:space="preserve">06/30/2008 </t>
  </si>
  <si>
    <t>EARNINGS</t>
  </si>
  <si>
    <t xml:space="preserve">QUARTER </t>
  </si>
  <si>
    <t>06/30/2010</t>
  </si>
  <si>
    <t>Actual earnings are bottom up</t>
  </si>
  <si>
    <t>12/31/2008</t>
  </si>
  <si>
    <t xml:space="preserve">03/31/2009 </t>
  </si>
  <si>
    <t>ESTIMATES</t>
  </si>
  <si>
    <t>S&amp;P 500</t>
  </si>
  <si>
    <t>03/31/2010</t>
  </si>
  <si>
    <t xml:space="preserve">12/31/2009 </t>
  </si>
  <si>
    <t xml:space="preserve">09/30/2010 </t>
  </si>
  <si>
    <t>12/31/2010</t>
  </si>
  <si>
    <t xml:space="preserve">03/30/2011 </t>
  </si>
  <si>
    <t>Bottom up estimate:</t>
  </si>
  <si>
    <t>Operating earnings:</t>
  </si>
  <si>
    <t>As Reported earnings:</t>
  </si>
  <si>
    <t>ENERGY</t>
  </si>
  <si>
    <t>MATERIALS</t>
  </si>
  <si>
    <t>INDUSTRIALS</t>
  </si>
  <si>
    <t>CONSUMER DISCRETIONARY</t>
  </si>
  <si>
    <t>CONSUMER STAPLES</t>
  </si>
  <si>
    <t>HEALTH CARE</t>
  </si>
  <si>
    <t>FINANCIALS</t>
  </si>
  <si>
    <t>INFORMATION TECHNOLOGY</t>
  </si>
  <si>
    <t>TELECOMMUNICATION SERVICES</t>
  </si>
  <si>
    <t>UTILITIES</t>
  </si>
  <si>
    <t>QUARTERLY OPERATING MARGINS</t>
  </si>
  <si>
    <t>06/30/2011</t>
  </si>
  <si>
    <t>OPERATING SALES CONTRIBUTION</t>
  </si>
  <si>
    <t xml:space="preserve">09/30/2011 </t>
  </si>
  <si>
    <t xml:space="preserve">12/31/2011 </t>
  </si>
  <si>
    <t xml:space="preserve">03/31/2012 </t>
  </si>
  <si>
    <t>S&amp;P Dow Jones Indices</t>
  </si>
  <si>
    <t>S&amp;P 500 sales</t>
  </si>
  <si>
    <t xml:space="preserve">06/30/2012 </t>
  </si>
  <si>
    <t xml:space="preserve">09/30/2012 </t>
  </si>
  <si>
    <t xml:space="preserve">12/31/2012 </t>
  </si>
  <si>
    <t>03/31/2013</t>
  </si>
  <si>
    <t>06/30/2013</t>
  </si>
  <si>
    <t xml:space="preserve">09/30/2013 </t>
  </si>
  <si>
    <t>12/31/2013</t>
  </si>
  <si>
    <t xml:space="preserve">These materials have been prepared solely for informational purposes based upon information generally available to the public from sources believed to be reliable.  S&amp;P Dow Jones Indices, its affiliates, and its third-party data providers and licensors (collectively “S&amp;P Dow Jones Indices Parties”) do not guarantee the accuracy, completeness, timeliness or availability of the Content (index data, ratings, credit-related analyses and data, model, software or other application or output therefore).  S&amp;P Dow Jones Indices Parties are not responsible for any errors or omissions, regardless of the cause, for the results obtained from the use of the Content. THE CONTENT IS PROVIDED ON AN “AS IS” BASIS. S&amp;P DOW JONES INDICES PARTIES DISCLAIM ANY AND ALL EXPRESS OR IMPLIED WARRANTIES, INCLUDING, BUT NOT LIMITED TO, ANY WARRANTIES OF MERCHANTABILITY OR FITNESS FOR A PARTICULAR PURPOSE OR USE, FREEDOM FROM BUGS, SOFTWARE ERRORS OR DEFECTS, THAT THE CONTENT’S FUNCTIONING WILL BE UNINTERRUPTED OR THAT THE CONTENT WILL OPERATE WITH ANY SOFTWARE OR HARDWARE CONFIGURATION.  In no event shall S&amp;P Dow Jones Indices Parties be liable to any party for any direct, indirect, incidental, exemplary, compensatory, punitive, special or consequential damages, costs, expenses, legal fees, or losses (including, without limitation, lost income or lost profits and opportunity costs) in connection with any use of the Content even if advised of the possibility of such damages.  Past performance of the Index is not an indication of future results. The Index returns shown do not represent the results of actual trading of investible assets/securities.  </t>
  </si>
  <si>
    <t>Please note the disclaimer, which refers to the entire file's content:</t>
  </si>
  <si>
    <t xml:space="preserve">03/31/2014 </t>
  </si>
  <si>
    <t>QUARTERLY SALES PER SHARE</t>
  </si>
  <si>
    <t>06/30/2014</t>
  </si>
  <si>
    <t>09/30/2014</t>
  </si>
  <si>
    <t xml:space="preserve">12 MONTH EARNINGS PER SHARE </t>
  </si>
  <si>
    <t>12/31/2014</t>
  </si>
  <si>
    <t>03/31/2015</t>
  </si>
  <si>
    <t>06/30/2015</t>
  </si>
  <si>
    <t>09/30/2015</t>
  </si>
  <si>
    <t>12/31/2015</t>
  </si>
  <si>
    <t>03/31/2016</t>
  </si>
  <si>
    <t>REAL ESTATE*</t>
  </si>
  <si>
    <t xml:space="preserve">   *Proforma Q2,'16 &amp; prior, RE in Financials; back data for FYI only</t>
  </si>
  <si>
    <t xml:space="preserve">06/30/2016 </t>
  </si>
  <si>
    <t>09/30/2016</t>
  </si>
  <si>
    <t>3/31/2018</t>
  </si>
  <si>
    <t>12/31/2018</t>
  </si>
  <si>
    <t>9/30/2018</t>
  </si>
  <si>
    <t>6/30/2018</t>
  </si>
  <si>
    <t>12/31/2016</t>
  </si>
  <si>
    <t>3/31/2017</t>
  </si>
  <si>
    <t xml:space="preserve">6/30/2017 </t>
  </si>
  <si>
    <t>9/30/2017</t>
  </si>
  <si>
    <t>3/31/2019</t>
  </si>
  <si>
    <t>6/30/2019</t>
  </si>
  <si>
    <t>9/30/2019</t>
  </si>
  <si>
    <t>Dec-17 Est</t>
  </si>
  <si>
    <t>% CHG Q4/Q3</t>
  </si>
  <si>
    <t>% CHG Q4/Q4</t>
  </si>
  <si>
    <t>Data based on a combination of reported and estimated sales for Q4,'17</t>
  </si>
  <si>
    <t>12/31/2019</t>
  </si>
  <si>
    <t>sp-500-eps-est_170715.xlsx</t>
  </si>
  <si>
    <t>12/31/2017</t>
  </si>
  <si>
    <t>sp-500-eps-est_190119.xlsx</t>
  </si>
  <si>
    <t>Actual YoY</t>
  </si>
  <si>
    <t>Predicted YoY</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</si>
</sst>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44" formatCode="_(&quot;$&quot;* #,##0.00_);_(&quot;$&quot;* \(#,##0.00\);_(&quot;$&quot;* &quot;-&quot;??_);_(@_)"/>
    <numFmt numFmtId="43" formatCode="_(* #,##0.00_);_(* \(#,##0.00\);_(* &quot;-&quot;??_);_(@_)"/>
    <numFmt numFmtId="164" formatCode="0.0000"/>
    <numFmt numFmtId="165" formatCode="&quot;$&quot;#,##0.00"/>
    <numFmt numFmtId="166" formatCode="0.00_);[Red]\(0.00\)"/>
    <numFmt numFmtId="167" formatCode="[$-409]mmm\-yy;@"/>
    <numFmt numFmtId="168" formatCode="[$-409]dd\-mmm\-yy;@"/>
    <numFmt numFmtId="169" formatCode="[$-409]d\-mmm\-yy;@"/>
    <numFmt numFmtId="170" formatCode="0.000"/>
    <numFmt numFmtId="171" formatCode="[$-409]yyyy;@"/>
  </numFmts>
  <fonts count="63"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0"/>
      <color theme="1"/>
      <name val="Calibri"/>
      <family val="2"/>
      <scheme val="minor"/>
    </font>
    <font>
      <sz val="11"/>
      <color theme="1"/>
      <name val="Calibri"/>
      <family val="2"/>
      <scheme val="minor"/>
    </font>
    <font>
      <sz val="11"/>
      <color theme="1"/>
      <name val="Calibri"/>
      <family val="2"/>
      <scheme val="minor"/>
    </font>
    <font>
      <sz val="10"/>
      <name val="Arial"/>
      <family val="2"/>
    </font>
    <font>
      <b/>
      <sz val="10"/>
      <name val="Arial"/>
      <family val="2"/>
    </font>
    <font>
      <sz val="10"/>
      <name val="Arial"/>
      <family val="2"/>
    </font>
    <font>
      <sz val="9"/>
      <name val="TIMES"/>
    </font>
    <font>
      <b/>
      <sz val="10"/>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Arial"/>
      <family val="2"/>
    </font>
    <font>
      <sz val="11"/>
      <color rgb="FF006100"/>
      <name val="Calibri"/>
      <family val="2"/>
      <scheme val="minor"/>
    </font>
    <font>
      <sz val="11"/>
      <color rgb="FF9C0006"/>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0"/>
      <color rgb="FF006100"/>
      <name val="Calibri"/>
      <family val="2"/>
      <scheme val="minor"/>
    </font>
    <font>
      <sz val="10"/>
      <color rgb="FF9C0006"/>
      <name val="Calibri"/>
      <family val="2"/>
      <scheme val="minor"/>
    </font>
    <font>
      <sz val="10"/>
      <color rgb="FF9C6500"/>
      <name val="Calibri"/>
      <family val="2"/>
      <scheme val="minor"/>
    </font>
    <font>
      <sz val="10"/>
      <color rgb="FF3F3F76"/>
      <name val="Calibri"/>
      <family val="2"/>
      <scheme val="minor"/>
    </font>
    <font>
      <b/>
      <sz val="10"/>
      <color rgb="FF3F3F3F"/>
      <name val="Calibri"/>
      <family val="2"/>
      <scheme val="minor"/>
    </font>
    <font>
      <b/>
      <sz val="10"/>
      <color rgb="FFFA7D00"/>
      <name val="Calibri"/>
      <family val="2"/>
      <scheme val="minor"/>
    </font>
    <font>
      <sz val="10"/>
      <color rgb="FFFA7D00"/>
      <name val="Calibri"/>
      <family val="2"/>
      <scheme val="minor"/>
    </font>
    <font>
      <b/>
      <sz val="10"/>
      <color theme="0"/>
      <name val="Calibri"/>
      <family val="2"/>
      <scheme val="minor"/>
    </font>
    <font>
      <sz val="10"/>
      <color rgb="FFFF0000"/>
      <name val="Calibri"/>
      <family val="2"/>
      <scheme val="minor"/>
    </font>
    <font>
      <i/>
      <sz val="10"/>
      <color rgb="FF7F7F7F"/>
      <name val="Calibri"/>
      <family val="2"/>
      <scheme val="minor"/>
    </font>
    <font>
      <b/>
      <sz val="10"/>
      <color theme="1"/>
      <name val="Calibri"/>
      <family val="2"/>
      <scheme val="minor"/>
    </font>
    <font>
      <sz val="10"/>
      <color theme="0"/>
      <name val="Calibri"/>
      <family val="2"/>
      <scheme val="minor"/>
    </font>
    <font>
      <b/>
      <sz val="12"/>
      <name val="Arial"/>
      <family val="2"/>
    </font>
    <font>
      <sz val="10"/>
      <name val="Arial"/>
      <family val="2"/>
    </font>
    <font>
      <u/>
      <sz val="10"/>
      <color indexed="12"/>
      <name val="Arial"/>
      <family val="2"/>
    </font>
    <font>
      <b/>
      <sz val="11"/>
      <color theme="1"/>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2"/>
      <name val="Arial"/>
      <family val="2"/>
    </font>
    <font>
      <sz val="10"/>
      <name val="Arial"/>
    </font>
  </fonts>
  <fills count="55">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0">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s>
  <cellStyleXfs count="423">
    <xf numFmtId="167" fontId="0" fillId="0" borderId="0" applyNumberFormat="0" applyFill="0" applyBorder="0" applyAlignment="0" applyProtection="0"/>
    <xf numFmtId="167" fontId="29" fillId="0" borderId="0" applyNumberFormat="0" applyFill="0" applyBorder="0" applyAlignment="0" applyProtection="0"/>
    <xf numFmtId="167" fontId="12" fillId="2" borderId="0" applyNumberFormat="0" applyBorder="0" applyAlignment="0" applyProtection="0"/>
    <xf numFmtId="167" fontId="12" fillId="3" borderId="0" applyNumberFormat="0" applyBorder="0" applyAlignment="0" applyProtection="0"/>
    <xf numFmtId="167" fontId="12" fillId="4" borderId="0" applyNumberFormat="0" applyBorder="0" applyAlignment="0" applyProtection="0"/>
    <xf numFmtId="167" fontId="12" fillId="5" borderId="0" applyNumberFormat="0" applyBorder="0" applyAlignment="0" applyProtection="0"/>
    <xf numFmtId="167" fontId="12" fillId="6" borderId="0" applyNumberFormat="0" applyBorder="0" applyAlignment="0" applyProtection="0"/>
    <xf numFmtId="167" fontId="12" fillId="7" borderId="0" applyNumberFormat="0" applyBorder="0" applyAlignment="0" applyProtection="0"/>
    <xf numFmtId="167" fontId="12" fillId="8" borderId="0" applyNumberFormat="0" applyBorder="0" applyAlignment="0" applyProtection="0"/>
    <xf numFmtId="167" fontId="12" fillId="9" borderId="0" applyNumberFormat="0" applyBorder="0" applyAlignment="0" applyProtection="0"/>
    <xf numFmtId="167" fontId="12" fillId="10" borderId="0" applyNumberFormat="0" applyBorder="0" applyAlignment="0" applyProtection="0"/>
    <xf numFmtId="167" fontId="12" fillId="5" borderId="0" applyNumberFormat="0" applyBorder="0" applyAlignment="0" applyProtection="0"/>
    <xf numFmtId="167" fontId="12" fillId="8" borderId="0" applyNumberFormat="0" applyBorder="0" applyAlignment="0" applyProtection="0"/>
    <xf numFmtId="167" fontId="12" fillId="11" borderId="0" applyNumberFormat="0" applyBorder="0" applyAlignment="0" applyProtection="0"/>
    <xf numFmtId="167" fontId="13" fillId="12" borderId="0" applyNumberFormat="0" applyBorder="0" applyAlignment="0" applyProtection="0"/>
    <xf numFmtId="167" fontId="13" fillId="9" borderId="0" applyNumberFormat="0" applyBorder="0" applyAlignment="0" applyProtection="0"/>
    <xf numFmtId="167" fontId="13" fillId="10" borderId="0" applyNumberFormat="0" applyBorder="0" applyAlignment="0" applyProtection="0"/>
    <xf numFmtId="167" fontId="13" fillId="13" borderId="0" applyNumberFormat="0" applyBorder="0" applyAlignment="0" applyProtection="0"/>
    <xf numFmtId="167" fontId="13" fillId="14" borderId="0" applyNumberFormat="0" applyBorder="0" applyAlignment="0" applyProtection="0"/>
    <xf numFmtId="167" fontId="13" fillId="15" borderId="0" applyNumberFormat="0" applyBorder="0" applyAlignment="0" applyProtection="0"/>
    <xf numFmtId="167" fontId="13" fillId="16" borderId="0" applyNumberFormat="0" applyBorder="0" applyAlignment="0" applyProtection="0"/>
    <xf numFmtId="167" fontId="13" fillId="17" borderId="0" applyNumberFormat="0" applyBorder="0" applyAlignment="0" applyProtection="0"/>
    <xf numFmtId="167" fontId="13" fillId="18" borderId="0" applyNumberFormat="0" applyBorder="0" applyAlignment="0" applyProtection="0"/>
    <xf numFmtId="167" fontId="13" fillId="13" borderId="0" applyNumberFormat="0" applyBorder="0" applyAlignment="0" applyProtection="0"/>
    <xf numFmtId="167" fontId="13" fillId="14" borderId="0" applyNumberFormat="0" applyBorder="0" applyAlignment="0" applyProtection="0"/>
    <xf numFmtId="167" fontId="13" fillId="19" borderId="0" applyNumberFormat="0" applyBorder="0" applyAlignment="0" applyProtection="0"/>
    <xf numFmtId="167" fontId="14" fillId="3" borderId="0" applyNumberFormat="0" applyBorder="0" applyAlignment="0" applyProtection="0"/>
    <xf numFmtId="167" fontId="15" fillId="20" borderId="1" applyNumberFormat="0" applyAlignment="0" applyProtection="0"/>
    <xf numFmtId="167" fontId="16" fillId="21" borderId="2" applyNumberFormat="0" applyAlignment="0" applyProtection="0"/>
    <xf numFmtId="167" fontId="10" fillId="0" borderId="0"/>
    <xf numFmtId="167" fontId="10" fillId="0" borderId="0"/>
    <xf numFmtId="167" fontId="17" fillId="0" borderId="0" applyNumberFormat="0" applyFill="0" applyBorder="0" applyAlignment="0" applyProtection="0"/>
    <xf numFmtId="167" fontId="18" fillId="4" borderId="0" applyNumberFormat="0" applyBorder="0" applyAlignment="0" applyProtection="0"/>
    <xf numFmtId="167" fontId="19" fillId="0" borderId="3" applyNumberFormat="0" applyFill="0" applyAlignment="0" applyProtection="0"/>
    <xf numFmtId="167" fontId="20" fillId="0" borderId="4" applyNumberFormat="0" applyFill="0" applyAlignment="0" applyProtection="0"/>
    <xf numFmtId="167" fontId="21" fillId="0" borderId="5" applyNumberFormat="0" applyFill="0" applyAlignment="0" applyProtection="0"/>
    <xf numFmtId="167" fontId="21" fillId="0" borderId="0" applyNumberFormat="0" applyFill="0" applyBorder="0" applyAlignment="0" applyProtection="0"/>
    <xf numFmtId="167" fontId="22" fillId="7" borderId="1" applyNumberFormat="0" applyAlignment="0" applyProtection="0"/>
    <xf numFmtId="167" fontId="23" fillId="0" borderId="6" applyNumberFormat="0" applyFill="0" applyAlignment="0" applyProtection="0"/>
    <xf numFmtId="167" fontId="24" fillId="22" borderId="0" applyNumberFormat="0" applyBorder="0" applyAlignment="0" applyProtection="0"/>
    <xf numFmtId="167" fontId="10" fillId="0" borderId="0"/>
    <xf numFmtId="167" fontId="10" fillId="23" borderId="7" applyNumberFormat="0" applyFont="0" applyAlignment="0" applyProtection="0"/>
    <xf numFmtId="167" fontId="25" fillId="20" borderId="8" applyNumberFormat="0" applyAlignment="0" applyProtection="0"/>
    <xf numFmtId="167" fontId="26" fillId="0" borderId="0" applyNumberFormat="0" applyFill="0" applyBorder="0" applyAlignment="0" applyProtection="0"/>
    <xf numFmtId="167" fontId="27" fillId="0" borderId="9" applyNumberFormat="0" applyFill="0" applyAlignment="0" applyProtection="0"/>
    <xf numFmtId="167" fontId="28" fillId="0" borderId="0" applyNumberFormat="0" applyFill="0" applyBorder="0" applyAlignment="0" applyProtection="0"/>
    <xf numFmtId="167" fontId="6" fillId="0" borderId="0"/>
    <xf numFmtId="9" fontId="6" fillId="0" borderId="0" applyFont="0" applyFill="0" applyBorder="0" applyAlignment="0" applyProtection="0"/>
    <xf numFmtId="44" fontId="6" fillId="0" borderId="0" applyFont="0" applyFill="0" applyBorder="0" applyAlignment="0" applyProtection="0"/>
    <xf numFmtId="167" fontId="30" fillId="24" borderId="0" applyNumberFormat="0" applyBorder="0" applyAlignment="0" applyProtection="0"/>
    <xf numFmtId="167" fontId="31" fillId="25" borderId="0" applyNumberFormat="0" applyBorder="0" applyAlignment="0" applyProtection="0"/>
    <xf numFmtId="167" fontId="5" fillId="0" borderId="0"/>
    <xf numFmtId="9" fontId="5" fillId="0" borderId="0" applyFont="0" applyFill="0" applyBorder="0" applyAlignment="0" applyProtection="0"/>
    <xf numFmtId="44" fontId="5" fillId="0" borderId="0" applyFont="0" applyFill="0" applyBorder="0" applyAlignment="0" applyProtection="0"/>
    <xf numFmtId="0" fontId="4" fillId="0" borderId="0"/>
    <xf numFmtId="0" fontId="32" fillId="0" borderId="0" applyNumberFormat="0" applyFill="0" applyBorder="0" applyAlignment="0" applyProtection="0"/>
    <xf numFmtId="0" fontId="33" fillId="0" borderId="10" applyNumberFormat="0" applyFill="0" applyAlignment="0" applyProtection="0"/>
    <xf numFmtId="0" fontId="34" fillId="0" borderId="11" applyNumberFormat="0" applyFill="0" applyAlignment="0" applyProtection="0"/>
    <xf numFmtId="0" fontId="35" fillId="0" borderId="12" applyNumberFormat="0" applyFill="0" applyAlignment="0" applyProtection="0"/>
    <xf numFmtId="0" fontId="35" fillId="0" borderId="0" applyNumberFormat="0" applyFill="0" applyBorder="0" applyAlignment="0" applyProtection="0"/>
    <xf numFmtId="0" fontId="36" fillId="24" borderId="0" applyNumberFormat="0" applyBorder="0" applyAlignment="0" applyProtection="0"/>
    <xf numFmtId="0" fontId="37" fillId="25" borderId="0" applyNumberFormat="0" applyBorder="0" applyAlignment="0" applyProtection="0"/>
    <xf numFmtId="0" fontId="38" fillId="26" borderId="0" applyNumberFormat="0" applyBorder="0" applyAlignment="0" applyProtection="0"/>
    <xf numFmtId="0" fontId="39" fillId="27" borderId="13" applyNumberFormat="0" applyAlignment="0" applyProtection="0"/>
    <xf numFmtId="0" fontId="40" fillId="28" borderId="14" applyNumberFormat="0" applyAlignment="0" applyProtection="0"/>
    <xf numFmtId="0" fontId="41" fillId="28" borderId="13" applyNumberFormat="0" applyAlignment="0" applyProtection="0"/>
    <xf numFmtId="0" fontId="42" fillId="0" borderId="15" applyNumberFormat="0" applyFill="0" applyAlignment="0" applyProtection="0"/>
    <xf numFmtId="0" fontId="43" fillId="29" borderId="16" applyNumberFormat="0" applyAlignment="0" applyProtection="0"/>
    <xf numFmtId="0" fontId="44" fillId="0" borderId="0" applyNumberFormat="0" applyFill="0" applyBorder="0" applyAlignment="0" applyProtection="0"/>
    <xf numFmtId="0" fontId="4" fillId="30" borderId="17" applyNumberFormat="0" applyFont="0" applyAlignment="0" applyProtection="0"/>
    <xf numFmtId="0" fontId="45" fillId="0" borderId="0" applyNumberFormat="0" applyFill="0" applyBorder="0" applyAlignment="0" applyProtection="0"/>
    <xf numFmtId="0" fontId="46" fillId="0" borderId="18" applyNumberFormat="0" applyFill="0" applyAlignment="0" applyProtection="0"/>
    <xf numFmtId="0" fontId="47" fillId="31" borderId="0" applyNumberFormat="0" applyBorder="0" applyAlignment="0" applyProtection="0"/>
    <xf numFmtId="0" fontId="4" fillId="32" borderId="0" applyNumberFormat="0" applyBorder="0" applyAlignment="0" applyProtection="0"/>
    <xf numFmtId="0" fontId="4" fillId="33" borderId="0" applyNumberFormat="0" applyBorder="0" applyAlignment="0" applyProtection="0"/>
    <xf numFmtId="0" fontId="47" fillId="34" borderId="0" applyNumberFormat="0" applyBorder="0" applyAlignment="0" applyProtection="0"/>
    <xf numFmtId="0" fontId="47" fillId="35" borderId="0" applyNumberFormat="0" applyBorder="0" applyAlignment="0" applyProtection="0"/>
    <xf numFmtId="0" fontId="4" fillId="36" borderId="0" applyNumberFormat="0" applyBorder="0" applyAlignment="0" applyProtection="0"/>
    <xf numFmtId="0" fontId="4" fillId="37" borderId="0" applyNumberFormat="0" applyBorder="0" applyAlignment="0" applyProtection="0"/>
    <xf numFmtId="0" fontId="47" fillId="38" borderId="0" applyNumberFormat="0" applyBorder="0" applyAlignment="0" applyProtection="0"/>
    <xf numFmtId="0" fontId="47" fillId="39" borderId="0" applyNumberFormat="0" applyBorder="0" applyAlignment="0" applyProtection="0"/>
    <xf numFmtId="0" fontId="4" fillId="40" borderId="0" applyNumberFormat="0" applyBorder="0" applyAlignment="0" applyProtection="0"/>
    <xf numFmtId="0" fontId="4" fillId="41" borderId="0" applyNumberFormat="0" applyBorder="0" applyAlignment="0" applyProtection="0"/>
    <xf numFmtId="0" fontId="47" fillId="42" borderId="0" applyNumberFormat="0" applyBorder="0" applyAlignment="0" applyProtection="0"/>
    <xf numFmtId="0" fontId="47" fillId="43" borderId="0" applyNumberFormat="0" applyBorder="0" applyAlignment="0" applyProtection="0"/>
    <xf numFmtId="0" fontId="4" fillId="44" borderId="0" applyNumberFormat="0" applyBorder="0" applyAlignment="0" applyProtection="0"/>
    <xf numFmtId="0" fontId="4" fillId="45" borderId="0" applyNumberFormat="0" applyBorder="0" applyAlignment="0" applyProtection="0"/>
    <xf numFmtId="0" fontId="47" fillId="46" borderId="0" applyNumberFormat="0" applyBorder="0" applyAlignment="0" applyProtection="0"/>
    <xf numFmtId="0" fontId="47" fillId="47" borderId="0" applyNumberFormat="0" applyBorder="0" applyAlignment="0" applyProtection="0"/>
    <xf numFmtId="0" fontId="4" fillId="48" borderId="0" applyNumberFormat="0" applyBorder="0" applyAlignment="0" applyProtection="0"/>
    <xf numFmtId="0" fontId="4" fillId="49" borderId="0" applyNumberFormat="0" applyBorder="0" applyAlignment="0" applyProtection="0"/>
    <xf numFmtId="0" fontId="47" fillId="50" borderId="0" applyNumberFormat="0" applyBorder="0" applyAlignment="0" applyProtection="0"/>
    <xf numFmtId="0" fontId="47" fillId="51" borderId="0" applyNumberFormat="0" applyBorder="0" applyAlignment="0" applyProtection="0"/>
    <xf numFmtId="0" fontId="4" fillId="52" borderId="0" applyNumberFormat="0" applyBorder="0" applyAlignment="0" applyProtection="0"/>
    <xf numFmtId="0" fontId="4" fillId="53" borderId="0" applyNumberFormat="0" applyBorder="0" applyAlignment="0" applyProtection="0"/>
    <xf numFmtId="0" fontId="47" fillId="54" borderId="0" applyNumberFormat="0" applyBorder="0" applyAlignment="0" applyProtection="0"/>
    <xf numFmtId="168" fontId="49" fillId="0" borderId="0" applyNumberFormat="0" applyFill="0" applyBorder="0" applyAlignment="0" applyProtection="0"/>
    <xf numFmtId="168" fontId="7" fillId="0" borderId="0" applyNumberFormat="0" applyFill="0" applyBorder="0" applyAlignment="0" applyProtection="0"/>
    <xf numFmtId="168" fontId="7" fillId="0" borderId="0" applyNumberFormat="0" applyFill="0" applyBorder="0" applyAlignment="0" applyProtection="0"/>
    <xf numFmtId="168" fontId="10" fillId="0" borderId="0"/>
    <xf numFmtId="43" fontId="7" fillId="0" borderId="0" applyFont="0" applyFill="0" applyBorder="0" applyAlignment="0" applyProtection="0"/>
    <xf numFmtId="168" fontId="10" fillId="0" borderId="0"/>
    <xf numFmtId="168" fontId="50" fillId="0" borderId="0" applyNumberFormat="0" applyFill="0" applyBorder="0" applyAlignment="0" applyProtection="0">
      <alignment vertical="top"/>
      <protection locked="0"/>
    </xf>
    <xf numFmtId="168" fontId="10" fillId="0" borderId="0"/>
    <xf numFmtId="168" fontId="7" fillId="0" borderId="0"/>
    <xf numFmtId="168" fontId="7" fillId="0" borderId="0" applyNumberForma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168" fontId="7" fillId="0" borderId="0" applyNumberFormat="0" applyFill="0" applyBorder="0" applyAlignment="0" applyProtection="0"/>
    <xf numFmtId="168" fontId="32" fillId="0" borderId="0" applyNumberFormat="0" applyFill="0" applyBorder="0" applyAlignment="0" applyProtection="0"/>
    <xf numFmtId="168" fontId="33" fillId="0" borderId="10" applyNumberFormat="0" applyFill="0" applyAlignment="0" applyProtection="0"/>
    <xf numFmtId="168" fontId="34" fillId="0" borderId="11" applyNumberFormat="0" applyFill="0" applyAlignment="0" applyProtection="0"/>
    <xf numFmtId="168" fontId="35" fillId="0" borderId="12" applyNumberFormat="0" applyFill="0" applyAlignment="0" applyProtection="0"/>
    <xf numFmtId="168" fontId="35" fillId="0" borderId="0" applyNumberFormat="0" applyFill="0" applyBorder="0" applyAlignment="0" applyProtection="0"/>
    <xf numFmtId="168" fontId="30" fillId="24" borderId="0" applyNumberFormat="0" applyBorder="0" applyAlignment="0" applyProtection="0"/>
    <xf numFmtId="168" fontId="31" fillId="25" borderId="0" applyNumberFormat="0" applyBorder="0" applyAlignment="0" applyProtection="0"/>
    <xf numFmtId="168" fontId="52" fillId="26" borderId="0" applyNumberFormat="0" applyBorder="0" applyAlignment="0" applyProtection="0"/>
    <xf numFmtId="168" fontId="53" fillId="27" borderId="13" applyNumberFormat="0" applyAlignment="0" applyProtection="0"/>
    <xf numFmtId="168" fontId="54" fillId="28" borderId="14" applyNumberFormat="0" applyAlignment="0" applyProtection="0"/>
    <xf numFmtId="168" fontId="55" fillId="28" borderId="13" applyNumberFormat="0" applyAlignment="0" applyProtection="0"/>
    <xf numFmtId="168" fontId="56" fillId="0" borderId="15" applyNumberFormat="0" applyFill="0" applyAlignment="0" applyProtection="0"/>
    <xf numFmtId="168" fontId="57" fillId="29" borderId="16" applyNumberFormat="0" applyAlignment="0" applyProtection="0"/>
    <xf numFmtId="168" fontId="58" fillId="0" borderId="0" applyNumberFormat="0" applyFill="0" applyBorder="0" applyAlignment="0" applyProtection="0"/>
    <xf numFmtId="168" fontId="59" fillId="0" borderId="0" applyNumberFormat="0" applyFill="0" applyBorder="0" applyAlignment="0" applyProtection="0"/>
    <xf numFmtId="168" fontId="51" fillId="0" borderId="18" applyNumberFormat="0" applyFill="0" applyAlignment="0" applyProtection="0"/>
    <xf numFmtId="168" fontId="60" fillId="31" borderId="0" applyNumberFormat="0" applyBorder="0" applyAlignment="0" applyProtection="0"/>
    <xf numFmtId="168" fontId="3" fillId="32" borderId="0" applyNumberFormat="0" applyBorder="0" applyAlignment="0" applyProtection="0"/>
    <xf numFmtId="168" fontId="3" fillId="33" borderId="0" applyNumberFormat="0" applyBorder="0" applyAlignment="0" applyProtection="0"/>
    <xf numFmtId="168" fontId="60" fillId="34" borderId="0" applyNumberFormat="0" applyBorder="0" applyAlignment="0" applyProtection="0"/>
    <xf numFmtId="168" fontId="60" fillId="35" borderId="0" applyNumberFormat="0" applyBorder="0" applyAlignment="0" applyProtection="0"/>
    <xf numFmtId="168" fontId="3" fillId="36" borderId="0" applyNumberFormat="0" applyBorder="0" applyAlignment="0" applyProtection="0"/>
    <xf numFmtId="168" fontId="3" fillId="37" borderId="0" applyNumberFormat="0" applyBorder="0" applyAlignment="0" applyProtection="0"/>
    <xf numFmtId="168" fontId="60" fillId="38" borderId="0" applyNumberFormat="0" applyBorder="0" applyAlignment="0" applyProtection="0"/>
    <xf numFmtId="168" fontId="60" fillId="39" borderId="0" applyNumberFormat="0" applyBorder="0" applyAlignment="0" applyProtection="0"/>
    <xf numFmtId="168" fontId="3" fillId="40" borderId="0" applyNumberFormat="0" applyBorder="0" applyAlignment="0" applyProtection="0"/>
    <xf numFmtId="168" fontId="3" fillId="41" borderId="0" applyNumberFormat="0" applyBorder="0" applyAlignment="0" applyProtection="0"/>
    <xf numFmtId="168" fontId="60" fillId="42" borderId="0" applyNumberFormat="0" applyBorder="0" applyAlignment="0" applyProtection="0"/>
    <xf numFmtId="168" fontId="60" fillId="43" borderId="0" applyNumberFormat="0" applyBorder="0" applyAlignment="0" applyProtection="0"/>
    <xf numFmtId="168" fontId="3" fillId="44" borderId="0" applyNumberFormat="0" applyBorder="0" applyAlignment="0" applyProtection="0"/>
    <xf numFmtId="168" fontId="3" fillId="45" borderId="0" applyNumberFormat="0" applyBorder="0" applyAlignment="0" applyProtection="0"/>
    <xf numFmtId="168" fontId="60" fillId="46" borderId="0" applyNumberFormat="0" applyBorder="0" applyAlignment="0" applyProtection="0"/>
    <xf numFmtId="168" fontId="60" fillId="47" borderId="0" applyNumberFormat="0" applyBorder="0" applyAlignment="0" applyProtection="0"/>
    <xf numFmtId="168" fontId="3" fillId="48" borderId="0" applyNumberFormat="0" applyBorder="0" applyAlignment="0" applyProtection="0"/>
    <xf numFmtId="168" fontId="3" fillId="49" borderId="0" applyNumberFormat="0" applyBorder="0" applyAlignment="0" applyProtection="0"/>
    <xf numFmtId="168" fontId="60" fillId="50" borderId="0" applyNumberFormat="0" applyBorder="0" applyAlignment="0" applyProtection="0"/>
    <xf numFmtId="168" fontId="60" fillId="51" borderId="0" applyNumberFormat="0" applyBorder="0" applyAlignment="0" applyProtection="0"/>
    <xf numFmtId="168" fontId="3" fillId="52" borderId="0" applyNumberFormat="0" applyBorder="0" applyAlignment="0" applyProtection="0"/>
    <xf numFmtId="168" fontId="3" fillId="53" borderId="0" applyNumberFormat="0" applyBorder="0" applyAlignment="0" applyProtection="0"/>
    <xf numFmtId="168" fontId="60" fillId="54" borderId="0" applyNumberFormat="0" applyBorder="0" applyAlignment="0" applyProtection="0"/>
    <xf numFmtId="168" fontId="3" fillId="0" borderId="0"/>
    <xf numFmtId="168" fontId="3" fillId="30" borderId="17" applyNumberFormat="0" applyFont="0" applyAlignment="0" applyProtection="0"/>
    <xf numFmtId="168" fontId="7" fillId="0" borderId="0" applyNumberFormat="0" applyFill="0" applyBorder="0" applyAlignment="0" applyProtection="0"/>
    <xf numFmtId="168" fontId="7" fillId="0" borderId="0" applyNumberFormat="0" applyFill="0" applyBorder="0" applyAlignment="0" applyProtection="0"/>
    <xf numFmtId="43" fontId="7" fillId="0" borderId="0" applyFont="0" applyFill="0" applyBorder="0" applyAlignment="0" applyProtection="0"/>
    <xf numFmtId="168" fontId="7" fillId="0" borderId="0"/>
    <xf numFmtId="168" fontId="7" fillId="0" borderId="0" applyNumberFormat="0" applyFill="0" applyBorder="0" applyAlignment="0" applyProtection="0"/>
    <xf numFmtId="9" fontId="7" fillId="0" borderId="0" applyFont="0" applyFill="0" applyBorder="0" applyAlignment="0" applyProtection="0"/>
    <xf numFmtId="168" fontId="7" fillId="0" borderId="0" applyNumberFormat="0" applyFill="0" applyBorder="0" applyAlignment="0" applyProtection="0"/>
    <xf numFmtId="168" fontId="3" fillId="32" borderId="0" applyNumberFormat="0" applyBorder="0" applyAlignment="0" applyProtection="0"/>
    <xf numFmtId="168" fontId="3" fillId="33" borderId="0" applyNumberFormat="0" applyBorder="0" applyAlignment="0" applyProtection="0"/>
    <xf numFmtId="168" fontId="3" fillId="36" borderId="0" applyNumberFormat="0" applyBorder="0" applyAlignment="0" applyProtection="0"/>
    <xf numFmtId="168" fontId="3" fillId="37" borderId="0" applyNumberFormat="0" applyBorder="0" applyAlignment="0" applyProtection="0"/>
    <xf numFmtId="168" fontId="3" fillId="40" borderId="0" applyNumberFormat="0" applyBorder="0" applyAlignment="0" applyProtection="0"/>
    <xf numFmtId="168" fontId="3" fillId="41" borderId="0" applyNumberFormat="0" applyBorder="0" applyAlignment="0" applyProtection="0"/>
    <xf numFmtId="168" fontId="3" fillId="44" borderId="0" applyNumberFormat="0" applyBorder="0" applyAlignment="0" applyProtection="0"/>
    <xf numFmtId="168" fontId="3" fillId="45" borderId="0" applyNumberFormat="0" applyBorder="0" applyAlignment="0" applyProtection="0"/>
    <xf numFmtId="168" fontId="3" fillId="48" borderId="0" applyNumberFormat="0" applyBorder="0" applyAlignment="0" applyProtection="0"/>
    <xf numFmtId="168" fontId="3" fillId="49" borderId="0" applyNumberFormat="0" applyBorder="0" applyAlignment="0" applyProtection="0"/>
    <xf numFmtId="168" fontId="3" fillId="52" borderId="0" applyNumberFormat="0" applyBorder="0" applyAlignment="0" applyProtection="0"/>
    <xf numFmtId="168" fontId="3" fillId="53" borderId="0" applyNumberFormat="0" applyBorder="0" applyAlignment="0" applyProtection="0"/>
    <xf numFmtId="168" fontId="3" fillId="0" borderId="0"/>
    <xf numFmtId="168" fontId="3" fillId="30" borderId="17" applyNumberFormat="0" applyFont="0" applyAlignment="0" applyProtection="0"/>
    <xf numFmtId="167" fontId="7" fillId="0" borderId="0" applyNumberFormat="0" applyFill="0" applyBorder="0" applyAlignment="0" applyProtection="0"/>
    <xf numFmtId="167" fontId="7" fillId="0" borderId="0" applyNumberFormat="0" applyFill="0" applyBorder="0" applyAlignment="0" applyProtection="0"/>
    <xf numFmtId="167" fontId="7" fillId="0" borderId="0" applyNumberFormat="0" applyFill="0" applyBorder="0" applyAlignment="0" applyProtection="0"/>
    <xf numFmtId="167" fontId="10" fillId="0" borderId="0"/>
    <xf numFmtId="167" fontId="10" fillId="0" borderId="0"/>
    <xf numFmtId="167" fontId="50" fillId="0" borderId="0" applyNumberFormat="0" applyFill="0" applyBorder="0" applyAlignment="0" applyProtection="0">
      <alignment vertical="top"/>
      <protection locked="0"/>
    </xf>
    <xf numFmtId="167" fontId="10" fillId="0" borderId="0"/>
    <xf numFmtId="167" fontId="7" fillId="0" borderId="0"/>
    <xf numFmtId="167" fontId="7" fillId="0" borderId="0" applyNumberFormat="0" applyFill="0" applyBorder="0" applyAlignment="0" applyProtection="0"/>
    <xf numFmtId="167" fontId="7" fillId="0" borderId="0" applyNumberFormat="0" applyFill="0" applyBorder="0" applyAlignment="0" applyProtection="0"/>
    <xf numFmtId="167" fontId="32" fillId="0" borderId="0" applyNumberFormat="0" applyFill="0" applyBorder="0" applyAlignment="0" applyProtection="0"/>
    <xf numFmtId="167" fontId="33" fillId="0" borderId="10" applyNumberFormat="0" applyFill="0" applyAlignment="0" applyProtection="0"/>
    <xf numFmtId="167" fontId="34" fillId="0" borderId="11" applyNumberFormat="0" applyFill="0" applyAlignment="0" applyProtection="0"/>
    <xf numFmtId="167" fontId="35" fillId="0" borderId="12" applyNumberFormat="0" applyFill="0" applyAlignment="0" applyProtection="0"/>
    <xf numFmtId="167" fontId="35" fillId="0" borderId="0" applyNumberFormat="0" applyFill="0" applyBorder="0" applyAlignment="0" applyProtection="0"/>
    <xf numFmtId="167" fontId="52" fillId="26" borderId="0" applyNumberFormat="0" applyBorder="0" applyAlignment="0" applyProtection="0"/>
    <xf numFmtId="167" fontId="53" fillId="27" borderId="13" applyNumberFormat="0" applyAlignment="0" applyProtection="0"/>
    <xf numFmtId="167" fontId="54" fillId="28" borderId="14" applyNumberFormat="0" applyAlignment="0" applyProtection="0"/>
    <xf numFmtId="167" fontId="55" fillId="28" borderId="13" applyNumberFormat="0" applyAlignment="0" applyProtection="0"/>
    <xf numFmtId="167" fontId="56" fillId="0" borderId="15" applyNumberFormat="0" applyFill="0" applyAlignment="0" applyProtection="0"/>
    <xf numFmtId="167" fontId="57" fillId="29" borderId="16" applyNumberFormat="0" applyAlignment="0" applyProtection="0"/>
    <xf numFmtId="167" fontId="58" fillId="0" borderId="0" applyNumberFormat="0" applyFill="0" applyBorder="0" applyAlignment="0" applyProtection="0"/>
    <xf numFmtId="167" fontId="59" fillId="0" borderId="0" applyNumberFormat="0" applyFill="0" applyBorder="0" applyAlignment="0" applyProtection="0"/>
    <xf numFmtId="167" fontId="51" fillId="0" borderId="18" applyNumberFormat="0" applyFill="0" applyAlignment="0" applyProtection="0"/>
    <xf numFmtId="167" fontId="60" fillId="31" borderId="0" applyNumberFormat="0" applyBorder="0" applyAlignment="0" applyProtection="0"/>
    <xf numFmtId="167" fontId="3" fillId="32" borderId="0" applyNumberFormat="0" applyBorder="0" applyAlignment="0" applyProtection="0"/>
    <xf numFmtId="167" fontId="3" fillId="33" borderId="0" applyNumberFormat="0" applyBorder="0" applyAlignment="0" applyProtection="0"/>
    <xf numFmtId="167" fontId="60" fillId="34" borderId="0" applyNumberFormat="0" applyBorder="0" applyAlignment="0" applyProtection="0"/>
    <xf numFmtId="167" fontId="60" fillId="35" borderId="0" applyNumberFormat="0" applyBorder="0" applyAlignment="0" applyProtection="0"/>
    <xf numFmtId="167" fontId="3" fillId="36" borderId="0" applyNumberFormat="0" applyBorder="0" applyAlignment="0" applyProtection="0"/>
    <xf numFmtId="167" fontId="3" fillId="37" borderId="0" applyNumberFormat="0" applyBorder="0" applyAlignment="0" applyProtection="0"/>
    <xf numFmtId="167" fontId="60" fillId="38" borderId="0" applyNumberFormat="0" applyBorder="0" applyAlignment="0" applyProtection="0"/>
    <xf numFmtId="167" fontId="60" fillId="39" borderId="0" applyNumberFormat="0" applyBorder="0" applyAlignment="0" applyProtection="0"/>
    <xf numFmtId="167" fontId="3" fillId="40" borderId="0" applyNumberFormat="0" applyBorder="0" applyAlignment="0" applyProtection="0"/>
    <xf numFmtId="167" fontId="3" fillId="41" borderId="0" applyNumberFormat="0" applyBorder="0" applyAlignment="0" applyProtection="0"/>
    <xf numFmtId="167" fontId="60" fillId="42" borderId="0" applyNumberFormat="0" applyBorder="0" applyAlignment="0" applyProtection="0"/>
    <xf numFmtId="167" fontId="60" fillId="43" borderId="0" applyNumberFormat="0" applyBorder="0" applyAlignment="0" applyProtection="0"/>
    <xf numFmtId="167" fontId="3" fillId="44" borderId="0" applyNumberFormat="0" applyBorder="0" applyAlignment="0" applyProtection="0"/>
    <xf numFmtId="167" fontId="3" fillId="45" borderId="0" applyNumberFormat="0" applyBorder="0" applyAlignment="0" applyProtection="0"/>
    <xf numFmtId="167" fontId="60" fillId="46" borderId="0" applyNumberFormat="0" applyBorder="0" applyAlignment="0" applyProtection="0"/>
    <xf numFmtId="167" fontId="60" fillId="47" borderId="0" applyNumberFormat="0" applyBorder="0" applyAlignment="0" applyProtection="0"/>
    <xf numFmtId="167" fontId="3" fillId="48" borderId="0" applyNumberFormat="0" applyBorder="0" applyAlignment="0" applyProtection="0"/>
    <xf numFmtId="167" fontId="3" fillId="49" borderId="0" applyNumberFormat="0" applyBorder="0" applyAlignment="0" applyProtection="0"/>
    <xf numFmtId="167" fontId="60" fillId="50" borderId="0" applyNumberFormat="0" applyBorder="0" applyAlignment="0" applyProtection="0"/>
    <xf numFmtId="167" fontId="60" fillId="51" borderId="0" applyNumberFormat="0" applyBorder="0" applyAlignment="0" applyProtection="0"/>
    <xf numFmtId="167" fontId="3" fillId="52" borderId="0" applyNumberFormat="0" applyBorder="0" applyAlignment="0" applyProtection="0"/>
    <xf numFmtId="167" fontId="3" fillId="53" borderId="0" applyNumberFormat="0" applyBorder="0" applyAlignment="0" applyProtection="0"/>
    <xf numFmtId="167" fontId="60" fillId="54" borderId="0" applyNumberFormat="0" applyBorder="0" applyAlignment="0" applyProtection="0"/>
    <xf numFmtId="167" fontId="3" fillId="0" borderId="0"/>
    <xf numFmtId="167" fontId="3" fillId="30" borderId="17" applyNumberFormat="0" applyFont="0" applyAlignment="0" applyProtection="0"/>
    <xf numFmtId="167" fontId="7" fillId="0" borderId="0" applyNumberFormat="0" applyFill="0" applyBorder="0" applyAlignment="0" applyProtection="0"/>
    <xf numFmtId="167" fontId="7" fillId="0" borderId="0" applyNumberFormat="0" applyFill="0" applyBorder="0" applyAlignment="0" applyProtection="0"/>
    <xf numFmtId="167" fontId="7" fillId="0" borderId="0"/>
    <xf numFmtId="167" fontId="7" fillId="0" borderId="0" applyNumberFormat="0" applyFill="0" applyBorder="0" applyAlignment="0" applyProtection="0"/>
    <xf numFmtId="167" fontId="7" fillId="0" borderId="0" applyNumberFormat="0" applyFill="0" applyBorder="0" applyAlignment="0" applyProtection="0"/>
    <xf numFmtId="167" fontId="3" fillId="32" borderId="0" applyNumberFormat="0" applyBorder="0" applyAlignment="0" applyProtection="0"/>
    <xf numFmtId="167" fontId="3" fillId="33" borderId="0" applyNumberFormat="0" applyBorder="0" applyAlignment="0" applyProtection="0"/>
    <xf numFmtId="167" fontId="3" fillId="36" borderId="0" applyNumberFormat="0" applyBorder="0" applyAlignment="0" applyProtection="0"/>
    <xf numFmtId="167" fontId="3" fillId="37" borderId="0" applyNumberFormat="0" applyBorder="0" applyAlignment="0" applyProtection="0"/>
    <xf numFmtId="167" fontId="3" fillId="40" borderId="0" applyNumberFormat="0" applyBorder="0" applyAlignment="0" applyProtection="0"/>
    <xf numFmtId="167" fontId="3" fillId="41" borderId="0" applyNumberFormat="0" applyBorder="0" applyAlignment="0" applyProtection="0"/>
    <xf numFmtId="167" fontId="3" fillId="44" borderId="0" applyNumberFormat="0" applyBorder="0" applyAlignment="0" applyProtection="0"/>
    <xf numFmtId="167" fontId="3" fillId="45" borderId="0" applyNumberFormat="0" applyBorder="0" applyAlignment="0" applyProtection="0"/>
    <xf numFmtId="167" fontId="3" fillId="48" borderId="0" applyNumberFormat="0" applyBorder="0" applyAlignment="0" applyProtection="0"/>
    <xf numFmtId="167" fontId="3" fillId="49" borderId="0" applyNumberFormat="0" applyBorder="0" applyAlignment="0" applyProtection="0"/>
    <xf numFmtId="167" fontId="3" fillId="52" borderId="0" applyNumberFormat="0" applyBorder="0" applyAlignment="0" applyProtection="0"/>
    <xf numFmtId="167" fontId="3" fillId="53" borderId="0" applyNumberFormat="0" applyBorder="0" applyAlignment="0" applyProtection="0"/>
    <xf numFmtId="167" fontId="3" fillId="0" borderId="0"/>
    <xf numFmtId="167" fontId="3" fillId="30" borderId="17" applyNumberFormat="0" applyFont="0" applyAlignment="0" applyProtection="0"/>
    <xf numFmtId="169" fontId="7" fillId="0" borderId="0"/>
    <xf numFmtId="169" fontId="7" fillId="0" borderId="0"/>
    <xf numFmtId="169" fontId="7" fillId="0" borderId="0"/>
    <xf numFmtId="169" fontId="3" fillId="32" borderId="0" applyNumberFormat="0" applyBorder="0" applyAlignment="0" applyProtection="0"/>
    <xf numFmtId="169" fontId="3" fillId="36" borderId="0" applyNumberFormat="0" applyBorder="0" applyAlignment="0" applyProtection="0"/>
    <xf numFmtId="169" fontId="3" fillId="40" borderId="0" applyNumberFormat="0" applyBorder="0" applyAlignment="0" applyProtection="0"/>
    <xf numFmtId="169" fontId="3" fillId="44" borderId="0" applyNumberFormat="0" applyBorder="0" applyAlignment="0" applyProtection="0"/>
    <xf numFmtId="169" fontId="3" fillId="48" borderId="0" applyNumberFormat="0" applyBorder="0" applyAlignment="0" applyProtection="0"/>
    <xf numFmtId="169" fontId="3" fillId="52" borderId="0" applyNumberFormat="0" applyBorder="0" applyAlignment="0" applyProtection="0"/>
    <xf numFmtId="169" fontId="3" fillId="33" borderId="0" applyNumberFormat="0" applyBorder="0" applyAlignment="0" applyProtection="0"/>
    <xf numFmtId="169" fontId="3" fillId="37" borderId="0" applyNumberFormat="0" applyBorder="0" applyAlignment="0" applyProtection="0"/>
    <xf numFmtId="169" fontId="3" fillId="41" borderId="0" applyNumberFormat="0" applyBorder="0" applyAlignment="0" applyProtection="0"/>
    <xf numFmtId="169" fontId="3" fillId="45" borderId="0" applyNumberFormat="0" applyBorder="0" applyAlignment="0" applyProtection="0"/>
    <xf numFmtId="169" fontId="3" fillId="49" borderId="0" applyNumberFormat="0" applyBorder="0" applyAlignment="0" applyProtection="0"/>
    <xf numFmtId="169" fontId="3" fillId="53" borderId="0" applyNumberFormat="0" applyBorder="0" applyAlignment="0" applyProtection="0"/>
    <xf numFmtId="169" fontId="60" fillId="34" borderId="0" applyNumberFormat="0" applyBorder="0" applyAlignment="0" applyProtection="0"/>
    <xf numFmtId="169" fontId="60" fillId="38" borderId="0" applyNumberFormat="0" applyBorder="0" applyAlignment="0" applyProtection="0"/>
    <xf numFmtId="169" fontId="60" fillId="42" borderId="0" applyNumberFormat="0" applyBorder="0" applyAlignment="0" applyProtection="0"/>
    <xf numFmtId="169" fontId="60" fillId="46" borderId="0" applyNumberFormat="0" applyBorder="0" applyAlignment="0" applyProtection="0"/>
    <xf numFmtId="169" fontId="60" fillId="50" borderId="0" applyNumberFormat="0" applyBorder="0" applyAlignment="0" applyProtection="0"/>
    <xf numFmtId="169" fontId="60" fillId="54" borderId="0" applyNumberFormat="0" applyBorder="0" applyAlignment="0" applyProtection="0"/>
    <xf numFmtId="169" fontId="60" fillId="31" borderId="0" applyNumberFormat="0" applyBorder="0" applyAlignment="0" applyProtection="0"/>
    <xf numFmtId="169" fontId="60" fillId="35" borderId="0" applyNumberFormat="0" applyBorder="0" applyAlignment="0" applyProtection="0"/>
    <xf numFmtId="169" fontId="60" fillId="39" borderId="0" applyNumberFormat="0" applyBorder="0" applyAlignment="0" applyProtection="0"/>
    <xf numFmtId="169" fontId="60" fillId="43" borderId="0" applyNumberFormat="0" applyBorder="0" applyAlignment="0" applyProtection="0"/>
    <xf numFmtId="169" fontId="60" fillId="47" borderId="0" applyNumberFormat="0" applyBorder="0" applyAlignment="0" applyProtection="0"/>
    <xf numFmtId="169" fontId="60" fillId="51" borderId="0" applyNumberFormat="0" applyBorder="0" applyAlignment="0" applyProtection="0"/>
    <xf numFmtId="169" fontId="31" fillId="25" borderId="0" applyNumberFormat="0" applyBorder="0" applyAlignment="0" applyProtection="0"/>
    <xf numFmtId="169" fontId="55" fillId="28" borderId="13" applyNumberFormat="0" applyAlignment="0" applyProtection="0"/>
    <xf numFmtId="169" fontId="57" fillId="29" borderId="16" applyNumberFormat="0" applyAlignment="0" applyProtection="0"/>
    <xf numFmtId="169" fontId="59" fillId="0" borderId="0" applyNumberFormat="0" applyFill="0" applyBorder="0" applyAlignment="0" applyProtection="0"/>
    <xf numFmtId="169" fontId="30" fillId="24" borderId="0" applyNumberFormat="0" applyBorder="0" applyAlignment="0" applyProtection="0"/>
    <xf numFmtId="169" fontId="33" fillId="0" borderId="10" applyNumberFormat="0" applyFill="0" applyAlignment="0" applyProtection="0"/>
    <xf numFmtId="169" fontId="34" fillId="0" borderId="11" applyNumberFormat="0" applyFill="0" applyAlignment="0" applyProtection="0"/>
    <xf numFmtId="169" fontId="35" fillId="0" borderId="12" applyNumberFormat="0" applyFill="0" applyAlignment="0" applyProtection="0"/>
    <xf numFmtId="169" fontId="35" fillId="0" borderId="0" applyNumberFormat="0" applyFill="0" applyBorder="0" applyAlignment="0" applyProtection="0"/>
    <xf numFmtId="169" fontId="50" fillId="0" borderId="0" applyNumberFormat="0" applyFill="0" applyBorder="0" applyAlignment="0" applyProtection="0">
      <alignment vertical="top"/>
      <protection locked="0"/>
    </xf>
    <xf numFmtId="169" fontId="53" fillId="27" borderId="13" applyNumberFormat="0" applyAlignment="0" applyProtection="0"/>
    <xf numFmtId="169" fontId="56" fillId="0" borderId="15" applyNumberFormat="0" applyFill="0" applyAlignment="0" applyProtection="0"/>
    <xf numFmtId="169" fontId="52" fillId="26" borderId="0" applyNumberFormat="0" applyBorder="0" applyAlignment="0" applyProtection="0"/>
    <xf numFmtId="169" fontId="3" fillId="0" borderId="0"/>
    <xf numFmtId="169" fontId="3" fillId="30" borderId="17" applyNumberFormat="0" applyFont="0" applyAlignment="0" applyProtection="0"/>
    <xf numFmtId="169" fontId="54" fillId="28" borderId="14" applyNumberFormat="0" applyAlignment="0" applyProtection="0"/>
    <xf numFmtId="169" fontId="32" fillId="0" borderId="0" applyNumberFormat="0" applyFill="0" applyBorder="0" applyAlignment="0" applyProtection="0"/>
    <xf numFmtId="169" fontId="51" fillId="0" borderId="18" applyNumberFormat="0" applyFill="0" applyAlignment="0" applyProtection="0"/>
    <xf numFmtId="169" fontId="58" fillId="0" borderId="0" applyNumberFormat="0" applyFill="0" applyBorder="0" applyAlignment="0" applyProtection="0"/>
    <xf numFmtId="169" fontId="3" fillId="0" borderId="0"/>
    <xf numFmtId="169" fontId="32" fillId="0" borderId="0" applyNumberFormat="0" applyFill="0" applyBorder="0" applyAlignment="0" applyProtection="0"/>
    <xf numFmtId="169" fontId="33" fillId="0" borderId="10" applyNumberFormat="0" applyFill="0" applyAlignment="0" applyProtection="0"/>
    <xf numFmtId="169" fontId="34" fillId="0" borderId="11" applyNumberFormat="0" applyFill="0" applyAlignment="0" applyProtection="0"/>
    <xf numFmtId="169" fontId="35" fillId="0" borderId="12" applyNumberFormat="0" applyFill="0" applyAlignment="0" applyProtection="0"/>
    <xf numFmtId="169" fontId="35" fillId="0" borderId="0" applyNumberFormat="0" applyFill="0" applyBorder="0" applyAlignment="0" applyProtection="0"/>
    <xf numFmtId="169" fontId="30" fillId="24" borderId="0" applyNumberFormat="0" applyBorder="0" applyAlignment="0" applyProtection="0"/>
    <xf numFmtId="169" fontId="31" fillId="25" borderId="0" applyNumberFormat="0" applyBorder="0" applyAlignment="0" applyProtection="0"/>
    <xf numFmtId="169" fontId="52" fillId="26" borderId="0" applyNumberFormat="0" applyBorder="0" applyAlignment="0" applyProtection="0"/>
    <xf numFmtId="169" fontId="53" fillId="27" borderId="13" applyNumberFormat="0" applyAlignment="0" applyProtection="0"/>
    <xf numFmtId="169" fontId="54" fillId="28" borderId="14" applyNumberFormat="0" applyAlignment="0" applyProtection="0"/>
    <xf numFmtId="169" fontId="55" fillId="28" borderId="13" applyNumberFormat="0" applyAlignment="0" applyProtection="0"/>
    <xf numFmtId="169" fontId="56" fillId="0" borderId="15" applyNumberFormat="0" applyFill="0" applyAlignment="0" applyProtection="0"/>
    <xf numFmtId="169" fontId="57" fillId="29" borderId="16" applyNumberFormat="0" applyAlignment="0" applyProtection="0"/>
    <xf numFmtId="169" fontId="58" fillId="0" borderId="0" applyNumberFormat="0" applyFill="0" applyBorder="0" applyAlignment="0" applyProtection="0"/>
    <xf numFmtId="169" fontId="3" fillId="30" borderId="17" applyNumberFormat="0" applyFont="0" applyAlignment="0" applyProtection="0"/>
    <xf numFmtId="169" fontId="59" fillId="0" borderId="0" applyNumberFormat="0" applyFill="0" applyBorder="0" applyAlignment="0" applyProtection="0"/>
    <xf numFmtId="169" fontId="51" fillId="0" borderId="18" applyNumberFormat="0" applyFill="0" applyAlignment="0" applyProtection="0"/>
    <xf numFmtId="169" fontId="60" fillId="31" borderId="0" applyNumberFormat="0" applyBorder="0" applyAlignment="0" applyProtection="0"/>
    <xf numFmtId="169" fontId="3" fillId="32" borderId="0" applyNumberFormat="0" applyBorder="0" applyAlignment="0" applyProtection="0"/>
    <xf numFmtId="169" fontId="3" fillId="33" borderId="0" applyNumberFormat="0" applyBorder="0" applyAlignment="0" applyProtection="0"/>
    <xf numFmtId="169" fontId="60" fillId="34" borderId="0" applyNumberFormat="0" applyBorder="0" applyAlignment="0" applyProtection="0"/>
    <xf numFmtId="169" fontId="60" fillId="35" borderId="0" applyNumberFormat="0" applyBorder="0" applyAlignment="0" applyProtection="0"/>
    <xf numFmtId="169" fontId="3" fillId="36" borderId="0" applyNumberFormat="0" applyBorder="0" applyAlignment="0" applyProtection="0"/>
    <xf numFmtId="169" fontId="3" fillId="37" borderId="0" applyNumberFormat="0" applyBorder="0" applyAlignment="0" applyProtection="0"/>
    <xf numFmtId="169" fontId="60" fillId="38" borderId="0" applyNumberFormat="0" applyBorder="0" applyAlignment="0" applyProtection="0"/>
    <xf numFmtId="169" fontId="60" fillId="39" borderId="0" applyNumberFormat="0" applyBorder="0" applyAlignment="0" applyProtection="0"/>
    <xf numFmtId="169" fontId="3" fillId="40" borderId="0" applyNumberFormat="0" applyBorder="0" applyAlignment="0" applyProtection="0"/>
    <xf numFmtId="169" fontId="3" fillId="41" borderId="0" applyNumberFormat="0" applyBorder="0" applyAlignment="0" applyProtection="0"/>
    <xf numFmtId="169" fontId="60" fillId="42" borderId="0" applyNumberFormat="0" applyBorder="0" applyAlignment="0" applyProtection="0"/>
    <xf numFmtId="169" fontId="60" fillId="43" borderId="0" applyNumberFormat="0" applyBorder="0" applyAlignment="0" applyProtection="0"/>
    <xf numFmtId="169" fontId="3" fillId="44" borderId="0" applyNumberFormat="0" applyBorder="0" applyAlignment="0" applyProtection="0"/>
    <xf numFmtId="169" fontId="3" fillId="45" borderId="0" applyNumberFormat="0" applyBorder="0" applyAlignment="0" applyProtection="0"/>
    <xf numFmtId="169" fontId="60" fillId="46" borderId="0" applyNumberFormat="0" applyBorder="0" applyAlignment="0" applyProtection="0"/>
    <xf numFmtId="169" fontId="60" fillId="47" borderId="0" applyNumberFormat="0" applyBorder="0" applyAlignment="0" applyProtection="0"/>
    <xf numFmtId="169" fontId="3" fillId="48" borderId="0" applyNumberFormat="0" applyBorder="0" applyAlignment="0" applyProtection="0"/>
    <xf numFmtId="169" fontId="3" fillId="49" borderId="0" applyNumberFormat="0" applyBorder="0" applyAlignment="0" applyProtection="0"/>
    <xf numFmtId="169" fontId="60" fillId="50" borderId="0" applyNumberFormat="0" applyBorder="0" applyAlignment="0" applyProtection="0"/>
    <xf numFmtId="169" fontId="60" fillId="51" borderId="0" applyNumberFormat="0" applyBorder="0" applyAlignment="0" applyProtection="0"/>
    <xf numFmtId="169" fontId="3" fillId="52" borderId="0" applyNumberFormat="0" applyBorder="0" applyAlignment="0" applyProtection="0"/>
    <xf numFmtId="169" fontId="3" fillId="53" borderId="0" applyNumberFormat="0" applyBorder="0" applyAlignment="0" applyProtection="0"/>
    <xf numFmtId="169" fontId="60" fillId="54" borderId="0" applyNumberFormat="0" applyBorder="0" applyAlignment="0" applyProtection="0"/>
    <xf numFmtId="0" fontId="2" fillId="0" borderId="0"/>
    <xf numFmtId="44" fontId="2" fillId="0" borderId="0" applyFont="0" applyFill="0" applyBorder="0" applyAlignment="0" applyProtection="0"/>
    <xf numFmtId="9" fontId="2" fillId="0" borderId="0" applyFont="0" applyFill="0" applyBorder="0" applyAlignment="0" applyProtection="0"/>
    <xf numFmtId="168" fontId="7" fillId="0" borderId="0" applyNumberFormat="0" applyFill="0" applyBorder="0" applyAlignment="0" applyProtection="0"/>
    <xf numFmtId="43" fontId="7" fillId="0" borderId="0" applyFont="0" applyFill="0" applyBorder="0" applyAlignment="0" applyProtection="0"/>
    <xf numFmtId="9" fontId="7" fillId="0" borderId="0" applyFont="0" applyFill="0" applyBorder="0" applyAlignment="0" applyProtection="0"/>
    <xf numFmtId="168" fontId="2" fillId="32" borderId="0" applyNumberFormat="0" applyBorder="0" applyAlignment="0" applyProtection="0"/>
    <xf numFmtId="168" fontId="2" fillId="33" borderId="0" applyNumberFormat="0" applyBorder="0" applyAlignment="0" applyProtection="0"/>
    <xf numFmtId="168" fontId="2" fillId="36" borderId="0" applyNumberFormat="0" applyBorder="0" applyAlignment="0" applyProtection="0"/>
    <xf numFmtId="168" fontId="2" fillId="37" borderId="0" applyNumberFormat="0" applyBorder="0" applyAlignment="0" applyProtection="0"/>
    <xf numFmtId="168" fontId="2" fillId="40" borderId="0" applyNumberFormat="0" applyBorder="0" applyAlignment="0" applyProtection="0"/>
    <xf numFmtId="168" fontId="2" fillId="41" borderId="0" applyNumberFormat="0" applyBorder="0" applyAlignment="0" applyProtection="0"/>
    <xf numFmtId="168" fontId="2" fillId="44" borderId="0" applyNumberFormat="0" applyBorder="0" applyAlignment="0" applyProtection="0"/>
    <xf numFmtId="168" fontId="2" fillId="45" borderId="0" applyNumberFormat="0" applyBorder="0" applyAlignment="0" applyProtection="0"/>
    <xf numFmtId="168" fontId="2" fillId="48" borderId="0" applyNumberFormat="0" applyBorder="0" applyAlignment="0" applyProtection="0"/>
    <xf numFmtId="168" fontId="2" fillId="49" borderId="0" applyNumberFormat="0" applyBorder="0" applyAlignment="0" applyProtection="0"/>
    <xf numFmtId="168" fontId="2" fillId="52" borderId="0" applyNumberFormat="0" applyBorder="0" applyAlignment="0" applyProtection="0"/>
    <xf numFmtId="168" fontId="2" fillId="53" borderId="0" applyNumberFormat="0" applyBorder="0" applyAlignment="0" applyProtection="0"/>
    <xf numFmtId="168" fontId="2" fillId="0" borderId="0"/>
    <xf numFmtId="168" fontId="2" fillId="30" borderId="17" applyNumberFormat="0" applyFont="0" applyAlignment="0" applyProtection="0"/>
    <xf numFmtId="168" fontId="2" fillId="32" borderId="0" applyNumberFormat="0" applyBorder="0" applyAlignment="0" applyProtection="0"/>
    <xf numFmtId="168" fontId="2" fillId="33" borderId="0" applyNumberFormat="0" applyBorder="0" applyAlignment="0" applyProtection="0"/>
    <xf numFmtId="168" fontId="2" fillId="36" borderId="0" applyNumberFormat="0" applyBorder="0" applyAlignment="0" applyProtection="0"/>
    <xf numFmtId="168" fontId="2" fillId="37" borderId="0" applyNumberFormat="0" applyBorder="0" applyAlignment="0" applyProtection="0"/>
    <xf numFmtId="168" fontId="2" fillId="40" borderId="0" applyNumberFormat="0" applyBorder="0" applyAlignment="0" applyProtection="0"/>
    <xf numFmtId="168" fontId="2" fillId="41" borderId="0" applyNumberFormat="0" applyBorder="0" applyAlignment="0" applyProtection="0"/>
    <xf numFmtId="168" fontId="2" fillId="44" borderId="0" applyNumberFormat="0" applyBorder="0" applyAlignment="0" applyProtection="0"/>
    <xf numFmtId="168" fontId="2" fillId="45" borderId="0" applyNumberFormat="0" applyBorder="0" applyAlignment="0" applyProtection="0"/>
    <xf numFmtId="168" fontId="2" fillId="48" borderId="0" applyNumberFormat="0" applyBorder="0" applyAlignment="0" applyProtection="0"/>
    <xf numFmtId="168" fontId="2" fillId="49" borderId="0" applyNumberFormat="0" applyBorder="0" applyAlignment="0" applyProtection="0"/>
    <xf numFmtId="168" fontId="2" fillId="52" borderId="0" applyNumberFormat="0" applyBorder="0" applyAlignment="0" applyProtection="0"/>
    <xf numFmtId="168" fontId="2" fillId="53" borderId="0" applyNumberFormat="0" applyBorder="0" applyAlignment="0" applyProtection="0"/>
    <xf numFmtId="168" fontId="2" fillId="0" borderId="0"/>
    <xf numFmtId="168" fontId="2" fillId="30" borderId="17" applyNumberFormat="0" applyFont="0" applyAlignment="0" applyProtection="0"/>
    <xf numFmtId="167" fontId="2" fillId="32" borderId="0" applyNumberFormat="0" applyBorder="0" applyAlignment="0" applyProtection="0"/>
    <xf numFmtId="167" fontId="2" fillId="33" borderId="0" applyNumberFormat="0" applyBorder="0" applyAlignment="0" applyProtection="0"/>
    <xf numFmtId="167" fontId="2" fillId="36" borderId="0" applyNumberFormat="0" applyBorder="0" applyAlignment="0" applyProtection="0"/>
    <xf numFmtId="167" fontId="2" fillId="37" borderId="0" applyNumberFormat="0" applyBorder="0" applyAlignment="0" applyProtection="0"/>
    <xf numFmtId="167" fontId="2" fillId="40" borderId="0" applyNumberFormat="0" applyBorder="0" applyAlignment="0" applyProtection="0"/>
    <xf numFmtId="167" fontId="2" fillId="41" borderId="0" applyNumberFormat="0" applyBorder="0" applyAlignment="0" applyProtection="0"/>
    <xf numFmtId="167" fontId="2" fillId="44" borderId="0" applyNumberFormat="0" applyBorder="0" applyAlignment="0" applyProtection="0"/>
    <xf numFmtId="167" fontId="2" fillId="45" borderId="0" applyNumberFormat="0" applyBorder="0" applyAlignment="0" applyProtection="0"/>
    <xf numFmtId="167" fontId="2" fillId="48" borderId="0" applyNumberFormat="0" applyBorder="0" applyAlignment="0" applyProtection="0"/>
    <xf numFmtId="167" fontId="2" fillId="49" borderId="0" applyNumberFormat="0" applyBorder="0" applyAlignment="0" applyProtection="0"/>
    <xf numFmtId="167" fontId="2" fillId="52" borderId="0" applyNumberFormat="0" applyBorder="0" applyAlignment="0" applyProtection="0"/>
    <xf numFmtId="167" fontId="2" fillId="53" borderId="0" applyNumberFormat="0" applyBorder="0" applyAlignment="0" applyProtection="0"/>
    <xf numFmtId="167" fontId="2" fillId="0" borderId="0"/>
    <xf numFmtId="167" fontId="2" fillId="30" borderId="17" applyNumberFormat="0" applyFont="0" applyAlignment="0" applyProtection="0"/>
    <xf numFmtId="167" fontId="2" fillId="32" borderId="0" applyNumberFormat="0" applyBorder="0" applyAlignment="0" applyProtection="0"/>
    <xf numFmtId="167" fontId="2" fillId="33" borderId="0" applyNumberFormat="0" applyBorder="0" applyAlignment="0" applyProtection="0"/>
    <xf numFmtId="167" fontId="2" fillId="36" borderId="0" applyNumberFormat="0" applyBorder="0" applyAlignment="0" applyProtection="0"/>
    <xf numFmtId="167" fontId="2" fillId="37" borderId="0" applyNumberFormat="0" applyBorder="0" applyAlignment="0" applyProtection="0"/>
    <xf numFmtId="167" fontId="2" fillId="40" borderId="0" applyNumberFormat="0" applyBorder="0" applyAlignment="0" applyProtection="0"/>
    <xf numFmtId="167" fontId="2" fillId="41" borderId="0" applyNumberFormat="0" applyBorder="0" applyAlignment="0" applyProtection="0"/>
    <xf numFmtId="167" fontId="2" fillId="44" borderId="0" applyNumberFormat="0" applyBorder="0" applyAlignment="0" applyProtection="0"/>
    <xf numFmtId="167" fontId="2" fillId="45" borderId="0" applyNumberFormat="0" applyBorder="0" applyAlignment="0" applyProtection="0"/>
    <xf numFmtId="167" fontId="2" fillId="48" borderId="0" applyNumberFormat="0" applyBorder="0" applyAlignment="0" applyProtection="0"/>
    <xf numFmtId="167" fontId="2" fillId="49" borderId="0" applyNumberFormat="0" applyBorder="0" applyAlignment="0" applyProtection="0"/>
    <xf numFmtId="167" fontId="2" fillId="52" borderId="0" applyNumberFormat="0" applyBorder="0" applyAlignment="0" applyProtection="0"/>
    <xf numFmtId="167" fontId="2" fillId="53" borderId="0" applyNumberFormat="0" applyBorder="0" applyAlignment="0" applyProtection="0"/>
    <xf numFmtId="167" fontId="2" fillId="0" borderId="0"/>
    <xf numFmtId="167" fontId="2" fillId="30" borderId="17" applyNumberFormat="0" applyFont="0" applyAlignment="0" applyProtection="0"/>
    <xf numFmtId="169" fontId="2" fillId="32" borderId="0" applyNumberFormat="0" applyBorder="0" applyAlignment="0" applyProtection="0"/>
    <xf numFmtId="169" fontId="2" fillId="36" borderId="0" applyNumberFormat="0" applyBorder="0" applyAlignment="0" applyProtection="0"/>
    <xf numFmtId="169" fontId="2" fillId="40" borderId="0" applyNumberFormat="0" applyBorder="0" applyAlignment="0" applyProtection="0"/>
    <xf numFmtId="169" fontId="2" fillId="44" borderId="0" applyNumberFormat="0" applyBorder="0" applyAlignment="0" applyProtection="0"/>
    <xf numFmtId="169" fontId="2" fillId="48" borderId="0" applyNumberFormat="0" applyBorder="0" applyAlignment="0" applyProtection="0"/>
    <xf numFmtId="169" fontId="2" fillId="52" borderId="0" applyNumberFormat="0" applyBorder="0" applyAlignment="0" applyProtection="0"/>
    <xf numFmtId="169" fontId="2" fillId="33" borderId="0" applyNumberFormat="0" applyBorder="0" applyAlignment="0" applyProtection="0"/>
    <xf numFmtId="169" fontId="2" fillId="37" borderId="0" applyNumberFormat="0" applyBorder="0" applyAlignment="0" applyProtection="0"/>
    <xf numFmtId="169" fontId="2" fillId="41" borderId="0" applyNumberFormat="0" applyBorder="0" applyAlignment="0" applyProtection="0"/>
    <xf numFmtId="169" fontId="2" fillId="45" borderId="0" applyNumberFormat="0" applyBorder="0" applyAlignment="0" applyProtection="0"/>
    <xf numFmtId="169" fontId="2" fillId="49" borderId="0" applyNumberFormat="0" applyBorder="0" applyAlignment="0" applyProtection="0"/>
    <xf numFmtId="169" fontId="2" fillId="53" borderId="0" applyNumberFormat="0" applyBorder="0" applyAlignment="0" applyProtection="0"/>
    <xf numFmtId="169" fontId="2" fillId="0" borderId="0"/>
    <xf numFmtId="169" fontId="2" fillId="30" borderId="17" applyNumberFormat="0" applyFont="0" applyAlignment="0" applyProtection="0"/>
    <xf numFmtId="169" fontId="2" fillId="0" borderId="0"/>
    <xf numFmtId="169" fontId="2" fillId="30" borderId="17" applyNumberFormat="0" applyFont="0" applyAlignment="0" applyProtection="0"/>
    <xf numFmtId="169" fontId="2" fillId="32" borderId="0" applyNumberFormat="0" applyBorder="0" applyAlignment="0" applyProtection="0"/>
    <xf numFmtId="169" fontId="2" fillId="33" borderId="0" applyNumberFormat="0" applyBorder="0" applyAlignment="0" applyProtection="0"/>
    <xf numFmtId="169" fontId="2" fillId="36" borderId="0" applyNumberFormat="0" applyBorder="0" applyAlignment="0" applyProtection="0"/>
    <xf numFmtId="169" fontId="2" fillId="37" borderId="0" applyNumberFormat="0" applyBorder="0" applyAlignment="0" applyProtection="0"/>
    <xf numFmtId="169" fontId="2" fillId="40" borderId="0" applyNumberFormat="0" applyBorder="0" applyAlignment="0" applyProtection="0"/>
    <xf numFmtId="169" fontId="2" fillId="41" borderId="0" applyNumberFormat="0" applyBorder="0" applyAlignment="0" applyProtection="0"/>
    <xf numFmtId="169" fontId="2" fillId="44" borderId="0" applyNumberFormat="0" applyBorder="0" applyAlignment="0" applyProtection="0"/>
    <xf numFmtId="169" fontId="2" fillId="45" borderId="0" applyNumberFormat="0" applyBorder="0" applyAlignment="0" applyProtection="0"/>
    <xf numFmtId="169" fontId="2" fillId="48" borderId="0" applyNumberFormat="0" applyBorder="0" applyAlignment="0" applyProtection="0"/>
    <xf numFmtId="169" fontId="2" fillId="49" borderId="0" applyNumberFormat="0" applyBorder="0" applyAlignment="0" applyProtection="0"/>
    <xf numFmtId="169" fontId="2" fillId="52" borderId="0" applyNumberFormat="0" applyBorder="0" applyAlignment="0" applyProtection="0"/>
    <xf numFmtId="169" fontId="2" fillId="53" borderId="0" applyNumberFormat="0" applyBorder="0" applyAlignment="0" applyProtection="0"/>
    <xf numFmtId="0" fontId="1" fillId="0" borderId="0"/>
    <xf numFmtId="44" fontId="1" fillId="0" borderId="0" applyFont="0" applyFill="0" applyBorder="0" applyAlignment="0" applyProtection="0"/>
    <xf numFmtId="9" fontId="1" fillId="0" borderId="0" applyFont="0" applyFill="0" applyBorder="0" applyAlignment="0" applyProtection="0"/>
    <xf numFmtId="9" fontId="62" fillId="0" borderId="0" applyFont="0" applyFill="0" applyBorder="0" applyAlignment="0" applyProtection="0"/>
  </cellStyleXfs>
  <cellXfs count="58">
    <xf numFmtId="167" fontId="0" fillId="0" borderId="0" xfId="0"/>
    <xf numFmtId="167" fontId="0" fillId="0" borderId="0" xfId="1" applyFont="1" applyAlignment="1">
      <alignment horizontal="left"/>
    </xf>
    <xf numFmtId="49" fontId="9" fillId="0" borderId="0" xfId="1" applyNumberFormat="1" applyFont="1" applyAlignment="1">
      <alignment horizontal="left"/>
    </xf>
    <xf numFmtId="49" fontId="0" fillId="0" borderId="0" xfId="1" applyNumberFormat="1" applyFont="1" applyAlignment="1">
      <alignment horizontal="left"/>
    </xf>
    <xf numFmtId="167" fontId="8" fillId="0" borderId="0" xfId="1" applyFont="1"/>
    <xf numFmtId="167" fontId="9" fillId="0" borderId="0" xfId="1" applyFont="1"/>
    <xf numFmtId="14" fontId="9" fillId="0" borderId="0" xfId="1" applyNumberFormat="1" applyFont="1" applyAlignment="1">
      <alignment horizontal="left"/>
    </xf>
    <xf numFmtId="2" fontId="7" fillId="0" borderId="0" xfId="1" applyNumberFormat="1" applyFont="1"/>
    <xf numFmtId="167" fontId="7" fillId="0" borderId="0" xfId="1" applyFont="1"/>
    <xf numFmtId="167" fontId="11" fillId="0" borderId="0" xfId="1" applyFont="1" applyAlignment="1">
      <alignment horizontal="left"/>
    </xf>
    <xf numFmtId="49" fontId="7" fillId="0" borderId="0" xfId="1" applyNumberFormat="1" applyFont="1" applyAlignment="1">
      <alignment horizontal="left"/>
    </xf>
    <xf numFmtId="167" fontId="9" fillId="0" borderId="0" xfId="1" applyFont="1" applyAlignment="1">
      <alignment horizontal="left"/>
    </xf>
    <xf numFmtId="165" fontId="0" fillId="0" borderId="0" xfId="0" applyNumberFormat="1"/>
    <xf numFmtId="2" fontId="8" fillId="0" borderId="0" xfId="1" applyNumberFormat="1" applyFont="1" applyAlignment="1">
      <alignment horizontal="right"/>
    </xf>
    <xf numFmtId="167" fontId="8" fillId="0" borderId="0" xfId="0" applyFont="1"/>
    <xf numFmtId="49" fontId="8" fillId="0" borderId="0" xfId="1" applyNumberFormat="1" applyFont="1" applyAlignment="1">
      <alignment horizontal="right"/>
    </xf>
    <xf numFmtId="167" fontId="7" fillId="0" borderId="0" xfId="0" applyFont="1"/>
    <xf numFmtId="167" fontId="7" fillId="0" borderId="0" xfId="1" applyFont="1" applyAlignment="1">
      <alignment horizontal="left"/>
    </xf>
    <xf numFmtId="2" fontId="48" fillId="0" borderId="0" xfId="1" applyNumberFormat="1" applyFont="1"/>
    <xf numFmtId="165" fontId="48" fillId="0" borderId="0" xfId="1" applyNumberFormat="1" applyFont="1" applyBorder="1" applyAlignment="1">
      <alignment horizontal="right"/>
    </xf>
    <xf numFmtId="167" fontId="48" fillId="0" borderId="0" xfId="1" applyFont="1" applyAlignment="1">
      <alignment horizontal="left"/>
    </xf>
    <xf numFmtId="167" fontId="48" fillId="0" borderId="0" xfId="0" applyFont="1"/>
    <xf numFmtId="167" fontId="61" fillId="0" borderId="0" xfId="1" applyNumberFormat="1" applyFont="1" applyBorder="1"/>
    <xf numFmtId="167" fontId="61" fillId="0" borderId="0" xfId="0" applyFont="1"/>
    <xf numFmtId="167" fontId="48" fillId="0" borderId="0" xfId="1" applyNumberFormat="1" applyFont="1" applyBorder="1" applyAlignment="1">
      <alignment horizontal="right"/>
    </xf>
    <xf numFmtId="167" fontId="48" fillId="0" borderId="0" xfId="1" applyNumberFormat="1" applyFont="1" applyBorder="1" applyAlignment="1">
      <alignment horizontal="center"/>
    </xf>
    <xf numFmtId="167" fontId="48" fillId="0" borderId="0" xfId="223" applyNumberFormat="1" applyFont="1" applyFill="1" applyBorder="1" applyAlignment="1">
      <alignment horizontal="left"/>
    </xf>
    <xf numFmtId="10" fontId="48" fillId="0" borderId="0" xfId="1" applyNumberFormat="1" applyFont="1" applyFill="1" applyBorder="1" applyAlignment="1">
      <alignment horizontal="right"/>
    </xf>
    <xf numFmtId="16" fontId="48" fillId="0" borderId="0" xfId="1" applyNumberFormat="1" applyFont="1" applyFill="1" applyBorder="1" applyAlignment="1">
      <alignment horizontal="right"/>
    </xf>
    <xf numFmtId="165" fontId="61" fillId="0" borderId="0" xfId="0" applyNumberFormat="1" applyFont="1" applyBorder="1" applyAlignment="1">
      <alignment horizontal="right"/>
    </xf>
    <xf numFmtId="165" fontId="61" fillId="0" borderId="0" xfId="223" applyNumberFormat="1" applyFont="1" applyBorder="1" applyAlignment="1">
      <alignment horizontal="left"/>
    </xf>
    <xf numFmtId="10" fontId="61" fillId="0" borderId="0" xfId="1" applyNumberFormat="1" applyFont="1" applyBorder="1" applyAlignment="1">
      <alignment horizontal="right"/>
    </xf>
    <xf numFmtId="165" fontId="61" fillId="0" borderId="0" xfId="1" applyNumberFormat="1" applyFont="1" applyBorder="1" applyAlignment="1">
      <alignment horizontal="right"/>
    </xf>
    <xf numFmtId="165" fontId="61" fillId="0" borderId="0" xfId="1" applyNumberFormat="1" applyFont="1"/>
    <xf numFmtId="165" fontId="61" fillId="0" borderId="0" xfId="1" applyNumberFormat="1" applyFont="1" applyBorder="1"/>
    <xf numFmtId="10" fontId="61" fillId="0" borderId="0" xfId="1" applyNumberFormat="1" applyFont="1" applyBorder="1"/>
    <xf numFmtId="165" fontId="48" fillId="0" borderId="0" xfId="223" applyNumberFormat="1" applyFont="1" applyBorder="1"/>
    <xf numFmtId="10" fontId="48" fillId="0" borderId="0" xfId="1" applyNumberFormat="1" applyFont="1" applyBorder="1" applyAlignment="1">
      <alignment horizontal="right"/>
    </xf>
    <xf numFmtId="165" fontId="48" fillId="0" borderId="0" xfId="0" applyNumberFormat="1" applyFont="1" applyBorder="1" applyAlignment="1">
      <alignment horizontal="right"/>
    </xf>
    <xf numFmtId="165" fontId="48" fillId="0" borderId="0" xfId="1" applyNumberFormat="1" applyFont="1"/>
    <xf numFmtId="165" fontId="48" fillId="0" borderId="0" xfId="1" applyNumberFormat="1" applyFont="1" applyBorder="1"/>
    <xf numFmtId="10" fontId="48" fillId="0" borderId="0" xfId="1" applyNumberFormat="1" applyFont="1" applyBorder="1"/>
    <xf numFmtId="167" fontId="61" fillId="0" borderId="0" xfId="223" applyNumberFormat="1" applyFont="1" applyBorder="1"/>
    <xf numFmtId="167" fontId="48" fillId="0" borderId="0" xfId="1" applyNumberFormat="1" applyFont="1" applyFill="1" applyBorder="1" applyAlignment="1">
      <alignment horizontal="left"/>
    </xf>
    <xf numFmtId="165" fontId="61" fillId="0" borderId="0" xfId="1" applyNumberFormat="1" applyFont="1" applyBorder="1" applyAlignment="1">
      <alignment horizontal="left"/>
    </xf>
    <xf numFmtId="167" fontId="48" fillId="0" borderId="0" xfId="223" applyNumberFormat="1" applyFont="1" applyBorder="1"/>
    <xf numFmtId="49" fontId="48" fillId="0" borderId="0" xfId="223" applyNumberFormat="1" applyFont="1" applyBorder="1"/>
    <xf numFmtId="166" fontId="61" fillId="0" borderId="0" xfId="1" applyNumberFormat="1" applyFont="1" applyBorder="1" applyAlignment="1">
      <alignment horizontal="right"/>
    </xf>
    <xf numFmtId="167" fontId="48" fillId="0" borderId="0" xfId="1" applyNumberFormat="1" applyFont="1" applyBorder="1"/>
    <xf numFmtId="165" fontId="0" fillId="0" borderId="19" xfId="0" applyNumberFormat="1" applyBorder="1"/>
    <xf numFmtId="170" fontId="0" fillId="0" borderId="0" xfId="0" applyNumberFormat="1"/>
    <xf numFmtId="171" fontId="0" fillId="0" borderId="0" xfId="0" applyNumberFormat="1"/>
    <xf numFmtId="164" fontId="9" fillId="0" borderId="0" xfId="1" applyNumberFormat="1" applyFont="1"/>
    <xf numFmtId="10" fontId="7" fillId="0" borderId="0" xfId="422" applyNumberFormat="1" applyFont="1"/>
    <xf numFmtId="165" fontId="0" fillId="0" borderId="0" xfId="0" applyNumberFormat="1" applyBorder="1"/>
    <xf numFmtId="167" fontId="8" fillId="0" borderId="0" xfId="0" applyFont="1" applyAlignment="1">
      <alignment horizontal="left" vertical="top" wrapText="1"/>
    </xf>
    <xf numFmtId="167" fontId="8" fillId="0" borderId="0" xfId="0" quotePrefix="1" applyFont="1" applyAlignment="1">
      <alignment horizontal="center"/>
    </xf>
    <xf numFmtId="167" fontId="8" fillId="0" borderId="0" xfId="0" applyFont="1" applyAlignment="1">
      <alignment horizontal="center"/>
    </xf>
  </cellXfs>
  <cellStyles count="423">
    <cellStyle name="_x000a_bidires=100_x000d_" xfId="1"/>
    <cellStyle name="_x000a_bidires=100_x000d_ 2" xfId="98"/>
    <cellStyle name="_x000a_bidires=100_x000d_ 2 2" xfId="152"/>
    <cellStyle name="_x000a_bidires=100_x000d_ 2 2 2" xfId="223"/>
    <cellStyle name="_x000a_bidires=100_x000d_ 2 3" xfId="174"/>
    <cellStyle name="_x000a_bidires=100_x000d_ 2 4" xfId="243"/>
    <cellStyle name="_x000a_bidires=100_x000d_ 3" xfId="151"/>
    <cellStyle name="_x000a_bidires=100_x000d_ 3 2" xfId="222"/>
    <cellStyle name="_x000a_bidires=100_x000d_ 4" xfId="173"/>
    <cellStyle name="_x000a_bidires=100_x000d_ 5" xfId="242"/>
    <cellStyle name="_x000a_bidires=100_x000d_ 6" xfId="97"/>
    <cellStyle name="20% - Accent1" xfId="2" builtinId="30" customBuiltin="1"/>
    <cellStyle name="20% - Accent1 2" xfId="73"/>
    <cellStyle name="20% - Accent1 2 2" xfId="227"/>
    <cellStyle name="20% - Accent1 2 2 2" xfId="377"/>
    <cellStyle name="20% - Accent1 2 3" xfId="306"/>
    <cellStyle name="20% - Accent1 2 3 2" xfId="407"/>
    <cellStyle name="20% - Accent1 2 4" xfId="158"/>
    <cellStyle name="20% - Accent1 2 5" xfId="349"/>
    <cellStyle name="20% - Accent1 3" xfId="197"/>
    <cellStyle name="20% - Accent1 3 2" xfId="363"/>
    <cellStyle name="20% - Accent1 4" xfId="244"/>
    <cellStyle name="20% - Accent1 4 2" xfId="391"/>
    <cellStyle name="20% - Accent1 5" xfId="126"/>
    <cellStyle name="20% - Accent1 5 2" xfId="335"/>
    <cellStyle name="20% - Accent2" xfId="3" builtinId="34" customBuiltin="1"/>
    <cellStyle name="20% - Accent2 2" xfId="77"/>
    <cellStyle name="20% - Accent2 2 2" xfId="229"/>
    <cellStyle name="20% - Accent2 2 2 2" xfId="379"/>
    <cellStyle name="20% - Accent2 2 3" xfId="310"/>
    <cellStyle name="20% - Accent2 2 3 2" xfId="409"/>
    <cellStyle name="20% - Accent2 2 4" xfId="160"/>
    <cellStyle name="20% - Accent2 2 5" xfId="351"/>
    <cellStyle name="20% - Accent2 3" xfId="201"/>
    <cellStyle name="20% - Accent2 3 2" xfId="365"/>
    <cellStyle name="20% - Accent2 4" xfId="245"/>
    <cellStyle name="20% - Accent2 4 2" xfId="392"/>
    <cellStyle name="20% - Accent2 5" xfId="130"/>
    <cellStyle name="20% - Accent2 5 2" xfId="337"/>
    <cellStyle name="20% - Accent3" xfId="4" builtinId="38" customBuiltin="1"/>
    <cellStyle name="20% - Accent3 2" xfId="81"/>
    <cellStyle name="20% - Accent3 2 2" xfId="231"/>
    <cellStyle name="20% - Accent3 2 2 2" xfId="381"/>
    <cellStyle name="20% - Accent3 2 3" xfId="314"/>
    <cellStyle name="20% - Accent3 2 3 2" xfId="411"/>
    <cellStyle name="20% - Accent3 2 4" xfId="162"/>
    <cellStyle name="20% - Accent3 2 5" xfId="353"/>
    <cellStyle name="20% - Accent3 3" xfId="205"/>
    <cellStyle name="20% - Accent3 3 2" xfId="367"/>
    <cellStyle name="20% - Accent3 4" xfId="246"/>
    <cellStyle name="20% - Accent3 4 2" xfId="393"/>
    <cellStyle name="20% - Accent3 5" xfId="134"/>
    <cellStyle name="20% - Accent3 5 2" xfId="339"/>
    <cellStyle name="20% - Accent4" xfId="5" builtinId="42" customBuiltin="1"/>
    <cellStyle name="20% - Accent4 2" xfId="85"/>
    <cellStyle name="20% - Accent4 2 2" xfId="233"/>
    <cellStyle name="20% - Accent4 2 2 2" xfId="383"/>
    <cellStyle name="20% - Accent4 2 3" xfId="318"/>
    <cellStyle name="20% - Accent4 2 3 2" xfId="413"/>
    <cellStyle name="20% - Accent4 2 4" xfId="164"/>
    <cellStyle name="20% - Accent4 2 5" xfId="355"/>
    <cellStyle name="20% - Accent4 3" xfId="209"/>
    <cellStyle name="20% - Accent4 3 2" xfId="369"/>
    <cellStyle name="20% - Accent4 4" xfId="247"/>
    <cellStyle name="20% - Accent4 4 2" xfId="394"/>
    <cellStyle name="20% - Accent4 5" xfId="138"/>
    <cellStyle name="20% - Accent4 5 2" xfId="341"/>
    <cellStyle name="20% - Accent5" xfId="6" builtinId="46" customBuiltin="1"/>
    <cellStyle name="20% - Accent5 2" xfId="89"/>
    <cellStyle name="20% - Accent5 2 2" xfId="235"/>
    <cellStyle name="20% - Accent5 2 2 2" xfId="385"/>
    <cellStyle name="20% - Accent5 2 3" xfId="322"/>
    <cellStyle name="20% - Accent5 2 3 2" xfId="415"/>
    <cellStyle name="20% - Accent5 2 4" xfId="166"/>
    <cellStyle name="20% - Accent5 2 5" xfId="357"/>
    <cellStyle name="20% - Accent5 3" xfId="213"/>
    <cellStyle name="20% - Accent5 3 2" xfId="371"/>
    <cellStyle name="20% - Accent5 4" xfId="248"/>
    <cellStyle name="20% - Accent5 4 2" xfId="395"/>
    <cellStyle name="20% - Accent5 5" xfId="142"/>
    <cellStyle name="20% - Accent5 5 2" xfId="343"/>
    <cellStyle name="20% - Accent6" xfId="7" builtinId="50" customBuiltin="1"/>
    <cellStyle name="20% - Accent6 2" xfId="93"/>
    <cellStyle name="20% - Accent6 2 2" xfId="237"/>
    <cellStyle name="20% - Accent6 2 2 2" xfId="387"/>
    <cellStyle name="20% - Accent6 2 3" xfId="326"/>
    <cellStyle name="20% - Accent6 2 3 2" xfId="417"/>
    <cellStyle name="20% - Accent6 2 4" xfId="168"/>
    <cellStyle name="20% - Accent6 2 5" xfId="359"/>
    <cellStyle name="20% - Accent6 3" xfId="217"/>
    <cellStyle name="20% - Accent6 3 2" xfId="373"/>
    <cellStyle name="20% - Accent6 4" xfId="249"/>
    <cellStyle name="20% - Accent6 4 2" xfId="396"/>
    <cellStyle name="20% - Accent6 5" xfId="146"/>
    <cellStyle name="20% - Accent6 5 2" xfId="345"/>
    <cellStyle name="40% - Accent1" xfId="8" builtinId="31" customBuiltin="1"/>
    <cellStyle name="40% - Accent1 2" xfId="74"/>
    <cellStyle name="40% - Accent1 2 2" xfId="228"/>
    <cellStyle name="40% - Accent1 2 2 2" xfId="378"/>
    <cellStyle name="40% - Accent1 2 3" xfId="307"/>
    <cellStyle name="40% - Accent1 2 3 2" xfId="408"/>
    <cellStyle name="40% - Accent1 2 4" xfId="159"/>
    <cellStyle name="40% - Accent1 2 5" xfId="350"/>
    <cellStyle name="40% - Accent1 3" xfId="198"/>
    <cellStyle name="40% - Accent1 3 2" xfId="364"/>
    <cellStyle name="40% - Accent1 4" xfId="250"/>
    <cellStyle name="40% - Accent1 4 2" xfId="397"/>
    <cellStyle name="40% - Accent1 5" xfId="127"/>
    <cellStyle name="40% - Accent1 5 2" xfId="336"/>
    <cellStyle name="40% - Accent2" xfId="9" builtinId="35" customBuiltin="1"/>
    <cellStyle name="40% - Accent2 2" xfId="78"/>
    <cellStyle name="40% - Accent2 2 2" xfId="230"/>
    <cellStyle name="40% - Accent2 2 2 2" xfId="380"/>
    <cellStyle name="40% - Accent2 2 3" xfId="311"/>
    <cellStyle name="40% - Accent2 2 3 2" xfId="410"/>
    <cellStyle name="40% - Accent2 2 4" xfId="161"/>
    <cellStyle name="40% - Accent2 2 5" xfId="352"/>
    <cellStyle name="40% - Accent2 3" xfId="202"/>
    <cellStyle name="40% - Accent2 3 2" xfId="366"/>
    <cellStyle name="40% - Accent2 4" xfId="251"/>
    <cellStyle name="40% - Accent2 4 2" xfId="398"/>
    <cellStyle name="40% - Accent2 5" xfId="131"/>
    <cellStyle name="40% - Accent2 5 2" xfId="338"/>
    <cellStyle name="40% - Accent3" xfId="10" builtinId="39" customBuiltin="1"/>
    <cellStyle name="40% - Accent3 2" xfId="82"/>
    <cellStyle name="40% - Accent3 2 2" xfId="232"/>
    <cellStyle name="40% - Accent3 2 2 2" xfId="382"/>
    <cellStyle name="40% - Accent3 2 3" xfId="315"/>
    <cellStyle name="40% - Accent3 2 3 2" xfId="412"/>
    <cellStyle name="40% - Accent3 2 4" xfId="163"/>
    <cellStyle name="40% - Accent3 2 5" xfId="354"/>
    <cellStyle name="40% - Accent3 3" xfId="206"/>
    <cellStyle name="40% - Accent3 3 2" xfId="368"/>
    <cellStyle name="40% - Accent3 4" xfId="252"/>
    <cellStyle name="40% - Accent3 4 2" xfId="399"/>
    <cellStyle name="40% - Accent3 5" xfId="135"/>
    <cellStyle name="40% - Accent3 5 2" xfId="340"/>
    <cellStyle name="40% - Accent4" xfId="11" builtinId="43" customBuiltin="1"/>
    <cellStyle name="40% - Accent4 2" xfId="86"/>
    <cellStyle name="40% - Accent4 2 2" xfId="234"/>
    <cellStyle name="40% - Accent4 2 2 2" xfId="384"/>
    <cellStyle name="40% - Accent4 2 3" xfId="319"/>
    <cellStyle name="40% - Accent4 2 3 2" xfId="414"/>
    <cellStyle name="40% - Accent4 2 4" xfId="165"/>
    <cellStyle name="40% - Accent4 2 5" xfId="356"/>
    <cellStyle name="40% - Accent4 3" xfId="210"/>
    <cellStyle name="40% - Accent4 3 2" xfId="370"/>
    <cellStyle name="40% - Accent4 4" xfId="253"/>
    <cellStyle name="40% - Accent4 4 2" xfId="400"/>
    <cellStyle name="40% - Accent4 5" xfId="139"/>
    <cellStyle name="40% - Accent4 5 2" xfId="342"/>
    <cellStyle name="40% - Accent5" xfId="12" builtinId="47" customBuiltin="1"/>
    <cellStyle name="40% - Accent5 2" xfId="90"/>
    <cellStyle name="40% - Accent5 2 2" xfId="236"/>
    <cellStyle name="40% - Accent5 2 2 2" xfId="386"/>
    <cellStyle name="40% - Accent5 2 3" xfId="323"/>
    <cellStyle name="40% - Accent5 2 3 2" xfId="416"/>
    <cellStyle name="40% - Accent5 2 4" xfId="167"/>
    <cellStyle name="40% - Accent5 2 5" xfId="358"/>
    <cellStyle name="40% - Accent5 3" xfId="214"/>
    <cellStyle name="40% - Accent5 3 2" xfId="372"/>
    <cellStyle name="40% - Accent5 4" xfId="254"/>
    <cellStyle name="40% - Accent5 4 2" xfId="401"/>
    <cellStyle name="40% - Accent5 5" xfId="143"/>
    <cellStyle name="40% - Accent5 5 2" xfId="344"/>
    <cellStyle name="40% - Accent6" xfId="13" builtinId="51" customBuiltin="1"/>
    <cellStyle name="40% - Accent6 2" xfId="94"/>
    <cellStyle name="40% - Accent6 2 2" xfId="238"/>
    <cellStyle name="40% - Accent6 2 2 2" xfId="388"/>
    <cellStyle name="40% - Accent6 2 3" xfId="327"/>
    <cellStyle name="40% - Accent6 2 3 2" xfId="418"/>
    <cellStyle name="40% - Accent6 2 4" xfId="169"/>
    <cellStyle name="40% - Accent6 2 5" xfId="360"/>
    <cellStyle name="40% - Accent6 3" xfId="218"/>
    <cellStyle name="40% - Accent6 3 2" xfId="374"/>
    <cellStyle name="40% - Accent6 4" xfId="255"/>
    <cellStyle name="40% - Accent6 4 2" xfId="402"/>
    <cellStyle name="40% - Accent6 5" xfId="147"/>
    <cellStyle name="40% - Accent6 5 2" xfId="346"/>
    <cellStyle name="60% - Accent1" xfId="14" builtinId="32" customBuiltin="1"/>
    <cellStyle name="60% - Accent1 2" xfId="75"/>
    <cellStyle name="60% - Accent1 2 2" xfId="308"/>
    <cellStyle name="60% - Accent1 2 3" xfId="199"/>
    <cellStyle name="60% - Accent1 3" xfId="256"/>
    <cellStyle name="60% - Accent1 4" xfId="128"/>
    <cellStyle name="60% - Accent2" xfId="15" builtinId="36" customBuiltin="1"/>
    <cellStyle name="60% - Accent2 2" xfId="79"/>
    <cellStyle name="60% - Accent2 2 2" xfId="312"/>
    <cellStyle name="60% - Accent2 2 3" xfId="203"/>
    <cellStyle name="60% - Accent2 3" xfId="257"/>
    <cellStyle name="60% - Accent2 4" xfId="132"/>
    <cellStyle name="60% - Accent3" xfId="16" builtinId="40" customBuiltin="1"/>
    <cellStyle name="60% - Accent3 2" xfId="83"/>
    <cellStyle name="60% - Accent3 2 2" xfId="316"/>
    <cellStyle name="60% - Accent3 2 3" xfId="207"/>
    <cellStyle name="60% - Accent3 3" xfId="258"/>
    <cellStyle name="60% - Accent3 4" xfId="136"/>
    <cellStyle name="60% - Accent4" xfId="17" builtinId="44" customBuiltin="1"/>
    <cellStyle name="60% - Accent4 2" xfId="87"/>
    <cellStyle name="60% - Accent4 2 2" xfId="320"/>
    <cellStyle name="60% - Accent4 2 3" xfId="211"/>
    <cellStyle name="60% - Accent4 3" xfId="259"/>
    <cellStyle name="60% - Accent4 4" xfId="140"/>
    <cellStyle name="60% - Accent5" xfId="18" builtinId="48" customBuiltin="1"/>
    <cellStyle name="60% - Accent5 2" xfId="91"/>
    <cellStyle name="60% - Accent5 2 2" xfId="324"/>
    <cellStyle name="60% - Accent5 2 3" xfId="215"/>
    <cellStyle name="60% - Accent5 3" xfId="260"/>
    <cellStyle name="60% - Accent5 4" xfId="144"/>
    <cellStyle name="60% - Accent6" xfId="19" builtinId="52" customBuiltin="1"/>
    <cellStyle name="60% - Accent6 2" xfId="95"/>
    <cellStyle name="60% - Accent6 2 2" xfId="328"/>
    <cellStyle name="60% - Accent6 2 3" xfId="219"/>
    <cellStyle name="60% - Accent6 3" xfId="261"/>
    <cellStyle name="60% - Accent6 4" xfId="148"/>
    <cellStyle name="Accent1" xfId="20" builtinId="29" customBuiltin="1"/>
    <cellStyle name="Accent1 2" xfId="72"/>
    <cellStyle name="Accent1 2 2" xfId="305"/>
    <cellStyle name="Accent1 2 3" xfId="196"/>
    <cellStyle name="Accent1 3" xfId="262"/>
    <cellStyle name="Accent1 4" xfId="125"/>
    <cellStyle name="Accent2" xfId="21" builtinId="33" customBuiltin="1"/>
    <cellStyle name="Accent2 2" xfId="76"/>
    <cellStyle name="Accent2 2 2" xfId="309"/>
    <cellStyle name="Accent2 2 3" xfId="200"/>
    <cellStyle name="Accent2 3" xfId="263"/>
    <cellStyle name="Accent2 4" xfId="129"/>
    <cellStyle name="Accent3" xfId="22" builtinId="37" customBuiltin="1"/>
    <cellStyle name="Accent3 2" xfId="80"/>
    <cellStyle name="Accent3 2 2" xfId="313"/>
    <cellStyle name="Accent3 2 3" xfId="204"/>
    <cellStyle name="Accent3 3" xfId="264"/>
    <cellStyle name="Accent3 4" xfId="133"/>
    <cellStyle name="Accent4" xfId="23" builtinId="41" customBuiltin="1"/>
    <cellStyle name="Accent4 2" xfId="84"/>
    <cellStyle name="Accent4 2 2" xfId="317"/>
    <cellStyle name="Accent4 2 3" xfId="208"/>
    <cellStyle name="Accent4 3" xfId="265"/>
    <cellStyle name="Accent4 4" xfId="137"/>
    <cellStyle name="Accent5" xfId="24" builtinId="45" customBuiltin="1"/>
    <cellStyle name="Accent5 2" xfId="88"/>
    <cellStyle name="Accent5 2 2" xfId="321"/>
    <cellStyle name="Accent5 2 3" xfId="212"/>
    <cellStyle name="Accent5 3" xfId="266"/>
    <cellStyle name="Accent5 4" xfId="141"/>
    <cellStyle name="Accent6" xfId="25" builtinId="49" customBuiltin="1"/>
    <cellStyle name="Accent6 2" xfId="92"/>
    <cellStyle name="Accent6 2 2" xfId="325"/>
    <cellStyle name="Accent6 2 3" xfId="216"/>
    <cellStyle name="Accent6 3" xfId="267"/>
    <cellStyle name="Accent6 4" xfId="145"/>
    <cellStyle name="Bad" xfId="26" builtinId="27" customBuiltin="1"/>
    <cellStyle name="Bad 2" xfId="50"/>
    <cellStyle name="Bad 2 2" xfId="294"/>
    <cellStyle name="Bad 3" xfId="61"/>
    <cellStyle name="Bad 3 2" xfId="268"/>
    <cellStyle name="Bad 4" xfId="115"/>
    <cellStyle name="Calculation" xfId="27" builtinId="22" customBuiltin="1"/>
    <cellStyle name="Calculation 2" xfId="65"/>
    <cellStyle name="Calculation 2 2" xfId="298"/>
    <cellStyle name="Calculation 2 3" xfId="190"/>
    <cellStyle name="Calculation 3" xfId="269"/>
    <cellStyle name="Calculation 4" xfId="119"/>
    <cellStyle name="Check Cell" xfId="28" builtinId="23" customBuiltin="1"/>
    <cellStyle name="Check Cell 2" xfId="67"/>
    <cellStyle name="Check Cell 2 2" xfId="300"/>
    <cellStyle name="Check Cell 2 3" xfId="192"/>
    <cellStyle name="Check Cell 3" xfId="270"/>
    <cellStyle name="Check Cell 4" xfId="121"/>
    <cellStyle name="Comma  - Style1" xfId="29"/>
    <cellStyle name="Comma  - Style1 2" xfId="175"/>
    <cellStyle name="Comma  - Style1 3" xfId="99"/>
    <cellStyle name="Comma 2" xfId="100"/>
    <cellStyle name="Comma 2 2" xfId="153"/>
    <cellStyle name="Comma 3" xfId="333"/>
    <cellStyle name="Curren - Style2" xfId="30"/>
    <cellStyle name="Curren - Style2 2" xfId="176"/>
    <cellStyle name="Curren - Style2 3" xfId="101"/>
    <cellStyle name="Currency 2" xfId="48"/>
    <cellStyle name="Currency 3" xfId="53"/>
    <cellStyle name="Currency 4" xfId="330"/>
    <cellStyle name="Currency 5" xfId="420"/>
    <cellStyle name="Explanatory Text" xfId="31" builtinId="53" customBuiltin="1"/>
    <cellStyle name="Explanatory Text 2" xfId="70"/>
    <cellStyle name="Explanatory Text 2 2" xfId="303"/>
    <cellStyle name="Explanatory Text 2 3" xfId="194"/>
    <cellStyle name="Explanatory Text 3" xfId="271"/>
    <cellStyle name="Explanatory Text 4" xfId="123"/>
    <cellStyle name="Good" xfId="32" builtinId="26" customBuiltin="1"/>
    <cellStyle name="Good 2" xfId="49"/>
    <cellStyle name="Good 2 2" xfId="293"/>
    <cellStyle name="Good 3" xfId="60"/>
    <cellStyle name="Good 3 2" xfId="272"/>
    <cellStyle name="Good 4" xfId="114"/>
    <cellStyle name="Heading 1" xfId="33" builtinId="16" customBuiltin="1"/>
    <cellStyle name="Heading 1 2" xfId="56"/>
    <cellStyle name="Heading 1 2 2" xfId="289"/>
    <cellStyle name="Heading 1 2 3" xfId="183"/>
    <cellStyle name="Heading 1 3" xfId="273"/>
    <cellStyle name="Heading 1 4" xfId="110"/>
    <cellStyle name="Heading 2" xfId="34" builtinId="17" customBuiltin="1"/>
    <cellStyle name="Heading 2 2" xfId="57"/>
    <cellStyle name="Heading 2 2 2" xfId="290"/>
    <cellStyle name="Heading 2 2 3" xfId="184"/>
    <cellStyle name="Heading 2 3" xfId="274"/>
    <cellStyle name="Heading 2 4" xfId="111"/>
    <cellStyle name="Heading 3" xfId="35" builtinId="18" customBuiltin="1"/>
    <cellStyle name="Heading 3 2" xfId="58"/>
    <cellStyle name="Heading 3 2 2" xfId="291"/>
    <cellStyle name="Heading 3 2 3" xfId="185"/>
    <cellStyle name="Heading 3 3" xfId="275"/>
    <cellStyle name="Heading 3 4" xfId="112"/>
    <cellStyle name="Heading 4" xfId="36" builtinId="19" customBuiltin="1"/>
    <cellStyle name="Heading 4 2" xfId="59"/>
    <cellStyle name="Heading 4 2 2" xfId="292"/>
    <cellStyle name="Heading 4 2 3" xfId="186"/>
    <cellStyle name="Heading 4 3" xfId="276"/>
    <cellStyle name="Heading 4 4" xfId="113"/>
    <cellStyle name="Hyperlink 2" xfId="177"/>
    <cellStyle name="Hyperlink 3" xfId="277"/>
    <cellStyle name="Hyperlink 4" xfId="102"/>
    <cellStyle name="Input" xfId="37" builtinId="20" customBuiltin="1"/>
    <cellStyle name="Input 2" xfId="63"/>
    <cellStyle name="Input 2 2" xfId="296"/>
    <cellStyle name="Input 2 3" xfId="188"/>
    <cellStyle name="Input 3" xfId="278"/>
    <cellStyle name="Input 4" xfId="117"/>
    <cellStyle name="Linked Cell" xfId="38" builtinId="24" customBuiltin="1"/>
    <cellStyle name="Linked Cell 2" xfId="66"/>
    <cellStyle name="Linked Cell 2 2" xfId="299"/>
    <cellStyle name="Linked Cell 2 3" xfId="191"/>
    <cellStyle name="Linked Cell 3" xfId="279"/>
    <cellStyle name="Linked Cell 4" xfId="120"/>
    <cellStyle name="Neutral" xfId="39" builtinId="28" customBuiltin="1"/>
    <cellStyle name="Neutral 2" xfId="62"/>
    <cellStyle name="Neutral 2 2" xfId="295"/>
    <cellStyle name="Neutral 2 3" xfId="187"/>
    <cellStyle name="Neutral 3" xfId="280"/>
    <cellStyle name="Neutral 4" xfId="116"/>
    <cellStyle name="Normal" xfId="0" builtinId="0"/>
    <cellStyle name="Normal - Style3" xfId="40"/>
    <cellStyle name="Normal - Style3 2" xfId="178"/>
    <cellStyle name="Normal - Style3 3" xfId="103"/>
    <cellStyle name="Normal 2" xfId="46"/>
    <cellStyle name="Normal 2 2" xfId="154"/>
    <cellStyle name="Normal 2 2 2" xfId="224"/>
    <cellStyle name="Normal 2 3" xfId="179"/>
    <cellStyle name="Normal 2 4" xfId="281"/>
    <cellStyle name="Normal 2 4 2" xfId="403"/>
    <cellStyle name="Normal 2 5" xfId="104"/>
    <cellStyle name="Normal 3" xfId="51"/>
    <cellStyle name="Normal 3 2" xfId="155"/>
    <cellStyle name="Normal 3 2 2" xfId="225"/>
    <cellStyle name="Normal 3 3" xfId="180"/>
    <cellStyle name="Normal 3 4" xfId="287"/>
    <cellStyle name="Normal 3 4 2" xfId="405"/>
    <cellStyle name="Normal 3 5" xfId="105"/>
    <cellStyle name="Normal 4" xfId="54"/>
    <cellStyle name="Normal 4 2" xfId="170"/>
    <cellStyle name="Normal 4 2 2" xfId="239"/>
    <cellStyle name="Normal 4 2 2 2" xfId="389"/>
    <cellStyle name="Normal 4 2 3" xfId="361"/>
    <cellStyle name="Normal 4 3" xfId="220"/>
    <cellStyle name="Normal 4 3 2" xfId="375"/>
    <cellStyle name="Normal 4 4" xfId="149"/>
    <cellStyle name="Normal 4 5" xfId="347"/>
    <cellStyle name="Normal 5" xfId="172"/>
    <cellStyle name="Normal 6" xfId="241"/>
    <cellStyle name="Normal 7" xfId="96"/>
    <cellStyle name="Normal 7 2" xfId="332"/>
    <cellStyle name="Normal 8" xfId="329"/>
    <cellStyle name="Normal 9" xfId="419"/>
    <cellStyle name="Note" xfId="41" builtinId="10" customBuiltin="1"/>
    <cellStyle name="Note 2" xfId="69"/>
    <cellStyle name="Note 2 2" xfId="171"/>
    <cellStyle name="Note 2 2 2" xfId="240"/>
    <cellStyle name="Note 2 2 2 2" xfId="390"/>
    <cellStyle name="Note 2 2 3" xfId="362"/>
    <cellStyle name="Note 2 3" xfId="221"/>
    <cellStyle name="Note 2 3 2" xfId="376"/>
    <cellStyle name="Note 2 4" xfId="282"/>
    <cellStyle name="Note 2 4 2" xfId="404"/>
    <cellStyle name="Note 2 5" xfId="150"/>
    <cellStyle name="Note 2 6" xfId="348"/>
    <cellStyle name="Note 3" xfId="302"/>
    <cellStyle name="Note 3 2" xfId="406"/>
    <cellStyle name="Output" xfId="42" builtinId="21" customBuiltin="1"/>
    <cellStyle name="Output 2" xfId="64"/>
    <cellStyle name="Output 2 2" xfId="297"/>
    <cellStyle name="Output 2 3" xfId="189"/>
    <cellStyle name="Output 3" xfId="283"/>
    <cellStyle name="Output 4" xfId="118"/>
    <cellStyle name="Percent" xfId="422" builtinId="5"/>
    <cellStyle name="Percent 2" xfId="47"/>
    <cellStyle name="Percent 2 2" xfId="156"/>
    <cellStyle name="Percent 2 3" xfId="107"/>
    <cellStyle name="Percent 3" xfId="52"/>
    <cellStyle name="Percent 3 2" xfId="334"/>
    <cellStyle name="Percent 4" xfId="106"/>
    <cellStyle name="Percent 5" xfId="331"/>
    <cellStyle name="Percent 6" xfId="421"/>
    <cellStyle name="Style 1" xfId="108"/>
    <cellStyle name="Style 1 2" xfId="157"/>
    <cellStyle name="Style 1 2 2" xfId="226"/>
    <cellStyle name="Style 1 3" xfId="181"/>
    <cellStyle name="Title" xfId="43" builtinId="15" customBuiltin="1"/>
    <cellStyle name="Title 2" xfId="55"/>
    <cellStyle name="Title 2 2" xfId="288"/>
    <cellStyle name="Title 2 3" xfId="182"/>
    <cellStyle name="Title 3" xfId="284"/>
    <cellStyle name="Title 4" xfId="109"/>
    <cellStyle name="Total" xfId="44" builtinId="25" customBuiltin="1"/>
    <cellStyle name="Total 2" xfId="71"/>
    <cellStyle name="Total 2 2" xfId="304"/>
    <cellStyle name="Total 2 3" xfId="195"/>
    <cellStyle name="Total 3" xfId="285"/>
    <cellStyle name="Total 4" xfId="124"/>
    <cellStyle name="Warning Text" xfId="45" builtinId="11" customBuiltin="1"/>
    <cellStyle name="Warning Text 2" xfId="68"/>
    <cellStyle name="Warning Text 2 2" xfId="301"/>
    <cellStyle name="Warning Text 2 3" xfId="193"/>
    <cellStyle name="Warning Text 3" xfId="286"/>
    <cellStyle name="Warning Text 4" xfId="122"/>
  </cellStyles>
  <dxfs count="0"/>
  <tableStyles count="0" defaultTableStyle="TableStyleMedium9" defaultPivotStyle="PivotStyleLight16"/>
  <colors>
    <mruColors>
      <color rgb="FF8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S&amp;P 500 Reported Earnings and Estimates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3"/>
          <c:order val="0"/>
          <c:tx>
            <c:v>2Q 2017 RPT Earnings (Est.)</c:v>
          </c:tx>
          <c:spPr>
            <a:ln w="19050" cap="rnd">
              <a:noFill/>
              <a:round/>
            </a:ln>
            <a:effectLst/>
          </c:spPr>
          <c:marker>
            <c:symbol val="circle"/>
            <c:size val="5"/>
            <c:spPr>
              <a:solidFill>
                <a:srgbClr val="92D050"/>
              </a:solidFill>
              <a:ln w="9525">
                <a:solidFill>
                  <a:srgbClr val="92D050"/>
                </a:solidFill>
              </a:ln>
              <a:effectLst/>
            </c:spPr>
          </c:marker>
          <c:xVal>
            <c:numRef>
              <c:f>ConsolidatedTTM!$B$12:$B$18</c:f>
              <c:numCache>
                <c:formatCode>[$-409]yyyy;@</c:formatCode>
                <c:ptCount val="7"/>
                <c:pt idx="0">
                  <c:v>43830.25</c:v>
                </c:pt>
                <c:pt idx="1">
                  <c:v>43738.25</c:v>
                </c:pt>
                <c:pt idx="2">
                  <c:v>43646.25</c:v>
                </c:pt>
                <c:pt idx="3">
                  <c:v>43555.25</c:v>
                </c:pt>
                <c:pt idx="4">
                  <c:v>43465.25</c:v>
                </c:pt>
                <c:pt idx="5">
                  <c:v>43373.25</c:v>
                </c:pt>
                <c:pt idx="6">
                  <c:v>43281.25</c:v>
                </c:pt>
              </c:numCache>
            </c:numRef>
          </c:xVal>
          <c:yVal>
            <c:numRef>
              <c:f>ConsolidatedTTM!$F$12:$F$18</c:f>
              <c:numCache>
                <c:formatCode>"$"#,##0.00</c:formatCode>
                <c:ptCount val="7"/>
                <c:pt idx="0">
                  <c:v>133.3699</c:v>
                </c:pt>
                <c:pt idx="1">
                  <c:v>129.59029999999998</c:v>
                </c:pt>
                <c:pt idx="2">
                  <c:v>125.619</c:v>
                </c:pt>
                <c:pt idx="3">
                  <c:v>120.97030000000001</c:v>
                </c:pt>
                <c:pt idx="4">
                  <c:v>117.93</c:v>
                </c:pt>
                <c:pt idx="5">
                  <c:v>110.1073</c:v>
                </c:pt>
                <c:pt idx="6">
                  <c:v>105.0425</c:v>
                </c:pt>
              </c:numCache>
            </c:numRef>
          </c:yVal>
          <c:smooth val="0"/>
          <c:extLst xmlns:c16r2="http://schemas.microsoft.com/office/drawing/2015/06/chart">
            <c:ext xmlns:c16="http://schemas.microsoft.com/office/drawing/2014/chart" uri="{C3380CC4-5D6E-409C-BE32-E72D297353CC}">
              <c16:uniqueId val="{00000003-1FFD-4E71-BB3B-C5E97DA933FF}"/>
            </c:ext>
          </c:extLst>
        </c:ser>
        <c:ser>
          <c:idx val="2"/>
          <c:order val="1"/>
          <c:tx>
            <c:v>2Q 2018 RPT Earnings</c:v>
          </c:tx>
          <c:spPr>
            <a:ln w="25400" cap="rnd">
              <a:solidFill>
                <a:schemeClr val="accent1"/>
              </a:solidFill>
              <a:round/>
            </a:ln>
            <a:effectLst/>
          </c:spPr>
          <c:marker>
            <c:symbol val="none"/>
          </c:marker>
          <c:xVal>
            <c:numRef>
              <c:f>ConsolidatedTTM!$B$12:$B$40</c:f>
              <c:numCache>
                <c:formatCode>[$-409]yyyy;@</c:formatCode>
                <c:ptCount val="29"/>
                <c:pt idx="0">
                  <c:v>43830.25</c:v>
                </c:pt>
                <c:pt idx="1">
                  <c:v>43738.25</c:v>
                </c:pt>
                <c:pt idx="2">
                  <c:v>43646.25</c:v>
                </c:pt>
                <c:pt idx="3">
                  <c:v>43555.25</c:v>
                </c:pt>
                <c:pt idx="4">
                  <c:v>43465.25</c:v>
                </c:pt>
                <c:pt idx="5">
                  <c:v>43373.25</c:v>
                </c:pt>
                <c:pt idx="6">
                  <c:v>43281.25</c:v>
                </c:pt>
                <c:pt idx="7">
                  <c:v>43190.25</c:v>
                </c:pt>
                <c:pt idx="8">
                  <c:v>43100.25</c:v>
                </c:pt>
                <c:pt idx="9">
                  <c:v>43008.25</c:v>
                </c:pt>
                <c:pt idx="10">
                  <c:v>42916.25</c:v>
                </c:pt>
                <c:pt idx="11">
                  <c:v>42825.25</c:v>
                </c:pt>
                <c:pt idx="12">
                  <c:v>42734.25</c:v>
                </c:pt>
                <c:pt idx="13">
                  <c:v>42642.25</c:v>
                </c:pt>
                <c:pt idx="14">
                  <c:v>42550.25</c:v>
                </c:pt>
                <c:pt idx="15">
                  <c:v>42459.25</c:v>
                </c:pt>
                <c:pt idx="16">
                  <c:v>42369.25</c:v>
                </c:pt>
                <c:pt idx="17">
                  <c:v>42277.25</c:v>
                </c:pt>
                <c:pt idx="18">
                  <c:v>42185.25</c:v>
                </c:pt>
                <c:pt idx="19">
                  <c:v>42094.25</c:v>
                </c:pt>
                <c:pt idx="20">
                  <c:v>42004.25</c:v>
                </c:pt>
                <c:pt idx="21">
                  <c:v>41912.25</c:v>
                </c:pt>
                <c:pt idx="22">
                  <c:v>41820.25</c:v>
                </c:pt>
                <c:pt idx="23">
                  <c:v>41729.25</c:v>
                </c:pt>
                <c:pt idx="24">
                  <c:v>41639.25</c:v>
                </c:pt>
                <c:pt idx="25">
                  <c:v>41547.25</c:v>
                </c:pt>
                <c:pt idx="26">
                  <c:v>41455.25</c:v>
                </c:pt>
                <c:pt idx="27">
                  <c:v>41364.25</c:v>
                </c:pt>
                <c:pt idx="28">
                  <c:v>41273.25</c:v>
                </c:pt>
              </c:numCache>
            </c:numRef>
          </c:xVal>
          <c:yVal>
            <c:numRef>
              <c:f>ConsolidatedTTM!$D$12:$D$40</c:f>
              <c:numCache>
                <c:formatCode>"$"#,##0.00</c:formatCode>
                <c:ptCount val="29"/>
                <c:pt idx="0">
                  <c:v>139.50446712635295</c:v>
                </c:pt>
                <c:pt idx="1">
                  <c:v>130.39000000000001</c:v>
                </c:pt>
                <c:pt idx="2">
                  <c:v>122.48</c:v>
                </c:pt>
                <c:pt idx="3">
                  <c:v>115.44000000000001</c:v>
                </c:pt>
                <c:pt idx="4">
                  <c:v>109.88</c:v>
                </c:pt>
                <c:pt idx="5">
                  <c:v>107.08</c:v>
                </c:pt>
                <c:pt idx="6">
                  <c:v>104.02</c:v>
                </c:pt>
                <c:pt idx="7">
                  <c:v>100.29</c:v>
                </c:pt>
                <c:pt idx="8">
                  <c:v>94.55</c:v>
                </c:pt>
                <c:pt idx="9">
                  <c:v>89.09</c:v>
                </c:pt>
                <c:pt idx="10">
                  <c:v>86.92</c:v>
                </c:pt>
                <c:pt idx="11">
                  <c:v>86.44</c:v>
                </c:pt>
                <c:pt idx="12">
                  <c:v>86.53</c:v>
                </c:pt>
                <c:pt idx="13">
                  <c:v>90.66</c:v>
                </c:pt>
                <c:pt idx="14">
                  <c:v>94.91</c:v>
                </c:pt>
                <c:pt idx="15">
                  <c:v>99.25</c:v>
                </c:pt>
                <c:pt idx="16">
                  <c:v>102.31</c:v>
                </c:pt>
                <c:pt idx="17">
                  <c:v>105.96000000000001</c:v>
                </c:pt>
                <c:pt idx="18">
                  <c:v>103.12</c:v>
                </c:pt>
                <c:pt idx="19">
                  <c:v>100.85000000000001</c:v>
                </c:pt>
                <c:pt idx="20">
                  <c:v>100.2</c:v>
                </c:pt>
                <c:pt idx="21">
                  <c:v>94.37</c:v>
                </c:pt>
                <c:pt idx="22">
                  <c:v>90.950000000000017</c:v>
                </c:pt>
                <c:pt idx="23">
                  <c:v>87.7</c:v>
                </c:pt>
                <c:pt idx="24">
                  <c:v>86.51</c:v>
                </c:pt>
                <c:pt idx="25">
                  <c:v>86.5</c:v>
                </c:pt>
                <c:pt idx="26">
                  <c:v>87.92</c:v>
                </c:pt>
                <c:pt idx="27">
                  <c:v>88.539999999999992</c:v>
                </c:pt>
                <c:pt idx="28">
                  <c:v>86.949999999999989</c:v>
                </c:pt>
              </c:numCache>
            </c:numRef>
          </c:yVal>
          <c:smooth val="0"/>
        </c:ser>
        <c:dLbls>
          <c:showLegendKey val="0"/>
          <c:showVal val="0"/>
          <c:showCatName val="0"/>
          <c:showSerName val="0"/>
          <c:showPercent val="0"/>
          <c:showBubbleSize val="0"/>
        </c:dLbls>
        <c:axId val="-883893600"/>
        <c:axId val="-883895776"/>
      </c:scatterChart>
      <c:valAx>
        <c:axId val="-883893600"/>
        <c:scaling>
          <c:orientation val="minMax"/>
          <c:min val="4150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409]yyyy;@" sourceLinked="1"/>
        <c:majorTickMark val="out"/>
        <c:minorTickMark val="out"/>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3895776"/>
        <c:crosses val="autoZero"/>
        <c:crossBetween val="midCat"/>
        <c:majorUnit val="365.25"/>
        <c:minorUnit val="91.3125"/>
      </c:valAx>
      <c:valAx>
        <c:axId val="-8838957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Trailing 12-month Reported Earnings, USD</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3893600"/>
        <c:crosses val="autoZero"/>
        <c:crossBetween val="midCat"/>
      </c:valAx>
      <c:spPr>
        <a:noFill/>
        <a:ln>
          <a:noFill/>
        </a:ln>
        <a:effectLst/>
      </c:spPr>
    </c:plotArea>
    <c:legend>
      <c:legendPos val="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S&amp;P 500 Reported Earnings and Estimate Year-OverYear (YoY) Change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4Q 2018 OP Earnings</c:v>
          </c:tx>
          <c:spPr>
            <a:ln w="19050" cap="rnd">
              <a:solidFill>
                <a:schemeClr val="accent1"/>
              </a:solidFill>
              <a:round/>
            </a:ln>
            <a:effectLst/>
          </c:spPr>
          <c:marker>
            <c:symbol val="none"/>
          </c:marker>
          <c:xVal>
            <c:numRef>
              <c:f>ConsolidatedTTM!$B$12:$B$60</c:f>
              <c:numCache>
                <c:formatCode>[$-409]yyyy;@</c:formatCode>
                <c:ptCount val="49"/>
                <c:pt idx="0">
                  <c:v>43830.25</c:v>
                </c:pt>
                <c:pt idx="1">
                  <c:v>43738.25</c:v>
                </c:pt>
                <c:pt idx="2">
                  <c:v>43646.25</c:v>
                </c:pt>
                <c:pt idx="3">
                  <c:v>43555.25</c:v>
                </c:pt>
                <c:pt idx="4">
                  <c:v>43465.25</c:v>
                </c:pt>
                <c:pt idx="5">
                  <c:v>43373.25</c:v>
                </c:pt>
                <c:pt idx="6">
                  <c:v>43281.25</c:v>
                </c:pt>
                <c:pt idx="7">
                  <c:v>43190.25</c:v>
                </c:pt>
                <c:pt idx="8">
                  <c:v>43100.25</c:v>
                </c:pt>
                <c:pt idx="9">
                  <c:v>43008.25</c:v>
                </c:pt>
                <c:pt idx="10">
                  <c:v>42916.25</c:v>
                </c:pt>
                <c:pt idx="11">
                  <c:v>42825.25</c:v>
                </c:pt>
                <c:pt idx="12">
                  <c:v>42734.25</c:v>
                </c:pt>
                <c:pt idx="13">
                  <c:v>42642.25</c:v>
                </c:pt>
                <c:pt idx="14">
                  <c:v>42550.25</c:v>
                </c:pt>
                <c:pt idx="15">
                  <c:v>42459.25</c:v>
                </c:pt>
                <c:pt idx="16">
                  <c:v>42369.25</c:v>
                </c:pt>
                <c:pt idx="17">
                  <c:v>42277.25</c:v>
                </c:pt>
                <c:pt idx="18">
                  <c:v>42185.25</c:v>
                </c:pt>
                <c:pt idx="19">
                  <c:v>42094.25</c:v>
                </c:pt>
                <c:pt idx="20">
                  <c:v>42004.25</c:v>
                </c:pt>
                <c:pt idx="21">
                  <c:v>41912.25</c:v>
                </c:pt>
                <c:pt idx="22">
                  <c:v>41820.25</c:v>
                </c:pt>
                <c:pt idx="23">
                  <c:v>41729.25</c:v>
                </c:pt>
                <c:pt idx="24">
                  <c:v>41639.25</c:v>
                </c:pt>
                <c:pt idx="25">
                  <c:v>41547.25</c:v>
                </c:pt>
                <c:pt idx="26">
                  <c:v>41455.25</c:v>
                </c:pt>
                <c:pt idx="27">
                  <c:v>41364.25</c:v>
                </c:pt>
                <c:pt idx="28">
                  <c:v>41273.25</c:v>
                </c:pt>
                <c:pt idx="29">
                  <c:v>41181.25</c:v>
                </c:pt>
                <c:pt idx="30">
                  <c:v>41089.25</c:v>
                </c:pt>
                <c:pt idx="31">
                  <c:v>40997.25</c:v>
                </c:pt>
                <c:pt idx="32">
                  <c:v>40908.25</c:v>
                </c:pt>
                <c:pt idx="33">
                  <c:v>40816.25</c:v>
                </c:pt>
                <c:pt idx="34">
                  <c:v>40724.25</c:v>
                </c:pt>
                <c:pt idx="35">
                  <c:v>40633.25</c:v>
                </c:pt>
                <c:pt idx="36">
                  <c:v>40543.25</c:v>
                </c:pt>
                <c:pt idx="37">
                  <c:v>40451.25</c:v>
                </c:pt>
                <c:pt idx="38">
                  <c:v>40359.25</c:v>
                </c:pt>
                <c:pt idx="39">
                  <c:v>40268.25</c:v>
                </c:pt>
                <c:pt idx="40">
                  <c:v>40178.25</c:v>
                </c:pt>
                <c:pt idx="41">
                  <c:v>40086.25</c:v>
                </c:pt>
                <c:pt idx="42">
                  <c:v>39994.25</c:v>
                </c:pt>
                <c:pt idx="43">
                  <c:v>39903.25</c:v>
                </c:pt>
                <c:pt idx="44">
                  <c:v>39812.25</c:v>
                </c:pt>
                <c:pt idx="45">
                  <c:v>39720.25</c:v>
                </c:pt>
                <c:pt idx="46">
                  <c:v>39628.25</c:v>
                </c:pt>
                <c:pt idx="47">
                  <c:v>39537.25</c:v>
                </c:pt>
                <c:pt idx="48">
                  <c:v>39447.25</c:v>
                </c:pt>
              </c:numCache>
            </c:numRef>
          </c:xVal>
          <c:yVal>
            <c:numRef>
              <c:f>ConsolidatedTTM!$I$12:$I$60</c:f>
              <c:numCache>
                <c:formatCode>0.00%</c:formatCode>
                <c:ptCount val="49"/>
                <c:pt idx="0">
                  <c:v>0.26960745473564757</c:v>
                </c:pt>
                <c:pt idx="1">
                  <c:v>0.21768771012327248</c:v>
                </c:pt>
                <c:pt idx="2">
                  <c:v>0.17746587194770244</c:v>
                </c:pt>
                <c:pt idx="3">
                  <c:v>0.15106192043075087</c:v>
                </c:pt>
                <c:pt idx="4">
                  <c:v>0.16213643574828132</c:v>
                </c:pt>
                <c:pt idx="5">
                  <c:v>0.20193063194522387</c:v>
                </c:pt>
                <c:pt idx="6">
                  <c:v>0.19673262770363545</c:v>
                </c:pt>
                <c:pt idx="7">
                  <c:v>0.1602267468764462</c:v>
                </c:pt>
                <c:pt idx="8">
                  <c:v>9.2684618051542766E-2</c:v>
                </c:pt>
                <c:pt idx="9">
                  <c:v>-1.7317449812486136E-2</c:v>
                </c:pt>
                <c:pt idx="10">
                  <c:v>-8.4185017384890898E-2</c:v>
                </c:pt>
                <c:pt idx="11">
                  <c:v>-0.12906801007556679</c:v>
                </c:pt>
                <c:pt idx="12">
                  <c:v>-0.15423712247092172</c:v>
                </c:pt>
                <c:pt idx="13">
                  <c:v>-0.14439411098527755</c:v>
                </c:pt>
                <c:pt idx="14">
                  <c:v>-7.961598138091551E-2</c:v>
                </c:pt>
                <c:pt idx="15">
                  <c:v>-1.5865146256817137E-2</c:v>
                </c:pt>
                <c:pt idx="16">
                  <c:v>2.1057884231536921E-2</c:v>
                </c:pt>
                <c:pt idx="17">
                  <c:v>0.12281445374589385</c:v>
                </c:pt>
                <c:pt idx="18">
                  <c:v>0.13380978559648143</c:v>
                </c:pt>
                <c:pt idx="19">
                  <c:v>0.14994298745724066</c:v>
                </c:pt>
                <c:pt idx="20">
                  <c:v>0.15824760143336028</c:v>
                </c:pt>
                <c:pt idx="21">
                  <c:v>9.0982658959537624E-2</c:v>
                </c:pt>
                <c:pt idx="22">
                  <c:v>3.4463148316651676E-2</c:v>
                </c:pt>
                <c:pt idx="23">
                  <c:v>-9.4872374068216535E-3</c:v>
                </c:pt>
                <c:pt idx="24">
                  <c:v>-5.0603795284644461E-3</c:v>
                </c:pt>
                <c:pt idx="25">
                  <c:v>-5.5185100022994244E-3</c:v>
                </c:pt>
                <c:pt idx="26">
                  <c:v>4.8289018719446901E-2</c:v>
                </c:pt>
                <c:pt idx="27">
                  <c:v>8.8918952158405978E-2</c:v>
                </c:pt>
                <c:pt idx="28">
                  <c:v>0.12411118293471228</c:v>
                </c:pt>
                <c:pt idx="29">
                  <c:v>0.21040912886167532</c:v>
                </c:pt>
                <c:pt idx="30">
                  <c:v>0.24992548435171383</c:v>
                </c:pt>
                <c:pt idx="31">
                  <c:v>0.33448219268012491</c:v>
                </c:pt>
                <c:pt idx="32">
                  <c:v>0.5175593486364527</c:v>
                </c:pt>
                <c:pt idx="33">
                  <c:v>4.7304625199362054</c:v>
                </c:pt>
                <c:pt idx="34">
                  <c:v>7.9347536617842849</c:v>
                </c:pt>
                <c:pt idx="35">
                  <c:v>7.8819241982507284</c:v>
                </c:pt>
                <c:pt idx="36">
                  <c:v>2.425403225806452</c:v>
                </c:pt>
                <c:pt idx="37">
                  <c:v>-0.72709466811751899</c:v>
                </c:pt>
                <c:pt idx="38">
                  <c:v>-0.85380572318473824</c:v>
                </c:pt>
                <c:pt idx="39">
                  <c:v>-0.88640643400171559</c:v>
                </c:pt>
                <c:pt idx="40">
                  <c:v>-0.77516118692715108</c:v>
                </c:pt>
                <c:pt idx="41">
                  <c:v>-0.41539993799533309</c:v>
                </c:pt>
                <c:pt idx="42">
                  <c:v>-0.39508302223990455</c:v>
                </c:pt>
                <c:pt idx="43">
                  <c:v>-0.27371323734548475</c:v>
                </c:pt>
                <c:pt idx="44">
                  <c:v>-0.18806595123637668</c:v>
                </c:pt>
                <c:pt idx="45">
                  <c:v>3.9129839280816874E-4</c:v>
                </c:pt>
                <c:pt idx="46">
                  <c:v>0.14002878661193355</c:v>
                </c:pt>
                <c:pt idx="47">
                  <c:v>0.14421356818494549</c:v>
                </c:pt>
                <c:pt idx="48">
                  <c:v>0.16559416559416559</c:v>
                </c:pt>
              </c:numCache>
            </c:numRef>
          </c:yVal>
          <c:smooth val="0"/>
          <c:extLst xmlns:c16r2="http://schemas.microsoft.com/office/drawing/2015/06/chart">
            <c:ext xmlns:c16="http://schemas.microsoft.com/office/drawing/2014/chart" uri="{C3380CC4-5D6E-409C-BE32-E72D297353CC}">
              <c16:uniqueId val="{00000001-985C-4101-B2D7-82CEB7115D7D}"/>
            </c:ext>
          </c:extLst>
        </c:ser>
        <c:ser>
          <c:idx val="1"/>
          <c:order val="1"/>
          <c:tx>
            <c:v>4Q 2017 OP Earnings (Est.)</c:v>
          </c:tx>
          <c:spPr>
            <a:ln w="19050" cap="rnd">
              <a:noFill/>
              <a:round/>
            </a:ln>
            <a:effectLst/>
          </c:spPr>
          <c:marker>
            <c:symbol val="circle"/>
            <c:size val="5"/>
            <c:spPr>
              <a:solidFill>
                <a:srgbClr val="92D050"/>
              </a:solidFill>
              <a:ln w="9525">
                <a:solidFill>
                  <a:srgbClr val="92D050"/>
                </a:solidFill>
              </a:ln>
              <a:effectLst/>
            </c:spPr>
          </c:marker>
          <c:xVal>
            <c:numRef>
              <c:f>ConsolidatedTTM!$B$12:$B$18</c:f>
              <c:numCache>
                <c:formatCode>[$-409]yyyy;@</c:formatCode>
                <c:ptCount val="7"/>
                <c:pt idx="0">
                  <c:v>43830.25</c:v>
                </c:pt>
                <c:pt idx="1">
                  <c:v>43738.25</c:v>
                </c:pt>
                <c:pt idx="2">
                  <c:v>43646.25</c:v>
                </c:pt>
                <c:pt idx="3">
                  <c:v>43555.25</c:v>
                </c:pt>
                <c:pt idx="4">
                  <c:v>43465.25</c:v>
                </c:pt>
                <c:pt idx="5">
                  <c:v>43373.25</c:v>
                </c:pt>
                <c:pt idx="6">
                  <c:v>43281.25</c:v>
                </c:pt>
              </c:numCache>
            </c:numRef>
          </c:xVal>
          <c:yVal>
            <c:numRef>
              <c:f>ConsolidatedTTM!$K$12:$K$18</c:f>
              <c:numCache>
                <c:formatCode>0.00%</c:formatCode>
                <c:ptCount val="7"/>
                <c:pt idx="0">
                  <c:v>0.13092427711354188</c:v>
                </c:pt>
                <c:pt idx="1">
                  <c:v>0.17694557944841069</c:v>
                </c:pt>
                <c:pt idx="2">
                  <c:v>0.19588737891805694</c:v>
                </c:pt>
                <c:pt idx="3">
                  <c:v>0.20620500548409612</c:v>
                </c:pt>
                <c:pt idx="4">
                  <c:v>0.24727657324167118</c:v>
                </c:pt>
                <c:pt idx="5">
                  <c:v>0.23591087664159829</c:v>
                </c:pt>
                <c:pt idx="6">
                  <c:v>0.20849631845375061</c:v>
                </c:pt>
              </c:numCache>
            </c:numRef>
          </c:yVal>
          <c:smooth val="0"/>
          <c:extLst xmlns:c16r2="http://schemas.microsoft.com/office/drawing/2015/06/chart">
            <c:ext xmlns:c16="http://schemas.microsoft.com/office/drawing/2014/chart" uri="{C3380CC4-5D6E-409C-BE32-E72D297353CC}">
              <c16:uniqueId val="{00000002-985C-4101-B2D7-82CEB7115D7D}"/>
            </c:ext>
          </c:extLst>
        </c:ser>
        <c:dLbls>
          <c:showLegendKey val="0"/>
          <c:showVal val="0"/>
          <c:showCatName val="0"/>
          <c:showSerName val="0"/>
          <c:showPercent val="0"/>
          <c:showBubbleSize val="0"/>
        </c:dLbls>
        <c:axId val="-883905024"/>
        <c:axId val="-883899040"/>
      </c:scatterChart>
      <c:valAx>
        <c:axId val="-883905024"/>
        <c:scaling>
          <c:orientation val="minMax"/>
          <c:max val="44196"/>
          <c:min val="4150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409]yyyy;@" sourceLinked="1"/>
        <c:majorTickMark val="out"/>
        <c:minorTickMark val="out"/>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3899040"/>
        <c:crossesAt val="-2"/>
        <c:crossBetween val="midCat"/>
        <c:majorUnit val="365.25"/>
        <c:minorUnit val="91.3125"/>
      </c:valAx>
      <c:valAx>
        <c:axId val="-883899040"/>
        <c:scaling>
          <c:orientation val="minMax"/>
          <c:max val="0.5"/>
          <c:min val="-0.5"/>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Trailing 12-month Reported Earnings Year-Over-Year, Percent</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3905024"/>
        <c:crosses val="autoZero"/>
        <c:crossBetween val="midCat"/>
      </c:valAx>
      <c:spPr>
        <a:noFill/>
        <a:ln>
          <a:noFill/>
        </a:ln>
        <a:effectLst/>
      </c:spPr>
    </c:plotArea>
    <c:legend>
      <c:legendPos val="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13</xdr:col>
      <xdr:colOff>47624</xdr:colOff>
      <xdr:row>2</xdr:row>
      <xdr:rowOff>52386</xdr:rowOff>
    </xdr:from>
    <xdr:to>
      <xdr:col>25</xdr:col>
      <xdr:colOff>104775</xdr:colOff>
      <xdr:row>28</xdr:row>
      <xdr:rowOff>104775</xdr:rowOff>
    </xdr:to>
    <xdr:graphicFrame macro="">
      <xdr:nvGraphicFramePr>
        <xdr:cNvPr id="2" name="Chart 1">
          <a:extLst>
            <a:ext uri="{FF2B5EF4-FFF2-40B4-BE49-F238E27FC236}">
              <a16:creationId xmlns:a16="http://schemas.microsoft.com/office/drawing/2014/main" xmlns=""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0</xdr:colOff>
      <xdr:row>32</xdr:row>
      <xdr:rowOff>0</xdr:rowOff>
    </xdr:from>
    <xdr:to>
      <xdr:col>25</xdr:col>
      <xdr:colOff>57151</xdr:colOff>
      <xdr:row>58</xdr:row>
      <xdr:rowOff>23814</xdr:rowOff>
    </xdr:to>
    <xdr:graphicFrame macro="">
      <xdr:nvGraphicFramePr>
        <xdr:cNvPr id="3" name="Chart 2">
          <a:extLst>
            <a:ext uri="{FF2B5EF4-FFF2-40B4-BE49-F238E27FC236}">
              <a16:creationId xmlns:a16="http://schemas.microsoft.com/office/drawing/2014/main" xmlns="" id="{758A8CA2-495C-4914-91F0-7A468CCF87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63"/>
  <sheetViews>
    <sheetView tabSelected="1" topLeftCell="A7" zoomScaleNormal="100" workbookViewId="0">
      <selection activeCell="L24" sqref="L24"/>
    </sheetView>
  </sheetViews>
  <sheetFormatPr defaultRowHeight="12.75" x14ac:dyDescent="0.2"/>
  <cols>
    <col min="1" max="2" width="18" customWidth="1"/>
    <col min="3" max="3" width="13.85546875" customWidth="1"/>
    <col min="4" max="4" width="12.42578125" customWidth="1"/>
    <col min="5" max="5" width="13.85546875" customWidth="1"/>
    <col min="6" max="6" width="12.42578125" customWidth="1"/>
    <col min="7" max="7" width="11.85546875" bestFit="1" customWidth="1"/>
    <col min="8" max="11" width="11.140625" customWidth="1"/>
    <col min="12" max="15" width="8.28515625" bestFit="1" customWidth="1"/>
  </cols>
  <sheetData>
    <row r="1" spans="1:11" x14ac:dyDescent="0.2">
      <c r="C1" s="56" t="s">
        <v>164</v>
      </c>
      <c r="D1" s="57"/>
      <c r="E1" s="56" t="s">
        <v>162</v>
      </c>
      <c r="F1" s="57"/>
    </row>
    <row r="2" spans="1:11" x14ac:dyDescent="0.2">
      <c r="A2" s="9" t="s">
        <v>89</v>
      </c>
      <c r="B2" s="9"/>
      <c r="C2" s="14" t="s">
        <v>135</v>
      </c>
      <c r="D2" s="14"/>
      <c r="E2" s="14" t="s">
        <v>135</v>
      </c>
      <c r="F2" s="14"/>
    </row>
    <row r="3" spans="1:11" x14ac:dyDescent="0.2">
      <c r="A3" s="9" t="s">
        <v>67</v>
      </c>
      <c r="B3" s="9"/>
      <c r="C3" s="13" t="s">
        <v>70</v>
      </c>
      <c r="D3" s="13" t="s">
        <v>66</v>
      </c>
      <c r="E3" s="13" t="s">
        <v>70</v>
      </c>
      <c r="F3" s="13" t="s">
        <v>66</v>
      </c>
      <c r="H3" s="57" t="s">
        <v>165</v>
      </c>
      <c r="I3" s="57"/>
      <c r="J3" s="57" t="s">
        <v>166</v>
      </c>
      <c r="K3" s="57"/>
    </row>
    <row r="4" spans="1:11" x14ac:dyDescent="0.2">
      <c r="A4" s="9"/>
      <c r="B4" s="9"/>
      <c r="C4" s="13" t="s">
        <v>88</v>
      </c>
      <c r="D4" s="13" t="s">
        <v>88</v>
      </c>
      <c r="E4" s="13" t="s">
        <v>88</v>
      </c>
      <c r="F4" s="13" t="s">
        <v>88</v>
      </c>
      <c r="H4" s="13" t="s">
        <v>70</v>
      </c>
      <c r="I4" s="13" t="s">
        <v>66</v>
      </c>
      <c r="J4" s="13" t="s">
        <v>70</v>
      </c>
      <c r="K4" s="13" t="s">
        <v>66</v>
      </c>
    </row>
    <row r="5" spans="1:11" ht="12.75" customHeight="1" x14ac:dyDescent="0.2">
      <c r="A5" s="9"/>
      <c r="B5" s="9"/>
      <c r="C5" s="13" t="s">
        <v>68</v>
      </c>
      <c r="D5" s="13" t="s">
        <v>68</v>
      </c>
      <c r="E5" s="13" t="s">
        <v>68</v>
      </c>
      <c r="F5" s="13" t="s">
        <v>68</v>
      </c>
      <c r="H5" s="13" t="s">
        <v>88</v>
      </c>
      <c r="I5" s="13" t="s">
        <v>88</v>
      </c>
      <c r="J5" s="13" t="s">
        <v>88</v>
      </c>
      <c r="K5" s="13" t="s">
        <v>88</v>
      </c>
    </row>
    <row r="6" spans="1:11" x14ac:dyDescent="0.2">
      <c r="A6" s="9"/>
      <c r="B6" s="9"/>
      <c r="C6" s="13" t="s">
        <v>69</v>
      </c>
      <c r="D6" s="15" t="s">
        <v>69</v>
      </c>
      <c r="E6" s="13" t="s">
        <v>69</v>
      </c>
      <c r="F6" s="15" t="s">
        <v>69</v>
      </c>
    </row>
    <row r="7" spans="1:11" x14ac:dyDescent="0.2">
      <c r="A7" s="4" t="s">
        <v>94</v>
      </c>
      <c r="B7" s="4"/>
      <c r="C7" s="12"/>
      <c r="D7" s="12"/>
      <c r="E7" s="12"/>
      <c r="F7" s="12"/>
    </row>
    <row r="8" spans="1:11" x14ac:dyDescent="0.2">
      <c r="A8" s="10" t="s">
        <v>161</v>
      </c>
      <c r="B8" s="51">
        <f>DATEVALUE(A8)+365.25</f>
        <v>44195.25</v>
      </c>
      <c r="C8" s="12">
        <v>169.60999999999999</v>
      </c>
      <c r="D8" s="12">
        <v>153.32916264713614</v>
      </c>
      <c r="E8" s="12"/>
      <c r="F8" s="12"/>
      <c r="G8" s="50">
        <f t="shared" ref="G8:G39" si="0">B8</f>
        <v>44195.25</v>
      </c>
      <c r="H8" s="53">
        <f>(C8-C12)/C12</f>
        <v>8.1075913060105809E-2</v>
      </c>
      <c r="I8" s="53">
        <f>(D8-D12)/D12</f>
        <v>9.909858662993061E-2</v>
      </c>
      <c r="J8" s="53"/>
      <c r="K8" s="53"/>
    </row>
    <row r="9" spans="1:11" x14ac:dyDescent="0.2">
      <c r="A9" s="10" t="s">
        <v>156</v>
      </c>
      <c r="B9" s="51">
        <f t="shared" ref="B9:B72" si="1">DATEVALUE(A9)+365.25</f>
        <v>44103.25</v>
      </c>
      <c r="C9" s="12">
        <v>165.22</v>
      </c>
      <c r="D9" s="12">
        <v>148.55866615715053</v>
      </c>
      <c r="E9" s="12"/>
      <c r="F9" s="12"/>
      <c r="G9" s="50">
        <f t="shared" si="0"/>
        <v>44103.25</v>
      </c>
      <c r="H9" s="53">
        <f t="shared" ref="H9:I9" si="2">(C9-C13)/C13</f>
        <v>9.8391171386783757E-2</v>
      </c>
      <c r="I9" s="53">
        <f t="shared" si="2"/>
        <v>0.1393409475968288</v>
      </c>
      <c r="J9" s="53"/>
      <c r="K9" s="53"/>
    </row>
    <row r="10" spans="1:11" x14ac:dyDescent="0.2">
      <c r="A10" s="10" t="s">
        <v>155</v>
      </c>
      <c r="B10" s="51">
        <f t="shared" si="1"/>
        <v>44011.25</v>
      </c>
      <c r="C10" s="12">
        <v>162.69999999999999</v>
      </c>
      <c r="D10" s="12">
        <v>144.80681680080988</v>
      </c>
      <c r="E10" s="12"/>
      <c r="F10" s="12"/>
      <c r="G10" s="50">
        <f t="shared" si="0"/>
        <v>44011.25</v>
      </c>
      <c r="H10" s="53">
        <f t="shared" ref="H10:I10" si="3">(C10-C14)/C14</f>
        <v>0.15907957540785056</v>
      </c>
      <c r="I10" s="53">
        <f t="shared" si="3"/>
        <v>0.18228949053567831</v>
      </c>
      <c r="J10" s="53"/>
      <c r="K10" s="53"/>
    </row>
    <row r="11" spans="1:11" x14ac:dyDescent="0.2">
      <c r="A11" s="10" t="s">
        <v>154</v>
      </c>
      <c r="B11" s="51">
        <f t="shared" si="1"/>
        <v>43920.25</v>
      </c>
      <c r="C11" s="49">
        <v>159.33000000000001</v>
      </c>
      <c r="D11" s="49">
        <v>141.15827960114609</v>
      </c>
      <c r="E11" s="12"/>
      <c r="F11" s="12"/>
      <c r="G11" s="50">
        <f t="shared" si="0"/>
        <v>43920.25</v>
      </c>
      <c r="H11" s="53">
        <f t="shared" ref="H11:I11" si="4">(C11-C15)/C15</f>
        <v>0.20494592755048041</v>
      </c>
      <c r="I11" s="53">
        <f t="shared" si="4"/>
        <v>0.22278481982974771</v>
      </c>
      <c r="J11" s="53"/>
      <c r="K11" s="53"/>
    </row>
    <row r="12" spans="1:11" x14ac:dyDescent="0.2">
      <c r="A12" s="10" t="s">
        <v>147</v>
      </c>
      <c r="B12" s="51">
        <f t="shared" si="1"/>
        <v>43830.25</v>
      </c>
      <c r="C12" s="12">
        <v>156.88999999999999</v>
      </c>
      <c r="D12" s="12">
        <v>139.50446712635295</v>
      </c>
      <c r="E12" s="12">
        <v>145.56</v>
      </c>
      <c r="F12" s="12">
        <v>133.3699</v>
      </c>
      <c r="G12" s="50">
        <f t="shared" si="0"/>
        <v>43830.25</v>
      </c>
      <c r="H12" s="53">
        <f t="shared" ref="H12:I12" si="5">(C12-C16)/C16</f>
        <v>0.26005943297727058</v>
      </c>
      <c r="I12" s="53">
        <f t="shared" si="5"/>
        <v>0.26960745473564757</v>
      </c>
      <c r="J12" s="53">
        <f t="shared" ref="J12:J72" si="6">(E12-E16)/E16</f>
        <v>0.13727634971482142</v>
      </c>
      <c r="K12" s="53">
        <f t="shared" ref="K12:K72" si="7">(F12-F16)/F16</f>
        <v>0.13092427711354188</v>
      </c>
    </row>
    <row r="13" spans="1:11" x14ac:dyDescent="0.2">
      <c r="A13" s="10" t="s">
        <v>148</v>
      </c>
      <c r="B13" s="51">
        <f t="shared" si="1"/>
        <v>43738.25</v>
      </c>
      <c r="C13" s="54">
        <v>150.41999999999999</v>
      </c>
      <c r="D13" s="54">
        <v>130.39000000000001</v>
      </c>
      <c r="E13" s="12">
        <v>141.51</v>
      </c>
      <c r="F13" s="12">
        <v>129.59029999999998</v>
      </c>
      <c r="G13" s="50">
        <f t="shared" si="0"/>
        <v>43738.25</v>
      </c>
      <c r="H13" s="53">
        <f t="shared" ref="H13:I13" si="8">(C13-C17)/C17</f>
        <v>0.26872469635627516</v>
      </c>
      <c r="I13" s="53">
        <f t="shared" si="8"/>
        <v>0.21768771012327248</v>
      </c>
      <c r="J13" s="53">
        <f t="shared" si="6"/>
        <v>0.16979416384227489</v>
      </c>
      <c r="K13" s="53">
        <f t="shared" si="7"/>
        <v>0.17694557944841069</v>
      </c>
    </row>
    <row r="14" spans="1:11" x14ac:dyDescent="0.2">
      <c r="A14" s="10" t="s">
        <v>149</v>
      </c>
      <c r="B14" s="51">
        <f t="shared" si="1"/>
        <v>43646.25</v>
      </c>
      <c r="C14" s="54">
        <v>140.37</v>
      </c>
      <c r="D14" s="54">
        <v>122.48</v>
      </c>
      <c r="E14" s="12">
        <v>137.47</v>
      </c>
      <c r="F14" s="12">
        <v>125.619</v>
      </c>
      <c r="G14" s="50">
        <f t="shared" si="0"/>
        <v>43646.25</v>
      </c>
      <c r="H14" s="53">
        <f t="shared" ref="H14:I14" si="9">(C14-C18)/C18</f>
        <v>0.21092132505176001</v>
      </c>
      <c r="I14" s="53">
        <f t="shared" si="9"/>
        <v>0.17746587194770244</v>
      </c>
      <c r="J14" s="53">
        <f t="shared" si="6"/>
        <v>0.18162282963727003</v>
      </c>
      <c r="K14" s="53">
        <f t="shared" si="7"/>
        <v>0.19588737891805694</v>
      </c>
    </row>
    <row r="15" spans="1:11" x14ac:dyDescent="0.2">
      <c r="A15" s="10" t="s">
        <v>146</v>
      </c>
      <c r="B15" s="51">
        <f t="shared" si="1"/>
        <v>43555.25</v>
      </c>
      <c r="C15" s="54">
        <v>132.22999999999999</v>
      </c>
      <c r="D15" s="54">
        <v>115.44000000000001</v>
      </c>
      <c r="E15" s="12">
        <v>132.82</v>
      </c>
      <c r="F15" s="12">
        <v>120.97030000000001</v>
      </c>
      <c r="G15" s="50">
        <f t="shared" si="0"/>
        <v>43555.25</v>
      </c>
      <c r="H15" s="53">
        <f t="shared" ref="H15:I15" si="10">(C15-C19)/C19</f>
        <v>0.19008190081900811</v>
      </c>
      <c r="I15" s="53">
        <f t="shared" si="10"/>
        <v>0.15106192043075087</v>
      </c>
      <c r="J15" s="53">
        <f t="shared" si="6"/>
        <v>0.19539195391953915</v>
      </c>
      <c r="K15" s="53">
        <f t="shared" si="7"/>
        <v>0.20620500548409612</v>
      </c>
    </row>
    <row r="16" spans="1:11" x14ac:dyDescent="0.2">
      <c r="A16" s="10" t="s">
        <v>163</v>
      </c>
      <c r="B16" s="51">
        <f t="shared" si="1"/>
        <v>43465.25</v>
      </c>
      <c r="C16" s="54">
        <v>124.51000000000002</v>
      </c>
      <c r="D16" s="54">
        <v>109.88</v>
      </c>
      <c r="E16" s="12">
        <v>127.99000000000001</v>
      </c>
      <c r="F16" s="12">
        <v>117.93</v>
      </c>
      <c r="G16" s="50">
        <f t="shared" si="0"/>
        <v>43465.25</v>
      </c>
      <c r="H16" s="53">
        <f t="shared" ref="H16:I16" si="11">(C16-C20)/C20</f>
        <v>0.17174854131375883</v>
      </c>
      <c r="I16" s="53">
        <f t="shared" si="11"/>
        <v>0.16213643574828132</v>
      </c>
      <c r="J16" s="53">
        <f t="shared" si="6"/>
        <v>0.20449840015057408</v>
      </c>
      <c r="K16" s="53">
        <f t="shared" si="7"/>
        <v>0.24727657324167118</v>
      </c>
    </row>
    <row r="17" spans="1:12" x14ac:dyDescent="0.2">
      <c r="A17" s="17" t="s">
        <v>153</v>
      </c>
      <c r="B17" s="51">
        <f t="shared" si="1"/>
        <v>43373.25</v>
      </c>
      <c r="C17" s="12">
        <v>118.56</v>
      </c>
      <c r="D17" s="12">
        <v>107.08</v>
      </c>
      <c r="E17" s="12">
        <v>120.97</v>
      </c>
      <c r="F17" s="12">
        <v>110.1073</v>
      </c>
      <c r="G17" s="50">
        <f t="shared" si="0"/>
        <v>43373.25</v>
      </c>
      <c r="H17" s="53">
        <f t="shared" ref="H17:I17" si="12">(C17-C21)/C21</f>
        <v>0.16900019719976336</v>
      </c>
      <c r="I17" s="53">
        <f t="shared" si="12"/>
        <v>0.20193063194522387</v>
      </c>
      <c r="J17" s="53">
        <f t="shared" si="6"/>
        <v>0.19276276868467754</v>
      </c>
      <c r="K17" s="53">
        <f t="shared" si="7"/>
        <v>0.23591087664159829</v>
      </c>
    </row>
    <row r="18" spans="1:12" x14ac:dyDescent="0.2">
      <c r="A18" s="10" t="s">
        <v>152</v>
      </c>
      <c r="B18" s="51">
        <f t="shared" si="1"/>
        <v>43281.25</v>
      </c>
      <c r="C18" s="12">
        <v>115.91999999999999</v>
      </c>
      <c r="D18" s="12">
        <v>104.02</v>
      </c>
      <c r="E18" s="49">
        <v>116.34</v>
      </c>
      <c r="F18" s="49">
        <v>105.0425</v>
      </c>
      <c r="G18" s="50">
        <f t="shared" si="0"/>
        <v>43281.25</v>
      </c>
      <c r="H18" s="53">
        <f t="shared" ref="H18:I18" si="13">(C18-C22)/C22</f>
        <v>0.18080880105938663</v>
      </c>
      <c r="I18" s="53">
        <f t="shared" si="13"/>
        <v>0.19673262770363545</v>
      </c>
      <c r="J18" s="53">
        <f t="shared" si="6"/>
        <v>0.18508709381684835</v>
      </c>
      <c r="K18" s="53">
        <f t="shared" si="7"/>
        <v>0.20849631845375061</v>
      </c>
    </row>
    <row r="19" spans="1:12" x14ac:dyDescent="0.2">
      <c r="A19" s="10" t="s">
        <v>151</v>
      </c>
      <c r="B19" s="51">
        <f t="shared" si="1"/>
        <v>43190.25</v>
      </c>
      <c r="C19" s="12">
        <v>111.11</v>
      </c>
      <c r="D19" s="12">
        <v>100.29</v>
      </c>
      <c r="E19" s="12">
        <v>111.11</v>
      </c>
      <c r="F19" s="12">
        <v>100.29</v>
      </c>
      <c r="G19" s="50">
        <f t="shared" si="0"/>
        <v>43190.25</v>
      </c>
      <c r="H19" s="53">
        <f t="shared" ref="H19:I19" si="14">(C19-C23)/C23</f>
        <v>0.12676199168441335</v>
      </c>
      <c r="I19" s="53">
        <f t="shared" si="14"/>
        <v>0.1602267468764462</v>
      </c>
      <c r="J19" s="53">
        <f t="shared" si="6"/>
        <v>0.12676199168441335</v>
      </c>
      <c r="K19" s="53">
        <f t="shared" si="7"/>
        <v>0.1602267468764462</v>
      </c>
    </row>
    <row r="20" spans="1:12" x14ac:dyDescent="0.2">
      <c r="A20" s="10" t="s">
        <v>150</v>
      </c>
      <c r="B20" s="51">
        <f t="shared" si="1"/>
        <v>43100.25</v>
      </c>
      <c r="C20" s="12">
        <v>106.26</v>
      </c>
      <c r="D20" s="12">
        <v>94.55</v>
      </c>
      <c r="E20" s="12">
        <v>106.26</v>
      </c>
      <c r="F20" s="12">
        <v>94.55</v>
      </c>
      <c r="G20" s="50">
        <f t="shared" si="0"/>
        <v>43100.25</v>
      </c>
      <c r="H20" s="53">
        <f t="shared" ref="H20:I20" si="15">(C20-C24)/C24</f>
        <v>5.7839721254355422E-2</v>
      </c>
      <c r="I20" s="53">
        <f t="shared" si="15"/>
        <v>9.2684618051542766E-2</v>
      </c>
      <c r="J20" s="53">
        <f t="shared" si="6"/>
        <v>5.7839721254355422E-2</v>
      </c>
      <c r="K20" s="53">
        <f t="shared" si="7"/>
        <v>9.2684618051542766E-2</v>
      </c>
    </row>
    <row r="21" spans="1:12" x14ac:dyDescent="0.2">
      <c r="A21" s="10" t="s">
        <v>145</v>
      </c>
      <c r="B21" s="51">
        <f t="shared" si="1"/>
        <v>43008.25</v>
      </c>
      <c r="C21" s="12">
        <v>101.42</v>
      </c>
      <c r="D21" s="12">
        <v>89.09</v>
      </c>
      <c r="E21" s="12">
        <v>101.42</v>
      </c>
      <c r="F21" s="12">
        <v>89.09</v>
      </c>
      <c r="G21" s="50">
        <f t="shared" si="0"/>
        <v>43008.25</v>
      </c>
      <c r="H21" s="53">
        <f t="shared" ref="H21:I21" si="16">(C21-C25)/C25</f>
        <v>-2.6118686383714219E-2</v>
      </c>
      <c r="I21" s="53">
        <f t="shared" si="16"/>
        <v>-1.7317449812486136E-2</v>
      </c>
      <c r="J21" s="53">
        <f t="shared" si="6"/>
        <v>-2.6118686383714219E-2</v>
      </c>
      <c r="K21" s="53">
        <f t="shared" si="7"/>
        <v>-1.7317449812486136E-2</v>
      </c>
      <c r="L21" s="5"/>
    </row>
    <row r="22" spans="1:12" s="5" customFormat="1" x14ac:dyDescent="0.2">
      <c r="A22" s="10" t="s">
        <v>144</v>
      </c>
      <c r="B22" s="51">
        <f t="shared" si="1"/>
        <v>42916.25</v>
      </c>
      <c r="C22" s="12">
        <v>98.17</v>
      </c>
      <c r="D22" s="12">
        <v>86.92</v>
      </c>
      <c r="E22" s="12">
        <v>98.17</v>
      </c>
      <c r="F22" s="12">
        <v>86.92</v>
      </c>
      <c r="G22" s="50">
        <f t="shared" si="0"/>
        <v>42916.25</v>
      </c>
      <c r="H22" s="53">
        <f t="shared" ref="H22:I22" si="17">(C22-C26)/C26</f>
        <v>-9.3536472760849573E-2</v>
      </c>
      <c r="I22" s="53">
        <f t="shared" si="17"/>
        <v>-8.4185017384890898E-2</v>
      </c>
      <c r="J22" s="53">
        <f t="shared" si="6"/>
        <v>-9.3536472760849573E-2</v>
      </c>
      <c r="K22" s="53">
        <f t="shared" si="7"/>
        <v>-8.4185017384890898E-2</v>
      </c>
    </row>
    <row r="23" spans="1:12" s="16" customFormat="1" x14ac:dyDescent="0.2">
      <c r="A23" s="10" t="s">
        <v>141</v>
      </c>
      <c r="B23" s="51">
        <f t="shared" si="1"/>
        <v>42825.25</v>
      </c>
      <c r="C23" s="12">
        <v>98.61</v>
      </c>
      <c r="D23" s="12">
        <v>86.44</v>
      </c>
      <c r="E23" s="12">
        <v>98.61</v>
      </c>
      <c r="F23" s="12">
        <v>86.44</v>
      </c>
      <c r="G23" s="50">
        <f t="shared" si="0"/>
        <v>42825.25</v>
      </c>
      <c r="H23" s="53">
        <f t="shared" ref="H23:I23" si="18">(C23-C27)/C27</f>
        <v>-0.11560538116591929</v>
      </c>
      <c r="I23" s="53">
        <f t="shared" si="18"/>
        <v>-0.12906801007556679</v>
      </c>
      <c r="J23" s="53">
        <f t="shared" si="6"/>
        <v>-0.11560538116591929</v>
      </c>
      <c r="K23" s="53">
        <f t="shared" si="7"/>
        <v>-0.12906801007556679</v>
      </c>
    </row>
    <row r="24" spans="1:12" x14ac:dyDescent="0.2">
      <c r="A24" s="10" t="s">
        <v>140</v>
      </c>
      <c r="B24" s="51">
        <f t="shared" si="1"/>
        <v>42734.25</v>
      </c>
      <c r="C24" s="12">
        <v>100.45</v>
      </c>
      <c r="D24" s="12">
        <v>86.53</v>
      </c>
      <c r="E24" s="12">
        <v>100.45</v>
      </c>
      <c r="F24" s="12">
        <v>86.53</v>
      </c>
      <c r="G24" s="50">
        <f t="shared" si="0"/>
        <v>42734.25</v>
      </c>
      <c r="H24" s="53">
        <f t="shared" ref="H24:I24" si="19">(C24-C28)/C28</f>
        <v>-0.11114060702592682</v>
      </c>
      <c r="I24" s="53">
        <f t="shared" si="19"/>
        <v>-0.15423712247092172</v>
      </c>
      <c r="J24" s="53">
        <f t="shared" si="6"/>
        <v>-0.11114060702592682</v>
      </c>
      <c r="K24" s="53">
        <f t="shared" si="7"/>
        <v>-0.15423712247092172</v>
      </c>
    </row>
    <row r="25" spans="1:12" x14ac:dyDescent="0.2">
      <c r="A25" s="10" t="s">
        <v>139</v>
      </c>
      <c r="B25" s="51">
        <f t="shared" si="1"/>
        <v>42642.25</v>
      </c>
      <c r="C25" s="12">
        <v>104.14</v>
      </c>
      <c r="D25" s="12">
        <v>90.66</v>
      </c>
      <c r="E25" s="12">
        <v>104.14</v>
      </c>
      <c r="F25" s="12">
        <v>90.66</v>
      </c>
      <c r="G25" s="50">
        <f t="shared" si="0"/>
        <v>42642.25</v>
      </c>
      <c r="H25" s="53">
        <f t="shared" ref="H25:I25" si="20">(C25-C29)/C29</f>
        <v>-9.0559776438738901E-2</v>
      </c>
      <c r="I25" s="53">
        <f t="shared" si="20"/>
        <v>-0.14439411098527755</v>
      </c>
      <c r="J25" s="53">
        <f t="shared" si="6"/>
        <v>-9.0559776438738901E-2</v>
      </c>
      <c r="K25" s="53">
        <f t="shared" si="7"/>
        <v>-0.14439411098527755</v>
      </c>
    </row>
    <row r="26" spans="1:12" s="5" customFormat="1" x14ac:dyDescent="0.2">
      <c r="A26" s="10" t="s">
        <v>138</v>
      </c>
      <c r="B26" s="51">
        <f t="shared" si="1"/>
        <v>42550.25</v>
      </c>
      <c r="C26" s="12">
        <v>108.30000000000001</v>
      </c>
      <c r="D26" s="12">
        <v>94.91</v>
      </c>
      <c r="E26" s="12">
        <v>108.30000000000001</v>
      </c>
      <c r="F26" s="12">
        <v>94.91</v>
      </c>
      <c r="G26" s="50">
        <f t="shared" si="0"/>
        <v>42550.25</v>
      </c>
      <c r="H26" s="53">
        <f t="shared" ref="H26:I26" si="21">(C26-C30)/C30</f>
        <v>-3.1565769471519151E-2</v>
      </c>
      <c r="I26" s="53">
        <f t="shared" si="21"/>
        <v>-7.961598138091551E-2</v>
      </c>
      <c r="J26" s="53">
        <f t="shared" si="6"/>
        <v>-3.1565769471519151E-2</v>
      </c>
      <c r="K26" s="53">
        <f t="shared" si="7"/>
        <v>-7.961598138091551E-2</v>
      </c>
    </row>
    <row r="27" spans="1:12" x14ac:dyDescent="0.2">
      <c r="A27" s="10" t="s">
        <v>137</v>
      </c>
      <c r="B27" s="51">
        <f t="shared" si="1"/>
        <v>42459.25</v>
      </c>
      <c r="C27" s="12">
        <v>111.5</v>
      </c>
      <c r="D27" s="12">
        <v>99.25</v>
      </c>
      <c r="E27" s="12">
        <v>111.5</v>
      </c>
      <c r="F27" s="12">
        <v>99.25</v>
      </c>
      <c r="G27" s="50">
        <f t="shared" si="0"/>
        <v>42459.25</v>
      </c>
      <c r="H27" s="53">
        <f t="shared" ref="H27:I27" si="22">(C27-C31)/C31</f>
        <v>2.4345429490123943E-2</v>
      </c>
      <c r="I27" s="53">
        <f t="shared" si="22"/>
        <v>-1.5865146256817137E-2</v>
      </c>
      <c r="J27" s="53">
        <f t="shared" si="6"/>
        <v>2.4345429490123943E-2</v>
      </c>
      <c r="K27" s="53">
        <f t="shared" si="7"/>
        <v>-1.5865146256817137E-2</v>
      </c>
    </row>
    <row r="28" spans="1:12" x14ac:dyDescent="0.2">
      <c r="A28" s="10" t="s">
        <v>136</v>
      </c>
      <c r="B28" s="51">
        <f t="shared" si="1"/>
        <v>42369.25</v>
      </c>
      <c r="C28" s="12">
        <v>113.00999999999999</v>
      </c>
      <c r="D28" s="12">
        <v>102.31</v>
      </c>
      <c r="E28" s="12">
        <v>113.00999999999999</v>
      </c>
      <c r="F28" s="12">
        <v>102.31</v>
      </c>
      <c r="G28" s="50">
        <f t="shared" si="0"/>
        <v>42369.25</v>
      </c>
      <c r="H28" s="53">
        <f t="shared" ref="H28:I28" si="23">(C28-C32)/C32</f>
        <v>5.3215284249766952E-2</v>
      </c>
      <c r="I28" s="53">
        <f t="shared" si="23"/>
        <v>2.1057884231536921E-2</v>
      </c>
      <c r="J28" s="53">
        <f t="shared" si="6"/>
        <v>5.3215284249766952E-2</v>
      </c>
      <c r="K28" s="53">
        <f t="shared" si="7"/>
        <v>2.1057884231536921E-2</v>
      </c>
    </row>
    <row r="29" spans="1:12" x14ac:dyDescent="0.2">
      <c r="A29" s="10" t="s">
        <v>134</v>
      </c>
      <c r="B29" s="51">
        <f t="shared" si="1"/>
        <v>42277.25</v>
      </c>
      <c r="C29" s="12">
        <v>114.50999999999999</v>
      </c>
      <c r="D29" s="12">
        <v>105.96000000000001</v>
      </c>
      <c r="E29" s="12">
        <v>114.50999999999999</v>
      </c>
      <c r="F29" s="12">
        <v>105.96000000000001</v>
      </c>
      <c r="G29" s="50">
        <f t="shared" si="0"/>
        <v>42277.25</v>
      </c>
      <c r="H29" s="53">
        <f t="shared" ref="H29:I29" si="24">(C29-C33)/C33</f>
        <v>0.12045009784735816</v>
      </c>
      <c r="I29" s="53">
        <f t="shared" si="24"/>
        <v>0.12281445374589385</v>
      </c>
      <c r="J29" s="53">
        <f t="shared" si="6"/>
        <v>0.12045009784735816</v>
      </c>
      <c r="K29" s="53">
        <f t="shared" si="7"/>
        <v>0.12281445374589385</v>
      </c>
    </row>
    <row r="30" spans="1:12" x14ac:dyDescent="0.2">
      <c r="A30" s="10" t="s">
        <v>133</v>
      </c>
      <c r="B30" s="51">
        <f t="shared" si="1"/>
        <v>42185.25</v>
      </c>
      <c r="C30" s="12">
        <v>111.83</v>
      </c>
      <c r="D30" s="12">
        <v>103.12</v>
      </c>
      <c r="E30" s="12">
        <v>111.83</v>
      </c>
      <c r="F30" s="12">
        <v>103.12</v>
      </c>
      <c r="G30" s="50">
        <f t="shared" si="0"/>
        <v>42185.25</v>
      </c>
      <c r="H30" s="53">
        <f t="shared" ref="H30:I30" si="25">(C30-C34)/C34</f>
        <v>0.1264101531023368</v>
      </c>
      <c r="I30" s="53">
        <f t="shared" si="25"/>
        <v>0.13380978559648143</v>
      </c>
      <c r="J30" s="53">
        <f t="shared" si="6"/>
        <v>0.1264101531023368</v>
      </c>
      <c r="K30" s="53">
        <f t="shared" si="7"/>
        <v>0.13380978559648143</v>
      </c>
    </row>
    <row r="31" spans="1:12" x14ac:dyDescent="0.2">
      <c r="A31" s="10" t="s">
        <v>131</v>
      </c>
      <c r="B31" s="51">
        <f t="shared" si="1"/>
        <v>42094.25</v>
      </c>
      <c r="C31" s="12">
        <v>108.85000000000001</v>
      </c>
      <c r="D31" s="12">
        <v>100.85000000000001</v>
      </c>
      <c r="E31" s="12">
        <v>108.85000000000001</v>
      </c>
      <c r="F31" s="12">
        <v>100.85000000000001</v>
      </c>
      <c r="G31" s="50">
        <f t="shared" si="0"/>
        <v>42094.25</v>
      </c>
      <c r="H31" s="53">
        <f t="shared" ref="H31:I31" si="26">(C31-C35)/C35</f>
        <v>0.10676156583629909</v>
      </c>
      <c r="I31" s="53">
        <f t="shared" si="26"/>
        <v>0.14994298745724066</v>
      </c>
      <c r="J31" s="53">
        <f t="shared" si="6"/>
        <v>0.10676156583629909</v>
      </c>
      <c r="K31" s="53">
        <f t="shared" si="7"/>
        <v>0.14994298745724066</v>
      </c>
    </row>
    <row r="32" spans="1:12" x14ac:dyDescent="0.2">
      <c r="A32" s="10" t="s">
        <v>128</v>
      </c>
      <c r="B32" s="51">
        <f t="shared" si="1"/>
        <v>42004.25</v>
      </c>
      <c r="C32" s="12">
        <v>107.3</v>
      </c>
      <c r="D32" s="12">
        <v>100.2</v>
      </c>
      <c r="E32" s="12">
        <v>107.3</v>
      </c>
      <c r="F32" s="12">
        <v>100.2</v>
      </c>
      <c r="G32" s="50">
        <f t="shared" si="0"/>
        <v>42004.25</v>
      </c>
      <c r="H32" s="53">
        <f t="shared" ref="H32:I32" si="27">(C32-C36)/C36</f>
        <v>0.10824209873992982</v>
      </c>
      <c r="I32" s="53">
        <f t="shared" si="27"/>
        <v>0.15824760143336028</v>
      </c>
      <c r="J32" s="53">
        <f t="shared" si="6"/>
        <v>0.10824209873992982</v>
      </c>
      <c r="K32" s="53">
        <f t="shared" si="7"/>
        <v>0.15824760143336028</v>
      </c>
    </row>
    <row r="33" spans="1:12" x14ac:dyDescent="0.2">
      <c r="A33" s="17" t="s">
        <v>127</v>
      </c>
      <c r="B33" s="51">
        <f t="shared" si="1"/>
        <v>41912.25</v>
      </c>
      <c r="C33" s="12">
        <v>102.19999999999999</v>
      </c>
      <c r="D33" s="12">
        <v>94.37</v>
      </c>
      <c r="E33" s="12">
        <v>102.19999999999999</v>
      </c>
      <c r="F33" s="12">
        <v>94.37</v>
      </c>
      <c r="G33" s="50">
        <f t="shared" si="0"/>
        <v>41912.25</v>
      </c>
      <c r="H33" s="53">
        <f t="shared" ref="H33:I33" si="28">(C33-C37)/C37</f>
        <v>4.9281314168377645E-2</v>
      </c>
      <c r="I33" s="53">
        <f t="shared" si="28"/>
        <v>9.0982658959537624E-2</v>
      </c>
      <c r="J33" s="53">
        <f t="shared" si="6"/>
        <v>4.9281314168377645E-2</v>
      </c>
      <c r="K33" s="53">
        <f t="shared" si="7"/>
        <v>9.0982658959537624E-2</v>
      </c>
    </row>
    <row r="34" spans="1:12" x14ac:dyDescent="0.2">
      <c r="A34" s="10" t="s">
        <v>126</v>
      </c>
      <c r="B34" s="51">
        <f t="shared" si="1"/>
        <v>41820.25</v>
      </c>
      <c r="C34" s="12">
        <v>99.28</v>
      </c>
      <c r="D34" s="12">
        <v>90.950000000000017</v>
      </c>
      <c r="E34" s="12">
        <v>99.28</v>
      </c>
      <c r="F34" s="12">
        <v>90.950000000000017</v>
      </c>
      <c r="G34" s="50">
        <f t="shared" si="0"/>
        <v>41820.25</v>
      </c>
      <c r="H34" s="53">
        <f t="shared" ref="H34:I34" si="29">(C34-C38)/C38</f>
        <v>5.9783159387982922E-3</v>
      </c>
      <c r="I34" s="53">
        <f t="shared" si="29"/>
        <v>3.4463148316651676E-2</v>
      </c>
      <c r="J34" s="53">
        <f t="shared" si="6"/>
        <v>5.9783159387982922E-3</v>
      </c>
      <c r="K34" s="53">
        <f t="shared" si="7"/>
        <v>3.4463148316651676E-2</v>
      </c>
    </row>
    <row r="35" spans="1:12" x14ac:dyDescent="0.2">
      <c r="A35" s="10" t="s">
        <v>125</v>
      </c>
      <c r="B35" s="51">
        <f t="shared" si="1"/>
        <v>41729.25</v>
      </c>
      <c r="C35" s="12">
        <v>98.35</v>
      </c>
      <c r="D35" s="12">
        <v>87.7</v>
      </c>
      <c r="E35" s="12">
        <v>98.35</v>
      </c>
      <c r="F35" s="12">
        <v>87.7</v>
      </c>
      <c r="G35" s="50">
        <f t="shared" si="0"/>
        <v>41729.25</v>
      </c>
      <c r="H35" s="53">
        <f t="shared" ref="H35:I35" si="30">(C35-C39)/C39</f>
        <v>2.3440684875662863E-3</v>
      </c>
      <c r="I35" s="53">
        <f t="shared" si="30"/>
        <v>-9.4872374068216535E-3</v>
      </c>
      <c r="J35" s="53">
        <f t="shared" si="6"/>
        <v>2.3440684875662863E-3</v>
      </c>
      <c r="K35" s="53">
        <f t="shared" si="7"/>
        <v>-9.4872374068216535E-3</v>
      </c>
    </row>
    <row r="36" spans="1:12" x14ac:dyDescent="0.2">
      <c r="A36" s="10" t="s">
        <v>124</v>
      </c>
      <c r="B36" s="51">
        <f t="shared" si="1"/>
        <v>41639.25</v>
      </c>
      <c r="C36" s="12">
        <v>96.82</v>
      </c>
      <c r="D36" s="12">
        <v>86.51</v>
      </c>
      <c r="E36" s="12">
        <v>96.82</v>
      </c>
      <c r="F36" s="12">
        <v>86.51</v>
      </c>
      <c r="G36" s="50">
        <f t="shared" si="0"/>
        <v>41639.25</v>
      </c>
      <c r="H36" s="53">
        <f t="shared" ref="H36:I36" si="31">(C36-C40)/C40</f>
        <v>3.9402737453338391E-3</v>
      </c>
      <c r="I36" s="53">
        <f t="shared" si="31"/>
        <v>-5.0603795284644461E-3</v>
      </c>
      <c r="J36" s="53">
        <f t="shared" si="6"/>
        <v>3.9402737453338391E-3</v>
      </c>
      <c r="K36" s="53">
        <f t="shared" si="7"/>
        <v>-5.0603795284644461E-3</v>
      </c>
    </row>
    <row r="37" spans="1:12" x14ac:dyDescent="0.2">
      <c r="A37" s="10" t="s">
        <v>123</v>
      </c>
      <c r="B37" s="51">
        <f t="shared" si="1"/>
        <v>41547.25</v>
      </c>
      <c r="C37" s="12">
        <v>97.4</v>
      </c>
      <c r="D37" s="12">
        <v>86.5</v>
      </c>
      <c r="E37" s="12">
        <v>97.4</v>
      </c>
      <c r="F37" s="12">
        <v>86.5</v>
      </c>
      <c r="G37" s="50">
        <f t="shared" si="0"/>
        <v>41547.25</v>
      </c>
      <c r="H37" s="53">
        <f t="shared" ref="H37:I37" si="32">(C37-C41)/C41</f>
        <v>2.9163144547760141E-2</v>
      </c>
      <c r="I37" s="53">
        <f t="shared" si="32"/>
        <v>-5.5185100022994244E-3</v>
      </c>
      <c r="J37" s="53">
        <f t="shared" si="6"/>
        <v>2.9163144547760141E-2</v>
      </c>
      <c r="K37" s="53">
        <f t="shared" si="7"/>
        <v>-5.5185100022994244E-3</v>
      </c>
    </row>
    <row r="38" spans="1:12" x14ac:dyDescent="0.2">
      <c r="A38" s="2" t="s">
        <v>122</v>
      </c>
      <c r="B38" s="51">
        <f t="shared" si="1"/>
        <v>41455.25</v>
      </c>
      <c r="C38" s="12">
        <v>98.69</v>
      </c>
      <c r="D38" s="12">
        <v>87.92</v>
      </c>
      <c r="E38" s="12">
        <v>98.69</v>
      </c>
      <c r="F38" s="12">
        <v>87.92</v>
      </c>
      <c r="G38" s="50">
        <f t="shared" si="0"/>
        <v>41455.25</v>
      </c>
      <c r="H38" s="53">
        <f t="shared" ref="H38:I38" si="33">(C38-C42)/C42</f>
        <v>8.5579144208557931E-2</v>
      </c>
      <c r="I38" s="53">
        <f t="shared" si="33"/>
        <v>4.8289018719446901E-2</v>
      </c>
      <c r="J38" s="53">
        <f t="shared" si="6"/>
        <v>8.5579144208557931E-2</v>
      </c>
      <c r="K38" s="53">
        <f t="shared" si="7"/>
        <v>4.8289018719446901E-2</v>
      </c>
    </row>
    <row r="39" spans="1:12" x14ac:dyDescent="0.2">
      <c r="A39" s="2" t="s">
        <v>119</v>
      </c>
      <c r="B39" s="51">
        <f t="shared" si="1"/>
        <v>41364.25</v>
      </c>
      <c r="C39" s="12">
        <v>98.11999999999999</v>
      </c>
      <c r="D39" s="12">
        <v>88.539999999999992</v>
      </c>
      <c r="E39" s="12">
        <v>98.11999999999999</v>
      </c>
      <c r="F39" s="12">
        <v>88.539999999999992</v>
      </c>
      <c r="G39" s="50">
        <f t="shared" si="0"/>
        <v>41364.25</v>
      </c>
      <c r="H39" s="53">
        <f t="shared" ref="H39:I39" si="34">(C39-C43)/C43</f>
        <v>0.12846463484761361</v>
      </c>
      <c r="I39" s="53">
        <f t="shared" si="34"/>
        <v>8.8918952158405978E-2</v>
      </c>
      <c r="J39" s="53">
        <f t="shared" si="6"/>
        <v>0.12846463484761361</v>
      </c>
      <c r="K39" s="53">
        <f t="shared" si="7"/>
        <v>8.8918952158405978E-2</v>
      </c>
    </row>
    <row r="40" spans="1:12" x14ac:dyDescent="0.2">
      <c r="A40" s="2" t="s">
        <v>118</v>
      </c>
      <c r="B40" s="51">
        <f t="shared" si="1"/>
        <v>41273.25</v>
      </c>
      <c r="C40" s="12">
        <v>96.44</v>
      </c>
      <c r="D40" s="12">
        <v>86.949999999999989</v>
      </c>
      <c r="E40" s="12">
        <v>96.44</v>
      </c>
      <c r="F40" s="12">
        <v>86.949999999999989</v>
      </c>
      <c r="G40" s="50">
        <f t="shared" ref="G40:G60" si="35">B40</f>
        <v>41273.25</v>
      </c>
      <c r="H40" s="53">
        <f t="shared" ref="H40:I40" si="36">(C40-C44)/C44</f>
        <v>0.15124746329234831</v>
      </c>
      <c r="I40" s="53">
        <f t="shared" si="36"/>
        <v>0.12411118293471228</v>
      </c>
      <c r="J40" s="53">
        <f t="shared" si="6"/>
        <v>0.15124746329234831</v>
      </c>
      <c r="K40" s="53">
        <f t="shared" si="7"/>
        <v>0.12411118293471228</v>
      </c>
    </row>
    <row r="41" spans="1:12" x14ac:dyDescent="0.2">
      <c r="A41" s="2" t="s">
        <v>117</v>
      </c>
      <c r="B41" s="51">
        <f t="shared" si="1"/>
        <v>41181.25</v>
      </c>
      <c r="C41" s="12">
        <v>94.639999999999986</v>
      </c>
      <c r="D41" s="12">
        <v>86.98</v>
      </c>
      <c r="E41" s="12">
        <v>94.639999999999986</v>
      </c>
      <c r="F41" s="12">
        <v>86.98</v>
      </c>
      <c r="G41" s="50">
        <f t="shared" si="35"/>
        <v>41181.25</v>
      </c>
      <c r="H41" s="53">
        <f t="shared" ref="H41:I41" si="37">(C41-C45)/C45</f>
        <v>0.19797468354430384</v>
      </c>
      <c r="I41" s="53">
        <f t="shared" si="37"/>
        <v>0.21040912886167532</v>
      </c>
      <c r="J41" s="53">
        <f t="shared" si="6"/>
        <v>0.19797468354430384</v>
      </c>
      <c r="K41" s="53">
        <f t="shared" si="7"/>
        <v>0.21040912886167532</v>
      </c>
    </row>
    <row r="42" spans="1:12" x14ac:dyDescent="0.2">
      <c r="A42" s="2" t="s">
        <v>115</v>
      </c>
      <c r="B42" s="51">
        <f t="shared" si="1"/>
        <v>41089.25</v>
      </c>
      <c r="C42" s="12">
        <v>90.91</v>
      </c>
      <c r="D42" s="12">
        <v>83.86999999999999</v>
      </c>
      <c r="E42" s="12">
        <v>90.91</v>
      </c>
      <c r="F42" s="12">
        <v>83.86999999999999</v>
      </c>
      <c r="G42" s="50">
        <f t="shared" si="35"/>
        <v>41089.25</v>
      </c>
      <c r="H42" s="53">
        <f t="shared" ref="H42:I42" si="38">(C42-C46)/C46</f>
        <v>0.24160065555859053</v>
      </c>
      <c r="I42" s="53">
        <f t="shared" si="38"/>
        <v>0.24992548435171383</v>
      </c>
      <c r="J42" s="53">
        <f t="shared" si="6"/>
        <v>0.24160065555859053</v>
      </c>
      <c r="K42" s="53">
        <f t="shared" si="7"/>
        <v>0.24992548435171383</v>
      </c>
    </row>
    <row r="43" spans="1:12" x14ac:dyDescent="0.2">
      <c r="A43" s="2" t="s">
        <v>100</v>
      </c>
      <c r="B43" s="51">
        <f t="shared" si="1"/>
        <v>40997.25</v>
      </c>
      <c r="C43" s="12">
        <v>86.949999999999989</v>
      </c>
      <c r="D43" s="12">
        <v>81.31</v>
      </c>
      <c r="E43" s="12">
        <v>86.949999999999989</v>
      </c>
      <c r="F43" s="12">
        <v>81.31</v>
      </c>
      <c r="G43" s="50">
        <f t="shared" si="35"/>
        <v>40997.25</v>
      </c>
      <c r="H43" s="53">
        <f t="shared" ref="H43:I43" si="39">(C43-C47)/C47</f>
        <v>0.3148344170573113</v>
      </c>
      <c r="I43" s="53">
        <f t="shared" si="39"/>
        <v>0.33448219268012491</v>
      </c>
      <c r="J43" s="53">
        <f t="shared" si="6"/>
        <v>0.3148344170573113</v>
      </c>
      <c r="K43" s="53">
        <f t="shared" si="7"/>
        <v>0.33448219268012491</v>
      </c>
    </row>
    <row r="44" spans="1:12" ht="12" customHeight="1" x14ac:dyDescent="0.2">
      <c r="A44" s="11" t="s">
        <v>99</v>
      </c>
      <c r="B44" s="51">
        <f t="shared" si="1"/>
        <v>40908.25</v>
      </c>
      <c r="C44" s="12">
        <v>83.769999999999982</v>
      </c>
      <c r="D44" s="12">
        <v>77.349999999999994</v>
      </c>
      <c r="E44" s="12">
        <v>83.769999999999982</v>
      </c>
      <c r="F44" s="12">
        <v>77.349999999999994</v>
      </c>
      <c r="G44" s="50">
        <f t="shared" si="35"/>
        <v>40908.25</v>
      </c>
      <c r="H44" s="53">
        <f t="shared" ref="H44:I44" si="40">(C44-C48)/C48</f>
        <v>0.47326767499120614</v>
      </c>
      <c r="I44" s="53">
        <f t="shared" si="40"/>
        <v>0.5175593486364527</v>
      </c>
      <c r="J44" s="53">
        <f t="shared" si="6"/>
        <v>0.47326767499120614</v>
      </c>
      <c r="K44" s="53">
        <f t="shared" si="7"/>
        <v>0.5175593486364527</v>
      </c>
    </row>
    <row r="45" spans="1:12" x14ac:dyDescent="0.2">
      <c r="A45" s="11" t="s">
        <v>98</v>
      </c>
      <c r="B45" s="51">
        <f t="shared" si="1"/>
        <v>40816.25</v>
      </c>
      <c r="C45" s="12">
        <v>78.999999999999986</v>
      </c>
      <c r="D45" s="12">
        <v>71.860000000000014</v>
      </c>
      <c r="E45" s="12">
        <v>78.999999999999986</v>
      </c>
      <c r="F45" s="12">
        <v>71.860000000000014</v>
      </c>
      <c r="G45" s="50">
        <f t="shared" si="35"/>
        <v>40816.25</v>
      </c>
      <c r="H45" s="53">
        <f t="shared" ref="H45:I45" si="41">(C45-C49)/C49</f>
        <v>0.99444584700833094</v>
      </c>
      <c r="I45" s="53">
        <f t="shared" si="41"/>
        <v>4.7304625199362054</v>
      </c>
      <c r="J45" s="53">
        <f t="shared" si="6"/>
        <v>0.99444584700833094</v>
      </c>
      <c r="K45" s="53">
        <f t="shared" si="7"/>
        <v>4.7304625199362054</v>
      </c>
    </row>
    <row r="46" spans="1:12" x14ac:dyDescent="0.2">
      <c r="A46" s="2" t="s">
        <v>90</v>
      </c>
      <c r="B46" s="51">
        <f t="shared" si="1"/>
        <v>40724.25</v>
      </c>
      <c r="C46" s="12">
        <v>73.22</v>
      </c>
      <c r="D46" s="12">
        <v>67.099999999999994</v>
      </c>
      <c r="E46" s="12">
        <v>73.22</v>
      </c>
      <c r="F46" s="12">
        <v>67.099999999999994</v>
      </c>
      <c r="G46" s="50">
        <f t="shared" si="35"/>
        <v>40724.25</v>
      </c>
      <c r="H46" s="53">
        <f t="shared" ref="H46:I46" si="42">(C46-C50)/C50</f>
        <v>0.84016084443327432</v>
      </c>
      <c r="I46" s="53">
        <f t="shared" si="42"/>
        <v>7.9347536617842849</v>
      </c>
      <c r="J46" s="53">
        <f t="shared" si="6"/>
        <v>0.84016084443327432</v>
      </c>
      <c r="K46" s="53">
        <f t="shared" si="7"/>
        <v>7.9347536617842849</v>
      </c>
    </row>
    <row r="47" spans="1:12" x14ac:dyDescent="0.2">
      <c r="A47" s="2" t="s">
        <v>96</v>
      </c>
      <c r="B47" s="51">
        <f t="shared" si="1"/>
        <v>40633.25</v>
      </c>
      <c r="C47" s="12">
        <v>66.13</v>
      </c>
      <c r="D47" s="12">
        <v>60.929999999999993</v>
      </c>
      <c r="E47" s="12">
        <v>66.13</v>
      </c>
      <c r="F47" s="12">
        <v>60.929999999999993</v>
      </c>
      <c r="G47" s="50">
        <f t="shared" si="35"/>
        <v>40633.25</v>
      </c>
      <c r="H47" s="53">
        <f t="shared" ref="H47:I47" si="43">(C47-C51)/C51</f>
        <v>0.53790697674418597</v>
      </c>
      <c r="I47" s="53">
        <f t="shared" si="43"/>
        <v>7.8819241982507284</v>
      </c>
      <c r="J47" s="53">
        <f t="shared" si="6"/>
        <v>0.53790697674418597</v>
      </c>
      <c r="K47" s="53">
        <f t="shared" si="7"/>
        <v>7.8819241982507284</v>
      </c>
    </row>
    <row r="48" spans="1:12" x14ac:dyDescent="0.2">
      <c r="A48" s="2" t="s">
        <v>97</v>
      </c>
      <c r="B48" s="51">
        <f t="shared" si="1"/>
        <v>40543.25</v>
      </c>
      <c r="C48" s="12">
        <v>56.86</v>
      </c>
      <c r="D48" s="12">
        <v>50.97</v>
      </c>
      <c r="E48" s="12">
        <v>56.86</v>
      </c>
      <c r="F48" s="12">
        <v>50.97</v>
      </c>
      <c r="G48" s="50">
        <f t="shared" si="35"/>
        <v>40543.25</v>
      </c>
      <c r="H48" s="53">
        <f t="shared" ref="H48:I48" si="44">(C48-C52)/C52</f>
        <v>0.1484548576045242</v>
      </c>
      <c r="I48" s="53">
        <f t="shared" si="44"/>
        <v>2.425403225806452</v>
      </c>
      <c r="J48" s="53">
        <f t="shared" si="6"/>
        <v>0.1484548576045242</v>
      </c>
      <c r="K48" s="53">
        <f t="shared" si="7"/>
        <v>2.425403225806452</v>
      </c>
      <c r="L48" s="5"/>
    </row>
    <row r="49" spans="1:12" s="5" customFormat="1" x14ac:dyDescent="0.2">
      <c r="A49" s="2" t="s">
        <v>84</v>
      </c>
      <c r="B49" s="51">
        <f t="shared" si="1"/>
        <v>40451.25</v>
      </c>
      <c r="C49" s="12">
        <v>39.61</v>
      </c>
      <c r="D49" s="12">
        <v>12.54</v>
      </c>
      <c r="E49" s="12">
        <v>39.61</v>
      </c>
      <c r="F49" s="12">
        <v>12.54</v>
      </c>
      <c r="G49" s="50">
        <f t="shared" si="35"/>
        <v>40451.25</v>
      </c>
      <c r="H49" s="53">
        <f t="shared" ref="H49:I49" si="45">(C49-C53)/C53</f>
        <v>-0.38892317186053693</v>
      </c>
      <c r="I49" s="53">
        <f t="shared" si="45"/>
        <v>-0.72709466811751899</v>
      </c>
      <c r="J49" s="53">
        <f t="shared" si="6"/>
        <v>-0.38892317186053693</v>
      </c>
      <c r="K49" s="53">
        <f t="shared" si="7"/>
        <v>-0.72709466811751899</v>
      </c>
      <c r="L49"/>
    </row>
    <row r="50" spans="1:12" x14ac:dyDescent="0.2">
      <c r="A50" s="2" t="s">
        <v>85</v>
      </c>
      <c r="B50" s="51">
        <f t="shared" si="1"/>
        <v>40359.25</v>
      </c>
      <c r="C50" s="12">
        <v>39.790000000000006</v>
      </c>
      <c r="D50" s="12">
        <v>7.5100000000000016</v>
      </c>
      <c r="E50" s="12">
        <v>39.790000000000006</v>
      </c>
      <c r="F50" s="12">
        <v>7.5100000000000016</v>
      </c>
      <c r="G50" s="50">
        <f t="shared" si="35"/>
        <v>40359.25</v>
      </c>
      <c r="H50" s="53">
        <f t="shared" ref="H50:I50" si="46">(C50-C54)/C54</f>
        <v>-0.42937042879678755</v>
      </c>
      <c r="I50" s="53">
        <f t="shared" si="46"/>
        <v>-0.85380572318473824</v>
      </c>
      <c r="J50" s="53">
        <f t="shared" si="6"/>
        <v>-0.42937042879678755</v>
      </c>
      <c r="K50" s="53">
        <f t="shared" si="7"/>
        <v>-0.85380572318473824</v>
      </c>
    </row>
    <row r="51" spans="1:12" x14ac:dyDescent="0.2">
      <c r="A51" s="2" t="s">
        <v>93</v>
      </c>
      <c r="B51" s="51">
        <f t="shared" si="1"/>
        <v>40268.25</v>
      </c>
      <c r="C51" s="12">
        <v>43</v>
      </c>
      <c r="D51" s="12">
        <v>6.8599999999999994</v>
      </c>
      <c r="E51" s="12">
        <v>43</v>
      </c>
      <c r="F51" s="12">
        <v>6.8599999999999994</v>
      </c>
      <c r="G51" s="50">
        <f t="shared" si="35"/>
        <v>40268.25</v>
      </c>
      <c r="H51" s="53">
        <f t="shared" ref="H51:I51" si="47">(C51-C55)/C55</f>
        <v>-0.43988537189006127</v>
      </c>
      <c r="I51" s="53">
        <f t="shared" si="47"/>
        <v>-0.88640643400171559</v>
      </c>
      <c r="J51" s="53">
        <f t="shared" si="6"/>
        <v>-0.43988537189006127</v>
      </c>
      <c r="K51" s="53">
        <f t="shared" si="7"/>
        <v>-0.88640643400171559</v>
      </c>
      <c r="L51" s="5"/>
    </row>
    <row r="52" spans="1:12" s="5" customFormat="1" x14ac:dyDescent="0.2">
      <c r="A52" s="2" t="s">
        <v>92</v>
      </c>
      <c r="B52" s="51">
        <f t="shared" si="1"/>
        <v>40178.25</v>
      </c>
      <c r="C52" s="12">
        <v>49.510000000000005</v>
      </c>
      <c r="D52" s="12">
        <v>14.879999999999999</v>
      </c>
      <c r="E52" s="12">
        <v>49.510000000000005</v>
      </c>
      <c r="F52" s="12">
        <v>14.879999999999999</v>
      </c>
      <c r="G52" s="50">
        <f t="shared" si="35"/>
        <v>40178.25</v>
      </c>
      <c r="H52" s="53">
        <f t="shared" ref="H52:I52" si="48">(C52-C56)/C56</f>
        <v>-0.40016961473225099</v>
      </c>
      <c r="I52" s="53">
        <f t="shared" si="48"/>
        <v>-0.77516118692715108</v>
      </c>
      <c r="J52" s="53">
        <f t="shared" si="6"/>
        <v>-0.40016961473225099</v>
      </c>
      <c r="K52" s="53">
        <f t="shared" si="7"/>
        <v>-0.77516118692715108</v>
      </c>
    </row>
    <row r="53" spans="1:12" s="5" customFormat="1" x14ac:dyDescent="0.2">
      <c r="A53" s="2" t="s">
        <v>80</v>
      </c>
      <c r="B53" s="51">
        <f t="shared" si="1"/>
        <v>40086.25</v>
      </c>
      <c r="C53" s="12">
        <v>64.820000000000007</v>
      </c>
      <c r="D53" s="12">
        <v>45.949999999999996</v>
      </c>
      <c r="E53" s="12">
        <v>64.820000000000007</v>
      </c>
      <c r="F53" s="12">
        <v>45.949999999999996</v>
      </c>
      <c r="G53" s="50">
        <f t="shared" si="35"/>
        <v>40086.25</v>
      </c>
      <c r="H53" s="53">
        <f t="shared" ref="H53:I53" si="49">(C53-C57)/C57</f>
        <v>-0.27421341395140503</v>
      </c>
      <c r="I53" s="53">
        <f t="shared" si="49"/>
        <v>-0.41539993799533309</v>
      </c>
      <c r="J53" s="53">
        <f t="shared" si="6"/>
        <v>-0.27421341395140503</v>
      </c>
      <c r="K53" s="53">
        <f t="shared" si="7"/>
        <v>-0.41539993799533309</v>
      </c>
      <c r="L53"/>
    </row>
    <row r="54" spans="1:12" x14ac:dyDescent="0.2">
      <c r="A54" s="2" t="s">
        <v>87</v>
      </c>
      <c r="B54" s="51">
        <f t="shared" si="1"/>
        <v>39994.25</v>
      </c>
      <c r="C54" s="12">
        <v>69.73</v>
      </c>
      <c r="D54" s="12">
        <v>51.37</v>
      </c>
      <c r="E54" s="12">
        <v>69.73</v>
      </c>
      <c r="F54" s="12">
        <v>51.37</v>
      </c>
      <c r="G54" s="50">
        <f t="shared" si="35"/>
        <v>39994.25</v>
      </c>
      <c r="H54" s="53">
        <f t="shared" ref="H54:I54" si="50">(C54-C58)/C58</f>
        <v>-0.23767355417076633</v>
      </c>
      <c r="I54" s="53">
        <f t="shared" si="50"/>
        <v>-0.39508302223990455</v>
      </c>
      <c r="J54" s="53">
        <f t="shared" si="6"/>
        <v>-0.23767355417076633</v>
      </c>
      <c r="K54" s="53">
        <f t="shared" si="7"/>
        <v>-0.39508302223990455</v>
      </c>
      <c r="L54" s="52">
        <f>H54/4</f>
        <v>-5.9418388542691582E-2</v>
      </c>
    </row>
    <row r="55" spans="1:12" s="5" customFormat="1" x14ac:dyDescent="0.2">
      <c r="A55" s="2" t="s">
        <v>79</v>
      </c>
      <c r="B55" s="51">
        <f t="shared" si="1"/>
        <v>39903.25</v>
      </c>
      <c r="C55" s="12">
        <v>76.77000000000001</v>
      </c>
      <c r="D55" s="12">
        <v>60.390744314722937</v>
      </c>
      <c r="E55" s="12">
        <v>76.77000000000001</v>
      </c>
      <c r="F55" s="12">
        <v>60.390744314722937</v>
      </c>
      <c r="G55" s="50">
        <f t="shared" si="35"/>
        <v>39903.25</v>
      </c>
      <c r="H55" s="53">
        <f t="shared" ref="H55:I55" si="51">(C55-C59)/C59</f>
        <v>-0.1408907788719784</v>
      </c>
      <c r="I55" s="53">
        <f t="shared" si="51"/>
        <v>-0.27371323734548475</v>
      </c>
      <c r="J55" s="53">
        <f t="shared" si="6"/>
        <v>-0.1408907788719784</v>
      </c>
      <c r="K55" s="53">
        <f t="shared" si="7"/>
        <v>-0.27371323734548475</v>
      </c>
      <c r="L55"/>
    </row>
    <row r="56" spans="1:12" x14ac:dyDescent="0.2">
      <c r="A56" s="2" t="s">
        <v>86</v>
      </c>
      <c r="B56" s="51">
        <f t="shared" si="1"/>
        <v>39812.25</v>
      </c>
      <c r="C56" s="12">
        <v>82.54</v>
      </c>
      <c r="D56" s="12">
        <v>66.180744314722929</v>
      </c>
      <c r="E56" s="12">
        <v>82.54</v>
      </c>
      <c r="F56" s="12">
        <v>66.180744314722929</v>
      </c>
      <c r="G56" s="50">
        <f t="shared" si="35"/>
        <v>39812.25</v>
      </c>
      <c r="H56" s="53">
        <f t="shared" ref="H56:I56" si="52">(C56-C60)/C60</f>
        <v>-5.9051527587779214E-2</v>
      </c>
      <c r="I56" s="53">
        <f t="shared" si="52"/>
        <v>-0.18806595123637668</v>
      </c>
      <c r="J56" s="53">
        <f t="shared" si="6"/>
        <v>-5.9051527587779214E-2</v>
      </c>
      <c r="K56" s="53">
        <f t="shared" si="7"/>
        <v>-0.18806595123637668</v>
      </c>
    </row>
    <row r="57" spans="1:12" x14ac:dyDescent="0.2">
      <c r="A57" s="2" t="s">
        <v>75</v>
      </c>
      <c r="B57" s="51">
        <f t="shared" si="1"/>
        <v>39720.25</v>
      </c>
      <c r="C57" s="12">
        <v>89.309999999999988</v>
      </c>
      <c r="D57" s="12">
        <v>78.600744314722931</v>
      </c>
      <c r="E57" s="12">
        <v>89.309999999999988</v>
      </c>
      <c r="F57" s="12">
        <v>78.600744314722931</v>
      </c>
      <c r="G57" s="50">
        <f t="shared" si="35"/>
        <v>39720.25</v>
      </c>
      <c r="H57" s="53">
        <f t="shared" ref="H57:I57" si="53">(C57-C61)/C61</f>
        <v>3.9455307262569676E-2</v>
      </c>
      <c r="I57" s="53">
        <f t="shared" si="53"/>
        <v>3.9129839280816874E-4</v>
      </c>
      <c r="J57" s="53">
        <f t="shared" si="6"/>
        <v>3.9455307262569676E-2</v>
      </c>
      <c r="K57" s="53">
        <f t="shared" si="7"/>
        <v>3.9129839280816874E-4</v>
      </c>
    </row>
    <row r="58" spans="1:12" x14ac:dyDescent="0.2">
      <c r="A58" s="2" t="s">
        <v>82</v>
      </c>
      <c r="B58" s="51">
        <f t="shared" si="1"/>
        <v>39628.25</v>
      </c>
      <c r="C58" s="12">
        <v>91.47</v>
      </c>
      <c r="D58" s="12">
        <v>84.920744314722924</v>
      </c>
      <c r="E58" s="12">
        <v>91.47</v>
      </c>
      <c r="F58" s="12">
        <v>84.920744314722924</v>
      </c>
      <c r="G58" s="50">
        <f t="shared" si="35"/>
        <v>39628.25</v>
      </c>
      <c r="H58" s="53">
        <f t="shared" ref="H58:I58" si="54">(C58-C62)/C62</f>
        <v>0.11917288633304778</v>
      </c>
      <c r="I58" s="53">
        <f t="shared" si="54"/>
        <v>0.14002878661193355</v>
      </c>
      <c r="J58" s="53">
        <f t="shared" si="6"/>
        <v>0.11917288633304778</v>
      </c>
      <c r="K58" s="53">
        <f t="shared" si="7"/>
        <v>0.14002878661193355</v>
      </c>
      <c r="L58" s="5"/>
    </row>
    <row r="59" spans="1:12" s="5" customFormat="1" x14ac:dyDescent="0.2">
      <c r="A59" s="2" t="s">
        <v>81</v>
      </c>
      <c r="B59" s="51">
        <f t="shared" si="1"/>
        <v>39537.25</v>
      </c>
      <c r="C59" s="12">
        <v>89.36</v>
      </c>
      <c r="D59" s="12">
        <v>83.149999999999991</v>
      </c>
      <c r="E59" s="12">
        <v>89.36</v>
      </c>
      <c r="F59" s="12">
        <v>83.149999999999991</v>
      </c>
      <c r="G59" s="50">
        <f t="shared" si="35"/>
        <v>39537.25</v>
      </c>
      <c r="H59" s="53">
        <f t="shared" ref="H59:I59" si="55">(C59-C63)/C63</f>
        <v>0.12828282828282825</v>
      </c>
      <c r="I59" s="53">
        <f t="shared" si="55"/>
        <v>0.14421356818494549</v>
      </c>
      <c r="J59" s="53">
        <f t="shared" si="6"/>
        <v>0.12828282828282825</v>
      </c>
      <c r="K59" s="53">
        <f t="shared" si="7"/>
        <v>0.14421356818494549</v>
      </c>
      <c r="L59"/>
    </row>
    <row r="60" spans="1:12" x14ac:dyDescent="0.2">
      <c r="A60" s="2" t="s">
        <v>83</v>
      </c>
      <c r="B60" s="51">
        <f t="shared" si="1"/>
        <v>39447.25</v>
      </c>
      <c r="C60" s="12">
        <v>87.72</v>
      </c>
      <c r="D60" s="12">
        <v>81.509999999999991</v>
      </c>
      <c r="E60" s="12">
        <v>87.72</v>
      </c>
      <c r="F60" s="12">
        <v>81.509999999999991</v>
      </c>
      <c r="G60" s="50">
        <f t="shared" si="35"/>
        <v>39447.25</v>
      </c>
      <c r="H60" s="53">
        <f t="shared" ref="H60:I60" si="56">(C60-C64)/C64</f>
        <v>0.14741661216481355</v>
      </c>
      <c r="I60" s="53">
        <f t="shared" si="56"/>
        <v>0.16559416559416559</v>
      </c>
      <c r="J60" s="53">
        <f t="shared" si="6"/>
        <v>0.14741661216481355</v>
      </c>
      <c r="K60" s="53">
        <f t="shared" si="7"/>
        <v>0.16559416559416559</v>
      </c>
    </row>
    <row r="61" spans="1:12" x14ac:dyDescent="0.2">
      <c r="A61" s="2" t="s">
        <v>78</v>
      </c>
      <c r="B61" s="51">
        <f t="shared" si="1"/>
        <v>39355.25</v>
      </c>
      <c r="C61" s="12">
        <v>85.92</v>
      </c>
      <c r="D61" s="12">
        <v>78.569999999999993</v>
      </c>
      <c r="E61" s="12">
        <v>85.92</v>
      </c>
      <c r="F61" s="12">
        <v>78.569999999999993</v>
      </c>
      <c r="H61" s="53">
        <f t="shared" ref="H61:I61" si="57">(C61-C65)/C65</f>
        <v>0.1577954453577684</v>
      </c>
      <c r="I61" s="53">
        <f t="shared" si="57"/>
        <v>0.18026137899954936</v>
      </c>
      <c r="J61" s="53">
        <f t="shared" si="6"/>
        <v>0.1577954453577684</v>
      </c>
      <c r="K61" s="53">
        <f t="shared" si="7"/>
        <v>0.18026137899954936</v>
      </c>
    </row>
    <row r="62" spans="1:12" x14ac:dyDescent="0.2">
      <c r="A62" s="2" t="s">
        <v>73</v>
      </c>
      <c r="B62" s="51">
        <f t="shared" si="1"/>
        <v>39263.25</v>
      </c>
      <c r="C62" s="12">
        <v>81.73</v>
      </c>
      <c r="D62" s="12">
        <v>74.489999999999995</v>
      </c>
      <c r="E62" s="12">
        <v>81.73</v>
      </c>
      <c r="F62" s="12">
        <v>74.489999999999995</v>
      </c>
      <c r="H62" s="53">
        <f t="shared" ref="H62:I62" si="58">(C62-C66)/C66</f>
        <v>0.13121107266435991</v>
      </c>
      <c r="I62" s="53">
        <f t="shared" si="58"/>
        <v>0.17566287878787884</v>
      </c>
      <c r="J62" s="53">
        <f t="shared" si="6"/>
        <v>0.13121107266435991</v>
      </c>
      <c r="K62" s="53">
        <f t="shared" si="7"/>
        <v>0.17566287878787884</v>
      </c>
    </row>
    <row r="63" spans="1:12" x14ac:dyDescent="0.2">
      <c r="A63" s="2" t="s">
        <v>77</v>
      </c>
      <c r="B63" s="51">
        <f t="shared" si="1"/>
        <v>39172.25</v>
      </c>
      <c r="C63" s="12">
        <v>79.2</v>
      </c>
      <c r="D63" s="12">
        <v>72.67</v>
      </c>
      <c r="E63" s="12">
        <v>79.2</v>
      </c>
      <c r="F63" s="12">
        <v>72.67</v>
      </c>
      <c r="H63" s="53">
        <f t="shared" ref="H63:I63" si="59">(C63-C67)/C67</f>
        <v>0.13450795015040826</v>
      </c>
      <c r="I63" s="53">
        <f t="shared" si="59"/>
        <v>0.20474137931034486</v>
      </c>
      <c r="J63" s="53">
        <f t="shared" si="6"/>
        <v>0.13450795015040826</v>
      </c>
      <c r="K63" s="53">
        <f t="shared" si="7"/>
        <v>0.20474137931034486</v>
      </c>
    </row>
    <row r="64" spans="1:12" x14ac:dyDescent="0.2">
      <c r="A64" s="2" t="s">
        <v>76</v>
      </c>
      <c r="B64" s="51">
        <f t="shared" si="1"/>
        <v>39082.25</v>
      </c>
      <c r="C64" s="12">
        <v>76.45</v>
      </c>
      <c r="D64" s="12">
        <v>69.929999999999993</v>
      </c>
      <c r="E64" s="12">
        <v>76.45</v>
      </c>
      <c r="F64" s="12">
        <v>69.929999999999993</v>
      </c>
      <c r="H64" s="53">
        <f t="shared" ref="H64:I64" si="60">(C64-C68)/C68</f>
        <v>0.12958037825059093</v>
      </c>
      <c r="I64" s="53">
        <f t="shared" si="60"/>
        <v>0.19436379163108447</v>
      </c>
      <c r="J64" s="53">
        <f t="shared" si="6"/>
        <v>0.12958037825059093</v>
      </c>
      <c r="K64" s="53">
        <f t="shared" si="7"/>
        <v>0.19436379163108447</v>
      </c>
    </row>
    <row r="65" spans="1:11" x14ac:dyDescent="0.2">
      <c r="A65" s="2" t="s">
        <v>65</v>
      </c>
      <c r="B65" s="51">
        <f t="shared" si="1"/>
        <v>38990.25</v>
      </c>
      <c r="C65" s="12">
        <v>74.210000000000008</v>
      </c>
      <c r="D65" s="12">
        <v>66.569999999999993</v>
      </c>
      <c r="E65" s="12">
        <v>74.210000000000008</v>
      </c>
      <c r="F65" s="12">
        <v>66.569999999999993</v>
      </c>
      <c r="H65" s="53">
        <f t="shared" ref="H65:I65" si="61">(C65-C69)/C69</f>
        <v>0.14858381055564168</v>
      </c>
      <c r="I65" s="53">
        <f t="shared" si="61"/>
        <v>0.1523281980266574</v>
      </c>
      <c r="J65" s="53">
        <f t="shared" si="6"/>
        <v>0.14858381055564168</v>
      </c>
      <c r="K65" s="53">
        <f t="shared" si="7"/>
        <v>0.1523281980266574</v>
      </c>
    </row>
    <row r="66" spans="1:11" x14ac:dyDescent="0.2">
      <c r="A66" s="2" t="s">
        <v>64</v>
      </c>
      <c r="B66" s="51">
        <f t="shared" si="1"/>
        <v>38898.25</v>
      </c>
      <c r="C66" s="12">
        <v>72.25</v>
      </c>
      <c r="D66" s="12">
        <v>63.359999999999992</v>
      </c>
      <c r="E66" s="12">
        <v>72.25</v>
      </c>
      <c r="F66" s="12">
        <v>63.359999999999992</v>
      </c>
      <c r="H66" s="53">
        <f t="shared" ref="H66:I66" si="62">(C66-C70)/C70</f>
        <v>0.16269713550048276</v>
      </c>
      <c r="I66" s="53">
        <f t="shared" si="62"/>
        <v>0.12840605520926066</v>
      </c>
      <c r="J66" s="53">
        <f t="shared" si="6"/>
        <v>0.16269713550048276</v>
      </c>
      <c r="K66" s="53">
        <f t="shared" si="7"/>
        <v>0.12840605520926066</v>
      </c>
    </row>
    <row r="67" spans="1:11" x14ac:dyDescent="0.2">
      <c r="A67" s="2" t="s">
        <v>74</v>
      </c>
      <c r="B67" s="51">
        <f t="shared" si="1"/>
        <v>38807.25</v>
      </c>
      <c r="C67" s="12">
        <v>69.81</v>
      </c>
      <c r="D67" s="12">
        <v>60.32</v>
      </c>
      <c r="E67" s="12">
        <v>69.81</v>
      </c>
      <c r="F67" s="12">
        <v>60.32</v>
      </c>
      <c r="H67" s="53">
        <f t="shared" ref="H67:I67" si="63">(C67-C71)/C71</f>
        <v>0.20196280991735543</v>
      </c>
      <c r="I67" s="53">
        <f t="shared" si="63"/>
        <v>0.16</v>
      </c>
      <c r="J67" s="53">
        <f t="shared" si="6"/>
        <v>0.20196280991735543</v>
      </c>
      <c r="K67" s="53">
        <f t="shared" si="7"/>
        <v>0.16</v>
      </c>
    </row>
    <row r="68" spans="1:11" x14ac:dyDescent="0.2">
      <c r="A68" s="6">
        <v>38352</v>
      </c>
      <c r="B68" s="51" t="e">
        <f t="shared" si="1"/>
        <v>#VALUE!</v>
      </c>
      <c r="C68" s="12">
        <v>67.680000000000007</v>
      </c>
      <c r="D68" s="12">
        <v>58.55</v>
      </c>
      <c r="E68" s="12">
        <v>67.680000000000007</v>
      </c>
      <c r="F68" s="12">
        <v>58.55</v>
      </c>
      <c r="H68" s="53">
        <f t="shared" ref="H68:I68" si="64">(C68-C72)/C72</f>
        <v>0.23752057048820643</v>
      </c>
      <c r="I68" s="53">
        <f t="shared" si="64"/>
        <v>0.20127205580631913</v>
      </c>
      <c r="J68" s="53">
        <f t="shared" si="6"/>
        <v>0.23752057048820643</v>
      </c>
      <c r="K68" s="53">
        <f t="shared" si="7"/>
        <v>0.20127205580631913</v>
      </c>
    </row>
    <row r="69" spans="1:11" x14ac:dyDescent="0.2">
      <c r="A69" s="2" t="s">
        <v>63</v>
      </c>
      <c r="B69" s="51">
        <f t="shared" si="1"/>
        <v>38625.25</v>
      </c>
      <c r="C69" s="12">
        <v>64.61</v>
      </c>
      <c r="D69" s="12">
        <v>57.769999999999996</v>
      </c>
      <c r="E69" s="12">
        <v>64.61</v>
      </c>
      <c r="F69" s="12">
        <v>57.769999999999996</v>
      </c>
      <c r="H69" s="53">
        <f t="shared" ref="H69:I69" si="65">(C69-C73)/C73</f>
        <v>0.2485024154589372</v>
      </c>
      <c r="I69" s="53">
        <f t="shared" si="65"/>
        <v>0.49740798341109377</v>
      </c>
      <c r="J69" s="53">
        <f t="shared" si="6"/>
        <v>0.2485024154589372</v>
      </c>
      <c r="K69" s="53">
        <f t="shared" si="7"/>
        <v>0.49740798341109377</v>
      </c>
    </row>
    <row r="70" spans="1:11" x14ac:dyDescent="0.2">
      <c r="A70" s="2" t="s">
        <v>62</v>
      </c>
      <c r="B70" s="51">
        <f t="shared" si="1"/>
        <v>38533.25</v>
      </c>
      <c r="C70" s="12">
        <v>62.14</v>
      </c>
      <c r="D70" s="12">
        <v>56.150000000000006</v>
      </c>
      <c r="E70" s="12">
        <v>62.14</v>
      </c>
      <c r="F70" s="12">
        <v>56.150000000000006</v>
      </c>
      <c r="H70" s="53">
        <f t="shared" ref="H70:I70" si="66">(C70-C74)/C74</f>
        <v>0.2694586312563842</v>
      </c>
      <c r="I70" s="53">
        <f t="shared" si="66"/>
        <v>0.62518089725036208</v>
      </c>
      <c r="J70" s="53">
        <f t="shared" si="6"/>
        <v>0.2694586312563842</v>
      </c>
      <c r="K70" s="53">
        <f t="shared" si="7"/>
        <v>0.62518089725036208</v>
      </c>
    </row>
    <row r="71" spans="1:11" x14ac:dyDescent="0.2">
      <c r="A71" s="3" t="s">
        <v>61</v>
      </c>
      <c r="B71" s="51">
        <f t="shared" si="1"/>
        <v>38442.25</v>
      </c>
      <c r="C71" s="12">
        <v>58.08</v>
      </c>
      <c r="D71" s="12">
        <v>52</v>
      </c>
      <c r="E71" s="12">
        <v>58.08</v>
      </c>
      <c r="F71" s="12">
        <v>52</v>
      </c>
      <c r="H71" s="53">
        <f t="shared" ref="H71:I71" si="67">(C71-C75)/C75</f>
        <v>0.21837633731906853</v>
      </c>
      <c r="I71" s="53">
        <f t="shared" si="67"/>
        <v>0.71503957783641159</v>
      </c>
      <c r="J71" s="53">
        <f t="shared" si="6"/>
        <v>0.21837633731906853</v>
      </c>
      <c r="K71" s="53">
        <f t="shared" si="7"/>
        <v>0.71503957783641159</v>
      </c>
    </row>
    <row r="72" spans="1:11" x14ac:dyDescent="0.2">
      <c r="A72" s="6">
        <v>37986</v>
      </c>
      <c r="B72" s="51" t="e">
        <f t="shared" si="1"/>
        <v>#VALUE!</v>
      </c>
      <c r="C72" s="12">
        <v>54.69</v>
      </c>
      <c r="D72" s="12">
        <v>48.74</v>
      </c>
      <c r="E72" s="12">
        <v>54.69</v>
      </c>
      <c r="F72" s="12">
        <v>48.74</v>
      </c>
      <c r="H72" s="53">
        <f t="shared" ref="H72:I72" si="68">(C72-C76)/C76</f>
        <v>0.18788010425716764</v>
      </c>
      <c r="I72" s="53">
        <f t="shared" si="68"/>
        <v>0.76658209496194307</v>
      </c>
      <c r="J72" s="53">
        <f t="shared" si="6"/>
        <v>0.18788010425716764</v>
      </c>
      <c r="K72" s="53">
        <f t="shared" si="7"/>
        <v>0.76658209496194307</v>
      </c>
    </row>
    <row r="73" spans="1:11" x14ac:dyDescent="0.2">
      <c r="A73" s="2" t="s">
        <v>59</v>
      </c>
      <c r="B73" s="51">
        <f t="shared" ref="B73:B135" si="69">DATEVALUE(A73)+365.25</f>
        <v>38259.25</v>
      </c>
      <c r="C73" s="12">
        <v>51.75</v>
      </c>
      <c r="D73" s="12">
        <v>38.58</v>
      </c>
      <c r="E73" s="12">
        <v>51.75</v>
      </c>
      <c r="F73" s="12">
        <v>38.58</v>
      </c>
      <c r="H73" s="53">
        <f t="shared" ref="H73:I73" si="70">(C73-C77)/C77</f>
        <v>0.17506811989100821</v>
      </c>
      <c r="I73" s="53">
        <f t="shared" si="70"/>
        <v>0.2842876165113184</v>
      </c>
      <c r="J73" s="53">
        <f t="shared" ref="J73:J128" si="71">(E73-E77)/E77</f>
        <v>0.17506811989100821</v>
      </c>
      <c r="K73" s="53">
        <f t="shared" ref="K73:K128" si="72">(F73-F77)/F77</f>
        <v>0.2842876165113184</v>
      </c>
    </row>
    <row r="74" spans="1:11" x14ac:dyDescent="0.2">
      <c r="A74" s="2" t="s">
        <v>72</v>
      </c>
      <c r="B74" s="51">
        <f t="shared" si="69"/>
        <v>38167.25</v>
      </c>
      <c r="C74" s="12">
        <v>48.949999999999996</v>
      </c>
      <c r="D74" s="12">
        <v>34.549999999999997</v>
      </c>
      <c r="E74" s="12">
        <v>48.949999999999996</v>
      </c>
      <c r="F74" s="12">
        <v>34.549999999999997</v>
      </c>
      <c r="H74" s="53">
        <f t="shared" ref="H74:I74" si="73">(C74-C78)/C78</f>
        <v>0.17696561673479183</v>
      </c>
      <c r="I74" s="53">
        <f t="shared" si="73"/>
        <v>0.29207180254300669</v>
      </c>
      <c r="J74" s="53">
        <f t="shared" si="71"/>
        <v>0.17696561673479183</v>
      </c>
      <c r="K74" s="53">
        <f t="shared" si="72"/>
        <v>0.29207180254300669</v>
      </c>
    </row>
    <row r="75" spans="1:11" x14ac:dyDescent="0.2">
      <c r="A75" s="3" t="s">
        <v>71</v>
      </c>
      <c r="B75" s="51">
        <f t="shared" si="69"/>
        <v>38076.25</v>
      </c>
      <c r="C75" s="12">
        <v>47.67</v>
      </c>
      <c r="D75" s="12">
        <v>30.32</v>
      </c>
      <c r="E75" s="12">
        <v>47.67</v>
      </c>
      <c r="F75" s="12">
        <v>30.32</v>
      </c>
      <c r="H75" s="53">
        <f t="shared" ref="H75:I75" si="74">(C75-C79)/C79</f>
        <v>0.22324865280985381</v>
      </c>
      <c r="I75" s="53">
        <f t="shared" si="74"/>
        <v>0.22753036437246951</v>
      </c>
      <c r="J75" s="53">
        <f t="shared" si="71"/>
        <v>0.22324865280985381</v>
      </c>
      <c r="K75" s="53">
        <f t="shared" si="72"/>
        <v>0.22753036437246951</v>
      </c>
    </row>
    <row r="76" spans="1:11" x14ac:dyDescent="0.2">
      <c r="A76" s="2" t="s">
        <v>60</v>
      </c>
      <c r="B76" s="51">
        <f t="shared" si="69"/>
        <v>37986.25</v>
      </c>
      <c r="C76" s="12">
        <v>46.04</v>
      </c>
      <c r="D76" s="12">
        <v>27.589999999999996</v>
      </c>
      <c r="E76" s="12">
        <v>46.04</v>
      </c>
      <c r="F76" s="12">
        <v>27.589999999999996</v>
      </c>
      <c r="H76" s="53">
        <f t="shared" ref="H76:I76" si="75">(C76-C80)/C80</f>
        <v>0.185070785070785</v>
      </c>
      <c r="I76" s="53">
        <f t="shared" si="75"/>
        <v>0.11745646010530575</v>
      </c>
      <c r="J76" s="53">
        <f t="shared" si="71"/>
        <v>0.185070785070785</v>
      </c>
      <c r="K76" s="53">
        <f t="shared" si="72"/>
        <v>0.11745646010530575</v>
      </c>
    </row>
    <row r="77" spans="1:11" x14ac:dyDescent="0.2">
      <c r="A77" s="2" t="s">
        <v>57</v>
      </c>
      <c r="B77" s="51">
        <f t="shared" si="69"/>
        <v>37894.25</v>
      </c>
      <c r="C77" s="12">
        <v>44.04</v>
      </c>
      <c r="D77" s="12">
        <v>30.039999999999996</v>
      </c>
      <c r="E77" s="12">
        <v>44.04</v>
      </c>
      <c r="F77" s="12">
        <v>30.039999999999996</v>
      </c>
      <c r="H77" s="53">
        <f t="shared" ref="H77:I77" si="76">(C77-C81)/C81</f>
        <v>4.8072346501665954E-2</v>
      </c>
      <c r="I77" s="53">
        <f t="shared" si="76"/>
        <v>6.1109148710702693E-2</v>
      </c>
      <c r="J77" s="53">
        <f t="shared" si="71"/>
        <v>4.8072346501665954E-2</v>
      </c>
      <c r="K77" s="53">
        <f t="shared" si="72"/>
        <v>6.1109148710702693E-2</v>
      </c>
    </row>
    <row r="78" spans="1:11" x14ac:dyDescent="0.2">
      <c r="A78" s="1" t="s">
        <v>58</v>
      </c>
      <c r="B78" s="51">
        <f t="shared" si="69"/>
        <v>37802.25</v>
      </c>
      <c r="C78" s="12">
        <v>41.59</v>
      </c>
      <c r="D78" s="12">
        <v>26.74</v>
      </c>
      <c r="E78" s="12">
        <v>41.59</v>
      </c>
      <c r="F78" s="12">
        <v>26.74</v>
      </c>
      <c r="H78" s="53">
        <f t="shared" ref="H78:I78" si="77">(C78-C82)/C82</f>
        <v>-0.11567084839464167</v>
      </c>
      <c r="I78" s="53">
        <f t="shared" si="77"/>
        <v>-0.27317205762435448</v>
      </c>
      <c r="J78" s="53">
        <f t="shared" si="71"/>
        <v>-0.11567084839464167</v>
      </c>
      <c r="K78" s="53">
        <f t="shared" si="72"/>
        <v>-0.27317205762435448</v>
      </c>
    </row>
    <row r="79" spans="1:11" x14ac:dyDescent="0.2">
      <c r="A79" s="1" t="s">
        <v>0</v>
      </c>
      <c r="B79" s="51">
        <f t="shared" si="69"/>
        <v>37711.25</v>
      </c>
      <c r="C79" s="12">
        <v>38.97</v>
      </c>
      <c r="D79" s="12">
        <v>24.700000000000003</v>
      </c>
      <c r="E79" s="12">
        <v>38.97</v>
      </c>
      <c r="F79" s="12">
        <v>24.700000000000003</v>
      </c>
      <c r="H79" s="53">
        <f t="shared" ref="H79:I79" si="78">(C79-C83)/C83</f>
        <v>-0.26318774815655138</v>
      </c>
      <c r="I79" s="53">
        <f t="shared" si="78"/>
        <v>-0.45642605633802807</v>
      </c>
      <c r="J79" s="53">
        <f t="shared" si="71"/>
        <v>-0.26318774815655138</v>
      </c>
      <c r="K79" s="53">
        <f t="shared" si="72"/>
        <v>-0.45642605633802807</v>
      </c>
    </row>
    <row r="80" spans="1:11" x14ac:dyDescent="0.2">
      <c r="A80" s="1" t="s">
        <v>1</v>
      </c>
      <c r="B80" s="51">
        <f t="shared" si="69"/>
        <v>37621.25</v>
      </c>
      <c r="C80" s="12">
        <v>38.85</v>
      </c>
      <c r="D80" s="12">
        <v>24.689999999999998</v>
      </c>
      <c r="E80" s="12">
        <v>38.85</v>
      </c>
      <c r="F80" s="12">
        <v>24.689999999999998</v>
      </c>
      <c r="H80" s="53">
        <f t="shared" ref="H80:I80" si="79">(C80-C84)/C84</f>
        <v>-0.30785676109032606</v>
      </c>
      <c r="I80" s="53">
        <f t="shared" si="79"/>
        <v>-0.50620000000000009</v>
      </c>
      <c r="J80" s="53">
        <f t="shared" si="71"/>
        <v>-0.30785676109032606</v>
      </c>
      <c r="K80" s="53">
        <f t="shared" si="72"/>
        <v>-0.50620000000000009</v>
      </c>
    </row>
    <row r="81" spans="1:11" x14ac:dyDescent="0.2">
      <c r="A81" s="1" t="s">
        <v>2</v>
      </c>
      <c r="B81" s="51">
        <f t="shared" si="69"/>
        <v>37529.25</v>
      </c>
      <c r="C81" s="12">
        <v>42.019999999999996</v>
      </c>
      <c r="D81" s="12">
        <v>28.310000000000002</v>
      </c>
      <c r="E81" s="12">
        <v>42.019999999999996</v>
      </c>
      <c r="F81" s="12">
        <v>28.310000000000002</v>
      </c>
      <c r="H81" s="53">
        <f t="shared" ref="H81:I81" si="80">(C81-C85)/C85</f>
        <v>-0.26008100017608748</v>
      </c>
      <c r="I81" s="53">
        <f t="shared" si="80"/>
        <v>-0.47281191806331468</v>
      </c>
      <c r="J81" s="53">
        <f t="shared" si="71"/>
        <v>-0.26008100017608748</v>
      </c>
      <c r="K81" s="53">
        <f t="shared" si="72"/>
        <v>-0.47281191806331468</v>
      </c>
    </row>
    <row r="82" spans="1:11" x14ac:dyDescent="0.2">
      <c r="A82" s="3" t="s">
        <v>3</v>
      </c>
      <c r="B82" s="51">
        <f t="shared" si="69"/>
        <v>37437.25</v>
      </c>
      <c r="C82" s="12">
        <v>47.03</v>
      </c>
      <c r="D82" s="12">
        <v>36.79</v>
      </c>
      <c r="E82" s="12">
        <v>47.03</v>
      </c>
      <c r="F82" s="12">
        <v>36.79</v>
      </c>
      <c r="H82" s="53">
        <f t="shared" ref="H82:I82" si="81">(C82-C86)/C86</f>
        <v>-0.15398452959165321</v>
      </c>
      <c r="I82" s="53">
        <f t="shared" si="81"/>
        <v>-0.29140986132511548</v>
      </c>
      <c r="J82" s="53">
        <f t="shared" si="71"/>
        <v>-0.15398452959165321</v>
      </c>
      <c r="K82" s="53">
        <f t="shared" si="72"/>
        <v>-0.29140986132511548</v>
      </c>
    </row>
    <row r="83" spans="1:11" x14ac:dyDescent="0.2">
      <c r="A83" s="1" t="s">
        <v>4</v>
      </c>
      <c r="B83" s="51">
        <f t="shared" si="69"/>
        <v>37346.25</v>
      </c>
      <c r="C83" s="12">
        <v>52.89</v>
      </c>
      <c r="D83" s="12">
        <v>45.44</v>
      </c>
      <c r="E83" s="12">
        <v>52.89</v>
      </c>
      <c r="F83" s="12">
        <v>45.44</v>
      </c>
      <c r="H83" s="53">
        <f t="shared" ref="H83:I83" si="82">(C83-C87)/C87</f>
        <v>-1.9102373887240377E-2</v>
      </c>
      <c r="I83" s="53">
        <f t="shared" si="82"/>
        <v>-0.10814524043179585</v>
      </c>
      <c r="J83" s="53">
        <f t="shared" si="71"/>
        <v>-1.9102373887240377E-2</v>
      </c>
      <c r="K83" s="53">
        <f t="shared" si="72"/>
        <v>-0.10814524043179585</v>
      </c>
    </row>
    <row r="84" spans="1:11" x14ac:dyDescent="0.2">
      <c r="A84" s="1" t="s">
        <v>5</v>
      </c>
      <c r="B84" s="51">
        <f t="shared" si="69"/>
        <v>37256.25</v>
      </c>
      <c r="C84" s="12">
        <v>56.13</v>
      </c>
      <c r="D84" s="12">
        <v>50.000000000000007</v>
      </c>
      <c r="E84" s="12">
        <v>56.13</v>
      </c>
      <c r="F84" s="12">
        <v>50.000000000000007</v>
      </c>
      <c r="H84" s="53">
        <f t="shared" ref="H84:I84" si="83">(C84-C88)/C88</f>
        <v>8.6106811145510748E-2</v>
      </c>
      <c r="I84" s="53">
        <f t="shared" si="83"/>
        <v>3.7990450487855626E-2</v>
      </c>
      <c r="J84" s="53">
        <f t="shared" si="71"/>
        <v>8.6106811145510748E-2</v>
      </c>
      <c r="K84" s="53">
        <f t="shared" si="72"/>
        <v>3.7990450487855626E-2</v>
      </c>
    </row>
    <row r="85" spans="1:11" x14ac:dyDescent="0.2">
      <c r="A85" s="1" t="s">
        <v>6</v>
      </c>
      <c r="B85" s="51">
        <f t="shared" si="69"/>
        <v>37164.25</v>
      </c>
      <c r="C85" s="12">
        <v>56.790000000000006</v>
      </c>
      <c r="D85" s="12">
        <v>53.7</v>
      </c>
      <c r="E85" s="12">
        <v>56.790000000000006</v>
      </c>
      <c r="F85" s="12">
        <v>53.7</v>
      </c>
      <c r="H85" s="53">
        <f t="shared" ref="H85:I85" si="84">(C85-C89)/C89</f>
        <v>0.15006075334143401</v>
      </c>
      <c r="I85" s="53">
        <f t="shared" si="84"/>
        <v>0.22156505914467703</v>
      </c>
      <c r="J85" s="53">
        <f t="shared" si="71"/>
        <v>0.15006075334143401</v>
      </c>
      <c r="K85" s="53">
        <f t="shared" si="72"/>
        <v>0.22156505914467703</v>
      </c>
    </row>
    <row r="86" spans="1:11" x14ac:dyDescent="0.2">
      <c r="A86" s="1" t="s">
        <v>7</v>
      </c>
      <c r="B86" s="51">
        <f t="shared" si="69"/>
        <v>37072.25</v>
      </c>
      <c r="C86" s="12">
        <v>55.59</v>
      </c>
      <c r="D86" s="12">
        <v>51.919999999999995</v>
      </c>
      <c r="E86" s="12">
        <v>55.59</v>
      </c>
      <c r="F86" s="12">
        <v>51.919999999999995</v>
      </c>
      <c r="H86" s="53">
        <f t="shared" ref="H86:I86" si="85">(C86-C90)/C90</f>
        <v>0.18629961587708074</v>
      </c>
      <c r="I86" s="53">
        <f t="shared" si="85"/>
        <v>0.26572403705509484</v>
      </c>
      <c r="J86" s="53">
        <f t="shared" si="71"/>
        <v>0.18629961587708074</v>
      </c>
      <c r="K86" s="53">
        <f t="shared" si="72"/>
        <v>0.26572403705509484</v>
      </c>
    </row>
    <row r="87" spans="1:11" x14ac:dyDescent="0.2">
      <c r="A87" s="1" t="s">
        <v>8</v>
      </c>
      <c r="B87" s="51">
        <f t="shared" si="69"/>
        <v>36981.25</v>
      </c>
      <c r="C87" s="12">
        <v>53.92</v>
      </c>
      <c r="D87" s="12">
        <v>50.949999999999996</v>
      </c>
      <c r="E87" s="12">
        <v>53.92</v>
      </c>
      <c r="F87" s="12">
        <v>50.949999999999996</v>
      </c>
      <c r="H87" s="53">
        <f t="shared" ref="H87:I87" si="86">(C87-C91)/C91</f>
        <v>0.1960958296362022</v>
      </c>
      <c r="I87" s="53">
        <f t="shared" si="86"/>
        <v>0.32751433038040628</v>
      </c>
      <c r="J87" s="53">
        <f t="shared" si="71"/>
        <v>0.1960958296362022</v>
      </c>
      <c r="K87" s="53">
        <f t="shared" si="72"/>
        <v>0.32751433038040628</v>
      </c>
    </row>
    <row r="88" spans="1:11" x14ac:dyDescent="0.2">
      <c r="A88" s="1" t="s">
        <v>9</v>
      </c>
      <c r="B88" s="51">
        <f t="shared" si="69"/>
        <v>36890.25</v>
      </c>
      <c r="C88" s="12">
        <v>51.680000000000007</v>
      </c>
      <c r="D88" s="12">
        <v>48.17</v>
      </c>
      <c r="E88" s="12">
        <v>51.680000000000007</v>
      </c>
      <c r="F88" s="12">
        <v>48.17</v>
      </c>
      <c r="H88" s="53">
        <f t="shared" ref="H88:I88" si="87">(C88-C92)/C92</f>
        <v>0.16738197424892712</v>
      </c>
      <c r="I88" s="53">
        <f t="shared" si="87"/>
        <v>0.27738000530363299</v>
      </c>
      <c r="J88" s="53">
        <f t="shared" si="71"/>
        <v>0.16738197424892712</v>
      </c>
      <c r="K88" s="53">
        <f t="shared" si="72"/>
        <v>0.27738000530363299</v>
      </c>
    </row>
    <row r="89" spans="1:11" x14ac:dyDescent="0.2">
      <c r="A89" s="1" t="s">
        <v>10</v>
      </c>
      <c r="B89" s="51">
        <f t="shared" si="69"/>
        <v>36798.25</v>
      </c>
      <c r="C89" s="12">
        <v>49.379999999999995</v>
      </c>
      <c r="D89" s="12">
        <v>43.96</v>
      </c>
      <c r="E89" s="12">
        <v>49.379999999999995</v>
      </c>
      <c r="F89" s="12">
        <v>43.96</v>
      </c>
      <c r="H89" s="53">
        <f t="shared" ref="H89:I89" si="88">(C89-C93)/C93</f>
        <v>0.11998185529598547</v>
      </c>
      <c r="I89" s="53">
        <f t="shared" si="88"/>
        <v>0.15410868994486757</v>
      </c>
      <c r="J89" s="53">
        <f t="shared" si="71"/>
        <v>0.11998185529598547</v>
      </c>
      <c r="K89" s="53">
        <f t="shared" si="72"/>
        <v>0.15410868994486757</v>
      </c>
    </row>
    <row r="90" spans="1:11" x14ac:dyDescent="0.2">
      <c r="A90" s="1" t="s">
        <v>11</v>
      </c>
      <c r="B90" s="51">
        <f t="shared" si="69"/>
        <v>36706.25</v>
      </c>
      <c r="C90" s="12">
        <v>46.86</v>
      </c>
      <c r="D90" s="12">
        <v>41.02</v>
      </c>
      <c r="E90" s="12">
        <v>46.86</v>
      </c>
      <c r="F90" s="12">
        <v>41.02</v>
      </c>
      <c r="H90" s="53">
        <f t="shared" ref="H90:I90" si="89">(C90-C94)/C94</f>
        <v>4.9026192075218217E-2</v>
      </c>
      <c r="I90" s="53">
        <f t="shared" si="89"/>
        <v>5.2604567616115261E-2</v>
      </c>
      <c r="J90" s="53">
        <f t="shared" si="71"/>
        <v>4.9026192075218217E-2</v>
      </c>
      <c r="K90" s="53">
        <f t="shared" si="72"/>
        <v>5.2604567616115261E-2</v>
      </c>
    </row>
    <row r="91" spans="1:11" x14ac:dyDescent="0.2">
      <c r="A91" s="1" t="s">
        <v>12</v>
      </c>
      <c r="B91" s="51">
        <f t="shared" si="69"/>
        <v>36615.25</v>
      </c>
      <c r="C91" s="12">
        <v>45.080000000000005</v>
      </c>
      <c r="D91" s="12">
        <v>38.380000000000003</v>
      </c>
      <c r="E91" s="12">
        <v>45.080000000000005</v>
      </c>
      <c r="F91" s="12">
        <v>38.380000000000003</v>
      </c>
      <c r="H91" s="53">
        <f t="shared" ref="H91:I91" si="90">(C91-C95)/C95</f>
        <v>1.6001803020058616E-2</v>
      </c>
      <c r="I91" s="53">
        <f t="shared" si="90"/>
        <v>-2.9337379868487348E-2</v>
      </c>
      <c r="J91" s="53">
        <f t="shared" si="71"/>
        <v>1.6001803020058616E-2</v>
      </c>
      <c r="K91" s="53">
        <f t="shared" si="72"/>
        <v>-2.9337379868487348E-2</v>
      </c>
    </row>
    <row r="92" spans="1:11" x14ac:dyDescent="0.2">
      <c r="A92" s="1" t="s">
        <v>13</v>
      </c>
      <c r="B92" s="51">
        <f t="shared" si="69"/>
        <v>36525.25</v>
      </c>
      <c r="C92" s="12">
        <v>44.27</v>
      </c>
      <c r="D92" s="12">
        <v>37.71</v>
      </c>
      <c r="E92" s="12">
        <v>44.27</v>
      </c>
      <c r="F92" s="12">
        <v>37.71</v>
      </c>
      <c r="H92" s="53">
        <f t="shared" ref="H92:I92" si="91">(C92-C96)/C96</f>
        <v>5.9077482390365371E-3</v>
      </c>
      <c r="I92" s="53">
        <f t="shared" si="91"/>
        <v>-5.0604229607250709E-2</v>
      </c>
      <c r="J92" s="53">
        <f t="shared" si="71"/>
        <v>5.9077482390365371E-3</v>
      </c>
      <c r="K92" s="53">
        <f t="shared" si="72"/>
        <v>-5.0604229607250709E-2</v>
      </c>
    </row>
    <row r="93" spans="1:11" x14ac:dyDescent="0.2">
      <c r="A93" s="1" t="s">
        <v>14</v>
      </c>
      <c r="B93" s="51">
        <f t="shared" si="69"/>
        <v>36433.25</v>
      </c>
      <c r="C93" s="12">
        <v>44.089999999999996</v>
      </c>
      <c r="D93" s="12">
        <v>38.089999999999996</v>
      </c>
      <c r="E93" s="12">
        <v>44.089999999999996</v>
      </c>
      <c r="F93" s="12">
        <v>38.089999999999996</v>
      </c>
      <c r="H93" s="53">
        <f t="shared" ref="H93:I93" si="92">(C93-C97)/C97</f>
        <v>8.2323347816144407E-3</v>
      </c>
      <c r="I93" s="53">
        <f t="shared" si="92"/>
        <v>-6.2746062992126095E-2</v>
      </c>
      <c r="J93" s="53">
        <f t="shared" si="71"/>
        <v>8.2323347816144407E-3</v>
      </c>
      <c r="K93" s="53">
        <f t="shared" si="72"/>
        <v>-6.2746062992126095E-2</v>
      </c>
    </row>
    <row r="94" spans="1:11" x14ac:dyDescent="0.2">
      <c r="A94" s="1" t="s">
        <v>15</v>
      </c>
      <c r="B94" s="51">
        <f t="shared" si="69"/>
        <v>36341.25</v>
      </c>
      <c r="C94" s="12">
        <v>44.67</v>
      </c>
      <c r="D94" s="12">
        <v>38.969999999999992</v>
      </c>
      <c r="E94" s="12">
        <v>44.67</v>
      </c>
      <c r="F94" s="12">
        <v>38.969999999999992</v>
      </c>
      <c r="H94" s="53">
        <f t="shared" ref="H94:I94" si="93">(C94-C98)/C98</f>
        <v>4.8099483810417572E-2</v>
      </c>
      <c r="I94" s="53">
        <f t="shared" si="93"/>
        <v>-3.896424167694218E-2</v>
      </c>
      <c r="J94" s="53">
        <f t="shared" si="71"/>
        <v>4.8099483810417572E-2</v>
      </c>
      <c r="K94" s="53">
        <f t="shared" si="72"/>
        <v>-3.896424167694218E-2</v>
      </c>
    </row>
    <row r="95" spans="1:11" x14ac:dyDescent="0.2">
      <c r="A95" s="1" t="s">
        <v>16</v>
      </c>
      <c r="B95" s="51">
        <f t="shared" si="69"/>
        <v>36250.25</v>
      </c>
      <c r="C95" s="12">
        <v>44.370000000000005</v>
      </c>
      <c r="D95" s="12">
        <v>39.539999999999992</v>
      </c>
      <c r="E95" s="12">
        <v>44.370000000000005</v>
      </c>
      <c r="F95" s="12">
        <v>39.539999999999992</v>
      </c>
      <c r="H95" s="53">
        <f t="shared" ref="H95:I95" si="94">(C95-C99)/C99</f>
        <v>6.1483253588516744E-2</v>
      </c>
      <c r="I95" s="53">
        <f t="shared" si="94"/>
        <v>-1.7395626242544978E-2</v>
      </c>
      <c r="J95" s="53">
        <f t="shared" si="71"/>
        <v>6.1483253588516744E-2</v>
      </c>
      <c r="K95" s="53">
        <f t="shared" si="72"/>
        <v>-1.7395626242544978E-2</v>
      </c>
    </row>
    <row r="96" spans="1:11" x14ac:dyDescent="0.2">
      <c r="A96" s="1" t="s">
        <v>17</v>
      </c>
      <c r="B96" s="51">
        <f t="shared" si="69"/>
        <v>36160.25</v>
      </c>
      <c r="C96" s="12">
        <v>44.010000000000005</v>
      </c>
      <c r="D96" s="12">
        <v>39.72</v>
      </c>
      <c r="E96" s="12">
        <v>44.010000000000005</v>
      </c>
      <c r="F96" s="12">
        <v>39.72</v>
      </c>
      <c r="H96" s="53">
        <f t="shared" ref="H96:I96" si="95">(C96-C100)/C100</f>
        <v>8.318976126015265E-2</v>
      </c>
      <c r="I96" s="53">
        <f t="shared" si="95"/>
        <v>2.5561580170410401E-2</v>
      </c>
      <c r="J96" s="53">
        <f t="shared" si="71"/>
        <v>8.318976126015265E-2</v>
      </c>
      <c r="K96" s="53">
        <f t="shared" si="72"/>
        <v>2.5561580170410401E-2</v>
      </c>
    </row>
    <row r="97" spans="1:11" x14ac:dyDescent="0.2">
      <c r="A97" s="1" t="s">
        <v>18</v>
      </c>
      <c r="B97" s="51">
        <f t="shared" si="69"/>
        <v>36068.25</v>
      </c>
      <c r="C97" s="12">
        <v>43.73</v>
      </c>
      <c r="D97" s="12">
        <v>40.64</v>
      </c>
      <c r="E97" s="12">
        <v>43.73</v>
      </c>
      <c r="F97" s="12">
        <v>40.64</v>
      </c>
      <c r="H97" s="53">
        <f t="shared" ref="H97:I97" si="96">(C97-C101)/C101</f>
        <v>0.10989847715736037</v>
      </c>
      <c r="I97" s="53">
        <f t="shared" si="96"/>
        <v>0.12888888888888891</v>
      </c>
      <c r="J97" s="53">
        <f t="shared" si="71"/>
        <v>0.10989847715736037</v>
      </c>
      <c r="K97" s="53">
        <f t="shared" si="72"/>
        <v>0.12888888888888891</v>
      </c>
    </row>
    <row r="98" spans="1:11" x14ac:dyDescent="0.2">
      <c r="A98" s="1" t="s">
        <v>19</v>
      </c>
      <c r="B98" s="51">
        <f t="shared" si="69"/>
        <v>35976.25</v>
      </c>
      <c r="C98" s="12">
        <v>42.620000000000005</v>
      </c>
      <c r="D98" s="12">
        <v>40.549999999999997</v>
      </c>
      <c r="E98" s="12">
        <v>42.620000000000005</v>
      </c>
      <c r="F98" s="12">
        <v>40.549999999999997</v>
      </c>
      <c r="H98" s="53">
        <f t="shared" ref="H98:I98" si="97">(C98-C102)/C102</f>
        <v>8.5583290881304105E-2</v>
      </c>
      <c r="I98" s="53">
        <f t="shared" si="97"/>
        <v>0.16155829275279268</v>
      </c>
      <c r="J98" s="53">
        <f t="shared" si="71"/>
        <v>8.5583290881304105E-2</v>
      </c>
      <c r="K98" s="53">
        <f t="shared" si="72"/>
        <v>0.16155829275279268</v>
      </c>
    </row>
    <row r="99" spans="1:11" x14ac:dyDescent="0.2">
      <c r="A99" s="1" t="s">
        <v>20</v>
      </c>
      <c r="B99" s="51">
        <f t="shared" si="69"/>
        <v>35885.25</v>
      </c>
      <c r="C99" s="12">
        <v>41.800000000000004</v>
      </c>
      <c r="D99" s="12">
        <v>40.24</v>
      </c>
      <c r="E99" s="12">
        <v>41.800000000000004</v>
      </c>
      <c r="F99" s="12">
        <v>40.24</v>
      </c>
      <c r="H99" s="53">
        <f t="shared" ref="H99:I99" si="98">(C99-C103)/C103</f>
        <v>8.7126137841352438E-2</v>
      </c>
      <c r="I99" s="53">
        <f t="shared" si="98"/>
        <v>0.18213866039953006</v>
      </c>
      <c r="J99" s="53">
        <f t="shared" si="71"/>
        <v>8.7126137841352438E-2</v>
      </c>
      <c r="K99" s="53">
        <f t="shared" si="72"/>
        <v>0.18213866039953006</v>
      </c>
    </row>
    <row r="100" spans="1:11" x14ac:dyDescent="0.2">
      <c r="A100" s="1" t="s">
        <v>21</v>
      </c>
      <c r="B100" s="51">
        <f t="shared" si="69"/>
        <v>35795.25</v>
      </c>
      <c r="C100" s="12">
        <v>40.630000000000003</v>
      </c>
      <c r="D100" s="12">
        <v>38.730000000000004</v>
      </c>
      <c r="E100" s="12">
        <v>40.630000000000003</v>
      </c>
      <c r="F100" s="12">
        <v>38.730000000000004</v>
      </c>
      <c r="H100" s="53">
        <f t="shared" ref="H100:I100" si="99">(C100-C104)/C104</f>
        <v>7.7718832891246675E-2</v>
      </c>
      <c r="I100" s="53">
        <f t="shared" si="99"/>
        <v>0.14045936395759726</v>
      </c>
      <c r="J100" s="53">
        <f t="shared" si="71"/>
        <v>7.7718832891246675E-2</v>
      </c>
      <c r="K100" s="53">
        <f t="shared" si="72"/>
        <v>0.14045936395759726</v>
      </c>
    </row>
    <row r="101" spans="1:11" x14ac:dyDescent="0.2">
      <c r="A101" s="1" t="s">
        <v>22</v>
      </c>
      <c r="B101" s="51">
        <f t="shared" si="69"/>
        <v>35703.25</v>
      </c>
      <c r="C101" s="12">
        <v>39.4</v>
      </c>
      <c r="D101" s="12">
        <v>36</v>
      </c>
      <c r="E101" s="12">
        <v>39.4</v>
      </c>
      <c r="F101" s="12">
        <v>36</v>
      </c>
      <c r="H101" s="53">
        <f t="shared" ref="H101:I101" si="100">(C101-C105)/C105</f>
        <v>7.2984749455337686E-2</v>
      </c>
      <c r="I101" s="53">
        <f t="shared" si="100"/>
        <v>2.330869812393406E-2</v>
      </c>
      <c r="J101" s="53">
        <f t="shared" si="71"/>
        <v>7.2984749455337686E-2</v>
      </c>
      <c r="K101" s="53">
        <f t="shared" si="72"/>
        <v>2.330869812393406E-2</v>
      </c>
    </row>
    <row r="102" spans="1:11" x14ac:dyDescent="0.2">
      <c r="A102" s="1" t="s">
        <v>23</v>
      </c>
      <c r="B102" s="51">
        <f t="shared" si="69"/>
        <v>35611.25</v>
      </c>
      <c r="C102" s="12">
        <v>39.260000000000005</v>
      </c>
      <c r="D102" s="12">
        <v>34.910000000000004</v>
      </c>
      <c r="E102" s="12">
        <v>39.260000000000005</v>
      </c>
      <c r="F102" s="12">
        <v>34.910000000000004</v>
      </c>
      <c r="H102" s="53">
        <f t="shared" ref="H102:I102" si="101">(C102-C106)/C106</f>
        <v>0.12267657992565074</v>
      </c>
      <c r="I102" s="53">
        <f t="shared" si="101"/>
        <v>1.3941330235260063E-2</v>
      </c>
      <c r="J102" s="53">
        <f t="shared" si="71"/>
        <v>0.12267657992565074</v>
      </c>
      <c r="K102" s="53">
        <f t="shared" si="72"/>
        <v>1.3941330235260063E-2</v>
      </c>
    </row>
    <row r="103" spans="1:11" x14ac:dyDescent="0.2">
      <c r="A103" s="1" t="s">
        <v>24</v>
      </c>
      <c r="B103" s="51">
        <f t="shared" si="69"/>
        <v>35520.25</v>
      </c>
      <c r="C103" s="12">
        <v>38.450000000000003</v>
      </c>
      <c r="D103" s="12">
        <v>34.04</v>
      </c>
      <c r="E103" s="12">
        <v>38.450000000000003</v>
      </c>
      <c r="F103" s="12">
        <v>34.04</v>
      </c>
      <c r="H103" s="53">
        <f t="shared" ref="H103:I103" si="102">(C103-C107)/C107</f>
        <v>0.15743527995183637</v>
      </c>
      <c r="I103" s="53">
        <f t="shared" si="102"/>
        <v>4.5775729646697225E-2</v>
      </c>
      <c r="J103" s="53">
        <f t="shared" si="71"/>
        <v>0.15743527995183637</v>
      </c>
      <c r="K103" s="53">
        <f t="shared" si="72"/>
        <v>4.5775729646697225E-2</v>
      </c>
    </row>
    <row r="104" spans="1:11" x14ac:dyDescent="0.2">
      <c r="A104" s="1" t="s">
        <v>25</v>
      </c>
      <c r="B104" s="51">
        <f t="shared" si="69"/>
        <v>35429.25</v>
      </c>
      <c r="C104" s="12">
        <v>37.700000000000003</v>
      </c>
      <c r="D104" s="12">
        <v>33.96</v>
      </c>
      <c r="E104" s="12">
        <v>37.700000000000003</v>
      </c>
      <c r="F104" s="12">
        <v>33.96</v>
      </c>
      <c r="H104" s="53">
        <f t="shared" ref="H104:I104" si="103">(C104-C108)/C108</f>
        <v>0.1874015748031497</v>
      </c>
      <c r="I104" s="53">
        <f t="shared" si="103"/>
        <v>0.10980392156862756</v>
      </c>
      <c r="J104" s="53">
        <f t="shared" si="71"/>
        <v>0.1874015748031497</v>
      </c>
      <c r="K104" s="53">
        <f t="shared" si="72"/>
        <v>0.10980392156862756</v>
      </c>
    </row>
    <row r="105" spans="1:11" x14ac:dyDescent="0.2">
      <c r="A105" s="1" t="s">
        <v>26</v>
      </c>
      <c r="B105" s="51">
        <f t="shared" si="69"/>
        <v>35337.25</v>
      </c>
      <c r="C105" s="12">
        <v>36.72</v>
      </c>
      <c r="D105" s="12">
        <v>35.18</v>
      </c>
      <c r="E105" s="12">
        <v>36.72</v>
      </c>
      <c r="F105" s="12">
        <v>35.18</v>
      </c>
      <c r="H105" s="53">
        <f t="shared" ref="H105:I105" si="104">(C105-C109)/C109</f>
        <v>0.21952839588176684</v>
      </c>
      <c r="I105" s="53">
        <f t="shared" si="104"/>
        <v>0.28723015001829499</v>
      </c>
      <c r="J105" s="53">
        <f t="shared" si="71"/>
        <v>0.21952839588176684</v>
      </c>
      <c r="K105" s="53">
        <f t="shared" si="72"/>
        <v>0.28723015001829499</v>
      </c>
    </row>
    <row r="106" spans="1:11" x14ac:dyDescent="0.2">
      <c r="A106" s="1" t="s">
        <v>27</v>
      </c>
      <c r="B106" s="51">
        <f t="shared" si="69"/>
        <v>35245.25</v>
      </c>
      <c r="C106" s="12">
        <v>34.97</v>
      </c>
      <c r="D106" s="12">
        <v>34.43</v>
      </c>
      <c r="E106" s="12">
        <v>34.97</v>
      </c>
      <c r="F106" s="12">
        <v>34.43</v>
      </c>
      <c r="H106" s="53">
        <f t="shared" ref="H106:I106" si="105">(C106-C110)/C110</f>
        <v>0.2058620689655172</v>
      </c>
      <c r="I106" s="53">
        <f t="shared" si="105"/>
        <v>0.3662698412698413</v>
      </c>
      <c r="J106" s="53">
        <f t="shared" si="71"/>
        <v>0.2058620689655172</v>
      </c>
      <c r="K106" s="53">
        <f t="shared" si="72"/>
        <v>0.3662698412698413</v>
      </c>
    </row>
    <row r="107" spans="1:11" x14ac:dyDescent="0.2">
      <c r="A107" s="1" t="s">
        <v>28</v>
      </c>
      <c r="B107" s="51">
        <f t="shared" si="69"/>
        <v>35154.25</v>
      </c>
      <c r="C107" s="12">
        <v>33.22</v>
      </c>
      <c r="D107" s="12">
        <v>32.550000000000004</v>
      </c>
      <c r="E107" s="12">
        <v>33.22</v>
      </c>
      <c r="F107" s="12">
        <v>32.550000000000004</v>
      </c>
      <c r="H107" s="53">
        <f t="shared" ref="H107:I107" si="106">(C107-C111)/C111</f>
        <v>0.19410496046010059</v>
      </c>
      <c r="I107" s="53">
        <f t="shared" si="106"/>
        <v>0.43328929986789971</v>
      </c>
      <c r="J107" s="53">
        <f t="shared" si="71"/>
        <v>0.19410496046010059</v>
      </c>
      <c r="K107" s="53">
        <f t="shared" si="72"/>
        <v>0.43328929986789971</v>
      </c>
    </row>
    <row r="108" spans="1:11" x14ac:dyDescent="0.2">
      <c r="A108" s="1" t="s">
        <v>29</v>
      </c>
      <c r="B108" s="51">
        <f t="shared" si="69"/>
        <v>35064.25</v>
      </c>
      <c r="C108" s="12">
        <v>31.75</v>
      </c>
      <c r="D108" s="12">
        <v>30.599999999999998</v>
      </c>
      <c r="E108" s="12">
        <v>31.75</v>
      </c>
      <c r="F108" s="12">
        <v>30.599999999999998</v>
      </c>
      <c r="H108" s="53">
        <f t="shared" ref="H108:I108" si="107">(C108-C112)/C112</f>
        <v>0.18029739776951678</v>
      </c>
      <c r="I108" s="53">
        <f t="shared" si="107"/>
        <v>0.39789858382823196</v>
      </c>
      <c r="J108" s="53">
        <f t="shared" si="71"/>
        <v>0.18029739776951678</v>
      </c>
      <c r="K108" s="53">
        <f t="shared" si="72"/>
        <v>0.39789858382823196</v>
      </c>
    </row>
    <row r="109" spans="1:11" x14ac:dyDescent="0.2">
      <c r="A109" s="1" t="s">
        <v>30</v>
      </c>
      <c r="B109" s="51">
        <f t="shared" si="69"/>
        <v>34972.25</v>
      </c>
      <c r="C109" s="12">
        <v>30.11</v>
      </c>
      <c r="D109" s="12">
        <v>27.33</v>
      </c>
      <c r="E109" s="12">
        <v>30.11</v>
      </c>
      <c r="F109" s="12">
        <v>27.33</v>
      </c>
      <c r="H109" s="53">
        <f t="shared" ref="H109:I109" si="108">(C109-C113)/C113</f>
        <v>0.18777120315581844</v>
      </c>
      <c r="I109" s="53">
        <f t="shared" si="108"/>
        <v>0.33904948554630077</v>
      </c>
      <c r="J109" s="53">
        <f t="shared" si="71"/>
        <v>0.18777120315581844</v>
      </c>
      <c r="K109" s="53">
        <f t="shared" si="72"/>
        <v>0.33904948554630077</v>
      </c>
    </row>
    <row r="110" spans="1:11" x14ac:dyDescent="0.2">
      <c r="A110" s="1" t="s">
        <v>31</v>
      </c>
      <c r="B110" s="51">
        <f t="shared" si="69"/>
        <v>34880.25</v>
      </c>
      <c r="C110" s="12">
        <v>29</v>
      </c>
      <c r="D110" s="12">
        <v>25.2</v>
      </c>
      <c r="E110" s="12">
        <v>29</v>
      </c>
      <c r="F110" s="12">
        <v>25.2</v>
      </c>
      <c r="H110" s="53">
        <f t="shared" ref="H110:I110" si="109">(C110-C114)/C114</f>
        <v>0.2314225053078556</v>
      </c>
      <c r="I110" s="53">
        <f t="shared" si="109"/>
        <v>0.30367304707708231</v>
      </c>
      <c r="J110" s="53">
        <f t="shared" si="71"/>
        <v>0.2314225053078556</v>
      </c>
      <c r="K110" s="53">
        <f t="shared" si="72"/>
        <v>0.30367304707708231</v>
      </c>
    </row>
    <row r="111" spans="1:11" x14ac:dyDescent="0.2">
      <c r="A111" s="1" t="s">
        <v>32</v>
      </c>
      <c r="B111" s="51">
        <f t="shared" si="69"/>
        <v>34789.25</v>
      </c>
      <c r="C111" s="12">
        <v>27.82</v>
      </c>
      <c r="D111" s="12">
        <v>22.71</v>
      </c>
      <c r="E111" s="12">
        <v>27.82</v>
      </c>
      <c r="F111" s="12">
        <v>22.71</v>
      </c>
      <c r="H111" s="53">
        <f t="shared" ref="H111:I111" si="110">(C111-C115)/C115</f>
        <v>0.25371789094186564</v>
      </c>
      <c r="I111" s="53">
        <f t="shared" si="110"/>
        <v>0.14465725806451599</v>
      </c>
      <c r="J111" s="53">
        <f t="shared" si="71"/>
        <v>0.25371789094186564</v>
      </c>
      <c r="K111" s="53">
        <f t="shared" si="72"/>
        <v>0.14465725806451599</v>
      </c>
    </row>
    <row r="112" spans="1:11" x14ac:dyDescent="0.2">
      <c r="A112" s="1" t="s">
        <v>33</v>
      </c>
      <c r="B112" s="51">
        <f t="shared" si="69"/>
        <v>34699.25</v>
      </c>
      <c r="C112" s="12">
        <v>26.9</v>
      </c>
      <c r="D112" s="12">
        <v>21.89</v>
      </c>
      <c r="E112" s="12">
        <v>26.9</v>
      </c>
      <c r="F112" s="12">
        <v>21.89</v>
      </c>
      <c r="H112" s="53">
        <f t="shared" ref="H112:I112" si="111">(C112-C116)/C116</f>
        <v>0.28893148059415413</v>
      </c>
      <c r="I112" s="53">
        <f t="shared" si="111"/>
        <v>0.14667365112624414</v>
      </c>
      <c r="J112" s="53">
        <f t="shared" si="71"/>
        <v>0.28893148059415413</v>
      </c>
      <c r="K112" s="53">
        <f t="shared" si="72"/>
        <v>0.14667365112624414</v>
      </c>
    </row>
    <row r="113" spans="1:12" x14ac:dyDescent="0.2">
      <c r="A113" s="1" t="s">
        <v>34</v>
      </c>
      <c r="B113" s="51">
        <f t="shared" si="69"/>
        <v>34607.25</v>
      </c>
      <c r="C113" s="12">
        <v>25.35</v>
      </c>
      <c r="D113" s="12">
        <v>20.41</v>
      </c>
      <c r="E113" s="12">
        <v>25.35</v>
      </c>
      <c r="F113" s="12">
        <v>20.41</v>
      </c>
      <c r="H113" s="53">
        <f t="shared" ref="H113:I113" si="112">(C113-C117)/C117</f>
        <v>0.27450980392156865</v>
      </c>
      <c r="I113" s="53">
        <f t="shared" si="112"/>
        <v>0.13137472283813731</v>
      </c>
      <c r="J113" s="53">
        <f t="shared" si="71"/>
        <v>0.27450980392156865</v>
      </c>
      <c r="K113" s="53">
        <f t="shared" si="72"/>
        <v>0.13137472283813731</v>
      </c>
    </row>
    <row r="114" spans="1:12" x14ac:dyDescent="0.2">
      <c r="A114" s="1" t="s">
        <v>35</v>
      </c>
      <c r="B114" s="51">
        <f t="shared" si="69"/>
        <v>34515.25</v>
      </c>
      <c r="C114" s="12">
        <v>23.55</v>
      </c>
      <c r="D114" s="12">
        <v>19.329999999999998</v>
      </c>
      <c r="E114" s="12">
        <v>23.55</v>
      </c>
      <c r="F114" s="12">
        <v>19.329999999999998</v>
      </c>
      <c r="H114" s="53">
        <f t="shared" ref="H114:I114" si="113">(C114-C118)/C118</f>
        <v>0.18460764587525161</v>
      </c>
      <c r="I114" s="53">
        <f t="shared" si="113"/>
        <v>0.13372434017595269</v>
      </c>
      <c r="J114" s="53">
        <f t="shared" si="71"/>
        <v>0.18460764587525161</v>
      </c>
      <c r="K114" s="53">
        <f t="shared" si="72"/>
        <v>0.13372434017595269</v>
      </c>
    </row>
    <row r="115" spans="1:12" x14ac:dyDescent="0.2">
      <c r="A115" s="1" t="s">
        <v>36</v>
      </c>
      <c r="B115" s="51">
        <f t="shared" si="69"/>
        <v>34424.25</v>
      </c>
      <c r="C115" s="12">
        <v>22.19</v>
      </c>
      <c r="D115" s="12">
        <v>19.840000000000003</v>
      </c>
      <c r="E115" s="12">
        <v>22.19</v>
      </c>
      <c r="F115" s="12">
        <v>19.840000000000003</v>
      </c>
      <c r="H115" s="53">
        <f t="shared" ref="H115:I115" si="114">(C115-C119)/C119</f>
        <v>0.14028776978417287</v>
      </c>
      <c r="I115" s="53">
        <f t="shared" si="114"/>
        <v>0.22544780728844976</v>
      </c>
      <c r="J115" s="53">
        <f t="shared" si="71"/>
        <v>0.14028776978417287</v>
      </c>
      <c r="K115" s="53">
        <f t="shared" si="72"/>
        <v>0.22544780728844976</v>
      </c>
    </row>
    <row r="116" spans="1:12" x14ac:dyDescent="0.2">
      <c r="A116" s="1" t="s">
        <v>37</v>
      </c>
      <c r="B116" s="51">
        <f t="shared" si="69"/>
        <v>34334.25</v>
      </c>
      <c r="C116" s="12">
        <v>20.87</v>
      </c>
      <c r="D116" s="12">
        <v>19.09</v>
      </c>
      <c r="E116" s="12">
        <v>20.87</v>
      </c>
      <c r="F116" s="12">
        <v>19.09</v>
      </c>
      <c r="H116" s="53">
        <f t="shared" ref="H116:I116" si="115">(C116-C120)/C120</f>
        <v>8.1347150259067372E-2</v>
      </c>
      <c r="I116" s="53">
        <f t="shared" si="115"/>
        <v>0.19536631183469011</v>
      </c>
      <c r="J116" s="53">
        <f t="shared" si="71"/>
        <v>8.1347150259067372E-2</v>
      </c>
      <c r="K116" s="53">
        <f t="shared" si="72"/>
        <v>0.19536631183469011</v>
      </c>
    </row>
    <row r="117" spans="1:12" x14ac:dyDescent="0.2">
      <c r="A117" s="1" t="s">
        <v>38</v>
      </c>
      <c r="B117" s="51">
        <f t="shared" si="69"/>
        <v>34242.25</v>
      </c>
      <c r="C117" s="12">
        <v>19.89</v>
      </c>
      <c r="D117" s="12">
        <v>18.040000000000003</v>
      </c>
      <c r="E117" s="12">
        <v>19.89</v>
      </c>
      <c r="F117" s="12">
        <v>18.040000000000003</v>
      </c>
      <c r="H117" s="53">
        <f t="shared" ref="H117:I117" si="116">(C117-C121)/C121</f>
        <v>1.0670731707317117E-2</v>
      </c>
      <c r="I117" s="53">
        <f t="shared" si="116"/>
        <v>1.2345679012345814E-2</v>
      </c>
      <c r="J117" s="53">
        <f t="shared" si="71"/>
        <v>1.0670731707317117E-2</v>
      </c>
      <c r="K117" s="53">
        <f t="shared" si="72"/>
        <v>1.2345679012345814E-2</v>
      </c>
    </row>
    <row r="118" spans="1:12" x14ac:dyDescent="0.2">
      <c r="A118" s="1" t="s">
        <v>39</v>
      </c>
      <c r="B118" s="51">
        <f t="shared" si="69"/>
        <v>34150.25</v>
      </c>
      <c r="C118" s="12">
        <v>19.88</v>
      </c>
      <c r="D118" s="12">
        <v>17.050000000000004</v>
      </c>
      <c r="E118" s="12">
        <v>19.88</v>
      </c>
      <c r="F118" s="12">
        <v>17.050000000000004</v>
      </c>
      <c r="H118" s="53">
        <f t="shared" ref="H118:I118" si="117">(C118-C122)/C122</f>
        <v>-3.2132424537487839E-2</v>
      </c>
      <c r="I118" s="53">
        <f t="shared" si="117"/>
        <v>-0.12158681092220483</v>
      </c>
      <c r="J118" s="53">
        <f t="shared" si="71"/>
        <v>-3.2132424537487839E-2</v>
      </c>
      <c r="K118" s="53">
        <f t="shared" si="72"/>
        <v>-0.12158681092220483</v>
      </c>
    </row>
    <row r="119" spans="1:12" x14ac:dyDescent="0.2">
      <c r="A119" s="1" t="s">
        <v>40</v>
      </c>
      <c r="B119" s="51">
        <f t="shared" si="69"/>
        <v>34059.25</v>
      </c>
      <c r="C119" s="12">
        <v>19.459999999999997</v>
      </c>
      <c r="D119" s="12">
        <v>16.190000000000001</v>
      </c>
      <c r="E119" s="12">
        <v>19.459999999999997</v>
      </c>
      <c r="F119" s="12">
        <v>16.190000000000001</v>
      </c>
      <c r="H119" s="53">
        <f t="shared" ref="H119:I119" si="118">(C119-C123)/C123</f>
        <v>-0.10774873911049984</v>
      </c>
      <c r="I119" s="53">
        <f t="shared" si="118"/>
        <v>-0.22683858643744015</v>
      </c>
      <c r="J119" s="53">
        <f t="shared" si="71"/>
        <v>-0.10774873911049984</v>
      </c>
      <c r="K119" s="53">
        <f t="shared" si="72"/>
        <v>-0.22683858643744015</v>
      </c>
    </row>
    <row r="120" spans="1:12" x14ac:dyDescent="0.2">
      <c r="A120" s="1" t="s">
        <v>41</v>
      </c>
      <c r="B120" s="51">
        <f t="shared" si="69"/>
        <v>33968.25</v>
      </c>
      <c r="C120" s="12">
        <v>19.3</v>
      </c>
      <c r="D120" s="12">
        <v>15.969999999999999</v>
      </c>
      <c r="E120" s="12">
        <v>19.3</v>
      </c>
      <c r="F120" s="12">
        <v>15.969999999999999</v>
      </c>
      <c r="H120" s="53">
        <f t="shared" ref="H120:I120" si="119">(C120-C124)/C124</f>
        <v>-0.14790286975717432</v>
      </c>
      <c r="I120" s="53">
        <f t="shared" si="119"/>
        <v>-0.25164011246485479</v>
      </c>
      <c r="J120" s="53">
        <f t="shared" si="71"/>
        <v>-0.14790286975717432</v>
      </c>
      <c r="K120" s="53">
        <f t="shared" si="72"/>
        <v>-0.25164011246485479</v>
      </c>
    </row>
    <row r="121" spans="1:12" x14ac:dyDescent="0.2">
      <c r="A121" s="1" t="s">
        <v>42</v>
      </c>
      <c r="B121" s="51">
        <f t="shared" si="69"/>
        <v>33876.25</v>
      </c>
      <c r="C121" s="12">
        <v>19.68</v>
      </c>
      <c r="D121" s="12">
        <v>17.82</v>
      </c>
      <c r="E121" s="12">
        <v>19.68</v>
      </c>
      <c r="F121" s="12">
        <v>17.82</v>
      </c>
      <c r="H121" s="53">
        <f t="shared" ref="H121:I121" si="120">(C121-C125)/C125</f>
        <v>-0.16183986371379899</v>
      </c>
      <c r="I121" s="53">
        <f t="shared" si="120"/>
        <v>-0.18031278748850052</v>
      </c>
      <c r="J121" s="53">
        <f t="shared" si="71"/>
        <v>-0.16183986371379899</v>
      </c>
      <c r="K121" s="53">
        <f t="shared" si="72"/>
        <v>-0.18031278748850052</v>
      </c>
    </row>
    <row r="122" spans="1:12" x14ac:dyDescent="0.2">
      <c r="A122" s="1" t="s">
        <v>43</v>
      </c>
      <c r="B122" s="51">
        <f t="shared" si="69"/>
        <v>33784.25</v>
      </c>
      <c r="C122" s="12">
        <v>20.54</v>
      </c>
      <c r="D122" s="12">
        <v>19.41</v>
      </c>
      <c r="E122" s="12">
        <v>20.54</v>
      </c>
      <c r="F122" s="12">
        <v>19.41</v>
      </c>
      <c r="H122" s="53">
        <f t="shared" ref="H122:I122" si="121">(C122-C126)/C126</f>
        <v>-0.10889370932754873</v>
      </c>
      <c r="I122" s="53">
        <f t="shared" si="121"/>
        <v>-8.7017873941674415E-2</v>
      </c>
      <c r="J122" s="53">
        <f t="shared" si="71"/>
        <v>-0.10889370932754873</v>
      </c>
      <c r="K122" s="53">
        <f t="shared" si="72"/>
        <v>-8.7017873941674415E-2</v>
      </c>
    </row>
    <row r="123" spans="1:12" x14ac:dyDescent="0.2">
      <c r="A123" s="1" t="s">
        <v>44</v>
      </c>
      <c r="B123" s="51">
        <f t="shared" si="69"/>
        <v>33693.25</v>
      </c>
      <c r="C123" s="12">
        <v>21.81</v>
      </c>
      <c r="D123" s="12">
        <v>20.939999999999998</v>
      </c>
      <c r="E123" s="12">
        <v>21.81</v>
      </c>
      <c r="F123" s="12">
        <v>20.939999999999998</v>
      </c>
      <c r="H123" s="53">
        <f t="shared" ref="H123:I123" si="122">(C123-C127)/C127</f>
        <v>-7.27040816326531E-2</v>
      </c>
      <c r="I123" s="53">
        <f t="shared" si="122"/>
        <v>-3.3687125057683613E-2</v>
      </c>
      <c r="J123" s="53">
        <f t="shared" si="71"/>
        <v>-7.27040816326531E-2</v>
      </c>
      <c r="K123" s="53">
        <f t="shared" si="72"/>
        <v>-3.3687125057683613E-2</v>
      </c>
    </row>
    <row r="124" spans="1:12" x14ac:dyDescent="0.2">
      <c r="A124" s="1" t="s">
        <v>45</v>
      </c>
      <c r="B124" s="51">
        <f t="shared" si="69"/>
        <v>33603.25</v>
      </c>
      <c r="C124" s="12">
        <v>22.65</v>
      </c>
      <c r="D124" s="12">
        <v>21.34</v>
      </c>
      <c r="E124" s="12">
        <v>22.65</v>
      </c>
      <c r="F124" s="12">
        <v>21.34</v>
      </c>
      <c r="H124" s="53">
        <f t="shared" ref="H124:I124" si="123">(C124-C128)/C128</f>
        <v>-6.8667763157894801E-2</v>
      </c>
      <c r="I124" s="53">
        <f t="shared" si="123"/>
        <v>-6.6899868823786526E-2</v>
      </c>
      <c r="J124" s="53">
        <f t="shared" si="71"/>
        <v>-6.8667763157894801E-2</v>
      </c>
      <c r="K124" s="53">
        <f t="shared" si="72"/>
        <v>-6.6899868823786526E-2</v>
      </c>
    </row>
    <row r="125" spans="1:12" x14ac:dyDescent="0.2">
      <c r="A125" s="1" t="s">
        <v>46</v>
      </c>
      <c r="B125" s="51">
        <f t="shared" si="69"/>
        <v>33511.25</v>
      </c>
      <c r="C125" s="12">
        <v>23.48</v>
      </c>
      <c r="D125" s="12">
        <v>21.740000000000002</v>
      </c>
      <c r="E125" s="12">
        <v>23.48</v>
      </c>
      <c r="F125" s="12">
        <v>21.740000000000002</v>
      </c>
      <c r="G125" s="8"/>
      <c r="H125" s="53">
        <f t="shared" ref="H125:I125" si="124">(C125-C129)/C129</f>
        <v>-5.5130784708249531E-2</v>
      </c>
      <c r="I125" s="53">
        <f t="shared" si="124"/>
        <v>-8.2313212325875865E-2</v>
      </c>
      <c r="J125" s="53">
        <f t="shared" si="71"/>
        <v>-5.5130784708249531E-2</v>
      </c>
      <c r="K125" s="53">
        <f t="shared" si="72"/>
        <v>-8.2313212325875865E-2</v>
      </c>
    </row>
    <row r="126" spans="1:12" x14ac:dyDescent="0.2">
      <c r="A126" s="1" t="s">
        <v>47</v>
      </c>
      <c r="B126" s="51">
        <f t="shared" si="69"/>
        <v>33419.25</v>
      </c>
      <c r="C126" s="12">
        <v>23.049999999999997</v>
      </c>
      <c r="D126" s="12">
        <v>21.259999999999998</v>
      </c>
      <c r="E126" s="12">
        <v>23.049999999999997</v>
      </c>
      <c r="F126" s="12">
        <v>21.259999999999998</v>
      </c>
      <c r="G126" s="8"/>
      <c r="H126" s="53">
        <f t="shared" ref="H126:I126" si="125">(C126-C130)/C130</f>
        <v>-9.7140618879749466E-2</v>
      </c>
      <c r="I126" s="53">
        <f t="shared" si="125"/>
        <v>-0.15701823949246635</v>
      </c>
      <c r="J126" s="53">
        <f t="shared" si="71"/>
        <v>-9.7140618879749466E-2</v>
      </c>
      <c r="K126" s="53">
        <f t="shared" si="72"/>
        <v>-0.15701823949246635</v>
      </c>
      <c r="L126" s="8"/>
    </row>
    <row r="127" spans="1:12" s="8" customFormat="1" x14ac:dyDescent="0.2">
      <c r="A127" s="1" t="s">
        <v>48</v>
      </c>
      <c r="B127" s="51">
        <f t="shared" si="69"/>
        <v>33328.25</v>
      </c>
      <c r="C127" s="12">
        <v>23.52</v>
      </c>
      <c r="D127" s="12">
        <v>21.67</v>
      </c>
      <c r="E127" s="12">
        <v>23.52</v>
      </c>
      <c r="F127" s="12">
        <v>21.67</v>
      </c>
      <c r="G127"/>
      <c r="H127" s="53">
        <f t="shared" ref="H127:I127" si="126">(C127-C131)/C131</f>
        <v>-6.1077844311377291E-2</v>
      </c>
      <c r="I127" s="53">
        <f t="shared" si="126"/>
        <v>-0.13181089743589727</v>
      </c>
      <c r="J127" s="53">
        <f t="shared" si="71"/>
        <v>-6.1077844311377291E-2</v>
      </c>
      <c r="K127" s="53">
        <f t="shared" si="72"/>
        <v>-0.13181089743589727</v>
      </c>
    </row>
    <row r="128" spans="1:12" s="8" customFormat="1" x14ac:dyDescent="0.2">
      <c r="A128" s="1" t="s">
        <v>49</v>
      </c>
      <c r="B128" s="51">
        <f t="shared" si="69"/>
        <v>33238.25</v>
      </c>
      <c r="C128" s="12">
        <v>24.32</v>
      </c>
      <c r="D128" s="12">
        <v>22.869999999999997</v>
      </c>
      <c r="E128" s="12">
        <v>24.32</v>
      </c>
      <c r="F128" s="12">
        <v>22.869999999999997</v>
      </c>
      <c r="G128"/>
      <c r="H128" s="53">
        <f t="shared" ref="H128:I128" si="127">(C128-C132)/C132</f>
        <v>8.2918739635157255E-3</v>
      </c>
      <c r="I128" s="53">
        <f t="shared" si="127"/>
        <v>-3.7052631578947476E-2</v>
      </c>
      <c r="J128" s="53">
        <f t="shared" si="71"/>
        <v>8.2918739635157255E-3</v>
      </c>
      <c r="K128" s="53">
        <f t="shared" si="72"/>
        <v>-3.7052631578947476E-2</v>
      </c>
      <c r="L128"/>
    </row>
    <row r="129" spans="1:7" x14ac:dyDescent="0.2">
      <c r="A129" s="1" t="s">
        <v>50</v>
      </c>
      <c r="B129" s="51">
        <f t="shared" si="69"/>
        <v>33146.25</v>
      </c>
      <c r="C129" s="12">
        <v>24.85</v>
      </c>
      <c r="D129" s="12">
        <v>23.69</v>
      </c>
      <c r="E129" s="12">
        <v>24.85</v>
      </c>
      <c r="F129" s="12">
        <v>23.69</v>
      </c>
    </row>
    <row r="130" spans="1:7" x14ac:dyDescent="0.2">
      <c r="A130" s="1" t="s">
        <v>51</v>
      </c>
      <c r="B130" s="51">
        <f t="shared" si="69"/>
        <v>33054.25</v>
      </c>
      <c r="C130" s="12">
        <v>25.53</v>
      </c>
      <c r="D130" s="12">
        <v>25.22</v>
      </c>
      <c r="E130" s="12">
        <v>25.53</v>
      </c>
      <c r="F130" s="12">
        <v>25.22</v>
      </c>
    </row>
    <row r="131" spans="1:7" x14ac:dyDescent="0.2">
      <c r="A131" s="1" t="s">
        <v>52</v>
      </c>
      <c r="B131" s="51">
        <f t="shared" si="69"/>
        <v>32963.25</v>
      </c>
      <c r="C131" s="12">
        <v>25.05</v>
      </c>
      <c r="D131" s="12">
        <v>24.959999999999997</v>
      </c>
      <c r="E131" s="12">
        <v>25.05</v>
      </c>
      <c r="F131" s="12">
        <v>24.959999999999997</v>
      </c>
    </row>
    <row r="132" spans="1:7" x14ac:dyDescent="0.2">
      <c r="A132" s="1" t="s">
        <v>53</v>
      </c>
      <c r="B132" s="51">
        <f t="shared" si="69"/>
        <v>32873.25</v>
      </c>
      <c r="C132" s="12">
        <v>24.12</v>
      </c>
      <c r="D132" s="12">
        <v>23.75</v>
      </c>
      <c r="E132" s="12">
        <v>24.12</v>
      </c>
      <c r="F132" s="12">
        <v>23.75</v>
      </c>
    </row>
    <row r="133" spans="1:7" x14ac:dyDescent="0.2">
      <c r="A133" s="1" t="s">
        <v>54</v>
      </c>
      <c r="B133" s="51">
        <f t="shared" si="69"/>
        <v>32781.25</v>
      </c>
      <c r="C133" s="12"/>
      <c r="D133" s="12"/>
      <c r="E133" s="12"/>
      <c r="F133" s="12"/>
    </row>
    <row r="134" spans="1:7" x14ac:dyDescent="0.2">
      <c r="A134" s="1" t="s">
        <v>55</v>
      </c>
      <c r="B134" s="51">
        <f t="shared" si="69"/>
        <v>32689.25</v>
      </c>
      <c r="C134" s="12"/>
      <c r="D134" s="12"/>
      <c r="E134" s="12"/>
      <c r="F134" s="12"/>
    </row>
    <row r="135" spans="1:7" x14ac:dyDescent="0.2">
      <c r="A135" s="1" t="s">
        <v>56</v>
      </c>
      <c r="B135" s="51">
        <f t="shared" si="69"/>
        <v>32598.25</v>
      </c>
      <c r="C135" s="12"/>
      <c r="D135" s="12"/>
      <c r="E135" s="12"/>
      <c r="F135" s="12"/>
    </row>
    <row r="137" spans="1:7" x14ac:dyDescent="0.2">
      <c r="A137" s="1" t="s">
        <v>102</v>
      </c>
      <c r="B137" s="1"/>
    </row>
    <row r="138" spans="1:7" x14ac:dyDescent="0.2">
      <c r="A138" s="1" t="s">
        <v>103</v>
      </c>
      <c r="B138" s="1"/>
    </row>
    <row r="139" spans="1:7" x14ac:dyDescent="0.2">
      <c r="A139" s="1" t="s">
        <v>101</v>
      </c>
      <c r="B139" s="1"/>
    </row>
    <row r="140" spans="1:7" x14ac:dyDescent="0.2">
      <c r="A140" s="1"/>
      <c r="B140" s="1"/>
    </row>
    <row r="141" spans="1:7" x14ac:dyDescent="0.2">
      <c r="A141" s="1" t="s">
        <v>91</v>
      </c>
      <c r="B141" s="1"/>
    </row>
    <row r="142" spans="1:7" x14ac:dyDescent="0.2">
      <c r="A142" s="1"/>
      <c r="B142" s="1"/>
    </row>
    <row r="143" spans="1:7" x14ac:dyDescent="0.2">
      <c r="A143" s="7"/>
      <c r="B143" s="7"/>
      <c r="C143" s="8"/>
      <c r="D143" s="8"/>
      <c r="E143" s="8"/>
      <c r="F143" s="8"/>
      <c r="G143" s="8"/>
    </row>
    <row r="144" spans="1:7" ht="15.75" x14ac:dyDescent="0.25">
      <c r="A144" s="18" t="s">
        <v>130</v>
      </c>
      <c r="B144" s="18"/>
      <c r="C144" s="8"/>
      <c r="D144" s="8"/>
      <c r="E144" s="8"/>
      <c r="F144" s="8"/>
      <c r="G144" s="8"/>
    </row>
    <row r="145" spans="1:6" x14ac:dyDescent="0.2">
      <c r="A145" s="55" t="s">
        <v>129</v>
      </c>
      <c r="B145" s="55"/>
      <c r="C145" s="55"/>
      <c r="D145" s="55"/>
      <c r="E145" s="55"/>
      <c r="F145" s="55"/>
    </row>
    <row r="146" spans="1:6" x14ac:dyDescent="0.2">
      <c r="A146" s="55"/>
      <c r="B146" s="55"/>
      <c r="C146" s="55"/>
      <c r="D146" s="55"/>
      <c r="E146" s="55"/>
      <c r="F146" s="55"/>
    </row>
    <row r="147" spans="1:6" x14ac:dyDescent="0.2">
      <c r="A147" s="55"/>
      <c r="B147" s="55"/>
      <c r="C147" s="55"/>
      <c r="D147" s="55"/>
      <c r="E147" s="55"/>
      <c r="F147" s="55"/>
    </row>
    <row r="148" spans="1:6" x14ac:dyDescent="0.2">
      <c r="A148" s="55"/>
      <c r="B148" s="55"/>
      <c r="C148" s="55"/>
      <c r="D148" s="55"/>
      <c r="E148" s="55"/>
      <c r="F148" s="55"/>
    </row>
    <row r="149" spans="1:6" x14ac:dyDescent="0.2">
      <c r="A149" s="55"/>
      <c r="B149" s="55"/>
      <c r="C149" s="55"/>
      <c r="D149" s="55"/>
      <c r="E149" s="55"/>
      <c r="F149" s="55"/>
    </row>
    <row r="150" spans="1:6" x14ac:dyDescent="0.2">
      <c r="A150" s="55"/>
      <c r="B150" s="55"/>
      <c r="C150" s="55"/>
      <c r="D150" s="55"/>
      <c r="E150" s="55"/>
      <c r="F150" s="55"/>
    </row>
    <row r="151" spans="1:6" x14ac:dyDescent="0.2">
      <c r="A151" s="55"/>
      <c r="B151" s="55"/>
      <c r="C151" s="55"/>
      <c r="D151" s="55"/>
      <c r="E151" s="55"/>
      <c r="F151" s="55"/>
    </row>
    <row r="152" spans="1:6" x14ac:dyDescent="0.2">
      <c r="A152" s="55"/>
      <c r="B152" s="55"/>
      <c r="C152" s="55"/>
      <c r="D152" s="55"/>
      <c r="E152" s="55"/>
      <c r="F152" s="55"/>
    </row>
    <row r="153" spans="1:6" x14ac:dyDescent="0.2">
      <c r="A153" s="55"/>
      <c r="B153" s="55"/>
      <c r="C153" s="55"/>
      <c r="D153" s="55"/>
      <c r="E153" s="55"/>
      <c r="F153" s="55"/>
    </row>
    <row r="154" spans="1:6" x14ac:dyDescent="0.2">
      <c r="A154" s="55"/>
      <c r="B154" s="55"/>
      <c r="C154" s="55"/>
      <c r="D154" s="55"/>
      <c r="E154" s="55"/>
      <c r="F154" s="55"/>
    </row>
    <row r="155" spans="1:6" x14ac:dyDescent="0.2">
      <c r="A155" s="55"/>
      <c r="B155" s="55"/>
      <c r="C155" s="55"/>
      <c r="D155" s="55"/>
      <c r="E155" s="55"/>
      <c r="F155" s="55"/>
    </row>
    <row r="156" spans="1:6" x14ac:dyDescent="0.2">
      <c r="A156" s="55"/>
      <c r="B156" s="55"/>
      <c r="C156" s="55"/>
      <c r="D156" s="55"/>
      <c r="E156" s="55"/>
      <c r="F156" s="55"/>
    </row>
    <row r="157" spans="1:6" x14ac:dyDescent="0.2">
      <c r="A157" s="55"/>
      <c r="B157" s="55"/>
      <c r="C157" s="55"/>
      <c r="D157" s="55"/>
      <c r="E157" s="55"/>
      <c r="F157" s="55"/>
    </row>
    <row r="158" spans="1:6" x14ac:dyDescent="0.2">
      <c r="A158" s="55"/>
      <c r="B158" s="55"/>
      <c r="C158" s="55"/>
      <c r="D158" s="55"/>
      <c r="E158" s="55"/>
      <c r="F158" s="55"/>
    </row>
    <row r="159" spans="1:6" x14ac:dyDescent="0.2">
      <c r="A159" s="55"/>
      <c r="B159" s="55"/>
      <c r="C159" s="55"/>
      <c r="D159" s="55"/>
      <c r="E159" s="55"/>
      <c r="F159" s="55"/>
    </row>
    <row r="160" spans="1:6" x14ac:dyDescent="0.2">
      <c r="A160" s="55"/>
      <c r="B160" s="55"/>
      <c r="C160" s="55"/>
      <c r="D160" s="55"/>
      <c r="E160" s="55"/>
      <c r="F160" s="55"/>
    </row>
    <row r="161" spans="1:6" x14ac:dyDescent="0.2">
      <c r="A161" s="55"/>
      <c r="B161" s="55"/>
      <c r="C161" s="55"/>
      <c r="D161" s="55"/>
      <c r="E161" s="55"/>
      <c r="F161" s="55"/>
    </row>
    <row r="162" spans="1:6" x14ac:dyDescent="0.2">
      <c r="A162" s="55"/>
      <c r="B162" s="55"/>
      <c r="C162" s="55"/>
      <c r="D162" s="55"/>
      <c r="E162" s="55"/>
      <c r="F162" s="55"/>
    </row>
    <row r="163" spans="1:6" x14ac:dyDescent="0.2">
      <c r="A163" s="55"/>
      <c r="B163" s="55"/>
      <c r="C163" s="55"/>
      <c r="D163" s="55"/>
      <c r="E163" s="55"/>
      <c r="F163" s="55"/>
    </row>
  </sheetData>
  <mergeCells count="5">
    <mergeCell ref="H3:I3"/>
    <mergeCell ref="J3:K3"/>
    <mergeCell ref="A145:F163"/>
    <mergeCell ref="E1:F1"/>
    <mergeCell ref="C1:D1"/>
  </mergeCells>
  <phoneticPr fontId="0" type="noConversion"/>
  <pageMargins left="0" right="0" top="0" bottom="0" header="0.5" footer="0.5"/>
  <pageSetup scale="75" orientation="landscape"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80"/>
  <sheetViews>
    <sheetView zoomScale="85" zoomScaleNormal="85" workbookViewId="0"/>
  </sheetViews>
  <sheetFormatPr defaultColWidth="9.140625" defaultRowHeight="15" x14ac:dyDescent="0.2"/>
  <cols>
    <col min="1" max="1" width="40.7109375" style="22" customWidth="1"/>
    <col min="2" max="3" width="16.5703125" style="22" bestFit="1" customWidth="1"/>
    <col min="4" max="4" width="13.7109375" style="22" bestFit="1" customWidth="1"/>
    <col min="5" max="5" width="10.5703125" style="22" bestFit="1" customWidth="1"/>
    <col min="6" max="7" width="10.5703125" style="22" customWidth="1"/>
    <col min="8" max="29" width="10.5703125" style="22" bestFit="1" customWidth="1"/>
    <col min="30" max="32" width="10.5703125" style="23" bestFit="1" customWidth="1"/>
    <col min="33" max="16384" width="9.140625" style="23"/>
  </cols>
  <sheetData>
    <row r="1" spans="1:35" s="21" customFormat="1" ht="15.75" x14ac:dyDescent="0.25">
      <c r="A1" s="20" t="s">
        <v>120</v>
      </c>
      <c r="B1" s="20"/>
      <c r="C1" s="20"/>
      <c r="D1" s="20"/>
      <c r="E1" s="20"/>
      <c r="F1" s="20"/>
      <c r="G1" s="20"/>
      <c r="H1" s="20"/>
      <c r="I1" s="20"/>
      <c r="J1" s="20"/>
      <c r="K1" s="20"/>
      <c r="L1" s="20"/>
      <c r="M1" s="20"/>
      <c r="N1" s="20"/>
      <c r="O1" s="20"/>
      <c r="P1" s="20"/>
      <c r="Q1" s="20"/>
      <c r="R1" s="20"/>
      <c r="S1" s="20"/>
      <c r="T1" s="20"/>
      <c r="U1" s="20"/>
      <c r="AB1" s="22"/>
      <c r="AC1" s="22"/>
      <c r="AD1" s="22"/>
      <c r="AE1" s="22"/>
      <c r="AF1" s="22"/>
      <c r="AG1" s="23"/>
    </row>
    <row r="2" spans="1:35" s="21" customFormat="1" ht="15.75" x14ac:dyDescent="0.25">
      <c r="A2" s="20" t="s">
        <v>121</v>
      </c>
      <c r="B2" s="20"/>
      <c r="C2" s="20"/>
      <c r="D2" s="20"/>
      <c r="E2" s="20"/>
      <c r="F2" s="20"/>
      <c r="G2" s="20"/>
      <c r="H2" s="20"/>
      <c r="I2" s="20"/>
      <c r="J2" s="20"/>
      <c r="K2" s="20"/>
      <c r="L2" s="20"/>
      <c r="M2" s="20"/>
      <c r="N2" s="20"/>
      <c r="O2" s="20"/>
      <c r="P2" s="20"/>
      <c r="Q2" s="20"/>
      <c r="R2" s="20"/>
      <c r="S2" s="20"/>
      <c r="T2" s="20"/>
      <c r="U2" s="20"/>
      <c r="AB2" s="22"/>
      <c r="AC2" s="22"/>
      <c r="AD2" s="22"/>
      <c r="AE2" s="22"/>
      <c r="AF2" s="22"/>
      <c r="AG2" s="23"/>
    </row>
    <row r="3" spans="1:35" s="21" customFormat="1" ht="15.75" x14ac:dyDescent="0.25">
      <c r="A3" s="21" t="s">
        <v>160</v>
      </c>
      <c r="AB3" s="22"/>
      <c r="AC3" s="22"/>
      <c r="AD3" s="22"/>
      <c r="AE3" s="22"/>
      <c r="AF3" s="22"/>
      <c r="AG3" s="23"/>
    </row>
    <row r="4" spans="1:35" s="21" customFormat="1" ht="15.75" x14ac:dyDescent="0.25">
      <c r="A4" s="22"/>
      <c r="B4" s="22"/>
      <c r="C4" s="22"/>
      <c r="D4" s="22"/>
      <c r="E4" s="22"/>
      <c r="F4" s="22"/>
      <c r="G4" s="22"/>
      <c r="H4" s="22"/>
      <c r="I4" s="22"/>
      <c r="J4" s="22"/>
      <c r="K4" s="22"/>
      <c r="L4" s="22"/>
      <c r="M4" s="22"/>
      <c r="N4" s="22"/>
      <c r="O4" s="22"/>
      <c r="P4" s="22"/>
      <c r="Q4" s="22"/>
      <c r="R4" s="22"/>
      <c r="S4" s="22"/>
      <c r="T4" s="22"/>
      <c r="U4" s="22"/>
      <c r="V4" s="24"/>
      <c r="W4" s="24"/>
      <c r="X4" s="22"/>
      <c r="Y4" s="22"/>
      <c r="Z4" s="25"/>
      <c r="AA4" s="22"/>
      <c r="AB4" s="22"/>
      <c r="AC4" s="22"/>
      <c r="AD4" s="22"/>
      <c r="AE4" s="22"/>
      <c r="AF4" s="22"/>
      <c r="AG4" s="23"/>
    </row>
    <row r="5" spans="1:35" ht="15.75" x14ac:dyDescent="0.25">
      <c r="A5" s="26" t="s">
        <v>132</v>
      </c>
      <c r="B5" s="27" t="s">
        <v>158</v>
      </c>
      <c r="C5" s="27" t="s">
        <v>159</v>
      </c>
      <c r="D5" s="28" t="s">
        <v>157</v>
      </c>
      <c r="E5" s="28">
        <v>43360</v>
      </c>
      <c r="F5" s="28">
        <v>43268</v>
      </c>
      <c r="G5" s="28">
        <v>42811</v>
      </c>
      <c r="H5" s="28">
        <v>43085</v>
      </c>
      <c r="I5" s="24">
        <v>42629</v>
      </c>
      <c r="J5" s="24">
        <v>42537</v>
      </c>
      <c r="K5" s="24">
        <v>42445</v>
      </c>
      <c r="L5" s="24">
        <v>42355</v>
      </c>
      <c r="M5" s="24">
        <v>42262</v>
      </c>
      <c r="N5" s="24">
        <v>42169</v>
      </c>
      <c r="O5" s="24">
        <v>42078</v>
      </c>
      <c r="P5" s="24">
        <v>41987</v>
      </c>
      <c r="Q5" s="24">
        <v>41896</v>
      </c>
      <c r="R5" s="24">
        <v>41804</v>
      </c>
      <c r="S5" s="24">
        <v>41712</v>
      </c>
      <c r="T5" s="24">
        <v>41621</v>
      </c>
      <c r="U5" s="24">
        <v>41530</v>
      </c>
      <c r="V5" s="24">
        <v>41438</v>
      </c>
      <c r="W5" s="24">
        <v>41346</v>
      </c>
      <c r="X5" s="24">
        <v>41244</v>
      </c>
      <c r="Y5" s="24">
        <v>41153</v>
      </c>
      <c r="Z5" s="24">
        <v>41090</v>
      </c>
      <c r="AA5" s="24">
        <v>40989</v>
      </c>
      <c r="AB5" s="24">
        <v>40888</v>
      </c>
      <c r="AC5" s="24">
        <v>40787</v>
      </c>
      <c r="AD5" s="24">
        <v>40695</v>
      </c>
      <c r="AE5" s="24">
        <v>40603</v>
      </c>
      <c r="AF5" s="24">
        <v>40513</v>
      </c>
      <c r="AG5" s="24"/>
      <c r="AH5" s="24"/>
      <c r="AI5" s="29"/>
    </row>
    <row r="6" spans="1:35" x14ac:dyDescent="0.2">
      <c r="A6" s="30" t="s">
        <v>104</v>
      </c>
      <c r="B6" s="31">
        <f>D6/E6-1</f>
        <v>0.1330206196942092</v>
      </c>
      <c r="C6" s="31">
        <f>D6/H6-1</f>
        <v>0.29061024993518902</v>
      </c>
      <c r="D6" s="32">
        <v>95.727382432693403</v>
      </c>
      <c r="E6" s="32">
        <v>84.488649869875502</v>
      </c>
      <c r="F6" s="32">
        <v>79.173322844944494</v>
      </c>
      <c r="G6" s="32">
        <v>78.522233167826499</v>
      </c>
      <c r="H6" s="32">
        <v>74.172185163956797</v>
      </c>
      <c r="I6" s="32">
        <v>70.965468536305494</v>
      </c>
      <c r="J6" s="32">
        <v>69.285013313122505</v>
      </c>
      <c r="K6" s="32">
        <v>59.056575266402</v>
      </c>
      <c r="L6" s="32">
        <v>75.088711295293194</v>
      </c>
      <c r="M6" s="32">
        <v>86.470322787455103</v>
      </c>
      <c r="N6" s="32">
        <v>96.044884402133206</v>
      </c>
      <c r="O6" s="32">
        <v>87.587172383939702</v>
      </c>
      <c r="P6" s="32">
        <v>117.741631896813</v>
      </c>
      <c r="Q6" s="29">
        <v>140.54682157668901</v>
      </c>
      <c r="R6" s="29">
        <v>144.23028213520001</v>
      </c>
      <c r="S6" s="29">
        <v>137.38053003420799</v>
      </c>
      <c r="T6" s="29">
        <v>139.27352892401501</v>
      </c>
      <c r="U6" s="29">
        <v>142.88599656396701</v>
      </c>
      <c r="V6" s="29">
        <v>138.058581465895</v>
      </c>
      <c r="W6" s="32">
        <v>134.07322586672601</v>
      </c>
      <c r="X6" s="32">
        <v>140.72494032489499</v>
      </c>
      <c r="Y6" s="32">
        <v>140.92669980590901</v>
      </c>
      <c r="Z6" s="32">
        <v>145.38977254168799</v>
      </c>
      <c r="AA6" s="32">
        <v>145.19728893641499</v>
      </c>
      <c r="AB6" s="33">
        <v>143.47080570745899</v>
      </c>
      <c r="AC6" s="33">
        <v>145.57753138512899</v>
      </c>
      <c r="AD6" s="33">
        <v>139.32923769057501</v>
      </c>
      <c r="AE6" s="33">
        <v>128.523320336946</v>
      </c>
      <c r="AF6" s="34">
        <v>117.58509680908894</v>
      </c>
      <c r="AG6" s="34"/>
      <c r="AH6" s="35"/>
      <c r="AI6" s="29"/>
    </row>
    <row r="7" spans="1:35" x14ac:dyDescent="0.2">
      <c r="A7" s="30" t="s">
        <v>105</v>
      </c>
      <c r="B7" s="31">
        <f>D7/E7-1</f>
        <v>6.9397569323706332E-2</v>
      </c>
      <c r="C7" s="31">
        <f t="shared" ref="C7:C17" si="0">D7/H7-1</f>
        <v>0.10855709316928963</v>
      </c>
      <c r="D7" s="32">
        <v>46.960320459101901</v>
      </c>
      <c r="E7" s="32">
        <v>43.912873758259899</v>
      </c>
      <c r="F7" s="32">
        <v>46.533504494551302</v>
      </c>
      <c r="G7" s="32">
        <v>44.521801692501199</v>
      </c>
      <c r="H7" s="32">
        <v>42.3616616126153</v>
      </c>
      <c r="I7" s="32">
        <v>44.982439801970401</v>
      </c>
      <c r="J7" s="32">
        <v>47.181408587525802</v>
      </c>
      <c r="K7" s="32">
        <v>44.343465968179103</v>
      </c>
      <c r="L7" s="32">
        <v>43.378620448108599</v>
      </c>
      <c r="M7" s="32">
        <v>44.027386860275001</v>
      </c>
      <c r="N7" s="32">
        <v>49.1224642337774</v>
      </c>
      <c r="O7" s="32">
        <v>46.216385007361801</v>
      </c>
      <c r="P7" s="32">
        <v>48.4734291441317</v>
      </c>
      <c r="Q7" s="29">
        <v>49.894905487995501</v>
      </c>
      <c r="R7" s="29">
        <v>54.411441421561101</v>
      </c>
      <c r="S7" s="29">
        <v>52.300938588412599</v>
      </c>
      <c r="T7" s="29">
        <v>50.895264215852698</v>
      </c>
      <c r="U7" s="29">
        <v>50.361637036806101</v>
      </c>
      <c r="V7" s="29">
        <v>52.116842280278803</v>
      </c>
      <c r="W7" s="32">
        <v>51.016637747551897</v>
      </c>
      <c r="X7" s="32">
        <v>48.6287293251699</v>
      </c>
      <c r="Y7" s="32">
        <v>48.382563750107998</v>
      </c>
      <c r="Z7" s="32">
        <v>50.7345735161582</v>
      </c>
      <c r="AA7" s="32">
        <v>50.2553092610204</v>
      </c>
      <c r="AB7" s="33">
        <v>46.475864514264401</v>
      </c>
      <c r="AC7" s="33">
        <v>50.090198234893897</v>
      </c>
      <c r="AD7" s="33">
        <v>53.5032420603047</v>
      </c>
      <c r="AE7" s="33">
        <v>49.875023451608499</v>
      </c>
      <c r="AF7" s="34">
        <v>45.417926797732484</v>
      </c>
      <c r="AG7" s="34"/>
      <c r="AH7" s="35"/>
      <c r="AI7" s="29"/>
    </row>
    <row r="8" spans="1:35" x14ac:dyDescent="0.2">
      <c r="A8" s="30" t="s">
        <v>106</v>
      </c>
      <c r="B8" s="31">
        <f t="shared" ref="B8:B17" si="1">D8/E8-1</f>
        <v>2.9472339289378757E-2</v>
      </c>
      <c r="C8" s="31">
        <f t="shared" si="0"/>
        <v>8.5024079618740034E-2</v>
      </c>
      <c r="D8" s="32">
        <v>88.911184391666694</v>
      </c>
      <c r="E8" s="32">
        <v>86.365782739767496</v>
      </c>
      <c r="F8" s="32">
        <v>84.999197934081096</v>
      </c>
      <c r="G8" s="32">
        <v>79.061283269753005</v>
      </c>
      <c r="H8" s="32">
        <v>81.943973467306506</v>
      </c>
      <c r="I8" s="32">
        <v>79.654084150377898</v>
      </c>
      <c r="J8" s="32">
        <v>78.635676132900699</v>
      </c>
      <c r="K8" s="32">
        <v>74.561695185475003</v>
      </c>
      <c r="L8" s="32">
        <v>77.197389327710397</v>
      </c>
      <c r="M8" s="32">
        <v>77.045091567613298</v>
      </c>
      <c r="N8" s="32">
        <v>75.015805924561704</v>
      </c>
      <c r="O8" s="32">
        <v>71.058684755455005</v>
      </c>
      <c r="P8" s="32">
        <v>76.951451467075103</v>
      </c>
      <c r="Q8" s="29">
        <v>74.932017994875295</v>
      </c>
      <c r="R8" s="29">
        <v>74.165583680227797</v>
      </c>
      <c r="S8" s="29">
        <v>69.188550154859897</v>
      </c>
      <c r="T8" s="29">
        <v>72.820429914635298</v>
      </c>
      <c r="U8" s="29">
        <v>70.820088458887398</v>
      </c>
      <c r="V8" s="29">
        <v>70.0882125602824</v>
      </c>
      <c r="W8" s="32">
        <v>66.596117353328296</v>
      </c>
      <c r="X8" s="32">
        <v>69.750700452733895</v>
      </c>
      <c r="Y8" s="32">
        <v>68.181925025530305</v>
      </c>
      <c r="Z8" s="32">
        <v>68.888686294677697</v>
      </c>
      <c r="AA8" s="32">
        <v>66.161771738247097</v>
      </c>
      <c r="AB8" s="33">
        <v>68.046780188167105</v>
      </c>
      <c r="AC8" s="33">
        <v>66.589854085708495</v>
      </c>
      <c r="AD8" s="33">
        <v>64.868512336473103</v>
      </c>
      <c r="AE8" s="33">
        <v>60.499241549248303</v>
      </c>
      <c r="AF8" s="34">
        <v>63.911389481222194</v>
      </c>
      <c r="AG8" s="34"/>
      <c r="AH8" s="35"/>
      <c r="AI8" s="29"/>
    </row>
    <row r="9" spans="1:35" x14ac:dyDescent="0.2">
      <c r="A9" s="30" t="s">
        <v>107</v>
      </c>
      <c r="B9" s="31">
        <f t="shared" si="1"/>
        <v>0.12272578683376811</v>
      </c>
      <c r="C9" s="31">
        <f t="shared" si="0"/>
        <v>5.3587155477042847E-2</v>
      </c>
      <c r="D9" s="32">
        <v>128.12473839439201</v>
      </c>
      <c r="E9" s="32">
        <v>114.119351222635</v>
      </c>
      <c r="F9" s="32">
        <v>116.070035023362</v>
      </c>
      <c r="G9" s="32">
        <v>111.842922394181</v>
      </c>
      <c r="H9" s="32">
        <v>121.608105915433</v>
      </c>
      <c r="I9" s="32">
        <v>112.227270449918</v>
      </c>
      <c r="J9" s="32">
        <v>112.089612123129</v>
      </c>
      <c r="K9" s="32">
        <v>105.24907095903001</v>
      </c>
      <c r="L9" s="32">
        <v>113.767739784515</v>
      </c>
      <c r="M9" s="32">
        <v>104.682497124058</v>
      </c>
      <c r="N9" s="32">
        <v>101.611497373728</v>
      </c>
      <c r="O9" s="32">
        <v>95.114282287360695</v>
      </c>
      <c r="P9" s="32">
        <v>106.38300021166501</v>
      </c>
      <c r="Q9" s="29">
        <v>98.292401938630704</v>
      </c>
      <c r="R9" s="29">
        <v>96.786701999504601</v>
      </c>
      <c r="S9" s="29">
        <v>91.430566381922503</v>
      </c>
      <c r="T9" s="29">
        <v>99.917355999993802</v>
      </c>
      <c r="U9" s="29">
        <v>91.9367294708033</v>
      </c>
      <c r="V9" s="29">
        <v>89.553920683305904</v>
      </c>
      <c r="W9" s="32">
        <v>81.202704034317094</v>
      </c>
      <c r="X9" s="32">
        <v>89.7931522076438</v>
      </c>
      <c r="Y9" s="32">
        <v>79.095963347905695</v>
      </c>
      <c r="Z9" s="32">
        <v>78.2154831506775</v>
      </c>
      <c r="AA9" s="32">
        <v>76.236453695092095</v>
      </c>
      <c r="AB9" s="33">
        <v>82.926230670206806</v>
      </c>
      <c r="AC9" s="33">
        <v>74.694049806457997</v>
      </c>
      <c r="AD9" s="33">
        <v>74.6071173630787</v>
      </c>
      <c r="AE9" s="33">
        <v>70.263555046704198</v>
      </c>
      <c r="AF9" s="34">
        <v>74.53942758984482</v>
      </c>
      <c r="AG9" s="34"/>
      <c r="AH9" s="35"/>
      <c r="AI9" s="29"/>
    </row>
    <row r="10" spans="1:35" x14ac:dyDescent="0.2">
      <c r="A10" s="30" t="s">
        <v>108</v>
      </c>
      <c r="B10" s="31">
        <f t="shared" si="1"/>
        <v>2.5206530853286058E-2</v>
      </c>
      <c r="C10" s="31">
        <f t="shared" si="0"/>
        <v>0.10354227640205171</v>
      </c>
      <c r="D10" s="32">
        <v>108.48150333756099</v>
      </c>
      <c r="E10" s="32">
        <v>105.814292118556</v>
      </c>
      <c r="F10" s="32">
        <v>97.930068608824001</v>
      </c>
      <c r="G10" s="32">
        <v>95.904780085350595</v>
      </c>
      <c r="H10" s="32">
        <v>98.302988165754797</v>
      </c>
      <c r="I10" s="32">
        <v>96.509859017154298</v>
      </c>
      <c r="J10" s="32">
        <v>93.452743180732298</v>
      </c>
      <c r="K10" s="32">
        <v>93.235736366015402</v>
      </c>
      <c r="L10" s="32">
        <v>95.116698525038004</v>
      </c>
      <c r="M10" s="32">
        <v>94.361274111650701</v>
      </c>
      <c r="N10" s="32">
        <v>91.0682093095581</v>
      </c>
      <c r="O10" s="32">
        <v>89.397424149199495</v>
      </c>
      <c r="P10" s="32">
        <v>97.262250331009298</v>
      </c>
      <c r="Q10" s="29">
        <v>94.222885226432794</v>
      </c>
      <c r="R10" s="29">
        <v>92.612120327387402</v>
      </c>
      <c r="S10" s="29">
        <v>90.138226239916804</v>
      </c>
      <c r="T10" s="29">
        <v>94.439782597039795</v>
      </c>
      <c r="U10" s="29">
        <v>90.2904027883948</v>
      </c>
      <c r="V10" s="29">
        <v>88.054049610453902</v>
      </c>
      <c r="W10" s="32">
        <v>87.301380591408503</v>
      </c>
      <c r="X10" s="32">
        <v>99.046934782741999</v>
      </c>
      <c r="Y10" s="32">
        <v>87.107188177890194</v>
      </c>
      <c r="Z10" s="32">
        <v>84.242780005852595</v>
      </c>
      <c r="AA10" s="32">
        <v>85.427756856283906</v>
      </c>
      <c r="AB10" s="33">
        <v>88.412244682913098</v>
      </c>
      <c r="AC10" s="33">
        <v>85.247311680811904</v>
      </c>
      <c r="AD10" s="33">
        <v>84.125515193947095</v>
      </c>
      <c r="AE10" s="33">
        <v>79.444394396484498</v>
      </c>
      <c r="AF10" s="34">
        <v>81.592710476968421</v>
      </c>
      <c r="AG10" s="34"/>
      <c r="AH10" s="35"/>
      <c r="AI10" s="29"/>
    </row>
    <row r="11" spans="1:35" x14ac:dyDescent="0.2">
      <c r="A11" s="30" t="s">
        <v>109</v>
      </c>
      <c r="B11" s="31">
        <f t="shared" si="1"/>
        <v>3.9107165437575642E-2</v>
      </c>
      <c r="C11" s="31">
        <f t="shared" si="0"/>
        <v>5.803921821661806E-2</v>
      </c>
      <c r="D11" s="32">
        <v>134.121902378486</v>
      </c>
      <c r="E11" s="32">
        <v>129.074177177872</v>
      </c>
      <c r="F11" s="32">
        <v>129.12594835486601</v>
      </c>
      <c r="G11" s="32">
        <v>125.074797395144</v>
      </c>
      <c r="H11" s="32">
        <v>126.76458496931301</v>
      </c>
      <c r="I11" s="32">
        <v>123.89737709788</v>
      </c>
      <c r="J11" s="32">
        <v>126.098048838314</v>
      </c>
      <c r="K11" s="32">
        <v>121.423135589663</v>
      </c>
      <c r="L11" s="32">
        <v>121.808925717016</v>
      </c>
      <c r="M11" s="32">
        <v>117.833345003582</v>
      </c>
      <c r="N11" s="32">
        <v>114.851763704532</v>
      </c>
      <c r="O11" s="32">
        <v>109.75842739071101</v>
      </c>
      <c r="P11" s="32">
        <v>109.14359313669</v>
      </c>
      <c r="Q11" s="29">
        <v>104.817729976716</v>
      </c>
      <c r="R11" s="29">
        <v>104.61395621155199</v>
      </c>
      <c r="S11" s="29">
        <v>96.7009244005406</v>
      </c>
      <c r="T11" s="29">
        <v>96.616857193602002</v>
      </c>
      <c r="U11" s="29">
        <v>92.930288523044197</v>
      </c>
      <c r="V11" s="29">
        <v>92.217690757796106</v>
      </c>
      <c r="W11" s="32">
        <v>90.844011880614104</v>
      </c>
      <c r="X11" s="32">
        <v>91.127389389358399</v>
      </c>
      <c r="Y11" s="32">
        <v>87.034847121216998</v>
      </c>
      <c r="Z11" s="32">
        <v>88.428171693948201</v>
      </c>
      <c r="AA11" s="32">
        <v>88.435346769979901</v>
      </c>
      <c r="AB11" s="33">
        <v>88.656183128700604</v>
      </c>
      <c r="AC11" s="33">
        <v>85.873704670892906</v>
      </c>
      <c r="AD11" s="33">
        <v>85.022508996384602</v>
      </c>
      <c r="AE11" s="33">
        <v>82.193681390382494</v>
      </c>
      <c r="AF11" s="34">
        <v>81.992865290605479</v>
      </c>
      <c r="AG11" s="34"/>
      <c r="AH11" s="35"/>
      <c r="AI11" s="29"/>
    </row>
    <row r="12" spans="1:35" x14ac:dyDescent="0.2">
      <c r="A12" s="30" t="s">
        <v>110</v>
      </c>
      <c r="B12" s="31">
        <f t="shared" si="1"/>
        <v>3.2404640054495282E-3</v>
      </c>
      <c r="C12" s="31">
        <f t="shared" si="0"/>
        <v>9.7705534236185665E-2</v>
      </c>
      <c r="D12" s="32">
        <v>49.646383517034302</v>
      </c>
      <c r="E12" s="32">
        <v>49.4860258315544</v>
      </c>
      <c r="F12" s="32">
        <v>47.904532104519397</v>
      </c>
      <c r="G12" s="32">
        <v>47.450309202909601</v>
      </c>
      <c r="H12" s="32">
        <v>45.2274147926016</v>
      </c>
      <c r="I12" s="32">
        <v>46.249737587533701</v>
      </c>
      <c r="J12" s="32">
        <v>38.2220932721387</v>
      </c>
      <c r="K12" s="32">
        <v>36.859879766390698</v>
      </c>
      <c r="L12" s="32">
        <v>37.364893296564702</v>
      </c>
      <c r="M12" s="32">
        <v>37.690936468703299</v>
      </c>
      <c r="N12" s="32">
        <v>37.700213241690101</v>
      </c>
      <c r="O12" s="32">
        <v>37.6580172223468</v>
      </c>
      <c r="P12" s="32">
        <v>36.952628806675698</v>
      </c>
      <c r="Q12" s="29">
        <v>37.268855295182298</v>
      </c>
      <c r="R12" s="29">
        <v>37.435928676236799</v>
      </c>
      <c r="S12" s="29">
        <v>36.467039012235297</v>
      </c>
      <c r="T12" s="29">
        <v>36.7885285047605</v>
      </c>
      <c r="U12" s="29">
        <v>35.706574944841002</v>
      </c>
      <c r="V12" s="29">
        <v>36.826414214321503</v>
      </c>
      <c r="W12" s="32">
        <v>36.973733562176697</v>
      </c>
      <c r="X12" s="32">
        <v>40.4788530750074</v>
      </c>
      <c r="Y12" s="32">
        <v>36.518890299300701</v>
      </c>
      <c r="Z12" s="32">
        <v>35.259198050948797</v>
      </c>
      <c r="AA12" s="32">
        <v>35.459509578709799</v>
      </c>
      <c r="AB12" s="33">
        <v>35.0489958772704</v>
      </c>
      <c r="AC12" s="33">
        <v>35.8364870608779</v>
      </c>
      <c r="AD12" s="33">
        <v>37.093206908758297</v>
      </c>
      <c r="AE12" s="33">
        <v>36.086854722935698</v>
      </c>
      <c r="AF12" s="34">
        <v>37.672175524349882</v>
      </c>
      <c r="AG12" s="34"/>
      <c r="AH12" s="35"/>
      <c r="AI12" s="29"/>
    </row>
    <row r="13" spans="1:35" x14ac:dyDescent="0.2">
      <c r="A13" s="30" t="s">
        <v>111</v>
      </c>
      <c r="B13" s="31">
        <f t="shared" si="1"/>
        <v>0.19471106143149641</v>
      </c>
      <c r="C13" s="31">
        <f t="shared" si="0"/>
        <v>0.15189095681404474</v>
      </c>
      <c r="D13" s="32">
        <v>73.734071012818006</v>
      </c>
      <c r="E13" s="32">
        <v>61.717074021621798</v>
      </c>
      <c r="F13" s="32">
        <v>58.494544761545399</v>
      </c>
      <c r="G13" s="32">
        <v>56.677592334911203</v>
      </c>
      <c r="H13" s="32">
        <v>64.011329003532794</v>
      </c>
      <c r="I13" s="32">
        <v>55.042040410928401</v>
      </c>
      <c r="J13" s="32">
        <v>53.053468303616697</v>
      </c>
      <c r="K13" s="32">
        <v>52.947592908068799</v>
      </c>
      <c r="L13" s="32">
        <v>59.973307115115603</v>
      </c>
      <c r="M13" s="32">
        <v>52.8757593118222</v>
      </c>
      <c r="N13" s="32">
        <v>52.226359133909199</v>
      </c>
      <c r="O13" s="32">
        <v>52.933228683001701</v>
      </c>
      <c r="P13" s="32">
        <v>62.420591685595902</v>
      </c>
      <c r="Q13" s="29">
        <v>54.510108904078798</v>
      </c>
      <c r="R13" s="29">
        <v>53.517487626812802</v>
      </c>
      <c r="S13" s="29">
        <v>50.230567658759597</v>
      </c>
      <c r="T13" s="29">
        <v>54.666409748134299</v>
      </c>
      <c r="U13" s="29">
        <v>48.8580472335533</v>
      </c>
      <c r="V13" s="29">
        <v>50.499135368111801</v>
      </c>
      <c r="W13" s="32">
        <v>51.408111499766797</v>
      </c>
      <c r="X13" s="32">
        <v>55.242552659187098</v>
      </c>
      <c r="Y13" s="32">
        <v>49.1745919840113</v>
      </c>
      <c r="Z13" s="32">
        <v>49.368115256853102</v>
      </c>
      <c r="AA13" s="32">
        <v>49.522280867304801</v>
      </c>
      <c r="AB13" s="33">
        <v>52.444985697905203</v>
      </c>
      <c r="AC13" s="33">
        <v>46.896310241337801</v>
      </c>
      <c r="AD13" s="33">
        <v>46.259175347561097</v>
      </c>
      <c r="AE13" s="33">
        <v>44.092128909488203</v>
      </c>
      <c r="AF13" s="34">
        <v>45.73015003916413</v>
      </c>
      <c r="AG13" s="34"/>
      <c r="AH13" s="35"/>
      <c r="AI13" s="29"/>
    </row>
    <row r="14" spans="1:35" x14ac:dyDescent="0.2">
      <c r="A14" s="30" t="s">
        <v>112</v>
      </c>
      <c r="B14" s="31">
        <f t="shared" si="1"/>
        <v>4.7971853318954594E-2</v>
      </c>
      <c r="C14" s="31">
        <f t="shared" si="0"/>
        <v>-1.5879934142701724E-2</v>
      </c>
      <c r="D14" s="32">
        <v>28.001109971575499</v>
      </c>
      <c r="E14" s="32">
        <v>26.719334000140599</v>
      </c>
      <c r="F14" s="32">
        <v>26.379462169721499</v>
      </c>
      <c r="G14" s="32">
        <v>26.0266869209355</v>
      </c>
      <c r="H14" s="32">
        <v>28.452940797607699</v>
      </c>
      <c r="I14" s="32">
        <v>27.6898902228005</v>
      </c>
      <c r="J14" s="32">
        <v>27.462677082029099</v>
      </c>
      <c r="K14" s="32">
        <v>27.625431232752799</v>
      </c>
      <c r="L14" s="32">
        <v>28.9417571240587</v>
      </c>
      <c r="M14" s="32">
        <v>27.542792072410599</v>
      </c>
      <c r="N14" s="32">
        <v>27.0733293345113</v>
      </c>
      <c r="O14" s="32">
        <v>26.887504717682098</v>
      </c>
      <c r="P14" s="32">
        <v>28.002618508545801</v>
      </c>
      <c r="Q14" s="29">
        <v>27.082855948226801</v>
      </c>
      <c r="R14" s="29">
        <v>26.913462901798798</v>
      </c>
      <c r="S14" s="29">
        <v>26.581313377381399</v>
      </c>
      <c r="T14" s="29">
        <v>29.6733580908265</v>
      </c>
      <c r="U14" s="29">
        <v>29.0051533263109</v>
      </c>
      <c r="V14" s="29">
        <v>30.527483191517501</v>
      </c>
      <c r="W14" s="32">
        <v>29.929453929065101</v>
      </c>
      <c r="X14" s="32">
        <v>30.257294064057099</v>
      </c>
      <c r="Y14" s="32">
        <v>29.139064759065601</v>
      </c>
      <c r="Z14" s="32">
        <v>28.952899395079999</v>
      </c>
      <c r="AA14" s="32">
        <v>28.7666277608656</v>
      </c>
      <c r="AB14" s="33">
        <v>28.226138018075801</v>
      </c>
      <c r="AC14" s="33">
        <v>27.475894373695599</v>
      </c>
      <c r="AD14" s="33">
        <v>27.3205839238199</v>
      </c>
      <c r="AE14" s="33">
        <v>27.137827556825499</v>
      </c>
      <c r="AF14" s="34">
        <v>26.962709796633579</v>
      </c>
      <c r="AG14" s="34"/>
      <c r="AH14" s="35"/>
      <c r="AI14" s="29"/>
    </row>
    <row r="15" spans="1:35" x14ac:dyDescent="0.2">
      <c r="A15" s="30" t="s">
        <v>113</v>
      </c>
      <c r="B15" s="31">
        <f t="shared" si="1"/>
        <v>-4.0856446125137169E-2</v>
      </c>
      <c r="C15" s="31">
        <f t="shared" si="0"/>
        <v>5.6897850627585012E-2</v>
      </c>
      <c r="D15" s="32">
        <v>32.785895304254197</v>
      </c>
      <c r="E15" s="32">
        <v>34.1824695289895</v>
      </c>
      <c r="F15" s="32">
        <v>30.658779567307299</v>
      </c>
      <c r="G15" s="32">
        <v>33.4822141960179</v>
      </c>
      <c r="H15" s="32">
        <v>31.020874235656699</v>
      </c>
      <c r="I15" s="32">
        <v>35.674449215691801</v>
      </c>
      <c r="J15" s="32">
        <v>29.109462520475098</v>
      </c>
      <c r="K15" s="32">
        <v>31.957078094687098</v>
      </c>
      <c r="L15" s="32">
        <v>30.044663255604199</v>
      </c>
      <c r="M15" s="32">
        <v>35.418182429417499</v>
      </c>
      <c r="N15" s="32">
        <v>30.571747165652699</v>
      </c>
      <c r="O15" s="32">
        <v>36.322496512953997</v>
      </c>
      <c r="P15" s="32">
        <v>34.546477851430403</v>
      </c>
      <c r="Q15" s="29">
        <v>36.074858223646501</v>
      </c>
      <c r="R15" s="29">
        <v>32.418779330744698</v>
      </c>
      <c r="S15" s="29">
        <v>38.378789881585497</v>
      </c>
      <c r="T15" s="29">
        <v>33.096026320134001</v>
      </c>
      <c r="U15" s="29">
        <v>35.2414055462474</v>
      </c>
      <c r="V15" s="29">
        <v>32.093211773712497</v>
      </c>
      <c r="W15" s="32">
        <v>33.485667066603497</v>
      </c>
      <c r="X15" s="32">
        <v>32.286476911593098</v>
      </c>
      <c r="Y15" s="32">
        <v>34.668533234826903</v>
      </c>
      <c r="Z15" s="32">
        <v>30.552423713946801</v>
      </c>
      <c r="AA15" s="32">
        <v>33.088869517190297</v>
      </c>
      <c r="AB15" s="33">
        <v>33.754825911967103</v>
      </c>
      <c r="AC15" s="33">
        <v>38.247227269169699</v>
      </c>
      <c r="AD15" s="33">
        <v>33.825877447552003</v>
      </c>
      <c r="AE15" s="33">
        <v>36.555921283806498</v>
      </c>
      <c r="AF15" s="34">
        <v>34.095351338970524</v>
      </c>
      <c r="AG15" s="34"/>
      <c r="AH15" s="35"/>
      <c r="AI15" s="29"/>
    </row>
    <row r="16" spans="1:35" x14ac:dyDescent="0.2">
      <c r="A16" s="30" t="s">
        <v>142</v>
      </c>
      <c r="B16" s="31">
        <f t="shared" si="1"/>
        <v>4.9563364868703497E-2</v>
      </c>
      <c r="C16" s="31">
        <f t="shared" si="0"/>
        <v>-5.1567014147844481E-2</v>
      </c>
      <c r="D16" s="32">
        <v>7.7890253976011197</v>
      </c>
      <c r="E16" s="32">
        <v>7.4212054825060498</v>
      </c>
      <c r="F16" s="32">
        <v>7.5630976192365598</v>
      </c>
      <c r="G16" s="32">
        <v>7.1922116007977399</v>
      </c>
      <c r="H16" s="32">
        <v>8.2125205615901002</v>
      </c>
      <c r="I16" s="32">
        <v>7.4977508663965997</v>
      </c>
      <c r="J16" s="32">
        <v>7.5046999862809898</v>
      </c>
      <c r="K16" s="32">
        <v>7.2212901005908403</v>
      </c>
      <c r="L16" s="32">
        <v>7.9420000000000002</v>
      </c>
      <c r="M16" s="32">
        <v>7.3769999999999998</v>
      </c>
      <c r="N16" s="32">
        <v>7.1360000000000001</v>
      </c>
      <c r="O16" s="32">
        <v>6.8890000000000002</v>
      </c>
      <c r="P16" s="32">
        <v>7.3339999999999996</v>
      </c>
      <c r="Q16" s="29">
        <v>6.87</v>
      </c>
      <c r="R16" s="29">
        <v>6.7629999999999999</v>
      </c>
      <c r="S16" s="29">
        <v>6.6</v>
      </c>
      <c r="T16" s="29">
        <v>6.9139999999999997</v>
      </c>
      <c r="U16" s="29">
        <v>6.7110000000000003</v>
      </c>
      <c r="V16" s="29">
        <v>6.7439999999999998</v>
      </c>
      <c r="W16" s="32">
        <v>6.415</v>
      </c>
      <c r="X16" s="32">
        <v>7.0110000000000001</v>
      </c>
      <c r="Y16" s="32">
        <v>6.4050000000000002</v>
      </c>
      <c r="Z16" s="32">
        <v>6.5</v>
      </c>
      <c r="AA16" s="32">
        <v>6.0439999999999996</v>
      </c>
      <c r="AB16" s="33">
        <v>7.0579999999999998</v>
      </c>
      <c r="AC16" s="33">
        <v>6.4530000000000003</v>
      </c>
      <c r="AD16" s="33">
        <v>6.407</v>
      </c>
      <c r="AE16" s="33">
        <v>5.9779999999999998</v>
      </c>
      <c r="AF16" s="34">
        <v>6.9249999999999998</v>
      </c>
      <c r="AG16" s="34"/>
      <c r="AH16" s="35"/>
      <c r="AI16" s="29"/>
    </row>
    <row r="17" spans="1:41" s="21" customFormat="1" ht="15.75" x14ac:dyDescent="0.25">
      <c r="A17" s="36" t="s">
        <v>95</v>
      </c>
      <c r="B17" s="37">
        <f t="shared" si="1"/>
        <v>6.873674283760467E-2</v>
      </c>
      <c r="C17" s="37">
        <f t="shared" si="0"/>
        <v>9.3959723968195963E-2</v>
      </c>
      <c r="D17" s="19">
        <v>329.408242537251</v>
      </c>
      <c r="E17" s="19">
        <v>308.22206192952501</v>
      </c>
      <c r="F17" s="19">
        <v>300.98034948898999</v>
      </c>
      <c r="G17" s="19">
        <v>292.77906197216203</v>
      </c>
      <c r="H17" s="19">
        <v>301.11551213454698</v>
      </c>
      <c r="I17" s="19">
        <v>290.85199553764397</v>
      </c>
      <c r="J17" s="19">
        <v>284.59270983317998</v>
      </c>
      <c r="K17" s="19">
        <v>274.03042801957099</v>
      </c>
      <c r="L17" s="19">
        <v>288.87468018814099</v>
      </c>
      <c r="M17" s="19">
        <v>283.717152096576</v>
      </c>
      <c r="N17" s="19">
        <v>281.348521023773</v>
      </c>
      <c r="O17" s="19">
        <v>273.18781634784602</v>
      </c>
      <c r="P17" s="19">
        <v>297.91047359153703</v>
      </c>
      <c r="Q17" s="38">
        <v>293.089996133196</v>
      </c>
      <c r="R17" s="38">
        <v>292.35472100317702</v>
      </c>
      <c r="S17" s="38">
        <v>279.96134939466799</v>
      </c>
      <c r="T17" s="38">
        <v>289.458286214927</v>
      </c>
      <c r="U17" s="38">
        <v>279.41131033663498</v>
      </c>
      <c r="V17" s="38">
        <v>277.16721895853601</v>
      </c>
      <c r="W17" s="19">
        <v>270.77348697590099</v>
      </c>
      <c r="X17" s="19">
        <v>288.02527242203701</v>
      </c>
      <c r="Y17" s="19">
        <v>268.990078023313</v>
      </c>
      <c r="Z17" s="19">
        <v>268.02612885919899</v>
      </c>
      <c r="AA17" s="19">
        <v>267.32911421688101</v>
      </c>
      <c r="AB17" s="39">
        <v>272.64031390908002</v>
      </c>
      <c r="AC17" s="39">
        <v>265.98951123115501</v>
      </c>
      <c r="AD17" s="39">
        <v>263.31438175987398</v>
      </c>
      <c r="AE17" s="39">
        <v>250.89030199550999</v>
      </c>
      <c r="AF17" s="40">
        <v>252.73245271247052</v>
      </c>
      <c r="AG17" s="40"/>
      <c r="AH17" s="41"/>
      <c r="AI17" s="38"/>
    </row>
    <row r="18" spans="1:41" s="21" customFormat="1" ht="15.75" x14ac:dyDescent="0.25">
      <c r="A18" s="36" t="s">
        <v>143</v>
      </c>
      <c r="B18" s="37"/>
      <c r="C18" s="37"/>
      <c r="D18" s="37"/>
      <c r="E18" s="37"/>
      <c r="F18" s="37"/>
      <c r="G18" s="19"/>
      <c r="H18" s="37"/>
      <c r="I18" s="19"/>
      <c r="J18" s="19"/>
      <c r="K18" s="19"/>
      <c r="L18" s="19"/>
      <c r="M18" s="19"/>
      <c r="N18" s="19"/>
      <c r="O18" s="19"/>
      <c r="P18" s="19"/>
      <c r="Q18" s="38"/>
      <c r="R18" s="38"/>
      <c r="S18" s="38"/>
      <c r="T18" s="38"/>
      <c r="U18" s="38"/>
      <c r="V18" s="38"/>
      <c r="W18" s="19"/>
      <c r="X18" s="19"/>
      <c r="Y18" s="19"/>
      <c r="Z18" s="19"/>
      <c r="AA18" s="19"/>
      <c r="AB18" s="39"/>
      <c r="AC18" s="39"/>
      <c r="AD18" s="39"/>
      <c r="AE18" s="39"/>
      <c r="AF18" s="40"/>
      <c r="AG18" s="40"/>
      <c r="AH18" s="41"/>
      <c r="AI18" s="38"/>
    </row>
    <row r="19" spans="1:41" x14ac:dyDescent="0.2">
      <c r="A19" s="42"/>
      <c r="B19" s="31"/>
      <c r="C19" s="31"/>
      <c r="D19" s="31"/>
      <c r="E19" s="31"/>
      <c r="F19" s="31"/>
      <c r="G19" s="31"/>
      <c r="H19" s="31"/>
      <c r="I19" s="31"/>
      <c r="J19" s="31"/>
      <c r="K19" s="31"/>
      <c r="L19" s="31"/>
      <c r="M19" s="31"/>
      <c r="N19" s="31"/>
      <c r="O19" s="31"/>
      <c r="P19" s="31"/>
      <c r="Q19" s="35"/>
      <c r="R19" s="35"/>
      <c r="S19" s="35"/>
      <c r="AD19" s="22"/>
      <c r="AE19" s="22"/>
      <c r="AF19" s="22"/>
      <c r="AG19" s="22"/>
      <c r="AH19" s="22"/>
    </row>
    <row r="20" spans="1:41" ht="15.75" x14ac:dyDescent="0.25">
      <c r="A20" s="26" t="s">
        <v>114</v>
      </c>
      <c r="B20" s="24" t="str">
        <f t="shared" ref="B20:AC20" si="2">B5</f>
        <v>% CHG Q4/Q3</v>
      </c>
      <c r="C20" s="24" t="str">
        <f t="shared" si="2"/>
        <v>% CHG Q4/Q4</v>
      </c>
      <c r="D20" s="24" t="str">
        <f>D5</f>
        <v>Dec-17 Est</v>
      </c>
      <c r="E20" s="24">
        <f t="shared" ref="E20:F20" si="3">E5</f>
        <v>43360</v>
      </c>
      <c r="F20" s="24">
        <f t="shared" si="3"/>
        <v>43268</v>
      </c>
      <c r="G20" s="24">
        <v>42811</v>
      </c>
      <c r="H20" s="24">
        <f t="shared" si="2"/>
        <v>43085</v>
      </c>
      <c r="I20" s="24">
        <f t="shared" si="2"/>
        <v>42629</v>
      </c>
      <c r="J20" s="24">
        <f>I5</f>
        <v>42629</v>
      </c>
      <c r="K20" s="24">
        <f t="shared" si="2"/>
        <v>42445</v>
      </c>
      <c r="L20" s="24">
        <f t="shared" si="2"/>
        <v>42355</v>
      </c>
      <c r="M20" s="24">
        <f t="shared" si="2"/>
        <v>42262</v>
      </c>
      <c r="N20" s="24">
        <f t="shared" si="2"/>
        <v>42169</v>
      </c>
      <c r="O20" s="24">
        <f t="shared" si="2"/>
        <v>42078</v>
      </c>
      <c r="P20" s="24">
        <f t="shared" si="2"/>
        <v>41987</v>
      </c>
      <c r="Q20" s="24">
        <f t="shared" si="2"/>
        <v>41896</v>
      </c>
      <c r="R20" s="24">
        <f t="shared" si="2"/>
        <v>41804</v>
      </c>
      <c r="S20" s="24">
        <f t="shared" si="2"/>
        <v>41712</v>
      </c>
      <c r="T20" s="24">
        <f t="shared" si="2"/>
        <v>41621</v>
      </c>
      <c r="U20" s="24">
        <f t="shared" si="2"/>
        <v>41530</v>
      </c>
      <c r="V20" s="24">
        <f t="shared" si="2"/>
        <v>41438</v>
      </c>
      <c r="W20" s="24">
        <f t="shared" si="2"/>
        <v>41346</v>
      </c>
      <c r="X20" s="24">
        <f t="shared" si="2"/>
        <v>41244</v>
      </c>
      <c r="Y20" s="24">
        <f t="shared" si="2"/>
        <v>41153</v>
      </c>
      <c r="Z20" s="24">
        <f t="shared" si="2"/>
        <v>41090</v>
      </c>
      <c r="AA20" s="24">
        <f t="shared" si="2"/>
        <v>40989</v>
      </c>
      <c r="AB20" s="24">
        <f t="shared" si="2"/>
        <v>40888</v>
      </c>
      <c r="AC20" s="24">
        <f t="shared" si="2"/>
        <v>40787</v>
      </c>
      <c r="AD20" s="24">
        <v>40695</v>
      </c>
      <c r="AE20" s="24">
        <v>40603</v>
      </c>
      <c r="AF20" s="24">
        <v>40513</v>
      </c>
      <c r="AG20" s="24"/>
      <c r="AH20" s="24"/>
      <c r="AJ20" s="43"/>
      <c r="AK20" s="24"/>
      <c r="AL20" s="24"/>
      <c r="AM20" s="24"/>
      <c r="AN20" s="24"/>
      <c r="AO20" s="24"/>
    </row>
    <row r="21" spans="1:41" x14ac:dyDescent="0.2">
      <c r="A21" s="30" t="s">
        <v>104</v>
      </c>
      <c r="B21" s="31">
        <f>D21/E21-1</f>
        <v>-0.25761667921636489</v>
      </c>
      <c r="C21" s="31">
        <f>D21/H21-1</f>
        <v>4.9291970621001537</v>
      </c>
      <c r="D21" s="31">
        <v>3.2774695663710447E-2</v>
      </c>
      <c r="E21" s="31">
        <v>4.414794183295305E-2</v>
      </c>
      <c r="F21" s="31">
        <v>3.4733921745152538E-2</v>
      </c>
      <c r="G21" s="31">
        <v>4.941275666099855E-2</v>
      </c>
      <c r="H21" s="31">
        <v>5.5276785912899765E-3</v>
      </c>
      <c r="I21" s="31">
        <v>1.2259483632591158E-2</v>
      </c>
      <c r="J21" s="31">
        <v>-2.9732259568027511E-2</v>
      </c>
      <c r="K21" s="31">
        <v>-4.588820106440801E-2</v>
      </c>
      <c r="L21" s="31">
        <v>-0.10920416476123491</v>
      </c>
      <c r="M21" s="31">
        <v>-5.227226930920801E-2</v>
      </c>
      <c r="N21" s="31">
        <v>-5.3100173234075197E-3</v>
      </c>
      <c r="O21" s="31">
        <v>-5.4802545502429592E-3</v>
      </c>
      <c r="P21" s="31">
        <v>5.7243983214933139E-2</v>
      </c>
      <c r="Q21" s="35">
        <v>8.9365236859139274E-2</v>
      </c>
      <c r="R21" s="35">
        <v>8.2784279578733425E-2</v>
      </c>
      <c r="S21" s="35">
        <v>8.5164906534329704E-2</v>
      </c>
      <c r="T21" s="35">
        <v>6.7636686402477622E-2</v>
      </c>
      <c r="U21" s="35">
        <v>7.1805497016685024E-2</v>
      </c>
      <c r="V21" s="35">
        <v>8.3225540042495702E-2</v>
      </c>
      <c r="W21" s="35">
        <v>8.3387267873403406E-2</v>
      </c>
      <c r="X21" s="35">
        <v>7.4258336694787985E-2</v>
      </c>
      <c r="Y21" s="35">
        <v>7.1881339830929994E-2</v>
      </c>
      <c r="Z21" s="35">
        <v>8.3981147962103014E-2</v>
      </c>
      <c r="AA21" s="35">
        <v>7.9340324357191377E-2</v>
      </c>
      <c r="AB21" s="31">
        <v>6.9979393720502561E-2</v>
      </c>
      <c r="AC21" s="31">
        <v>9.6924297765921319E-2</v>
      </c>
      <c r="AD21" s="35">
        <v>9.3160633153152164E-2</v>
      </c>
      <c r="AE21" s="35">
        <v>8.4109249369373015E-2</v>
      </c>
      <c r="AF21" s="35">
        <v>7.7387793397235713E-2</v>
      </c>
      <c r="AG21" s="35"/>
      <c r="AH21" s="35"/>
      <c r="AJ21" s="44"/>
      <c r="AK21" s="35"/>
      <c r="AL21" s="35"/>
      <c r="AM21" s="35"/>
      <c r="AN21" s="35"/>
      <c r="AO21" s="35"/>
    </row>
    <row r="22" spans="1:41" x14ac:dyDescent="0.2">
      <c r="A22" s="30" t="s">
        <v>105</v>
      </c>
      <c r="B22" s="31">
        <f>D22/E22-1</f>
        <v>-0.66098848701025337</v>
      </c>
      <c r="C22" s="31">
        <f t="shared" ref="C22:C32" si="4">D22/H22-1</f>
        <v>-0.5052222735716716</v>
      </c>
      <c r="D22" s="31">
        <v>3.1652385378137901E-2</v>
      </c>
      <c r="E22" s="31">
        <v>9.3366697487631406E-2</v>
      </c>
      <c r="F22" s="31">
        <v>0.10508557335441132</v>
      </c>
      <c r="G22" s="31">
        <v>0.10376938543298318</v>
      </c>
      <c r="H22" s="31">
        <v>6.3972939134969209E-2</v>
      </c>
      <c r="I22" s="31">
        <v>8.2921246967057841E-2</v>
      </c>
      <c r="J22" s="31">
        <v>0.10406641401753625</v>
      </c>
      <c r="K22" s="31">
        <v>3.7660565396453065E-2</v>
      </c>
      <c r="L22" s="31">
        <v>8.0684907999479891E-3</v>
      </c>
      <c r="M22" s="31">
        <v>2.8391419276528745E-2</v>
      </c>
      <c r="N22" s="31">
        <v>7.7154109817518773E-2</v>
      </c>
      <c r="O22" s="31">
        <v>6.6859404938482192E-2</v>
      </c>
      <c r="P22" s="31">
        <v>6.2302173651059056E-2</v>
      </c>
      <c r="Q22" s="35">
        <v>7.8364714027582022E-2</v>
      </c>
      <c r="R22" s="35">
        <v>8.2519409203167901E-2</v>
      </c>
      <c r="S22" s="35">
        <v>8.4702112802646279E-2</v>
      </c>
      <c r="T22" s="35">
        <v>5.9534026331986796E-2</v>
      </c>
      <c r="U22" s="35">
        <v>6.7114577660169664E-2</v>
      </c>
      <c r="V22" s="35">
        <v>6.0249237340846862E-2</v>
      </c>
      <c r="W22" s="35">
        <v>8.7814489503769369E-2</v>
      </c>
      <c r="X22" s="35">
        <v>5.7373491734564304E-2</v>
      </c>
      <c r="Y22" s="35">
        <v>6.5932843420123205E-2</v>
      </c>
      <c r="Z22" s="35">
        <v>8.7908494955211497E-2</v>
      </c>
      <c r="AA22" s="35">
        <v>8.4170211311005133E-2</v>
      </c>
      <c r="AB22" s="31">
        <v>4.023593793346348E-2</v>
      </c>
      <c r="AC22" s="31">
        <v>7.8258823844487096E-2</v>
      </c>
      <c r="AD22" s="35">
        <v>0.101676081495556</v>
      </c>
      <c r="AE22" s="35">
        <v>9.9448574792400157E-2</v>
      </c>
      <c r="AF22" s="35">
        <v>7.5195759839614379E-2</v>
      </c>
      <c r="AG22" s="35"/>
      <c r="AH22" s="35"/>
      <c r="AJ22" s="44"/>
      <c r="AK22" s="35"/>
      <c r="AL22" s="35"/>
      <c r="AM22" s="35"/>
      <c r="AN22" s="35"/>
      <c r="AO22" s="35"/>
    </row>
    <row r="23" spans="1:41" x14ac:dyDescent="0.2">
      <c r="A23" s="30" t="s">
        <v>106</v>
      </c>
      <c r="B23" s="31">
        <f t="shared" ref="B23:B32" si="5">D23/E23-1</f>
        <v>-0.17068139937869764</v>
      </c>
      <c r="C23" s="31">
        <f t="shared" si="4"/>
        <v>-3.2944738317342126E-2</v>
      </c>
      <c r="D23" s="31">
        <v>7.7299302145124718E-2</v>
      </c>
      <c r="E23" s="31">
        <v>9.3208209833005359E-2</v>
      </c>
      <c r="F23" s="31">
        <v>9.4353831505794919E-2</v>
      </c>
      <c r="G23" s="31">
        <v>8.0570409896660672E-2</v>
      </c>
      <c r="H23" s="31">
        <v>7.9932662804218027E-2</v>
      </c>
      <c r="I23" s="31">
        <v>9.415713054764209E-2</v>
      </c>
      <c r="J23" s="31">
        <v>9.079848169592665E-2</v>
      </c>
      <c r="K23" s="31">
        <v>7.8860867974813079E-2</v>
      </c>
      <c r="L23" s="31">
        <v>9.1842484075494613E-2</v>
      </c>
      <c r="M23" s="31">
        <v>0.10033085616124293</v>
      </c>
      <c r="N23" s="31">
        <v>9.2780446923401705E-2</v>
      </c>
      <c r="O23" s="31">
        <v>8.7392554778791806E-2</v>
      </c>
      <c r="P23" s="31">
        <v>8.7977547803586936E-2</v>
      </c>
      <c r="Q23" s="35">
        <v>9.4352190014200976E-2</v>
      </c>
      <c r="R23" s="35">
        <v>9.6001401818646498E-2</v>
      </c>
      <c r="S23" s="35">
        <v>8.4696094756776544E-2</v>
      </c>
      <c r="T23" s="35">
        <v>9.1045878303274291E-2</v>
      </c>
      <c r="U23" s="35">
        <v>9.2064273596396337E-2</v>
      </c>
      <c r="V23" s="35">
        <v>8.9173339876864696E-2</v>
      </c>
      <c r="W23" s="35">
        <v>8.2287079454281806E-2</v>
      </c>
      <c r="X23" s="35">
        <v>6.9820087373891296E-2</v>
      </c>
      <c r="Y23" s="35">
        <v>8.4333201179740053E-2</v>
      </c>
      <c r="Z23" s="35">
        <v>8.956477952863344E-2</v>
      </c>
      <c r="AA23" s="35">
        <v>8.2827286150683549E-2</v>
      </c>
      <c r="AB23" s="31">
        <v>7.965108687012501E-2</v>
      </c>
      <c r="AC23" s="31">
        <v>8.1694127051218937E-2</v>
      </c>
      <c r="AD23" s="35">
        <v>8.540353093445413E-2</v>
      </c>
      <c r="AE23" s="35">
        <v>7.5372845728785123E-2</v>
      </c>
      <c r="AF23" s="35">
        <v>8.1919997482051643E-2</v>
      </c>
      <c r="AG23" s="35"/>
      <c r="AH23" s="35"/>
      <c r="AJ23" s="44"/>
      <c r="AK23" s="35"/>
      <c r="AL23" s="35"/>
      <c r="AM23" s="35"/>
      <c r="AN23" s="35"/>
      <c r="AO23" s="35"/>
    </row>
    <row r="24" spans="1:41" x14ac:dyDescent="0.2">
      <c r="A24" s="30" t="s">
        <v>107</v>
      </c>
      <c r="B24" s="31">
        <f t="shared" si="5"/>
        <v>0.13720519062446801</v>
      </c>
      <c r="C24" s="31">
        <f t="shared" si="4"/>
        <v>0.26315562311220475</v>
      </c>
      <c r="D24" s="31">
        <v>8.8290354624223744E-2</v>
      </c>
      <c r="E24" s="31">
        <v>7.7638015858634349E-2</v>
      </c>
      <c r="F24" s="31">
        <v>7.504090093749774E-2</v>
      </c>
      <c r="G24" s="31">
        <v>7.19759447238731E-2</v>
      </c>
      <c r="H24" s="31">
        <v>6.9896656444192545E-2</v>
      </c>
      <c r="I24" s="31">
        <v>7.6095586801347176E-2</v>
      </c>
      <c r="J24" s="31">
        <v>7.6367469187037157E-2</v>
      </c>
      <c r="K24" s="31">
        <v>7.3159790674041728E-2</v>
      </c>
      <c r="L24" s="31">
        <v>7.3307248749044429E-2</v>
      </c>
      <c r="M24" s="31">
        <v>7.7185778157589105E-2</v>
      </c>
      <c r="N24" s="31">
        <v>7.489309966578242E-2</v>
      </c>
      <c r="O24" s="31">
        <v>6.7392612821637152E-2</v>
      </c>
      <c r="P24" s="31">
        <v>7.2379985379992018E-2</v>
      </c>
      <c r="Q24" s="35">
        <v>7.0198711842529252E-2</v>
      </c>
      <c r="R24" s="35">
        <v>7.1807385275257887E-2</v>
      </c>
      <c r="S24" s="35">
        <v>6.726415730938716E-2</v>
      </c>
      <c r="T24" s="35">
        <v>6.6955334566703453E-2</v>
      </c>
      <c r="U24" s="35">
        <v>7.102710785544919E-2</v>
      </c>
      <c r="V24" s="35">
        <v>7.0907001631517932E-2</v>
      </c>
      <c r="W24" s="35">
        <v>6.8347477661021158E-2</v>
      </c>
      <c r="X24" s="35">
        <v>7.0495353424747553E-2</v>
      </c>
      <c r="Y24" s="35">
        <v>7.2443646394398709E-2</v>
      </c>
      <c r="Z24" s="35">
        <v>6.7761519669831405E-2</v>
      </c>
      <c r="AA24" s="35">
        <v>6.4404884566608492E-2</v>
      </c>
      <c r="AB24" s="31">
        <v>6.7288721010259858E-2</v>
      </c>
      <c r="AC24" s="31">
        <v>6.9349566845311697E-2</v>
      </c>
      <c r="AD24" s="35">
        <v>7.2111082563584408E-2</v>
      </c>
      <c r="AE24" s="35">
        <v>6.6464043797611005E-2</v>
      </c>
      <c r="AF24" s="35">
        <v>6.7760952920040515E-2</v>
      </c>
      <c r="AG24" s="35"/>
      <c r="AH24" s="35"/>
      <c r="AJ24" s="44"/>
      <c r="AK24" s="35"/>
      <c r="AL24" s="35"/>
      <c r="AM24" s="35"/>
      <c r="AN24" s="35"/>
      <c r="AO24" s="35"/>
    </row>
    <row r="25" spans="1:41" x14ac:dyDescent="0.2">
      <c r="A25" s="30" t="s">
        <v>108</v>
      </c>
      <c r="B25" s="31">
        <f t="shared" si="5"/>
        <v>7.6970467892809813E-2</v>
      </c>
      <c r="C25" s="31">
        <f t="shared" si="4"/>
        <v>9.8581186764758577E-2</v>
      </c>
      <c r="D25" s="31">
        <v>7.2975758757992101E-2</v>
      </c>
      <c r="E25" s="31">
        <v>6.7760222711376453E-2</v>
      </c>
      <c r="F25" s="31">
        <v>6.8620395098901152E-2</v>
      </c>
      <c r="G25" s="31">
        <v>6.2457783591904292E-2</v>
      </c>
      <c r="H25" s="31">
        <v>6.642727878209928E-2</v>
      </c>
      <c r="I25" s="31">
        <v>7.0355506361200887E-2</v>
      </c>
      <c r="J25" s="31">
        <v>6.7413751438159045E-2</v>
      </c>
      <c r="K25" s="31">
        <v>6.1242611712576181E-2</v>
      </c>
      <c r="L25" s="31">
        <v>6.3080406416972018E-2</v>
      </c>
      <c r="M25" s="31">
        <v>6.602284738788608E-2</v>
      </c>
      <c r="N25" s="31">
        <v>7.0057378402085091E-2</v>
      </c>
      <c r="O25" s="31">
        <v>6.3872086409003423E-2</v>
      </c>
      <c r="P25" s="31">
        <v>6.0146665125379008E-2</v>
      </c>
      <c r="Q25" s="35">
        <v>6.8348575662097816E-2</v>
      </c>
      <c r="R25" s="35">
        <v>6.8241607876577681E-2</v>
      </c>
      <c r="S25" s="35">
        <v>6.157210133276661E-2</v>
      </c>
      <c r="T25" s="35">
        <v>6.9568139817021729E-2</v>
      </c>
      <c r="U25" s="35">
        <v>6.8335058981407515E-2</v>
      </c>
      <c r="V25" s="35">
        <v>6.5641501164005411E-2</v>
      </c>
      <c r="W25" s="35">
        <v>6.2198329089590325E-2</v>
      </c>
      <c r="X25" s="35">
        <v>6.390909535852636E-2</v>
      </c>
      <c r="Y25" s="35">
        <v>6.578102358554154E-2</v>
      </c>
      <c r="Z25" s="35">
        <v>6.5050084999798072E-2</v>
      </c>
      <c r="AA25" s="35">
        <v>5.9231334009067986E-2</v>
      </c>
      <c r="AB25" s="31">
        <v>6.2887216809625321E-2</v>
      </c>
      <c r="AC25" s="31">
        <v>6.4635469334574119E-2</v>
      </c>
      <c r="AD25" s="35">
        <v>6.4070930056994352E-2</v>
      </c>
      <c r="AE25" s="35">
        <v>6.193010894444826E-2</v>
      </c>
      <c r="AF25" s="35">
        <v>6.4441174359278278E-2</v>
      </c>
      <c r="AG25" s="35"/>
      <c r="AH25" s="35"/>
      <c r="AJ25" s="44"/>
      <c r="AK25" s="35"/>
      <c r="AL25" s="35"/>
      <c r="AM25" s="35"/>
      <c r="AN25" s="35"/>
      <c r="AO25" s="35"/>
    </row>
    <row r="26" spans="1:41" x14ac:dyDescent="0.2">
      <c r="A26" s="30" t="s">
        <v>109</v>
      </c>
      <c r="B26" s="31">
        <f t="shared" si="5"/>
        <v>-0.22352565552480863</v>
      </c>
      <c r="C26" s="31">
        <f t="shared" si="4"/>
        <v>-0.15983138952152431</v>
      </c>
      <c r="D26" s="31">
        <v>6.8398757131077431E-2</v>
      </c>
      <c r="E26" s="31">
        <v>8.8088882289223916E-2</v>
      </c>
      <c r="F26" s="31">
        <v>9.1228758821007949E-2</v>
      </c>
      <c r="G26" s="31">
        <v>8.4109670525905927E-2</v>
      </c>
      <c r="H26" s="31">
        <v>8.1410750506525548E-2</v>
      </c>
      <c r="I26" s="31">
        <v>8.6281083993850871E-2</v>
      </c>
      <c r="J26" s="31">
        <v>8.6757884842671398E-2</v>
      </c>
      <c r="K26" s="31">
        <v>8.639210269985019E-2</v>
      </c>
      <c r="L26" s="31">
        <v>7.6349084808494005E-2</v>
      </c>
      <c r="M26" s="31">
        <v>8.1386130553354613E-2</v>
      </c>
      <c r="N26" s="31">
        <v>8.4282554205286714E-2</v>
      </c>
      <c r="O26" s="31">
        <v>9.247581476243899E-2</v>
      </c>
      <c r="P26" s="31">
        <v>7.9253392264325165E-2</v>
      </c>
      <c r="Q26" s="35">
        <v>8.5672528893678573E-2</v>
      </c>
      <c r="R26" s="35">
        <v>9.1192421599160828E-2</v>
      </c>
      <c r="S26" s="35">
        <v>8.9037411517773099E-2</v>
      </c>
      <c r="T26" s="35">
        <v>8.1041758420170446E-2</v>
      </c>
      <c r="U26" s="35">
        <v>8.8991437898627235E-2</v>
      </c>
      <c r="V26" s="35">
        <v>8.88115927941691E-2</v>
      </c>
      <c r="W26" s="35">
        <v>8.9604144857643134E-2</v>
      </c>
      <c r="X26" s="35">
        <v>7.9339483424774815E-2</v>
      </c>
      <c r="Y26" s="35">
        <v>9.1112930766174188E-2</v>
      </c>
      <c r="Z26" s="35">
        <v>9.0695078800875711E-2</v>
      </c>
      <c r="AA26" s="35">
        <v>9.4419260001527755E-2</v>
      </c>
      <c r="AB26" s="31">
        <v>8.3468515549079664E-2</v>
      </c>
      <c r="AC26" s="31">
        <v>8.9666563583228442E-2</v>
      </c>
      <c r="AD26" s="35">
        <v>9.7268359845175387E-2</v>
      </c>
      <c r="AE26" s="35">
        <v>9.3681167089091827E-2</v>
      </c>
      <c r="AF26" s="35">
        <v>8.7159175107408129E-2</v>
      </c>
      <c r="AG26" s="35"/>
      <c r="AH26" s="35"/>
      <c r="AJ26" s="44"/>
      <c r="AK26" s="35"/>
      <c r="AL26" s="35"/>
      <c r="AM26" s="35"/>
      <c r="AN26" s="35"/>
      <c r="AO26" s="35"/>
    </row>
    <row r="27" spans="1:41" x14ac:dyDescent="0.2">
      <c r="A27" s="30" t="s">
        <v>110</v>
      </c>
      <c r="B27" s="31">
        <f t="shared" si="5"/>
        <v>-0.30173442811302109</v>
      </c>
      <c r="C27" s="31">
        <f t="shared" si="4"/>
        <v>-0.33133195169812069</v>
      </c>
      <c r="D27" s="31">
        <v>8.6637602016774853E-2</v>
      </c>
      <c r="E27" s="31">
        <v>0.12407543133287688</v>
      </c>
      <c r="F27" s="31">
        <v>0.14570646436480891</v>
      </c>
      <c r="G27" s="31">
        <v>0.14394005254619482</v>
      </c>
      <c r="H27" s="31">
        <v>0.12956743220615369</v>
      </c>
      <c r="I27" s="31">
        <v>0.15135221009095631</v>
      </c>
      <c r="J27" s="31">
        <v>0.14284931913919974</v>
      </c>
      <c r="K27" s="31">
        <v>0.1483998329529988</v>
      </c>
      <c r="L27" s="31">
        <v>0.13461834241240705</v>
      </c>
      <c r="M27" s="31">
        <v>0.15839351736344345</v>
      </c>
      <c r="N27" s="31">
        <v>0.15437578463254045</v>
      </c>
      <c r="O27" s="31">
        <v>0.16410848089826408</v>
      </c>
      <c r="P27" s="31">
        <v>0.13314343685099814</v>
      </c>
      <c r="Q27" s="35">
        <v>0.15294271731326378</v>
      </c>
      <c r="R27" s="35">
        <v>0.15599986981776295</v>
      </c>
      <c r="S27" s="35">
        <v>0.15082112913402865</v>
      </c>
      <c r="T27" s="35">
        <v>0.14325117677153226</v>
      </c>
      <c r="U27" s="35">
        <v>0.14423113972582488</v>
      </c>
      <c r="V27" s="35">
        <v>0.14772005681412304</v>
      </c>
      <c r="W27" s="35">
        <v>0.14091084394381295</v>
      </c>
      <c r="X27" s="35">
        <v>9.5358433027917355E-2</v>
      </c>
      <c r="Y27" s="35">
        <v>0.11692578731182765</v>
      </c>
      <c r="Z27" s="35">
        <v>0.12422290472037942</v>
      </c>
      <c r="AA27" s="35">
        <v>0.11083063603224808</v>
      </c>
      <c r="AB27" s="31">
        <v>0.1155525257893754</v>
      </c>
      <c r="AC27" s="31">
        <v>0.12501225336036753</v>
      </c>
      <c r="AD27" s="35">
        <v>0.10648850097313485</v>
      </c>
      <c r="AE27" s="35">
        <v>0.10391595579031206</v>
      </c>
      <c r="AF27" s="35">
        <v>9.0949786226141416E-2</v>
      </c>
      <c r="AG27" s="35"/>
      <c r="AH27" s="35"/>
      <c r="AJ27" s="44"/>
      <c r="AK27" s="35"/>
      <c r="AL27" s="35"/>
      <c r="AM27" s="35"/>
      <c r="AN27" s="35"/>
      <c r="AO27" s="35"/>
    </row>
    <row r="28" spans="1:41" x14ac:dyDescent="0.2">
      <c r="A28" s="30" t="s">
        <v>111</v>
      </c>
      <c r="B28" s="31">
        <f t="shared" si="5"/>
        <v>-0.3203525159501559</v>
      </c>
      <c r="C28" s="31">
        <f t="shared" si="4"/>
        <v>-0.30924234142739071</v>
      </c>
      <c r="D28" s="31">
        <v>0.13435016868270855</v>
      </c>
      <c r="E28" s="31">
        <v>0.19767625399295313</v>
      </c>
      <c r="F28" s="31">
        <v>0.18480355807652252</v>
      </c>
      <c r="G28" s="31">
        <v>0.18172966732843376</v>
      </c>
      <c r="H28" s="31">
        <v>0.19449682101293167</v>
      </c>
      <c r="I28" s="31">
        <v>0.1676900044237353</v>
      </c>
      <c r="J28" s="31">
        <v>0.15588047802402066</v>
      </c>
      <c r="K28" s="31">
        <v>0.15165939675373402</v>
      </c>
      <c r="L28" s="31">
        <v>0.18324819038085183</v>
      </c>
      <c r="M28" s="31">
        <v>0.16983207649166016</v>
      </c>
      <c r="N28" s="31">
        <v>0.16964613553249655</v>
      </c>
      <c r="O28" s="31">
        <v>0.17285928381199075</v>
      </c>
      <c r="P28" s="31">
        <v>0.18599631446106765</v>
      </c>
      <c r="Q28" s="35">
        <v>0.1588696147211697</v>
      </c>
      <c r="R28" s="35">
        <v>0.16200312055860117</v>
      </c>
      <c r="S28" s="35">
        <v>0.16384445535058151</v>
      </c>
      <c r="T28" s="35">
        <v>0.17945206288830418</v>
      </c>
      <c r="U28" s="35">
        <v>0.16517238115194097</v>
      </c>
      <c r="V28" s="35">
        <v>0.14851739431435795</v>
      </c>
      <c r="W28" s="35">
        <v>0.15950790178388866</v>
      </c>
      <c r="X28" s="35">
        <v>0.16979664313973483</v>
      </c>
      <c r="Y28" s="35">
        <v>0.14031636504972886</v>
      </c>
      <c r="Z28" s="35">
        <v>0.16488375052701723</v>
      </c>
      <c r="AA28" s="35">
        <v>0.16699553928381258</v>
      </c>
      <c r="AB28" s="31">
        <v>0.17656597435910579</v>
      </c>
      <c r="AC28" s="31">
        <v>0.1560890390380355</v>
      </c>
      <c r="AD28" s="35">
        <v>0.16623729113678282</v>
      </c>
      <c r="AE28" s="35">
        <v>0.16284085567151949</v>
      </c>
      <c r="AF28" s="35">
        <v>0.17277438384070834</v>
      </c>
      <c r="AG28" s="35"/>
      <c r="AH28" s="35"/>
      <c r="AJ28" s="44"/>
      <c r="AK28" s="35"/>
      <c r="AL28" s="35"/>
      <c r="AM28" s="35"/>
      <c r="AN28" s="35"/>
      <c r="AO28" s="35"/>
    </row>
    <row r="29" spans="1:41" x14ac:dyDescent="0.2">
      <c r="A29" s="30" t="s">
        <v>112</v>
      </c>
      <c r="B29" s="31">
        <f t="shared" si="5"/>
        <v>1.3276598792867946</v>
      </c>
      <c r="C29" s="31">
        <f t="shared" si="4"/>
        <v>1.6738552848074382</v>
      </c>
      <c r="D29" s="31">
        <v>0.23869562277309223</v>
      </c>
      <c r="E29" s="31">
        <v>0.10254746619004733</v>
      </c>
      <c r="F29" s="31">
        <v>0.10614317994753722</v>
      </c>
      <c r="G29" s="31">
        <v>0.10373967336688399</v>
      </c>
      <c r="H29" s="31">
        <v>8.9270209995782279E-2</v>
      </c>
      <c r="I29" s="31">
        <v>9.3897085870679964E-2</v>
      </c>
      <c r="J29" s="31">
        <v>6.9913067625020461E-2</v>
      </c>
      <c r="K29" s="31">
        <v>0.10135588387414242</v>
      </c>
      <c r="L29" s="31">
        <v>0.1195504469603807</v>
      </c>
      <c r="M29" s="31">
        <v>0.10383841959380871</v>
      </c>
      <c r="N29" s="31">
        <v>0.10859395841841592</v>
      </c>
      <c r="O29" s="31">
        <v>0.10785679186112297</v>
      </c>
      <c r="P29" s="31">
        <v>-4.5710010998056175E-2</v>
      </c>
      <c r="Q29" s="35">
        <v>0.10154025134044443</v>
      </c>
      <c r="R29" s="35">
        <v>0.10849588589377837</v>
      </c>
      <c r="S29" s="35">
        <v>0.10608956600314556</v>
      </c>
      <c r="T29" s="35">
        <v>0.1880474728515831</v>
      </c>
      <c r="U29" s="35">
        <v>8.584681390879921E-2</v>
      </c>
      <c r="V29" s="35">
        <v>7.0755914807945491E-2</v>
      </c>
      <c r="W29" s="35">
        <v>7.016499549163667E-2</v>
      </c>
      <c r="X29" s="35">
        <v>-9.5844657947946998E-2</v>
      </c>
      <c r="Y29" s="35">
        <v>7.1725019909905291E-2</v>
      </c>
      <c r="Z29" s="35">
        <v>7.9093978421696257E-2</v>
      </c>
      <c r="AA29" s="35">
        <v>6.6048756767547789E-2</v>
      </c>
      <c r="AB29" s="31">
        <v>4.2868067860545617E-2</v>
      </c>
      <c r="AC29" s="31">
        <v>7.0971302097698322E-2</v>
      </c>
      <c r="AD29" s="35">
        <v>6.5152340995467448E-2</v>
      </c>
      <c r="AE29" s="35">
        <v>7.0381462775549672E-2</v>
      </c>
      <c r="AF29" s="35">
        <v>6.0414448333259783E-2</v>
      </c>
      <c r="AG29" s="35"/>
      <c r="AH29" s="35"/>
      <c r="AJ29" s="44"/>
      <c r="AK29" s="35"/>
      <c r="AL29" s="35"/>
      <c r="AM29" s="35"/>
      <c r="AN29" s="35"/>
      <c r="AO29" s="35"/>
    </row>
    <row r="30" spans="1:41" x14ac:dyDescent="0.2">
      <c r="A30" s="30" t="s">
        <v>113</v>
      </c>
      <c r="B30" s="31">
        <f t="shared" si="5"/>
        <v>-0.49178906972947267</v>
      </c>
      <c r="C30" s="31">
        <f t="shared" si="4"/>
        <v>-0.10449240407695071</v>
      </c>
      <c r="D30" s="31">
        <v>6.9282967781253452E-2</v>
      </c>
      <c r="E30" s="31">
        <v>0.13632718946909156</v>
      </c>
      <c r="F30" s="31">
        <v>9.9808278189357613E-2</v>
      </c>
      <c r="G30" s="31">
        <v>0.1119997613672155</v>
      </c>
      <c r="H30" s="31">
        <v>7.7367258632619035E-2</v>
      </c>
      <c r="I30" s="31">
        <v>0.13819414478392239</v>
      </c>
      <c r="J30" s="31">
        <v>9.2066282505729333E-2</v>
      </c>
      <c r="K30" s="31">
        <v>0.11452861832848478</v>
      </c>
      <c r="L30" s="31">
        <v>5.325405002505907E-3</v>
      </c>
      <c r="M30" s="31">
        <v>0.1208418870315924</v>
      </c>
      <c r="N30" s="31">
        <v>9.7148520295784399E-2</v>
      </c>
      <c r="O30" s="31">
        <v>0.10571960544150671</v>
      </c>
      <c r="P30" s="31">
        <v>7.9313440049766176E-2</v>
      </c>
      <c r="Q30" s="35">
        <v>0.12529501770951412</v>
      </c>
      <c r="R30" s="35">
        <v>8.1434281441199352E-2</v>
      </c>
      <c r="S30" s="35">
        <v>8.6506114711891083E-2</v>
      </c>
      <c r="T30" s="35">
        <v>7.7954977889005794E-2</v>
      </c>
      <c r="U30" s="35">
        <v>0.11719169357703933</v>
      </c>
      <c r="V30" s="35">
        <v>8.9738603300496197E-2</v>
      </c>
      <c r="W30" s="35">
        <v>7.5853349283677152E-2</v>
      </c>
      <c r="X30" s="35">
        <v>8.2077707247409981E-2</v>
      </c>
      <c r="Y30" s="35">
        <v>0.10557123877174246</v>
      </c>
      <c r="Z30" s="35">
        <v>8.7718081717248944E-2</v>
      </c>
      <c r="AA30" s="35">
        <v>9.0060495975900087E-2</v>
      </c>
      <c r="AB30" s="31">
        <v>6.8730912908589167E-2</v>
      </c>
      <c r="AC30" s="31">
        <v>0.10798168376846255</v>
      </c>
      <c r="AD30" s="35">
        <v>8.4846283868024341E-2</v>
      </c>
      <c r="AE30" s="35">
        <v>8.6169350665370417E-2</v>
      </c>
      <c r="AF30" s="35">
        <v>6.3213697010877423E-2</v>
      </c>
      <c r="AG30" s="35"/>
      <c r="AH30" s="35"/>
      <c r="AJ30" s="44"/>
      <c r="AK30" s="35"/>
      <c r="AL30" s="35"/>
      <c r="AM30" s="35"/>
      <c r="AN30" s="35"/>
      <c r="AO30" s="35"/>
    </row>
    <row r="31" spans="1:41" x14ac:dyDescent="0.2">
      <c r="A31" s="30" t="s">
        <v>142</v>
      </c>
      <c r="B31" s="31">
        <f t="shared" si="5"/>
        <v>-0.52842999674879143</v>
      </c>
      <c r="C31" s="31">
        <f t="shared" si="4"/>
        <v>-0.55514170454270939</v>
      </c>
      <c r="D31" s="31">
        <v>9.9127992993325087E-2</v>
      </c>
      <c r="E31" s="31">
        <v>0.21020843630827579</v>
      </c>
      <c r="F31" s="31">
        <v>0.17056503366013889</v>
      </c>
      <c r="G31" s="31">
        <v>0.19048382834676938</v>
      </c>
      <c r="H31" s="31">
        <v>0.22283049232885904</v>
      </c>
      <c r="I31" s="31">
        <v>0.19739252828912468</v>
      </c>
      <c r="J31" s="31">
        <v>0.20120724382858265</v>
      </c>
      <c r="K31" s="31">
        <v>0.3535379363572605</v>
      </c>
      <c r="L31" s="31">
        <v>0.1653235960715185</v>
      </c>
      <c r="M31" s="31">
        <v>0.17473227599295105</v>
      </c>
      <c r="N31" s="31">
        <v>0.18862107623318386</v>
      </c>
      <c r="O31" s="31">
        <v>0.21831905937001014</v>
      </c>
      <c r="P31" s="31">
        <v>0.2774747750204527</v>
      </c>
      <c r="Q31" s="35">
        <v>0.18122270742358079</v>
      </c>
      <c r="R31" s="35">
        <v>0.16782492976489724</v>
      </c>
      <c r="S31" s="35">
        <v>0.1393939393939394</v>
      </c>
      <c r="T31" s="35">
        <v>0.1191784784495227</v>
      </c>
      <c r="U31" s="35">
        <v>0.11771718074802563</v>
      </c>
      <c r="V31" s="35">
        <v>0.12752075919335706</v>
      </c>
      <c r="W31" s="35">
        <v>0.13094310210444271</v>
      </c>
      <c r="X31" s="35">
        <v>0.10426472685779489</v>
      </c>
      <c r="Y31" s="35">
        <v>0.13036690085870412</v>
      </c>
      <c r="Z31" s="35">
        <v>9.1230769230769226E-2</v>
      </c>
      <c r="AA31" s="35">
        <v>0.16065519523494376</v>
      </c>
      <c r="AB31" s="31">
        <v>0.10357041654859733</v>
      </c>
      <c r="AC31" s="31">
        <v>0.11281574461490779</v>
      </c>
      <c r="AD31" s="35">
        <v>9.1462462931169025E-2</v>
      </c>
      <c r="AE31" s="35">
        <v>7.3937771830043492E-2</v>
      </c>
      <c r="AF31" s="35">
        <v>-2.252707581227437E-2</v>
      </c>
      <c r="AG31" s="35"/>
      <c r="AH31" s="35"/>
      <c r="AJ31" s="44"/>
      <c r="AK31" s="35"/>
      <c r="AL31" s="35"/>
      <c r="AM31" s="35"/>
      <c r="AN31" s="35"/>
      <c r="AO31" s="35"/>
    </row>
    <row r="32" spans="1:41" s="21" customFormat="1" ht="15.75" x14ac:dyDescent="0.25">
      <c r="A32" s="36" t="s">
        <v>95</v>
      </c>
      <c r="B32" s="37">
        <f t="shared" si="5"/>
        <v>0.76826862962390985</v>
      </c>
      <c r="C32" s="37">
        <f t="shared" si="4"/>
        <v>0.93987542585366435</v>
      </c>
      <c r="D32" s="37">
        <v>0.17974007382633198</v>
      </c>
      <c r="E32" s="37">
        <v>0.10164749338145562</v>
      </c>
      <c r="F32" s="37">
        <v>0.10136874401202751</v>
      </c>
      <c r="G32" s="37">
        <v>9.8436000873383014E-2</v>
      </c>
      <c r="H32" s="37">
        <v>9.2655472320979218E-2</v>
      </c>
      <c r="I32" s="37">
        <v>9.8641234855432691E-2</v>
      </c>
      <c r="J32" s="37">
        <v>9.0304491689420285E-2</v>
      </c>
      <c r="K32" s="37">
        <v>8.7472037952982667E-2</v>
      </c>
      <c r="L32" s="37">
        <v>7.9827003131535332E-2</v>
      </c>
      <c r="M32" s="37">
        <v>8.9666767807327852E-2</v>
      </c>
      <c r="N32" s="37">
        <v>9.2909676243833034E-2</v>
      </c>
      <c r="O32" s="37">
        <v>9.4477126926980182E-2</v>
      </c>
      <c r="P32" s="37">
        <v>8.9825643514267486E-2</v>
      </c>
      <c r="Q32" s="41">
        <v>0.10099287041700378</v>
      </c>
      <c r="R32" s="41">
        <v>0.10073379317750085</v>
      </c>
      <c r="S32" s="41">
        <v>9.7584898983632068E-2</v>
      </c>
      <c r="T32" s="41">
        <v>9.7596100527673146E-2</v>
      </c>
      <c r="U32" s="41">
        <v>9.6345419831311632E-2</v>
      </c>
      <c r="V32" s="41">
        <v>9.5105041999730258E-2</v>
      </c>
      <c r="W32" s="41">
        <v>9.5171799454255815E-2</v>
      </c>
      <c r="X32" s="41">
        <v>8.0374891429939588E-2</v>
      </c>
      <c r="Y32" s="41">
        <v>8.9222621802131877E-2</v>
      </c>
      <c r="Z32" s="41">
        <v>9.4878809421446483E-2</v>
      </c>
      <c r="AA32" s="41">
        <v>9.0674747758055146E-2</v>
      </c>
      <c r="AB32" s="37">
        <v>8.7037751900159097E-2</v>
      </c>
      <c r="AC32" s="37">
        <v>9.5078937071402136E-2</v>
      </c>
      <c r="AD32" s="41">
        <v>9.4411857923775475E-2</v>
      </c>
      <c r="AE32" s="41">
        <v>8.9919776972502266E-2</v>
      </c>
      <c r="AF32" s="41">
        <v>8.6759781005966805E-2</v>
      </c>
      <c r="AG32" s="41"/>
      <c r="AH32" s="41"/>
      <c r="AJ32" s="40"/>
      <c r="AK32" s="41"/>
      <c r="AL32" s="41"/>
      <c r="AM32" s="41"/>
      <c r="AN32" s="41"/>
      <c r="AO32" s="41"/>
    </row>
    <row r="33" spans="1:41" ht="15.75" x14ac:dyDescent="0.25">
      <c r="A33" s="45" t="str">
        <f>A18</f>
        <v xml:space="preserve">   *Proforma Q2,'16 &amp; prior, RE in Financials; back data for FYI only</v>
      </c>
      <c r="B33" s="31"/>
      <c r="C33" s="31"/>
      <c r="D33" s="31">
        <v>0.10361003640077532</v>
      </c>
      <c r="E33" s="31"/>
      <c r="F33" s="31"/>
      <c r="G33" s="31"/>
      <c r="H33" s="31"/>
      <c r="I33" s="31"/>
      <c r="J33" s="31"/>
      <c r="K33" s="31"/>
      <c r="L33" s="31"/>
      <c r="M33" s="31"/>
      <c r="N33" s="31"/>
      <c r="O33" s="31"/>
      <c r="P33" s="31"/>
      <c r="AD33" s="22"/>
      <c r="AE33" s="22"/>
      <c r="AF33" s="22"/>
      <c r="AG33" s="22"/>
      <c r="AH33" s="22"/>
      <c r="AJ33" s="22"/>
      <c r="AK33" s="22"/>
      <c r="AL33" s="22"/>
      <c r="AM33" s="22"/>
      <c r="AN33" s="22"/>
      <c r="AO33" s="22"/>
    </row>
    <row r="34" spans="1:41" x14ac:dyDescent="0.2">
      <c r="A34" s="42"/>
      <c r="B34" s="31"/>
      <c r="C34" s="31"/>
      <c r="D34" s="31"/>
      <c r="E34" s="31"/>
      <c r="F34" s="31"/>
      <c r="G34" s="31"/>
      <c r="H34" s="31"/>
      <c r="I34" s="31"/>
      <c r="J34" s="31"/>
      <c r="K34" s="31"/>
      <c r="L34" s="31"/>
      <c r="M34" s="31"/>
      <c r="N34" s="31"/>
      <c r="O34" s="31"/>
      <c r="P34" s="31"/>
      <c r="AD34" s="22"/>
      <c r="AE34" s="22"/>
      <c r="AF34" s="22"/>
      <c r="AG34" s="22"/>
      <c r="AH34" s="22"/>
      <c r="AJ34" s="22"/>
      <c r="AK34" s="22"/>
      <c r="AL34" s="22"/>
      <c r="AM34" s="22"/>
      <c r="AN34" s="22"/>
      <c r="AO34" s="22"/>
    </row>
    <row r="35" spans="1:41" ht="15.75" x14ac:dyDescent="0.25">
      <c r="A35" s="46" t="s">
        <v>116</v>
      </c>
      <c r="B35" s="24" t="str">
        <f t="shared" ref="B35:U35" si="6">B5</f>
        <v>% CHG Q4/Q3</v>
      </c>
      <c r="C35" s="24" t="str">
        <f t="shared" si="6"/>
        <v>% CHG Q4/Q4</v>
      </c>
      <c r="D35" s="24" t="str">
        <f>D5</f>
        <v>Dec-17 Est</v>
      </c>
      <c r="E35" s="24">
        <f t="shared" ref="E35:F35" si="7">E5</f>
        <v>43360</v>
      </c>
      <c r="F35" s="24">
        <f t="shared" si="7"/>
        <v>43268</v>
      </c>
      <c r="G35" s="24">
        <v>42811</v>
      </c>
      <c r="H35" s="24">
        <f t="shared" si="6"/>
        <v>43085</v>
      </c>
      <c r="I35" s="24">
        <f t="shared" si="6"/>
        <v>42629</v>
      </c>
      <c r="J35" s="24">
        <f>I5</f>
        <v>42629</v>
      </c>
      <c r="K35" s="24">
        <f t="shared" si="6"/>
        <v>42445</v>
      </c>
      <c r="L35" s="24">
        <f t="shared" si="6"/>
        <v>42355</v>
      </c>
      <c r="M35" s="24">
        <f t="shared" si="6"/>
        <v>42262</v>
      </c>
      <c r="N35" s="24">
        <f t="shared" si="6"/>
        <v>42169</v>
      </c>
      <c r="O35" s="24">
        <f t="shared" si="6"/>
        <v>42078</v>
      </c>
      <c r="P35" s="24">
        <f t="shared" si="6"/>
        <v>41987</v>
      </c>
      <c r="Q35" s="24">
        <f t="shared" si="6"/>
        <v>41896</v>
      </c>
      <c r="R35" s="24">
        <f t="shared" si="6"/>
        <v>41804</v>
      </c>
      <c r="S35" s="24">
        <f t="shared" si="6"/>
        <v>41712</v>
      </c>
      <c r="T35" s="24">
        <f t="shared" si="6"/>
        <v>41621</v>
      </c>
      <c r="U35" s="24">
        <f t="shared" si="6"/>
        <v>41530</v>
      </c>
      <c r="V35" s="24">
        <f>V20</f>
        <v>41438</v>
      </c>
      <c r="W35" s="24">
        <f>W20</f>
        <v>41346</v>
      </c>
      <c r="X35" s="24">
        <f t="shared" ref="X35:AC35" si="8">X20</f>
        <v>41244</v>
      </c>
      <c r="Y35" s="24">
        <f t="shared" si="8"/>
        <v>41153</v>
      </c>
      <c r="Z35" s="24">
        <f t="shared" si="8"/>
        <v>41090</v>
      </c>
      <c r="AA35" s="24">
        <f t="shared" si="8"/>
        <v>40989</v>
      </c>
      <c r="AB35" s="24">
        <f t="shared" si="8"/>
        <v>40888</v>
      </c>
      <c r="AC35" s="24">
        <f t="shared" si="8"/>
        <v>40787</v>
      </c>
      <c r="AD35" s="24">
        <v>40695</v>
      </c>
      <c r="AE35" s="24">
        <v>40603</v>
      </c>
      <c r="AF35" s="24">
        <v>40513</v>
      </c>
      <c r="AG35" s="24"/>
      <c r="AH35" s="24"/>
    </row>
    <row r="36" spans="1:41" x14ac:dyDescent="0.2">
      <c r="A36" s="30" t="s">
        <v>104</v>
      </c>
      <c r="B36" s="31">
        <f>D36/E36-1</f>
        <v>6.1030750314536197E-2</v>
      </c>
      <c r="C36" s="31">
        <f>D36/H36-1</f>
        <v>0.17710525139357047</v>
      </c>
      <c r="D36" s="31">
        <v>8.8471140529645886E-2</v>
      </c>
      <c r="E36" s="31">
        <v>8.3382258717213567E-2</v>
      </c>
      <c r="F36" s="31">
        <v>8.0175119953500948E-2</v>
      </c>
      <c r="G36" s="31">
        <v>8.7454996431445969E-2</v>
      </c>
      <c r="H36" s="31">
        <v>7.5159923400991743E-2</v>
      </c>
      <c r="I36" s="31">
        <v>7.397436459966808E-2</v>
      </c>
      <c r="J36" s="31">
        <v>7.3793828699985561E-2</v>
      </c>
      <c r="K36" s="31">
        <v>6.4930110084942302E-2</v>
      </c>
      <c r="L36" s="31">
        <v>7.6976179256843358E-2</v>
      </c>
      <c r="M36" s="31">
        <v>8.9798368170894441E-2</v>
      </c>
      <c r="N36" s="31">
        <v>0.10051496704970346</v>
      </c>
      <c r="O36" s="31">
        <v>9.4243406028850937E-2</v>
      </c>
      <c r="P36" s="31">
        <v>0.11708451823082563</v>
      </c>
      <c r="Q36" s="35">
        <v>0.13874476611078126</v>
      </c>
      <c r="R36" s="35">
        <v>0.14429757722674313</v>
      </c>
      <c r="S36" s="35">
        <v>0.14281693558414194</v>
      </c>
      <c r="T36" s="35">
        <v>0.14023996957617801</v>
      </c>
      <c r="U36" s="35">
        <v>0.14878806339607939</v>
      </c>
      <c r="V36" s="35">
        <v>0.14566469522664643</v>
      </c>
      <c r="W36" s="35">
        <v>0.14528702302803828</v>
      </c>
      <c r="X36" s="35">
        <v>0.14364917384385989</v>
      </c>
      <c r="Y36" s="35">
        <v>0.15477381798806553</v>
      </c>
      <c r="Z36" s="35">
        <v>0.15858202920007106</v>
      </c>
      <c r="AA36" s="35">
        <v>0.15972739469305414</v>
      </c>
      <c r="AB36" s="35">
        <v>0.15586504620722091</v>
      </c>
      <c r="AC36" s="35">
        <v>0.16262523224734318</v>
      </c>
      <c r="AD36" s="35">
        <v>0.15832807457776898</v>
      </c>
      <c r="AE36" s="35">
        <v>0.15296539754144148</v>
      </c>
      <c r="AF36" s="35">
        <v>0.13892147074421446</v>
      </c>
      <c r="AG36" s="35"/>
      <c r="AH36" s="35"/>
    </row>
    <row r="37" spans="1:41" x14ac:dyDescent="0.2">
      <c r="A37" s="30" t="s">
        <v>105</v>
      </c>
      <c r="B37" s="31">
        <f>D37/E37-1</f>
        <v>-3.7676898659766422E-4</v>
      </c>
      <c r="C37" s="31">
        <f t="shared" ref="C37:C47" si="9">D37/H37-1</f>
        <v>5.1547987245110782E-2</v>
      </c>
      <c r="D37" s="31">
        <v>3.0124446829742715E-2</v>
      </c>
      <c r="E37" s="31">
        <v>3.0135801064970272E-2</v>
      </c>
      <c r="F37" s="31">
        <v>3.1622241283846358E-2</v>
      </c>
      <c r="G37" s="31">
        <v>3.1678313463406209E-2</v>
      </c>
      <c r="H37" s="31">
        <v>2.8647714792991989E-2</v>
      </c>
      <c r="I37" s="31">
        <v>3.2481229823391557E-2</v>
      </c>
      <c r="J37" s="31">
        <v>3.3752840413539785E-2</v>
      </c>
      <c r="K37" s="31">
        <v>3.3460911643972177E-2</v>
      </c>
      <c r="L37" s="31">
        <v>3.1007371903940099E-2</v>
      </c>
      <c r="M37" s="31">
        <v>3.3440582856518922E-2</v>
      </c>
      <c r="N37" s="31">
        <v>3.7186387713488603E-2</v>
      </c>
      <c r="O37" s="31">
        <v>3.6030005017845222E-2</v>
      </c>
      <c r="P37" s="31">
        <v>3.4835105594320161E-2</v>
      </c>
      <c r="Q37" s="35">
        <v>3.7095235211358518E-2</v>
      </c>
      <c r="R37" s="35">
        <v>4.0798532772598407E-2</v>
      </c>
      <c r="S37" s="35">
        <v>4.1265993679064236E-2</v>
      </c>
      <c r="T37" s="35">
        <v>3.8995660050487255E-2</v>
      </c>
      <c r="U37" s="35">
        <v>4.0276772438138778E-2</v>
      </c>
      <c r="V37" s="35">
        <v>4.0913719634299621E-2</v>
      </c>
      <c r="W37" s="35">
        <v>4.097217111927802E-2</v>
      </c>
      <c r="X37" s="35">
        <v>3.6709427343915892E-2</v>
      </c>
      <c r="Y37" s="35">
        <v>3.8981001803059974E-2</v>
      </c>
      <c r="Z37" s="35">
        <v>3.9424532011474625E-2</v>
      </c>
      <c r="AA37" s="35">
        <v>3.911016868432185E-2</v>
      </c>
      <c r="AB37" s="35">
        <v>3.54531226217569E-2</v>
      </c>
      <c r="AC37" s="35">
        <v>3.8765249136000476E-2</v>
      </c>
      <c r="AD37" s="35">
        <v>3.9982609178748248E-2</v>
      </c>
      <c r="AE37" s="35">
        <v>3.9058401572542291E-2</v>
      </c>
      <c r="AF37" s="35">
        <v>3.5288132340019915E-2</v>
      </c>
      <c r="AG37" s="35"/>
      <c r="AH37" s="35"/>
    </row>
    <row r="38" spans="1:41" x14ac:dyDescent="0.2">
      <c r="A38" s="30" t="s">
        <v>106</v>
      </c>
      <c r="B38" s="31">
        <f t="shared" ref="B38:B47" si="10">D38/E38-1</f>
        <v>-2.9235576501736582E-2</v>
      </c>
      <c r="C38" s="31">
        <f t="shared" si="9"/>
        <v>-2.2533690459358713E-3</v>
      </c>
      <c r="D38" s="31">
        <v>0.11604903795629518</v>
      </c>
      <c r="E38" s="31">
        <v>0.11954397498220924</v>
      </c>
      <c r="F38" s="31">
        <v>0.12069210989499138</v>
      </c>
      <c r="G38" s="31">
        <v>0.12080166052558891</v>
      </c>
      <c r="H38" s="31">
        <v>0.11631112985601054</v>
      </c>
      <c r="I38" s="31">
        <v>0.11440951519888148</v>
      </c>
      <c r="J38" s="31">
        <v>0.12117576280172412</v>
      </c>
      <c r="K38" s="31">
        <v>0.11740380356301952</v>
      </c>
      <c r="L38" s="31">
        <v>0.11841956051719464</v>
      </c>
      <c r="M38" s="31">
        <v>0.12141606279002728</v>
      </c>
      <c r="N38" s="31">
        <v>0.11894779104904823</v>
      </c>
      <c r="O38" s="31">
        <v>0.11630265200834079</v>
      </c>
      <c r="P38" s="31">
        <v>0.11383995030022923</v>
      </c>
      <c r="Q38" s="35">
        <v>0.11348239827019015</v>
      </c>
      <c r="R38" s="35">
        <v>0.11219613940335088</v>
      </c>
      <c r="S38" s="35">
        <v>0.10938042041686237</v>
      </c>
      <c r="T38" s="35">
        <v>0.11240604833535871</v>
      </c>
      <c r="U38" s="35">
        <v>0.1141373785152088</v>
      </c>
      <c r="V38" s="35">
        <v>0.11159181579255008</v>
      </c>
      <c r="W38" s="35">
        <v>0.10781330656989148</v>
      </c>
      <c r="X38" s="35">
        <v>0.10636484198276594</v>
      </c>
      <c r="Y38" s="35">
        <v>0.11185800470593746</v>
      </c>
      <c r="Z38" s="35">
        <v>0.1181421899709814</v>
      </c>
      <c r="AA38" s="35">
        <v>0.11368922611246453</v>
      </c>
      <c r="AB38" s="35">
        <v>0.1147884859859994</v>
      </c>
      <c r="AC38" s="35">
        <v>0.11516659002686649</v>
      </c>
      <c r="AD38" s="35">
        <v>0.11378936542229785</v>
      </c>
      <c r="AE38" s="35">
        <v>0.11051253604858326</v>
      </c>
      <c r="AF38" s="35">
        <v>0.11562202855442059</v>
      </c>
      <c r="AG38" s="35"/>
      <c r="AH38" s="35"/>
    </row>
    <row r="39" spans="1:41" x14ac:dyDescent="0.2">
      <c r="A39" s="30" t="s">
        <v>107</v>
      </c>
      <c r="B39" s="31">
        <f t="shared" si="10"/>
        <v>4.8806905519365618E-2</v>
      </c>
      <c r="C39" s="31">
        <f t="shared" si="9"/>
        <v>-3.7902100486957857E-2</v>
      </c>
      <c r="D39" s="31">
        <v>0.16158277971040355</v>
      </c>
      <c r="E39" s="31">
        <v>0.15406342088335917</v>
      </c>
      <c r="F39" s="31">
        <v>0.16063695396544367</v>
      </c>
      <c r="G39" s="31">
        <v>0.16142374874963095</v>
      </c>
      <c r="H39" s="31">
        <v>0.16794837593158382</v>
      </c>
      <c r="I39" s="31">
        <v>0.16483830309060341</v>
      </c>
      <c r="J39" s="31">
        <v>0.16357668015869065</v>
      </c>
      <c r="K39" s="31">
        <v>0.16233030879795432</v>
      </c>
      <c r="L39" s="31">
        <v>0.16713120536996917</v>
      </c>
      <c r="M39" s="31">
        <v>0.15731684820018332</v>
      </c>
      <c r="N39" s="31">
        <v>0.15671235639579173</v>
      </c>
      <c r="O39" s="31">
        <v>0.15167951152023509</v>
      </c>
      <c r="P39" s="31">
        <v>0.15574534359591605</v>
      </c>
      <c r="Q39" s="35">
        <v>0.14629941997448687</v>
      </c>
      <c r="R39" s="35">
        <v>0.14524770916242991</v>
      </c>
      <c r="S39" s="35">
        <v>0.14354022341391426</v>
      </c>
      <c r="T39" s="35">
        <v>0.15093087192246452</v>
      </c>
      <c r="U39" s="35">
        <v>0.14377515695562912</v>
      </c>
      <c r="V39" s="35">
        <v>0.14170816749805148</v>
      </c>
      <c r="W39" s="35">
        <v>0.13013528783354433</v>
      </c>
      <c r="X39" s="35">
        <v>0.1359224482392003</v>
      </c>
      <c r="Y39" s="35">
        <v>0.12626775450895228</v>
      </c>
      <c r="Z39" s="35">
        <v>0.12593544909140719</v>
      </c>
      <c r="AA39" s="35">
        <v>0.12327404171207389</v>
      </c>
      <c r="AB39" s="35">
        <v>0.13226878090145411</v>
      </c>
      <c r="AC39" s="35">
        <v>0.12278893454937105</v>
      </c>
      <c r="AD39" s="35">
        <v>0.12537061159875382</v>
      </c>
      <c r="AE39" s="35">
        <v>0.12578426869824</v>
      </c>
      <c r="AF39" s="35">
        <v>0.13342093735350413</v>
      </c>
      <c r="AG39" s="35"/>
      <c r="AH39" s="35"/>
    </row>
    <row r="40" spans="1:41" x14ac:dyDescent="0.2">
      <c r="A40" s="30" t="s">
        <v>108</v>
      </c>
      <c r="B40" s="31">
        <f t="shared" si="10"/>
        <v>-4.6149208065445757E-2</v>
      </c>
      <c r="C40" s="31">
        <f t="shared" si="9"/>
        <v>-4.5789594584279891E-2</v>
      </c>
      <c r="D40" s="31">
        <v>0.12289277744306111</v>
      </c>
      <c r="E40" s="31">
        <v>0.12883857567892343</v>
      </c>
      <c r="F40" s="31">
        <v>0.12584142620414079</v>
      </c>
      <c r="G40" s="31">
        <v>0.12736480461849392</v>
      </c>
      <c r="H40" s="31">
        <v>0.12879002025713659</v>
      </c>
      <c r="I40" s="31">
        <v>0.13012566100883802</v>
      </c>
      <c r="J40" s="31">
        <v>0.1288515091251704</v>
      </c>
      <c r="K40" s="31">
        <v>0.13407632939990374</v>
      </c>
      <c r="L40" s="31">
        <v>0.13062737182143497</v>
      </c>
      <c r="M40" s="31">
        <v>0.13080655038229377</v>
      </c>
      <c r="N40" s="31">
        <v>0.1281588372294184</v>
      </c>
      <c r="O40" s="31">
        <v>0.13083613535847147</v>
      </c>
      <c r="P40" s="31">
        <v>0.13187224376661691</v>
      </c>
      <c r="Q40" s="35">
        <v>0.13016042832933691</v>
      </c>
      <c r="R40" s="35">
        <v>0.1286030657241671</v>
      </c>
      <c r="S40" s="35">
        <v>0.13182436782894932</v>
      </c>
      <c r="T40" s="35">
        <v>0.13296940067819854</v>
      </c>
      <c r="U40" s="35">
        <v>0.13307150400488116</v>
      </c>
      <c r="V40" s="35">
        <v>0.1305933080018605</v>
      </c>
      <c r="W40" s="35">
        <v>0.13512376159513653</v>
      </c>
      <c r="X40" s="35">
        <v>0.1442758009021107</v>
      </c>
      <c r="Y40" s="35">
        <v>0.1369415040797623</v>
      </c>
      <c r="Z40" s="35">
        <v>0.13465902463834281</v>
      </c>
      <c r="AA40" s="35">
        <v>0.13780522122387617</v>
      </c>
      <c r="AB40" s="35">
        <v>0.1402123171327205</v>
      </c>
      <c r="AC40" s="35">
        <v>0.13808551287602838</v>
      </c>
      <c r="AD40" s="35">
        <v>0.13917290683996647</v>
      </c>
      <c r="AE40" s="35">
        <v>0.13889063059434842</v>
      </c>
      <c r="AF40" s="35">
        <v>0.14220643614417786</v>
      </c>
      <c r="AG40" s="35"/>
      <c r="AH40" s="35"/>
    </row>
    <row r="41" spans="1:41" x14ac:dyDescent="0.2">
      <c r="A41" s="30" t="s">
        <v>109</v>
      </c>
      <c r="B41" s="31">
        <f t="shared" si="10"/>
        <v>-2.4109736789937219E-2</v>
      </c>
      <c r="C41" s="31">
        <f t="shared" si="9"/>
        <v>-2.2873649383963635E-2</v>
      </c>
      <c r="D41" s="31">
        <v>0.15751225313335959</v>
      </c>
      <c r="E41" s="31">
        <v>0.16140365271730833</v>
      </c>
      <c r="F41" s="31">
        <v>0.16446938698842903</v>
      </c>
      <c r="G41" s="31">
        <v>0.16561194202285068</v>
      </c>
      <c r="H41" s="31">
        <v>0.16119947336806018</v>
      </c>
      <c r="I41" s="31">
        <v>0.16256520631176682</v>
      </c>
      <c r="J41" s="31">
        <v>0.16473210758775012</v>
      </c>
      <c r="K41" s="31">
        <v>0.16629413019671646</v>
      </c>
      <c r="L41" s="31">
        <v>0.15677618967554452</v>
      </c>
      <c r="M41" s="31">
        <v>0.1527246732982333</v>
      </c>
      <c r="N41" s="31">
        <v>0.15102280762729611</v>
      </c>
      <c r="O41" s="31">
        <v>0.14752488807623571</v>
      </c>
      <c r="P41" s="31">
        <v>0.13537623478115543</v>
      </c>
      <c r="Q41" s="35">
        <v>0.13244752428054773</v>
      </c>
      <c r="R41" s="35">
        <v>0.1326652284394442</v>
      </c>
      <c r="S41" s="35">
        <v>0.12771521331915625</v>
      </c>
      <c r="T41" s="35">
        <v>0.12443515277011502</v>
      </c>
      <c r="U41" s="35">
        <v>0.12416150006242449</v>
      </c>
      <c r="V41" s="35">
        <v>0.12336250247147476</v>
      </c>
      <c r="W41" s="35">
        <v>0.12369220317205321</v>
      </c>
      <c r="X41" s="35">
        <v>0.11706540755105746</v>
      </c>
      <c r="Y41" s="35">
        <v>0.12023612682796632</v>
      </c>
      <c r="Z41" s="35">
        <v>0.12222167374636009</v>
      </c>
      <c r="AA41" s="35">
        <v>0.12222964862710667</v>
      </c>
      <c r="AB41" s="35">
        <v>0.12057736576449052</v>
      </c>
      <c r="AC41" s="35">
        <v>0.12056624178541192</v>
      </c>
      <c r="AD41" s="35">
        <v>0.12152689121974707</v>
      </c>
      <c r="AE41" s="35">
        <v>0.1245762398706845</v>
      </c>
      <c r="AF41" s="35">
        <v>0.12200013759655715</v>
      </c>
      <c r="AG41" s="35"/>
      <c r="AH41" s="35"/>
    </row>
    <row r="42" spans="1:41" x14ac:dyDescent="0.2">
      <c r="A42" s="30" t="s">
        <v>110</v>
      </c>
      <c r="B42" s="31">
        <f t="shared" si="10"/>
        <v>-6.775577354872242E-2</v>
      </c>
      <c r="C42" s="31">
        <f t="shared" si="9"/>
        <v>-3.4291981253841142E-3</v>
      </c>
      <c r="D42" s="31">
        <v>0.12840157157638124</v>
      </c>
      <c r="E42" s="31">
        <v>0.13773383404599929</v>
      </c>
      <c r="F42" s="31">
        <v>0.1369707959569664</v>
      </c>
      <c r="G42" s="31">
        <v>0.1260482299960155</v>
      </c>
      <c r="H42" s="31">
        <v>0.1288434011259906</v>
      </c>
      <c r="I42" s="31">
        <v>0.13729912646084497</v>
      </c>
      <c r="J42" s="31">
        <v>0.14394795487118886</v>
      </c>
      <c r="K42" s="31">
        <v>0.14260032775481679</v>
      </c>
      <c r="L42" s="31">
        <v>0.13533246240378474</v>
      </c>
      <c r="M42" s="31">
        <v>0.13810462651512725</v>
      </c>
      <c r="N42" s="31">
        <v>0.13948866816144617</v>
      </c>
      <c r="O42" s="31">
        <v>0.14218643851813742</v>
      </c>
      <c r="P42" s="31">
        <v>0.12757127870822724</v>
      </c>
      <c r="Q42" s="35">
        <v>0.13093174140241132</v>
      </c>
      <c r="R42" s="35">
        <v>0.13143349366380663</v>
      </c>
      <c r="S42" s="35">
        <v>0.13317521054982878</v>
      </c>
      <c r="T42" s="35">
        <v>0.12897051802523576</v>
      </c>
      <c r="U42" s="35">
        <v>0.13021989712900106</v>
      </c>
      <c r="V42" s="35">
        <v>0.13565249677758329</v>
      </c>
      <c r="W42" s="35">
        <v>0.13905789767778234</v>
      </c>
      <c r="X42" s="35">
        <v>0.14141933727605924</v>
      </c>
      <c r="Y42" s="35">
        <v>0.1359301139297808</v>
      </c>
      <c r="Z42" s="35">
        <v>0.13082379679156525</v>
      </c>
      <c r="AA42" s="35">
        <v>0.13112598213013321</v>
      </c>
      <c r="AB42" s="35">
        <v>0.12390867797592958</v>
      </c>
      <c r="AC42" s="35">
        <v>0.13022567338942884</v>
      </c>
      <c r="AD42" s="35">
        <v>0.13609038004700508</v>
      </c>
      <c r="AE42" s="35">
        <v>0.13638780797416744</v>
      </c>
      <c r="AF42" s="35">
        <v>0.14018241971484496</v>
      </c>
      <c r="AG42" s="35"/>
      <c r="AH42" s="35"/>
    </row>
    <row r="43" spans="1:41" x14ac:dyDescent="0.2">
      <c r="A43" s="30" t="s">
        <v>111</v>
      </c>
      <c r="B43" s="31">
        <f t="shared" si="10"/>
        <v>0.12100749345111317</v>
      </c>
      <c r="C43" s="31">
        <f t="shared" si="9"/>
        <v>5.0788443771970115E-2</v>
      </c>
      <c r="D43" s="31">
        <v>0.12855123767375143</v>
      </c>
      <c r="E43" s="31">
        <v>0.11467473538289735</v>
      </c>
      <c r="F43" s="31">
        <v>0.11150820474677876</v>
      </c>
      <c r="G43" s="31">
        <v>0.11132364762733624</v>
      </c>
      <c r="H43" s="31">
        <v>0.12233788678936798</v>
      </c>
      <c r="I43" s="31">
        <v>0.10871798581184235</v>
      </c>
      <c r="J43" s="31">
        <v>0.10850758484368005</v>
      </c>
      <c r="K43" s="31">
        <v>0.11248982399927161</v>
      </c>
      <c r="L43" s="31">
        <v>0.12170025805147848</v>
      </c>
      <c r="M43" s="31">
        <v>0.11006900207297861</v>
      </c>
      <c r="N43" s="31">
        <v>0.10856175867746823</v>
      </c>
      <c r="O43" s="31">
        <v>0.11376017122915984</v>
      </c>
      <c r="P43" s="31">
        <v>0.12255621465358327</v>
      </c>
      <c r="Q43" s="35">
        <v>0.10929316494555597</v>
      </c>
      <c r="R43" s="35">
        <v>0.10683092106731937</v>
      </c>
      <c r="S43" s="35">
        <v>0.10496935273810323</v>
      </c>
      <c r="T43" s="35">
        <v>0.11109265755071164</v>
      </c>
      <c r="U43" s="35">
        <v>0.10135802998093128</v>
      </c>
      <c r="V43" s="35">
        <v>0.10644006076775095</v>
      </c>
      <c r="W43" s="35">
        <v>0.11106066422931031</v>
      </c>
      <c r="X43" s="35">
        <v>0.11229884740889522</v>
      </c>
      <c r="Y43" s="35">
        <v>0.10718694712358073</v>
      </c>
      <c r="Z43" s="35">
        <v>0.10718313795122013</v>
      </c>
      <c r="AA43" s="35">
        <v>0.1078763083638003</v>
      </c>
      <c r="AB43" s="35">
        <v>0.11224383750523038</v>
      </c>
      <c r="AC43" s="35">
        <v>0.10252121057457943</v>
      </c>
      <c r="AD43" s="35">
        <v>0.10044563651524042</v>
      </c>
      <c r="AE43" s="35">
        <v>0.10097545389627545</v>
      </c>
      <c r="AF43" s="35">
        <v>0.1048854711190837</v>
      </c>
      <c r="AG43" s="35"/>
      <c r="AH43" s="35"/>
    </row>
    <row r="44" spans="1:41" x14ac:dyDescent="0.2">
      <c r="A44" s="30" t="s">
        <v>112</v>
      </c>
      <c r="B44" s="31">
        <f t="shared" si="10"/>
        <v>-3.4849970625751903E-2</v>
      </c>
      <c r="C44" s="31">
        <f t="shared" si="9"/>
        <v>-0.11321612229499167</v>
      </c>
      <c r="D44" s="31">
        <v>2.8235955627695881E-2</v>
      </c>
      <c r="E44" s="31">
        <v>2.9255509266266688E-2</v>
      </c>
      <c r="F44" s="31">
        <v>2.9529500530045823E-2</v>
      </c>
      <c r="G44" s="31">
        <v>2.9601212770538631E-2</v>
      </c>
      <c r="H44" s="31">
        <v>3.1840853603214321E-2</v>
      </c>
      <c r="I44" s="31">
        <v>3.196761815925183E-2</v>
      </c>
      <c r="J44" s="31">
        <v>3.2318106965250996E-2</v>
      </c>
      <c r="K44" s="31">
        <v>3.3535716809298191E-2</v>
      </c>
      <c r="L44" s="31">
        <v>3.3174678438464E-2</v>
      </c>
      <c r="M44" s="31">
        <v>3.1962584198654075E-2</v>
      </c>
      <c r="N44" s="31">
        <v>2.927515737635894E-2</v>
      </c>
      <c r="O44" s="31">
        <v>3.0398259665474069E-2</v>
      </c>
      <c r="P44" s="31">
        <v>2.8951556791360439E-2</v>
      </c>
      <c r="Q44" s="35">
        <v>2.7523767947745779E-2</v>
      </c>
      <c r="R44" s="35">
        <v>2.7434871395382279E-2</v>
      </c>
      <c r="S44" s="35">
        <v>2.8213399958758885E-2</v>
      </c>
      <c r="T44" s="35">
        <v>2.7966068379340805E-2</v>
      </c>
      <c r="U44" s="35">
        <v>2.8336713098118031E-2</v>
      </c>
      <c r="V44" s="35">
        <v>3.1870229051498986E-2</v>
      </c>
      <c r="W44" s="35">
        <v>3.2604920548892212E-2</v>
      </c>
      <c r="X44" s="35">
        <v>3.1387817354631233E-2</v>
      </c>
      <c r="Y44" s="35">
        <v>3.2565768879540394E-2</v>
      </c>
      <c r="Z44" s="35">
        <v>3.2192093235758903E-2</v>
      </c>
      <c r="AA44" s="35">
        <v>3.2174585165092119E-2</v>
      </c>
      <c r="AB44" s="35">
        <v>3.1789672447176363E-2</v>
      </c>
      <c r="AC44" s="35">
        <v>3.1475920543773343E-2</v>
      </c>
      <c r="AD44" s="35">
        <v>3.1538728043227805E-2</v>
      </c>
      <c r="AE44" s="35">
        <v>3.2810844133557622E-2</v>
      </c>
      <c r="AF44" s="35">
        <v>3.2370247939466842E-2</v>
      </c>
      <c r="AG44" s="35"/>
      <c r="AH44" s="35"/>
    </row>
    <row r="45" spans="1:41" x14ac:dyDescent="0.2">
      <c r="A45" s="30" t="s">
        <v>113</v>
      </c>
      <c r="B45" s="31">
        <f t="shared" si="10"/>
        <v>-0.10240533463305279</v>
      </c>
      <c r="C45" s="31">
        <f t="shared" si="9"/>
        <v>-1.493521139929832E-2</v>
      </c>
      <c r="D45" s="31">
        <v>2.920706198095338E-2</v>
      </c>
      <c r="E45" s="31">
        <v>3.2539255309648248E-2</v>
      </c>
      <c r="F45" s="31">
        <v>2.9602201564125144E-2</v>
      </c>
      <c r="G45" s="31">
        <v>3.0107436739800007E-2</v>
      </c>
      <c r="H45" s="31">
        <v>2.9649889346306267E-2</v>
      </c>
      <c r="I45" s="31">
        <v>3.5103391615263969E-2</v>
      </c>
      <c r="J45" s="31">
        <v>2.9186918578434612E-2</v>
      </c>
      <c r="K45" s="31">
        <v>3.2849892936788423E-2</v>
      </c>
      <c r="L45" s="31">
        <v>2.88547225613449E-2</v>
      </c>
      <c r="M45" s="31">
        <v>3.4313016405974291E-2</v>
      </c>
      <c r="N45" s="31">
        <v>3.026225283010953E-2</v>
      </c>
      <c r="O45" s="31">
        <v>3.7038532577250149E-2</v>
      </c>
      <c r="P45" s="31">
        <v>3.216755357776304E-2</v>
      </c>
      <c r="Q45" s="35">
        <v>3.4021553527586033E-2</v>
      </c>
      <c r="R45" s="35">
        <v>3.0486487107982348E-2</v>
      </c>
      <c r="S45" s="35">
        <v>3.7400791375979271E-2</v>
      </c>
      <c r="T45" s="35">
        <v>3.1993652711909341E-2</v>
      </c>
      <c r="U45" s="35">
        <v>3.5288628113013115E-2</v>
      </c>
      <c r="V45" s="35">
        <v>3.2203004778282612E-2</v>
      </c>
      <c r="W45" s="35">
        <v>3.4252764226075684E-2</v>
      </c>
      <c r="X45" s="35">
        <v>3.0906898097498751E-2</v>
      </c>
      <c r="Y45" s="35">
        <v>3.52589601533599E-2</v>
      </c>
      <c r="Z45" s="35">
        <v>3.0836073362818621E-2</v>
      </c>
      <c r="AA45" s="35">
        <v>3.2987423288072283E-2</v>
      </c>
      <c r="AB45" s="35">
        <v>3.2892693458017978E-2</v>
      </c>
      <c r="AC45" s="35">
        <v>3.7779434871194083E-2</v>
      </c>
      <c r="AD45" s="35">
        <v>3.3754796557243671E-2</v>
      </c>
      <c r="AE45" s="35">
        <v>3.8038419670159918E-2</v>
      </c>
      <c r="AF45" s="35">
        <v>3.5106393504464137E-2</v>
      </c>
      <c r="AG45" s="35"/>
      <c r="AH45" s="35"/>
    </row>
    <row r="46" spans="1:41" x14ac:dyDescent="0.2">
      <c r="A46" s="30" t="s">
        <v>142</v>
      </c>
      <c r="B46" s="31">
        <f t="shared" si="10"/>
        <v>-1.6036278106548951E-2</v>
      </c>
      <c r="C46" s="31">
        <f t="shared" si="9"/>
        <v>8.8604716975378306E-2</v>
      </c>
      <c r="D46" s="31">
        <v>8.9717375387109843E-3</v>
      </c>
      <c r="E46" s="31">
        <v>9.1179556106464801E-3</v>
      </c>
      <c r="F46" s="31">
        <v>8.9520589117301781E-3</v>
      </c>
      <c r="G46" s="31">
        <v>8.7791182096615822E-3</v>
      </c>
      <c r="H46" s="31">
        <v>8.2415016202009566E-3</v>
      </c>
      <c r="I46" s="31">
        <v>8.5175979196467303E-3</v>
      </c>
      <c r="J46" s="31"/>
      <c r="K46" s="31"/>
      <c r="L46" s="31"/>
      <c r="M46" s="31"/>
      <c r="N46" s="31"/>
      <c r="O46" s="31"/>
      <c r="P46" s="31"/>
      <c r="Q46" s="35"/>
      <c r="R46" s="35"/>
      <c r="S46" s="35"/>
      <c r="T46" s="35"/>
      <c r="U46" s="35"/>
      <c r="V46" s="35"/>
      <c r="W46" s="35"/>
      <c r="X46" s="35"/>
      <c r="Y46" s="35"/>
      <c r="Z46" s="35"/>
      <c r="AA46" s="35"/>
      <c r="AB46" s="35"/>
      <c r="AC46" s="35"/>
      <c r="AD46" s="35"/>
      <c r="AE46" s="35"/>
      <c r="AF46" s="35"/>
      <c r="AG46" s="35"/>
      <c r="AH46" s="35"/>
    </row>
    <row r="47" spans="1:41" s="21" customFormat="1" ht="15.75" x14ac:dyDescent="0.25">
      <c r="A47" s="36" t="s">
        <v>95</v>
      </c>
      <c r="B47" s="37">
        <f t="shared" si="10"/>
        <v>0</v>
      </c>
      <c r="C47" s="37">
        <f t="shared" si="9"/>
        <v>0</v>
      </c>
      <c r="D47" s="37">
        <v>1</v>
      </c>
      <c r="E47" s="37">
        <v>1</v>
      </c>
      <c r="F47" s="37">
        <v>1</v>
      </c>
      <c r="G47" s="37">
        <v>1</v>
      </c>
      <c r="H47" s="37">
        <v>1</v>
      </c>
      <c r="I47" s="37">
        <v>1</v>
      </c>
      <c r="J47" s="37">
        <v>1</v>
      </c>
      <c r="K47" s="37">
        <v>1</v>
      </c>
      <c r="L47" s="37">
        <v>1</v>
      </c>
      <c r="M47" s="37">
        <v>1</v>
      </c>
      <c r="N47" s="37">
        <v>1</v>
      </c>
      <c r="O47" s="37">
        <v>1</v>
      </c>
      <c r="P47" s="37">
        <v>1</v>
      </c>
      <c r="Q47" s="41">
        <v>1</v>
      </c>
      <c r="R47" s="41">
        <v>1</v>
      </c>
      <c r="S47" s="41">
        <v>1</v>
      </c>
      <c r="T47" s="41">
        <v>1</v>
      </c>
      <c r="U47" s="41">
        <v>1</v>
      </c>
      <c r="V47" s="41">
        <v>1</v>
      </c>
      <c r="W47" s="41">
        <v>1</v>
      </c>
      <c r="X47" s="41">
        <v>1</v>
      </c>
      <c r="Y47" s="41">
        <v>1</v>
      </c>
      <c r="Z47" s="41">
        <f>SUM(Z36:Z45)</f>
        <v>1.0000000000000002</v>
      </c>
      <c r="AA47" s="41">
        <v>1</v>
      </c>
      <c r="AB47" s="41">
        <v>1</v>
      </c>
      <c r="AC47" s="41">
        <v>1</v>
      </c>
      <c r="AD47" s="41">
        <v>1</v>
      </c>
      <c r="AE47" s="41">
        <v>1</v>
      </c>
      <c r="AF47" s="41">
        <v>1</v>
      </c>
      <c r="AG47" s="41"/>
      <c r="AH47" s="41"/>
    </row>
    <row r="48" spans="1:41" ht="15.75" x14ac:dyDescent="0.25">
      <c r="A48" s="36" t="str">
        <f>A18</f>
        <v xml:space="preserve">   *Proforma Q2,'16 &amp; prior, RE in Financials; back data for FYI only</v>
      </c>
      <c r="B48" s="44"/>
      <c r="C48" s="44"/>
      <c r="D48" s="44"/>
      <c r="E48" s="44"/>
      <c r="F48" s="44"/>
      <c r="G48" s="44"/>
      <c r="H48" s="44"/>
      <c r="I48" s="44"/>
      <c r="J48" s="44"/>
      <c r="K48" s="44"/>
      <c r="L48" s="44"/>
      <c r="M48" s="44"/>
      <c r="N48" s="44"/>
      <c r="O48" s="44"/>
      <c r="P48" s="44"/>
      <c r="Q48" s="44"/>
      <c r="R48" s="44"/>
      <c r="S48" s="44"/>
      <c r="T48" s="44"/>
      <c r="U48" s="44"/>
      <c r="V48" s="44"/>
      <c r="W48" s="44"/>
      <c r="X48" s="44"/>
      <c r="Y48" s="32"/>
      <c r="Z48" s="32"/>
      <c r="AA48" s="32"/>
      <c r="AB48" s="32"/>
      <c r="AC48" s="32"/>
    </row>
    <row r="49" spans="1:29" x14ac:dyDescent="0.2">
      <c r="A49" s="44"/>
      <c r="B49" s="44"/>
      <c r="C49" s="44"/>
      <c r="D49" s="44"/>
      <c r="E49" s="44"/>
      <c r="F49" s="44"/>
      <c r="G49" s="44"/>
      <c r="H49" s="44"/>
      <c r="I49" s="44"/>
      <c r="J49" s="44"/>
      <c r="K49" s="44"/>
      <c r="L49" s="44"/>
      <c r="M49" s="44"/>
      <c r="N49" s="44"/>
      <c r="O49" s="44"/>
      <c r="P49" s="44"/>
      <c r="Q49" s="44"/>
      <c r="R49" s="44"/>
      <c r="S49" s="44"/>
      <c r="T49" s="44"/>
      <c r="U49" s="44"/>
      <c r="V49" s="44"/>
      <c r="W49" s="44"/>
      <c r="X49" s="44"/>
      <c r="Y49" s="32"/>
      <c r="Z49" s="32"/>
      <c r="AA49" s="32"/>
      <c r="AB49" s="32"/>
      <c r="AC49" s="32"/>
    </row>
    <row r="50" spans="1:29" ht="12.75" customHeight="1" x14ac:dyDescent="0.2">
      <c r="A50" s="32"/>
      <c r="B50" s="32"/>
      <c r="C50" s="32"/>
      <c r="D50" s="32"/>
      <c r="E50" s="32"/>
      <c r="F50" s="32"/>
      <c r="G50" s="32"/>
      <c r="H50" s="32"/>
      <c r="I50" s="32"/>
      <c r="J50" s="32"/>
      <c r="K50" s="32"/>
      <c r="L50" s="32"/>
      <c r="M50" s="32"/>
      <c r="N50" s="32"/>
      <c r="O50" s="32"/>
      <c r="P50" s="23"/>
      <c r="Q50" s="23"/>
      <c r="R50" s="23"/>
      <c r="S50" s="23"/>
      <c r="T50" s="23"/>
      <c r="U50" s="23"/>
      <c r="V50" s="23"/>
      <c r="W50" s="23"/>
      <c r="X50" s="23"/>
      <c r="Y50" s="23"/>
      <c r="Z50" s="23"/>
      <c r="AA50" s="23"/>
      <c r="AB50" s="23"/>
      <c r="AC50" s="23"/>
    </row>
    <row r="51" spans="1:29" x14ac:dyDescent="0.2">
      <c r="A51" s="32"/>
      <c r="B51" s="32"/>
      <c r="C51" s="32"/>
      <c r="D51" s="32"/>
      <c r="E51" s="32"/>
      <c r="F51" s="32"/>
      <c r="G51" s="32"/>
      <c r="H51" s="32"/>
      <c r="I51" s="32"/>
      <c r="J51" s="32"/>
      <c r="K51" s="32"/>
      <c r="L51" s="32"/>
      <c r="M51" s="32"/>
      <c r="N51" s="32"/>
      <c r="O51" s="32"/>
      <c r="P51" s="23"/>
      <c r="Q51" s="23"/>
      <c r="R51" s="23"/>
      <c r="S51" s="23"/>
      <c r="T51" s="23"/>
      <c r="U51" s="23"/>
      <c r="V51" s="23"/>
      <c r="W51" s="23"/>
      <c r="X51" s="23"/>
      <c r="Y51" s="23"/>
      <c r="Z51" s="23"/>
      <c r="AA51" s="23"/>
      <c r="AB51" s="23"/>
      <c r="AC51" s="23"/>
    </row>
    <row r="52" spans="1:29" x14ac:dyDescent="0.2">
      <c r="A52" s="47"/>
      <c r="B52" s="47"/>
      <c r="C52" s="47"/>
      <c r="D52" s="47"/>
      <c r="E52" s="47"/>
      <c r="F52" s="47"/>
      <c r="G52" s="47"/>
      <c r="H52" s="47"/>
      <c r="I52" s="47"/>
      <c r="J52" s="47"/>
      <c r="K52" s="47"/>
      <c r="L52" s="47"/>
      <c r="M52" s="47"/>
      <c r="N52" s="47"/>
      <c r="O52" s="47"/>
      <c r="P52" s="23"/>
      <c r="Q52" s="23"/>
      <c r="R52" s="23"/>
      <c r="S52" s="23"/>
      <c r="T52" s="23"/>
      <c r="U52" s="23"/>
      <c r="V52" s="23"/>
      <c r="W52" s="23"/>
      <c r="X52" s="23"/>
      <c r="Y52" s="23"/>
      <c r="Z52" s="23"/>
      <c r="AA52" s="23"/>
      <c r="AB52" s="23"/>
      <c r="AC52" s="23"/>
    </row>
    <row r="53" spans="1:29" x14ac:dyDescent="0.2">
      <c r="A53" s="34"/>
      <c r="B53" s="34"/>
      <c r="C53" s="34"/>
      <c r="D53" s="34"/>
      <c r="E53" s="34"/>
      <c r="F53" s="34"/>
      <c r="G53" s="34"/>
      <c r="H53" s="34"/>
      <c r="I53" s="34"/>
      <c r="J53" s="34"/>
      <c r="K53" s="34"/>
      <c r="L53" s="34"/>
      <c r="M53" s="34"/>
      <c r="N53" s="34"/>
      <c r="O53" s="34"/>
      <c r="P53" s="23"/>
      <c r="Q53" s="23"/>
      <c r="R53" s="23"/>
      <c r="S53" s="23"/>
      <c r="T53" s="23"/>
      <c r="U53" s="23"/>
      <c r="V53" s="23"/>
      <c r="W53" s="23"/>
      <c r="X53" s="23"/>
      <c r="Y53" s="23"/>
      <c r="Z53" s="23"/>
      <c r="AA53" s="23"/>
      <c r="AB53" s="23"/>
      <c r="AC53" s="23"/>
    </row>
    <row r="54" spans="1:29" x14ac:dyDescent="0.2">
      <c r="P54" s="23"/>
      <c r="Q54" s="23"/>
      <c r="R54" s="23"/>
      <c r="S54" s="23"/>
      <c r="T54" s="23"/>
      <c r="U54" s="23"/>
      <c r="V54" s="23"/>
      <c r="W54" s="23"/>
      <c r="X54" s="23"/>
      <c r="Y54" s="23"/>
      <c r="Z54" s="23"/>
      <c r="AA54" s="23"/>
      <c r="AB54" s="23"/>
      <c r="AC54" s="23"/>
    </row>
    <row r="55" spans="1:29" x14ac:dyDescent="0.2">
      <c r="P55" s="23"/>
      <c r="Q55" s="23"/>
      <c r="R55" s="23"/>
      <c r="S55" s="23"/>
      <c r="T55" s="23"/>
      <c r="U55" s="23"/>
      <c r="V55" s="23"/>
      <c r="W55" s="23"/>
      <c r="X55" s="23"/>
      <c r="Y55" s="23"/>
      <c r="Z55" s="23"/>
      <c r="AA55" s="23"/>
      <c r="AB55" s="23"/>
      <c r="AC55" s="23"/>
    </row>
    <row r="56" spans="1:29" x14ac:dyDescent="0.2">
      <c r="P56" s="23"/>
      <c r="Q56" s="23"/>
      <c r="R56" s="23"/>
      <c r="S56" s="23"/>
      <c r="T56" s="23"/>
      <c r="U56" s="23"/>
      <c r="V56" s="23"/>
      <c r="W56" s="23"/>
      <c r="X56" s="23"/>
      <c r="Y56" s="23"/>
      <c r="Z56" s="23"/>
      <c r="AA56" s="23"/>
      <c r="AB56" s="23"/>
      <c r="AC56" s="23"/>
    </row>
    <row r="57" spans="1:29" x14ac:dyDescent="0.2">
      <c r="A57" s="31"/>
      <c r="B57" s="31"/>
      <c r="C57" s="31"/>
      <c r="D57" s="31"/>
      <c r="E57" s="31"/>
      <c r="F57" s="31"/>
      <c r="G57" s="31"/>
      <c r="H57" s="31"/>
      <c r="I57" s="31"/>
      <c r="J57" s="31"/>
      <c r="K57" s="31"/>
      <c r="L57" s="31"/>
      <c r="M57" s="31"/>
      <c r="N57" s="31"/>
      <c r="O57" s="31"/>
      <c r="P57" s="23"/>
      <c r="Q57" s="23"/>
      <c r="R57" s="23"/>
      <c r="S57" s="23"/>
      <c r="T57" s="23"/>
      <c r="U57" s="23"/>
      <c r="V57" s="23"/>
      <c r="W57" s="23"/>
      <c r="X57" s="23"/>
      <c r="Y57" s="23"/>
      <c r="Z57" s="23"/>
      <c r="AA57" s="23"/>
      <c r="AB57" s="23"/>
      <c r="AC57" s="23"/>
    </row>
    <row r="58" spans="1:29" x14ac:dyDescent="0.2">
      <c r="A58" s="31"/>
      <c r="B58" s="31"/>
      <c r="C58" s="31"/>
      <c r="D58" s="31"/>
      <c r="E58" s="31"/>
      <c r="F58" s="31"/>
      <c r="G58" s="31"/>
      <c r="H58" s="31"/>
      <c r="I58" s="31"/>
      <c r="J58" s="31"/>
      <c r="K58" s="31"/>
      <c r="L58" s="31"/>
      <c r="M58" s="31"/>
      <c r="N58" s="31"/>
      <c r="O58" s="31"/>
      <c r="P58" s="23"/>
      <c r="Q58" s="23"/>
      <c r="R58" s="23"/>
      <c r="S58" s="23"/>
      <c r="T58" s="23"/>
      <c r="U58" s="23"/>
      <c r="V58" s="23"/>
      <c r="W58" s="23"/>
      <c r="X58" s="23"/>
      <c r="Y58" s="23"/>
      <c r="Z58" s="23"/>
      <c r="AA58" s="23"/>
      <c r="AB58" s="23"/>
      <c r="AC58" s="23"/>
    </row>
    <row r="59" spans="1:29" x14ac:dyDescent="0.2">
      <c r="A59" s="31"/>
      <c r="B59" s="31"/>
      <c r="C59" s="31"/>
      <c r="D59" s="31"/>
      <c r="E59" s="31"/>
      <c r="F59" s="31"/>
      <c r="G59" s="31"/>
      <c r="H59" s="31"/>
      <c r="I59" s="31"/>
      <c r="J59" s="31"/>
      <c r="K59" s="31"/>
      <c r="L59" s="31"/>
      <c r="M59" s="31"/>
      <c r="N59" s="31"/>
      <c r="O59" s="31"/>
      <c r="P59" s="23"/>
      <c r="Q59" s="23"/>
      <c r="R59" s="23"/>
      <c r="S59" s="23"/>
      <c r="T59" s="23"/>
      <c r="U59" s="23"/>
      <c r="V59" s="23"/>
      <c r="W59" s="23"/>
      <c r="X59" s="23"/>
      <c r="Y59" s="23"/>
      <c r="Z59" s="23"/>
      <c r="AA59" s="23"/>
      <c r="AB59" s="23"/>
      <c r="AC59" s="23"/>
    </row>
    <row r="60" spans="1:29" x14ac:dyDescent="0.2">
      <c r="A60" s="31"/>
      <c r="B60" s="31"/>
      <c r="C60" s="31"/>
      <c r="D60" s="31"/>
      <c r="E60" s="31"/>
      <c r="F60" s="31"/>
      <c r="G60" s="31"/>
      <c r="H60" s="31"/>
      <c r="I60" s="31"/>
      <c r="J60" s="31"/>
      <c r="K60" s="31"/>
      <c r="L60" s="31"/>
      <c r="M60" s="31"/>
      <c r="N60" s="31"/>
      <c r="O60" s="31"/>
      <c r="P60" s="23"/>
      <c r="Q60" s="23"/>
      <c r="R60" s="23"/>
      <c r="S60" s="23"/>
      <c r="T60" s="23"/>
      <c r="U60" s="23"/>
      <c r="V60" s="23"/>
      <c r="W60" s="23"/>
      <c r="X60" s="23"/>
      <c r="Y60" s="23"/>
      <c r="Z60" s="23"/>
      <c r="AA60" s="23"/>
      <c r="AB60" s="23"/>
      <c r="AC60" s="23"/>
    </row>
    <row r="61" spans="1:29" x14ac:dyDescent="0.2">
      <c r="A61" s="31"/>
      <c r="B61" s="31"/>
      <c r="C61" s="31"/>
      <c r="D61" s="31"/>
      <c r="E61" s="31"/>
      <c r="F61" s="31"/>
      <c r="G61" s="31"/>
      <c r="H61" s="31"/>
      <c r="I61" s="31"/>
      <c r="J61" s="31"/>
      <c r="K61" s="31"/>
      <c r="L61" s="31"/>
      <c r="M61" s="31"/>
      <c r="N61" s="31"/>
      <c r="O61" s="31"/>
      <c r="P61" s="23"/>
      <c r="Q61" s="23"/>
      <c r="R61" s="23"/>
      <c r="S61" s="23"/>
      <c r="T61" s="23"/>
      <c r="U61" s="23"/>
      <c r="V61" s="23"/>
      <c r="W61" s="23"/>
      <c r="X61" s="23"/>
      <c r="Y61" s="23"/>
      <c r="Z61" s="23"/>
      <c r="AA61" s="23"/>
      <c r="AB61" s="23"/>
      <c r="AC61" s="23"/>
    </row>
    <row r="62" spans="1:29" x14ac:dyDescent="0.2">
      <c r="A62" s="31"/>
      <c r="B62" s="31"/>
      <c r="C62" s="31"/>
      <c r="D62" s="31"/>
      <c r="E62" s="31"/>
      <c r="F62" s="31"/>
      <c r="G62" s="31"/>
      <c r="H62" s="31"/>
      <c r="I62" s="31"/>
      <c r="J62" s="31"/>
      <c r="K62" s="31"/>
      <c r="L62" s="31"/>
      <c r="M62" s="31"/>
      <c r="N62" s="31"/>
      <c r="O62" s="31"/>
      <c r="P62" s="23"/>
      <c r="Q62" s="23"/>
      <c r="R62" s="23"/>
      <c r="S62" s="23"/>
      <c r="T62" s="23"/>
      <c r="U62" s="23"/>
      <c r="V62" s="23"/>
      <c r="W62" s="23"/>
      <c r="X62" s="23"/>
      <c r="Y62" s="23"/>
      <c r="Z62" s="23"/>
      <c r="AA62" s="23"/>
      <c r="AB62" s="23"/>
      <c r="AC62" s="23"/>
    </row>
    <row r="63" spans="1:29" x14ac:dyDescent="0.2">
      <c r="A63" s="31"/>
      <c r="B63" s="31"/>
      <c r="C63" s="31"/>
      <c r="D63" s="31"/>
      <c r="E63" s="31"/>
      <c r="F63" s="31"/>
      <c r="G63" s="31"/>
      <c r="H63" s="31"/>
      <c r="I63" s="31"/>
      <c r="J63" s="31"/>
      <c r="K63" s="31"/>
      <c r="L63" s="31"/>
      <c r="M63" s="31"/>
      <c r="N63" s="31"/>
      <c r="O63" s="31"/>
      <c r="P63" s="23"/>
      <c r="Q63" s="23"/>
      <c r="R63" s="23"/>
      <c r="S63" s="23"/>
      <c r="T63" s="23"/>
      <c r="U63" s="23"/>
      <c r="V63" s="23"/>
      <c r="W63" s="23"/>
      <c r="X63" s="23"/>
      <c r="Y63" s="23"/>
      <c r="Z63" s="23"/>
      <c r="AA63" s="23"/>
      <c r="AB63" s="23"/>
      <c r="AC63" s="23"/>
    </row>
    <row r="64" spans="1:29" x14ac:dyDescent="0.2">
      <c r="A64" s="31"/>
      <c r="B64" s="31"/>
      <c r="C64" s="31"/>
      <c r="D64" s="31"/>
      <c r="E64" s="31"/>
      <c r="F64" s="31"/>
      <c r="G64" s="31"/>
      <c r="H64" s="31"/>
      <c r="I64" s="31"/>
      <c r="J64" s="31"/>
      <c r="K64" s="31"/>
      <c r="L64" s="31"/>
      <c r="M64" s="31"/>
      <c r="N64" s="31"/>
      <c r="O64" s="31"/>
      <c r="P64" s="23"/>
      <c r="Q64" s="23"/>
      <c r="R64" s="23"/>
      <c r="S64" s="23"/>
      <c r="T64" s="23"/>
      <c r="U64" s="23"/>
      <c r="V64" s="23"/>
      <c r="W64" s="23"/>
      <c r="X64" s="23"/>
      <c r="Y64" s="23"/>
      <c r="Z64" s="23"/>
      <c r="AA64" s="23"/>
      <c r="AB64" s="23"/>
      <c r="AC64" s="23"/>
    </row>
    <row r="65" spans="1:29" x14ac:dyDescent="0.2">
      <c r="A65" s="31"/>
      <c r="B65" s="31"/>
      <c r="C65" s="31"/>
      <c r="D65" s="31"/>
      <c r="E65" s="31"/>
      <c r="F65" s="31"/>
      <c r="G65" s="31"/>
      <c r="H65" s="31"/>
      <c r="I65" s="31"/>
      <c r="J65" s="31"/>
      <c r="K65" s="31"/>
      <c r="L65" s="31"/>
      <c r="M65" s="31"/>
      <c r="N65" s="31"/>
      <c r="O65" s="31"/>
      <c r="P65" s="23"/>
      <c r="Q65" s="23"/>
      <c r="R65" s="23"/>
      <c r="S65" s="23"/>
      <c r="T65" s="23"/>
      <c r="U65" s="23"/>
      <c r="V65" s="23"/>
      <c r="W65" s="23"/>
      <c r="X65" s="23"/>
      <c r="Y65" s="23"/>
      <c r="Z65" s="23"/>
      <c r="AA65" s="23"/>
      <c r="AB65" s="23"/>
      <c r="AC65" s="23"/>
    </row>
    <row r="66" spans="1:29" x14ac:dyDescent="0.2">
      <c r="A66" s="31"/>
      <c r="B66" s="31"/>
      <c r="L66" s="31"/>
      <c r="M66" s="31"/>
      <c r="N66" s="31"/>
      <c r="O66" s="31"/>
      <c r="P66" s="23"/>
      <c r="Q66" s="23"/>
      <c r="R66" s="23"/>
      <c r="S66" s="23"/>
      <c r="T66" s="23"/>
      <c r="U66" s="23"/>
      <c r="V66" s="23"/>
      <c r="W66" s="23"/>
      <c r="X66" s="23"/>
      <c r="Y66" s="23"/>
      <c r="Z66" s="23"/>
      <c r="AA66" s="23"/>
      <c r="AB66" s="23"/>
      <c r="AC66" s="23"/>
    </row>
    <row r="67" spans="1:29" x14ac:dyDescent="0.2">
      <c r="P67" s="23"/>
      <c r="Q67" s="23"/>
      <c r="R67" s="23"/>
      <c r="S67" s="23"/>
      <c r="T67" s="23"/>
      <c r="U67" s="23"/>
      <c r="V67" s="23"/>
      <c r="W67" s="23"/>
      <c r="X67" s="23"/>
      <c r="Y67" s="23"/>
      <c r="Z67" s="23"/>
      <c r="AA67" s="23"/>
      <c r="AB67" s="23"/>
      <c r="AC67" s="23"/>
    </row>
    <row r="68" spans="1:29" ht="15.75" x14ac:dyDescent="0.25">
      <c r="C68" s="48"/>
      <c r="D68" s="48"/>
      <c r="E68" s="48"/>
      <c r="F68" s="48"/>
      <c r="G68" s="48"/>
      <c r="H68" s="48"/>
      <c r="I68" s="48"/>
      <c r="J68" s="48"/>
      <c r="K68" s="48"/>
    </row>
    <row r="69" spans="1:29" ht="15.75" x14ac:dyDescent="0.25">
      <c r="A69" s="48"/>
      <c r="B69" s="48"/>
      <c r="C69" s="44"/>
      <c r="D69" s="44"/>
      <c r="E69" s="44"/>
      <c r="F69" s="44"/>
      <c r="G69" s="44"/>
      <c r="H69" s="44"/>
      <c r="I69" s="44"/>
      <c r="J69" s="44"/>
      <c r="K69" s="44"/>
      <c r="L69" s="48"/>
      <c r="M69" s="48"/>
      <c r="N69" s="48"/>
      <c r="O69" s="48"/>
      <c r="P69" s="48"/>
      <c r="Q69" s="48"/>
      <c r="R69" s="48"/>
      <c r="S69" s="48"/>
      <c r="T69" s="48"/>
      <c r="U69" s="48"/>
      <c r="V69" s="48"/>
      <c r="W69" s="48"/>
      <c r="X69" s="48"/>
    </row>
    <row r="70" spans="1:29" x14ac:dyDescent="0.2">
      <c r="A70" s="44"/>
      <c r="B70" s="44"/>
      <c r="C70" s="44"/>
      <c r="D70" s="44"/>
      <c r="E70" s="44"/>
      <c r="F70" s="44"/>
      <c r="G70" s="44"/>
      <c r="H70" s="44"/>
      <c r="I70" s="44"/>
      <c r="J70" s="44"/>
      <c r="K70" s="44"/>
      <c r="L70" s="44"/>
      <c r="M70" s="44"/>
      <c r="N70" s="44"/>
      <c r="O70" s="44"/>
      <c r="P70" s="44"/>
      <c r="Q70" s="44"/>
      <c r="R70" s="44"/>
      <c r="S70" s="44"/>
      <c r="T70" s="44"/>
      <c r="U70" s="44"/>
      <c r="V70" s="44"/>
      <c r="W70" s="44"/>
      <c r="X70" s="44"/>
    </row>
    <row r="71" spans="1:29" x14ac:dyDescent="0.2">
      <c r="A71" s="44"/>
      <c r="B71" s="44"/>
      <c r="C71" s="44"/>
      <c r="D71" s="44"/>
      <c r="E71" s="44"/>
      <c r="F71" s="44"/>
      <c r="G71" s="44"/>
      <c r="H71" s="44"/>
      <c r="I71" s="44"/>
      <c r="J71" s="44"/>
      <c r="K71" s="44"/>
      <c r="L71" s="44"/>
      <c r="M71" s="44"/>
      <c r="N71" s="44"/>
      <c r="O71" s="44"/>
      <c r="P71" s="44"/>
      <c r="Q71" s="44"/>
      <c r="R71" s="44"/>
      <c r="S71" s="44"/>
      <c r="T71" s="44"/>
      <c r="U71" s="44"/>
      <c r="V71" s="44"/>
      <c r="W71" s="44"/>
      <c r="X71" s="44"/>
    </row>
    <row r="72" spans="1:29" x14ac:dyDescent="0.2">
      <c r="A72" s="44"/>
      <c r="B72" s="44"/>
      <c r="C72" s="44"/>
      <c r="D72" s="44"/>
      <c r="E72" s="44"/>
      <c r="F72" s="44"/>
      <c r="G72" s="44"/>
      <c r="H72" s="44"/>
      <c r="I72" s="44"/>
      <c r="J72" s="44"/>
      <c r="K72" s="44"/>
      <c r="L72" s="44"/>
      <c r="M72" s="44"/>
      <c r="N72" s="44"/>
      <c r="O72" s="44"/>
      <c r="P72" s="44"/>
      <c r="Q72" s="44"/>
      <c r="R72" s="44"/>
      <c r="S72" s="44"/>
      <c r="T72" s="44"/>
      <c r="U72" s="44"/>
      <c r="V72" s="44"/>
      <c r="W72" s="44"/>
      <c r="X72" s="44"/>
    </row>
    <row r="73" spans="1:29" x14ac:dyDescent="0.2">
      <c r="A73" s="44"/>
      <c r="B73" s="44"/>
      <c r="C73" s="44"/>
      <c r="D73" s="44"/>
      <c r="E73" s="44"/>
      <c r="F73" s="44"/>
      <c r="G73" s="44"/>
      <c r="H73" s="44"/>
      <c r="I73" s="44"/>
      <c r="J73" s="44"/>
      <c r="K73" s="44"/>
      <c r="L73" s="44"/>
      <c r="M73" s="44"/>
      <c r="N73" s="44"/>
      <c r="O73" s="44"/>
      <c r="P73" s="44"/>
      <c r="Q73" s="44"/>
      <c r="R73" s="44"/>
      <c r="S73" s="44"/>
      <c r="T73" s="44"/>
      <c r="U73" s="44"/>
      <c r="V73" s="44"/>
      <c r="W73" s="44"/>
      <c r="X73" s="44"/>
    </row>
    <row r="74" spans="1:29" x14ac:dyDescent="0.2">
      <c r="A74" s="44"/>
      <c r="B74" s="44"/>
      <c r="C74" s="44"/>
      <c r="D74" s="44"/>
      <c r="E74" s="44"/>
      <c r="F74" s="44"/>
      <c r="G74" s="44"/>
      <c r="H74" s="44"/>
      <c r="I74" s="44"/>
      <c r="J74" s="44"/>
      <c r="K74" s="44"/>
      <c r="L74" s="44"/>
      <c r="M74" s="44"/>
      <c r="N74" s="44"/>
      <c r="O74" s="44"/>
      <c r="P74" s="44"/>
      <c r="Q74" s="44"/>
      <c r="R74" s="44"/>
      <c r="S74" s="44"/>
      <c r="T74" s="44"/>
      <c r="U74" s="44"/>
      <c r="V74" s="44"/>
      <c r="W74" s="44"/>
      <c r="X74" s="44"/>
    </row>
    <row r="75" spans="1:29" x14ac:dyDescent="0.2">
      <c r="A75" s="44"/>
      <c r="B75" s="44"/>
      <c r="C75" s="44"/>
      <c r="D75" s="44"/>
      <c r="E75" s="44"/>
      <c r="F75" s="44"/>
      <c r="G75" s="44"/>
      <c r="H75" s="44"/>
      <c r="I75" s="44"/>
      <c r="J75" s="44"/>
      <c r="K75" s="44"/>
      <c r="L75" s="44"/>
      <c r="M75" s="44"/>
      <c r="N75" s="44"/>
      <c r="O75" s="44"/>
      <c r="P75" s="44"/>
      <c r="Q75" s="44"/>
      <c r="R75" s="44"/>
      <c r="S75" s="44"/>
      <c r="T75" s="44"/>
      <c r="U75" s="44"/>
      <c r="V75" s="44"/>
      <c r="W75" s="44"/>
      <c r="X75" s="44"/>
    </row>
    <row r="76" spans="1:29" x14ac:dyDescent="0.2">
      <c r="A76" s="44"/>
      <c r="B76" s="44"/>
      <c r="C76" s="44"/>
      <c r="D76" s="44"/>
      <c r="E76" s="44"/>
      <c r="F76" s="44"/>
      <c r="G76" s="44"/>
      <c r="H76" s="44"/>
      <c r="I76" s="44"/>
      <c r="J76" s="44"/>
      <c r="K76" s="44"/>
      <c r="L76" s="44"/>
      <c r="M76" s="44"/>
      <c r="N76" s="44"/>
      <c r="O76" s="44"/>
      <c r="P76" s="44"/>
      <c r="Q76" s="44"/>
      <c r="R76" s="44"/>
      <c r="S76" s="44"/>
      <c r="T76" s="44"/>
      <c r="U76" s="44"/>
      <c r="V76" s="44"/>
      <c r="W76" s="44"/>
      <c r="X76" s="44"/>
    </row>
    <row r="77" spans="1:29" x14ac:dyDescent="0.2">
      <c r="A77" s="44"/>
      <c r="B77" s="44"/>
      <c r="C77" s="44"/>
      <c r="D77" s="44"/>
      <c r="E77" s="44"/>
      <c r="F77" s="44"/>
      <c r="G77" s="44"/>
      <c r="H77" s="44"/>
      <c r="I77" s="44"/>
      <c r="J77" s="44"/>
      <c r="K77" s="44"/>
      <c r="L77" s="44"/>
      <c r="M77" s="44"/>
      <c r="N77" s="44"/>
      <c r="O77" s="44"/>
      <c r="P77" s="44"/>
      <c r="Q77" s="44"/>
      <c r="R77" s="44"/>
      <c r="S77" s="44"/>
      <c r="T77" s="44"/>
      <c r="U77" s="44"/>
      <c r="V77" s="44"/>
      <c r="W77" s="44"/>
      <c r="X77" s="44"/>
    </row>
    <row r="78" spans="1:29" x14ac:dyDescent="0.2">
      <c r="A78" s="44"/>
      <c r="B78" s="44"/>
      <c r="C78" s="44"/>
      <c r="D78" s="44"/>
      <c r="E78" s="44"/>
      <c r="F78" s="44"/>
      <c r="G78" s="44"/>
      <c r="H78" s="44"/>
      <c r="I78" s="44"/>
      <c r="J78" s="44"/>
      <c r="K78" s="44"/>
      <c r="L78" s="44"/>
      <c r="M78" s="44"/>
      <c r="N78" s="44"/>
      <c r="O78" s="44"/>
      <c r="P78" s="44"/>
      <c r="Q78" s="44"/>
      <c r="R78" s="44"/>
      <c r="S78" s="44"/>
      <c r="T78" s="44"/>
      <c r="U78" s="44"/>
      <c r="V78" s="44"/>
      <c r="W78" s="44"/>
      <c r="X78" s="44"/>
    </row>
    <row r="79" spans="1:29" x14ac:dyDescent="0.2">
      <c r="A79" s="44"/>
      <c r="B79" s="44"/>
      <c r="C79" s="34"/>
      <c r="D79" s="34"/>
      <c r="E79" s="34"/>
      <c r="F79" s="34"/>
      <c r="G79" s="34"/>
      <c r="H79" s="34"/>
      <c r="I79" s="34"/>
      <c r="J79" s="34"/>
      <c r="K79" s="34"/>
      <c r="L79" s="44"/>
      <c r="M79" s="44"/>
      <c r="N79" s="44"/>
      <c r="O79" s="44"/>
      <c r="P79" s="44"/>
      <c r="Q79" s="44"/>
      <c r="R79" s="44"/>
      <c r="S79" s="44"/>
      <c r="T79" s="44"/>
      <c r="U79" s="44"/>
      <c r="V79" s="44"/>
      <c r="W79" s="44"/>
      <c r="X79" s="44"/>
    </row>
    <row r="80" spans="1:29" x14ac:dyDescent="0.2">
      <c r="A80" s="34"/>
      <c r="B80" s="34"/>
      <c r="L80" s="34"/>
      <c r="M80" s="34"/>
      <c r="N80" s="34"/>
      <c r="O80" s="34"/>
      <c r="P80" s="34"/>
      <c r="Q80" s="34"/>
      <c r="R80" s="34"/>
      <c r="S80" s="34"/>
      <c r="T80" s="34"/>
      <c r="U80" s="34"/>
      <c r="V80" s="34"/>
      <c r="W80" s="34"/>
      <c r="X80" s="34"/>
    </row>
  </sheetData>
  <pageMargins left="0.2" right="0.2" top="0.25" bottom="0.25" header="0.3" footer="0.3"/>
  <pageSetup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ConsolidatedTTM</vt:lpstr>
      <vt:lpstr>SALES</vt:lpstr>
    </vt:vector>
  </TitlesOfParts>
  <Company>Standard &amp; Poor's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HSILVERBLA</dc:creator>
  <cp:lastModifiedBy>Brian Howard</cp:lastModifiedBy>
  <cp:lastPrinted>2017-10-25T18:22:43Z</cp:lastPrinted>
  <dcterms:created xsi:type="dcterms:W3CDTF">2002-07-09T14:08:29Z</dcterms:created>
  <dcterms:modified xsi:type="dcterms:W3CDTF">2019-01-19T17:47:02Z</dcterms:modified>
</cp:coreProperties>
</file>