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29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97" i="1"/>
  <c r="M98"/>
  <c r="M99"/>
  <c r="M100"/>
  <c r="M101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52"/>
  <c r="O52" s="1"/>
  <c r="M50"/>
  <c r="M51"/>
  <c r="O51" s="1"/>
  <c r="M42"/>
  <c r="M43"/>
  <c r="O43" s="1"/>
  <c r="M44"/>
  <c r="M45"/>
  <c r="M46"/>
  <c r="M47"/>
  <c r="O47" s="1"/>
  <c r="M48"/>
  <c r="M49"/>
  <c r="M39"/>
  <c r="M40"/>
  <c r="O40" s="1"/>
  <c r="M41"/>
  <c r="O41" s="1"/>
  <c r="M37"/>
  <c r="M38"/>
  <c r="O38" s="1"/>
  <c r="M34"/>
  <c r="O34" s="1"/>
  <c r="M35"/>
  <c r="M36"/>
  <c r="M27"/>
  <c r="M28"/>
  <c r="M29"/>
  <c r="M30"/>
  <c r="M31"/>
  <c r="M32"/>
  <c r="M33"/>
  <c r="M15"/>
  <c r="M16"/>
  <c r="O16" s="1"/>
  <c r="M17"/>
  <c r="M18"/>
  <c r="O18" s="1"/>
  <c r="M19"/>
  <c r="M20"/>
  <c r="O20" s="1"/>
  <c r="M21"/>
  <c r="M22"/>
  <c r="O22" s="1"/>
  <c r="M23"/>
  <c r="M24"/>
  <c r="O24" s="1"/>
  <c r="M25"/>
  <c r="M26"/>
  <c r="O26" s="1"/>
  <c r="M14"/>
  <c r="O14" s="1"/>
  <c r="M11"/>
  <c r="M12"/>
  <c r="O12" s="1"/>
  <c r="M13"/>
  <c r="O13" s="1"/>
  <c r="M9"/>
  <c r="M10"/>
  <c r="M3"/>
  <c r="M4"/>
  <c r="O4" s="1"/>
  <c r="M5"/>
  <c r="O5" s="1"/>
  <c r="M6"/>
  <c r="M7"/>
  <c r="M8"/>
  <c r="M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8"/>
  <c r="O9"/>
  <c r="O10"/>
  <c r="O11"/>
  <c r="O15"/>
  <c r="O17"/>
  <c r="O19"/>
  <c r="O21"/>
  <c r="O23"/>
  <c r="O25"/>
  <c r="O27"/>
  <c r="O28"/>
  <c r="O29"/>
  <c r="O30"/>
  <c r="O31"/>
  <c r="O32"/>
  <c r="O33"/>
  <c r="O35"/>
  <c r="O36"/>
  <c r="O37"/>
  <c r="O39"/>
  <c r="O42"/>
  <c r="O44"/>
  <c r="O45"/>
  <c r="O46"/>
  <c r="O48"/>
  <c r="O49"/>
  <c r="O50"/>
  <c r="O3"/>
  <c r="O6"/>
  <c r="O7"/>
  <c r="O2"/>
  <c r="J3"/>
  <c r="J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2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7"/>
  <c r="U18"/>
  <c r="U19"/>
  <c r="U20"/>
  <c r="U21"/>
  <c r="U22"/>
  <c r="U23"/>
  <c r="U24"/>
  <c r="U25"/>
  <c r="U26"/>
  <c r="U27"/>
  <c r="U28"/>
  <c r="U29"/>
  <c r="U3"/>
  <c r="U4"/>
  <c r="U5"/>
  <c r="U6"/>
  <c r="U7"/>
  <c r="U8"/>
  <c r="U9"/>
  <c r="U10"/>
  <c r="U11"/>
  <c r="U12"/>
  <c r="U13"/>
  <c r="U14"/>
  <c r="U15"/>
  <c r="U16"/>
  <c r="U2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"/>
  <c r="R97"/>
  <c r="R96"/>
  <c r="R98"/>
  <c r="R99"/>
  <c r="R100"/>
  <c r="R101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2"/>
  <c r="N52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N53"/>
  <c r="AC101"/>
  <c r="N101"/>
  <c r="H101"/>
  <c r="C101"/>
  <c r="AC100"/>
  <c r="N100"/>
  <c r="H100"/>
  <c r="C100"/>
  <c r="AC99"/>
  <c r="N99"/>
  <c r="H99"/>
  <c r="C99"/>
  <c r="AC98"/>
  <c r="N98"/>
  <c r="H98"/>
  <c r="C98"/>
  <c r="E98" s="1"/>
  <c r="AC97"/>
  <c r="N97"/>
  <c r="H97"/>
  <c r="C97"/>
  <c r="AC96"/>
  <c r="N96"/>
  <c r="H96"/>
  <c r="C96"/>
  <c r="AC95"/>
  <c r="N95"/>
  <c r="H95"/>
  <c r="C95"/>
  <c r="AC94"/>
  <c r="N94"/>
  <c r="H94"/>
  <c r="C94"/>
  <c r="AC93"/>
  <c r="N93"/>
  <c r="H93"/>
  <c r="C93"/>
  <c r="AC92"/>
  <c r="N92"/>
  <c r="H92"/>
  <c r="C92"/>
  <c r="AC91"/>
  <c r="N91"/>
  <c r="H91"/>
  <c r="C91"/>
  <c r="AC90"/>
  <c r="N90"/>
  <c r="H90"/>
  <c r="C90"/>
  <c r="AC89"/>
  <c r="N89"/>
  <c r="H89"/>
  <c r="C89"/>
  <c r="AC88"/>
  <c r="N88"/>
  <c r="H88"/>
  <c r="C88"/>
  <c r="AC87"/>
  <c r="N87"/>
  <c r="H87"/>
  <c r="C87"/>
  <c r="AC86"/>
  <c r="N86"/>
  <c r="H86"/>
  <c r="C86"/>
  <c r="AC85"/>
  <c r="N85"/>
  <c r="H85"/>
  <c r="C85"/>
  <c r="AC84"/>
  <c r="N84"/>
  <c r="H84"/>
  <c r="C84"/>
  <c r="AC83"/>
  <c r="N83"/>
  <c r="H83"/>
  <c r="C83"/>
  <c r="AC82"/>
  <c r="N82"/>
  <c r="H82"/>
  <c r="C82"/>
  <c r="E82" s="1"/>
  <c r="AC81"/>
  <c r="N81"/>
  <c r="H81"/>
  <c r="C81"/>
  <c r="AC80"/>
  <c r="N80"/>
  <c r="H80"/>
  <c r="C80"/>
  <c r="AC79"/>
  <c r="N79"/>
  <c r="H79"/>
  <c r="C79"/>
  <c r="AC78"/>
  <c r="N78"/>
  <c r="H78"/>
  <c r="C78"/>
  <c r="AC77"/>
  <c r="N77"/>
  <c r="H77"/>
  <c r="C77"/>
  <c r="AC76"/>
  <c r="N76"/>
  <c r="H76"/>
  <c r="C76"/>
  <c r="AC75"/>
  <c r="N75"/>
  <c r="H75"/>
  <c r="C75"/>
  <c r="AC74"/>
  <c r="N74"/>
  <c r="H74"/>
  <c r="C74"/>
  <c r="AC73"/>
  <c r="N73"/>
  <c r="H73"/>
  <c r="C73"/>
  <c r="AC72"/>
  <c r="N72"/>
  <c r="H72"/>
  <c r="C72"/>
  <c r="AC71"/>
  <c r="N71"/>
  <c r="H71"/>
  <c r="C71"/>
  <c r="AC70"/>
  <c r="N70"/>
  <c r="H70"/>
  <c r="C70"/>
  <c r="AC69"/>
  <c r="N69"/>
  <c r="H69"/>
  <c r="C69"/>
  <c r="AC68"/>
  <c r="N68"/>
  <c r="H68"/>
  <c r="C68"/>
  <c r="AC67"/>
  <c r="N67"/>
  <c r="H67"/>
  <c r="C67"/>
  <c r="AC66"/>
  <c r="N66"/>
  <c r="H66"/>
  <c r="C66"/>
  <c r="AC65"/>
  <c r="N65"/>
  <c r="H65"/>
  <c r="C65"/>
  <c r="AC64"/>
  <c r="N64"/>
  <c r="H64"/>
  <c r="C64"/>
  <c r="AC63"/>
  <c r="N63"/>
  <c r="H63"/>
  <c r="C63"/>
  <c r="AC62"/>
  <c r="N62"/>
  <c r="H62"/>
  <c r="C62"/>
  <c r="AC61"/>
  <c r="N61"/>
  <c r="H61"/>
  <c r="C61"/>
  <c r="AC60"/>
  <c r="N60"/>
  <c r="H60"/>
  <c r="C60"/>
  <c r="AC59"/>
  <c r="N59"/>
  <c r="H59"/>
  <c r="C59"/>
  <c r="AC58"/>
  <c r="N58"/>
  <c r="H58"/>
  <c r="C58"/>
  <c r="AC57"/>
  <c r="N57"/>
  <c r="H57"/>
  <c r="C57"/>
  <c r="AC56"/>
  <c r="N56"/>
  <c r="H56"/>
  <c r="C56"/>
  <c r="AC55"/>
  <c r="N55"/>
  <c r="H55"/>
  <c r="C55"/>
  <c r="AC54"/>
  <c r="N54"/>
  <c r="H54"/>
  <c r="C54"/>
  <c r="AC53"/>
  <c r="H53"/>
  <c r="C53"/>
  <c r="H52"/>
  <c r="C52"/>
  <c r="N51"/>
  <c r="H51"/>
  <c r="C5"/>
  <c r="N50"/>
  <c r="H50"/>
  <c r="C40"/>
  <c r="N49"/>
  <c r="H49"/>
  <c r="C21"/>
  <c r="N48"/>
  <c r="H48"/>
  <c r="C6"/>
  <c r="N47"/>
  <c r="H47"/>
  <c r="C44"/>
  <c r="N46"/>
  <c r="H46"/>
  <c r="D3" l="1"/>
  <c r="E56"/>
  <c r="E60"/>
  <c r="E64"/>
  <c r="E68"/>
  <c r="E72"/>
  <c r="E76"/>
  <c r="E80"/>
  <c r="E84"/>
  <c r="E86"/>
  <c r="E88"/>
  <c r="E90"/>
  <c r="E92"/>
  <c r="E94"/>
  <c r="E96"/>
  <c r="E55"/>
  <c r="E59"/>
  <c r="E63"/>
  <c r="E67"/>
  <c r="E71"/>
  <c r="E75"/>
  <c r="E79"/>
  <c r="E83"/>
  <c r="E87"/>
  <c r="E91"/>
  <c r="E95"/>
  <c r="E99"/>
  <c r="E52"/>
  <c r="E53"/>
  <c r="E57"/>
  <c r="E61"/>
  <c r="E65"/>
  <c r="E69"/>
  <c r="E73"/>
  <c r="E77"/>
  <c r="E81"/>
  <c r="E101"/>
  <c r="E54"/>
  <c r="E58"/>
  <c r="E62"/>
  <c r="E66"/>
  <c r="E70"/>
  <c r="E74"/>
  <c r="E78"/>
  <c r="E85"/>
  <c r="E89"/>
  <c r="E93"/>
  <c r="E97"/>
  <c r="E100"/>
  <c r="C45"/>
  <c r="N45"/>
  <c r="H45"/>
  <c r="C41"/>
  <c r="N44"/>
  <c r="H44"/>
  <c r="C19"/>
  <c r="AC44" s="1"/>
  <c r="N43"/>
  <c r="H43"/>
  <c r="C16"/>
  <c r="N42"/>
  <c r="H42"/>
  <c r="C9"/>
  <c r="N41"/>
  <c r="H41"/>
  <c r="C36"/>
  <c r="E41" s="1"/>
  <c r="N40"/>
  <c r="H40"/>
  <c r="C38"/>
  <c r="AC40" s="1"/>
  <c r="N39"/>
  <c r="H39"/>
  <c r="C42"/>
  <c r="N38"/>
  <c r="H38"/>
  <c r="C10"/>
  <c r="N37"/>
  <c r="H37"/>
  <c r="C27"/>
  <c r="N36"/>
  <c r="H36"/>
  <c r="C34"/>
  <c r="N35"/>
  <c r="H35"/>
  <c r="C32"/>
  <c r="N34"/>
  <c r="H34"/>
  <c r="C29"/>
  <c r="N33"/>
  <c r="H33"/>
  <c r="C28"/>
  <c r="N32"/>
  <c r="H32"/>
  <c r="C24"/>
  <c r="N31"/>
  <c r="H31"/>
  <c r="C22"/>
  <c r="N30"/>
  <c r="H30"/>
  <c r="C12"/>
  <c r="N29"/>
  <c r="H29"/>
  <c r="C11"/>
  <c r="N28"/>
  <c r="H28"/>
  <c r="C23"/>
  <c r="N27"/>
  <c r="H27"/>
  <c r="C37"/>
  <c r="N26"/>
  <c r="H26"/>
  <c r="C30"/>
  <c r="N25"/>
  <c r="H25"/>
  <c r="C39"/>
  <c r="N24"/>
  <c r="H24"/>
  <c r="C4"/>
  <c r="E24" s="1"/>
  <c r="N23"/>
  <c r="H23"/>
  <c r="C50"/>
  <c r="AC50" s="1"/>
  <c r="N22"/>
  <c r="H22"/>
  <c r="C13"/>
  <c r="N21"/>
  <c r="H21"/>
  <c r="C47"/>
  <c r="N20"/>
  <c r="H20"/>
  <c r="C17"/>
  <c r="N19"/>
  <c r="H19"/>
  <c r="C49"/>
  <c r="AC49" s="1"/>
  <c r="N18"/>
  <c r="H18"/>
  <c r="C18"/>
  <c r="N17"/>
  <c r="H17"/>
  <c r="C33"/>
  <c r="N16"/>
  <c r="H16"/>
  <c r="C43"/>
  <c r="N15"/>
  <c r="H15"/>
  <c r="C15"/>
  <c r="N14"/>
  <c r="H14"/>
  <c r="C46"/>
  <c r="N13"/>
  <c r="H13"/>
  <c r="C25"/>
  <c r="N12"/>
  <c r="H12"/>
  <c r="C26"/>
  <c r="N11"/>
  <c r="H11"/>
  <c r="C14"/>
  <c r="N10"/>
  <c r="H10"/>
  <c r="C8"/>
  <c r="N9"/>
  <c r="H9"/>
  <c r="C51"/>
  <c r="N8"/>
  <c r="H8"/>
  <c r="C20"/>
  <c r="N7"/>
  <c r="H7"/>
  <c r="C48"/>
  <c r="N6"/>
  <c r="H6"/>
  <c r="C3"/>
  <c r="N5"/>
  <c r="H5"/>
  <c r="C2"/>
  <c r="N4"/>
  <c r="H4"/>
  <c r="C7"/>
  <c r="N3"/>
  <c r="H3"/>
  <c r="C35"/>
  <c r="N2"/>
  <c r="H2"/>
  <c r="C31"/>
  <c r="E9" l="1"/>
  <c r="E13"/>
  <c r="E45"/>
  <c r="E12"/>
  <c r="E16"/>
  <c r="AC32"/>
  <c r="AC51"/>
  <c r="E28"/>
  <c r="E7"/>
  <c r="E20"/>
  <c r="AC36"/>
  <c r="E49"/>
  <c r="E25"/>
  <c r="E33"/>
  <c r="E48"/>
  <c r="D2"/>
  <c r="E21"/>
  <c r="E29"/>
  <c r="E37"/>
  <c r="E50"/>
  <c r="E2"/>
  <c r="AC48"/>
  <c r="E51"/>
  <c r="E5"/>
  <c r="E3"/>
  <c r="E11"/>
  <c r="E19"/>
  <c r="AC47"/>
  <c r="E47"/>
  <c r="E40"/>
  <c r="E44"/>
  <c r="E15"/>
  <c r="E8"/>
  <c r="AC3"/>
  <c r="AC25"/>
  <c r="E27"/>
  <c r="AC12"/>
  <c r="AC13"/>
  <c r="AC19"/>
  <c r="AC20"/>
  <c r="AC21"/>
  <c r="AC37"/>
  <c r="AC29"/>
  <c r="AC5"/>
  <c r="AC7"/>
  <c r="AC9"/>
  <c r="AC16"/>
  <c r="E36"/>
  <c r="E4"/>
  <c r="AC4"/>
  <c r="AC11"/>
  <c r="E17"/>
  <c r="AC17"/>
  <c r="E23"/>
  <c r="AC24"/>
  <c r="E32"/>
  <c r="AC33"/>
  <c r="AC45"/>
  <c r="AC28"/>
  <c r="AC41"/>
  <c r="AC2"/>
  <c r="E6"/>
  <c r="AC6"/>
  <c r="E10"/>
  <c r="AC10"/>
  <c r="E14"/>
  <c r="AC14"/>
  <c r="AC15"/>
  <c r="E18"/>
  <c r="AC18"/>
  <c r="E22"/>
  <c r="AC22"/>
  <c r="AC23"/>
  <c r="E26"/>
  <c r="AC26"/>
  <c r="AC27"/>
  <c r="E30"/>
  <c r="AC30"/>
  <c r="AC31"/>
  <c r="E34"/>
  <c r="AC34"/>
  <c r="AC35"/>
  <c r="E38"/>
  <c r="AC38"/>
  <c r="AC39"/>
  <c r="E42"/>
  <c r="AC42"/>
  <c r="AC43"/>
  <c r="E46"/>
  <c r="AC46"/>
  <c r="AC8"/>
  <c r="E31"/>
  <c r="E35"/>
  <c r="E39"/>
  <c r="E43"/>
</calcChain>
</file>

<file path=xl/sharedStrings.xml><?xml version="1.0" encoding="utf-8"?>
<sst xmlns="http://schemas.openxmlformats.org/spreadsheetml/2006/main" count="129" uniqueCount="32">
  <si>
    <t>SEX</t>
  </si>
  <si>
    <t>WEIGHT</t>
  </si>
  <si>
    <t>PECTORAL LENGTH</t>
  </si>
  <si>
    <t>STANDARD LENGTH</t>
  </si>
  <si>
    <t>DORSAL/ ANAL LENGTH</t>
  </si>
  <si>
    <t>PRE DORSAL LENGTH</t>
  </si>
  <si>
    <t>HEAD LENGTH</t>
  </si>
  <si>
    <t>PEDUNCLE LENGTH</t>
  </si>
  <si>
    <t>PELVIC LENGTH</t>
  </si>
  <si>
    <t>CAUDAL LENGTH</t>
  </si>
  <si>
    <t>F</t>
  </si>
  <si>
    <t>M</t>
  </si>
  <si>
    <t xml:space="preserve"> F</t>
  </si>
  <si>
    <t>BODY DEPTH</t>
  </si>
  <si>
    <t>NUMBER OF OOCYTE</t>
  </si>
  <si>
    <t>WEIHGT OF OOCYTE (G)</t>
  </si>
  <si>
    <t>GONADOSOMATIC INDEX</t>
  </si>
  <si>
    <t>GRAMM WEIGHT</t>
  </si>
  <si>
    <t>WEIGHT BASE 10</t>
  </si>
  <si>
    <t>TOTAL LENGTH (CM)</t>
  </si>
  <si>
    <t>TOTAL LENGTH LOG 10</t>
  </si>
  <si>
    <t>LOG STANDARD LENGTH</t>
  </si>
  <si>
    <t>LOG OF DORSAL/ANAL LENGTH</t>
  </si>
  <si>
    <t>LOG OF PRE DORSAL LENGTH</t>
  </si>
  <si>
    <t>LOG OF HEAD LRNGTH</t>
  </si>
  <si>
    <t>LOG OF PEDUNCLE LENGTH</t>
  </si>
  <si>
    <t>LOG OF PELVIC LENGTH</t>
  </si>
  <si>
    <t>LOG OF PECTORIAL LENGTH</t>
  </si>
  <si>
    <t>LOG OF CAUDAL LENGTH</t>
  </si>
  <si>
    <t>MEAN STABDARD LENGTH</t>
  </si>
  <si>
    <t>MEAN OF WEIGHT</t>
  </si>
  <si>
    <t>LOG OF BODY DEPTH</t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</si>
</sst>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0.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Sheet1!$N$1</c:f>
              <c:strCache>
                <c:ptCount val="1"/>
                <c:pt idx="0">
                  <c:v>LOG STANDARD LENGTH</c:v>
                </c:pt>
              </c:strCache>
            </c:strRef>
          </c:tx>
          <c:val>
            <c:numRef>
              <c:f>Sheet1!$N$2:$N$51</c:f>
              <c:numCache>
                <c:formatCode>0.0</c:formatCode>
                <c:ptCount val="50"/>
                <c:pt idx="0">
                  <c:v>1.6232492903979006</c:v>
                </c:pt>
                <c:pt idx="1">
                  <c:v>1.6263403673750423</c:v>
                </c:pt>
                <c:pt idx="2">
                  <c:v>1.5538830266438743</c:v>
                </c:pt>
                <c:pt idx="3">
                  <c:v>1.5888317255942073</c:v>
                </c:pt>
                <c:pt idx="4">
                  <c:v>1.5010592622177514</c:v>
                </c:pt>
                <c:pt idx="5">
                  <c:v>1.5514499979728751</c:v>
                </c:pt>
                <c:pt idx="6">
                  <c:v>1.7505083948513462</c:v>
                </c:pt>
                <c:pt idx="7">
                  <c:v>1.510545010206612</c:v>
                </c:pt>
                <c:pt idx="8">
                  <c:v>1.5327543789924978</c:v>
                </c:pt>
                <c:pt idx="9">
                  <c:v>1.505149978319906</c:v>
                </c:pt>
                <c:pt idx="10">
                  <c:v>1.6031443726201824</c:v>
                </c:pt>
                <c:pt idx="11">
                  <c:v>1.7283537820212285</c:v>
                </c:pt>
                <c:pt idx="12">
                  <c:v>1.469822015978163</c:v>
                </c:pt>
                <c:pt idx="13">
                  <c:v>1.5786392099680724</c:v>
                </c:pt>
                <c:pt idx="14">
                  <c:v>1.6830470382388496</c:v>
                </c:pt>
                <c:pt idx="15">
                  <c:v>1.2355284469075489</c:v>
                </c:pt>
                <c:pt idx="16">
                  <c:v>1.5809249756756194</c:v>
                </c:pt>
                <c:pt idx="17">
                  <c:v>1.6901960800285136</c:v>
                </c:pt>
                <c:pt idx="18">
                  <c:v>1.541579243946581</c:v>
                </c:pt>
                <c:pt idx="19">
                  <c:v>1.5888317255942073</c:v>
                </c:pt>
                <c:pt idx="20">
                  <c:v>1.6803355134145632</c:v>
                </c:pt>
                <c:pt idx="21">
                  <c:v>1.4297522800024081</c:v>
                </c:pt>
                <c:pt idx="22">
                  <c:v>1.5611013836490559</c:v>
                </c:pt>
                <c:pt idx="23">
                  <c:v>1.5453071164658241</c:v>
                </c:pt>
                <c:pt idx="24">
                  <c:v>1.5658478186735176</c:v>
                </c:pt>
                <c:pt idx="25">
                  <c:v>1.5774917998372253</c:v>
                </c:pt>
                <c:pt idx="26">
                  <c:v>1.6009728956867482</c:v>
                </c:pt>
                <c:pt idx="27">
                  <c:v>1.6009728956867482</c:v>
                </c:pt>
                <c:pt idx="28">
                  <c:v>1.6839471307515121</c:v>
                </c:pt>
                <c:pt idx="29">
                  <c:v>1.6857417386022637</c:v>
                </c:pt>
                <c:pt idx="30">
                  <c:v>1.6020599913279623</c:v>
                </c:pt>
                <c:pt idx="31">
                  <c:v>1.6020599913279623</c:v>
                </c:pt>
                <c:pt idx="32">
                  <c:v>1.6180480967120927</c:v>
                </c:pt>
                <c:pt idx="33">
                  <c:v>1.6263403673750423</c:v>
                </c:pt>
                <c:pt idx="34">
                  <c:v>1.6354837468149122</c:v>
                </c:pt>
                <c:pt idx="35">
                  <c:v>1.6180480967120927</c:v>
                </c:pt>
                <c:pt idx="36">
                  <c:v>1.6020599913279623</c:v>
                </c:pt>
                <c:pt idx="37">
                  <c:v>1.5797835966168101</c:v>
                </c:pt>
                <c:pt idx="38">
                  <c:v>1.6042260530844701</c:v>
                </c:pt>
                <c:pt idx="39">
                  <c:v>1.3424226808222062</c:v>
                </c:pt>
                <c:pt idx="40">
                  <c:v>1.4771212547196624</c:v>
                </c:pt>
                <c:pt idx="41">
                  <c:v>1.6434526764861874</c:v>
                </c:pt>
                <c:pt idx="42">
                  <c:v>1.6304278750250238</c:v>
                </c:pt>
                <c:pt idx="43">
                  <c:v>1.4232458739368079</c:v>
                </c:pt>
                <c:pt idx="44">
                  <c:v>1.6720978579357175</c:v>
                </c:pt>
                <c:pt idx="45">
                  <c:v>1.6720978579357175</c:v>
                </c:pt>
                <c:pt idx="46">
                  <c:v>1.6901960800285136</c:v>
                </c:pt>
                <c:pt idx="47">
                  <c:v>1.6522463410033232</c:v>
                </c:pt>
                <c:pt idx="48">
                  <c:v>1.6821450763738317</c:v>
                </c:pt>
                <c:pt idx="49">
                  <c:v>1.6901960800285136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 OF BODY DEPTH</c:v>
                </c:pt>
              </c:strCache>
            </c:strRef>
          </c:tx>
          <c:val>
            <c:numRef>
              <c:f>Sheet1!$O$2:$O$51</c:f>
              <c:numCache>
                <c:formatCode>0.00</c:formatCode>
                <c:ptCount val="50"/>
                <c:pt idx="0">
                  <c:v>0.55849038691546271</c:v>
                </c:pt>
                <c:pt idx="1">
                  <c:v>0.6488033948702886</c:v>
                </c:pt>
                <c:pt idx="2">
                  <c:v>0.74959578993059084</c:v>
                </c:pt>
                <c:pt idx="3">
                  <c:v>0.7546262841889243</c:v>
                </c:pt>
                <c:pt idx="4">
                  <c:v>0.77152067148463055</c:v>
                </c:pt>
                <c:pt idx="5">
                  <c:v>0.79366341656189121</c:v>
                </c:pt>
                <c:pt idx="6">
                  <c:v>0.80617997398388719</c:v>
                </c:pt>
                <c:pt idx="7">
                  <c:v>0.83366857823347507</c:v>
                </c:pt>
                <c:pt idx="8">
                  <c:v>0.83366857823347507</c:v>
                </c:pt>
                <c:pt idx="9">
                  <c:v>0.83366857823347507</c:v>
                </c:pt>
                <c:pt idx="10">
                  <c:v>0.88081359228079137</c:v>
                </c:pt>
                <c:pt idx="11">
                  <c:v>0.88288660090365667</c:v>
                </c:pt>
                <c:pt idx="12">
                  <c:v>0.89108107951892812</c:v>
                </c:pt>
                <c:pt idx="13">
                  <c:v>0.89310576608534264</c:v>
                </c:pt>
                <c:pt idx="14">
                  <c:v>0.90011874747617804</c:v>
                </c:pt>
                <c:pt idx="15">
                  <c:v>0.90308998699194354</c:v>
                </c:pt>
                <c:pt idx="16">
                  <c:v>0.90994483363769263</c:v>
                </c:pt>
                <c:pt idx="17">
                  <c:v>0.91091532450390011</c:v>
                </c:pt>
                <c:pt idx="18">
                  <c:v>0.91091532450390011</c:v>
                </c:pt>
                <c:pt idx="19">
                  <c:v>0.91284982428109984</c:v>
                </c:pt>
                <c:pt idx="20">
                  <c:v>0.91764870716286862</c:v>
                </c:pt>
                <c:pt idx="21">
                  <c:v>0.92239514218733021</c:v>
                </c:pt>
                <c:pt idx="22">
                  <c:v>0.92239514218733021</c:v>
                </c:pt>
                <c:pt idx="23">
                  <c:v>0.92239514218733021</c:v>
                </c:pt>
                <c:pt idx="24">
                  <c:v>0.9242792860618817</c:v>
                </c:pt>
                <c:pt idx="25">
                  <c:v>0.9270902633957101</c:v>
                </c:pt>
                <c:pt idx="26">
                  <c:v>0.9298831635798801</c:v>
                </c:pt>
                <c:pt idx="27">
                  <c:v>0.93173516844147364</c:v>
                </c:pt>
                <c:pt idx="28">
                  <c:v>0.94087854788134329</c:v>
                </c:pt>
                <c:pt idx="29">
                  <c:v>0.95160241327311645</c:v>
                </c:pt>
                <c:pt idx="30">
                  <c:v>0.95248422978298619</c:v>
                </c:pt>
                <c:pt idx="31">
                  <c:v>0.95773785612914608</c:v>
                </c:pt>
                <c:pt idx="32">
                  <c:v>0.95860731484177497</c:v>
                </c:pt>
                <c:pt idx="33">
                  <c:v>0.95860731484177497</c:v>
                </c:pt>
                <c:pt idx="34">
                  <c:v>0.95947503637300191</c:v>
                </c:pt>
                <c:pt idx="35">
                  <c:v>0.95947503637300191</c:v>
                </c:pt>
                <c:pt idx="36">
                  <c:v>0.96378782734555535</c:v>
                </c:pt>
                <c:pt idx="37">
                  <c:v>0.96378782734555535</c:v>
                </c:pt>
                <c:pt idx="38">
                  <c:v>0.9672074866036926</c:v>
                </c:pt>
                <c:pt idx="39">
                  <c:v>0.97564065414055534</c:v>
                </c:pt>
                <c:pt idx="40">
                  <c:v>0.98144792571830275</c:v>
                </c:pt>
                <c:pt idx="41">
                  <c:v>0.98309298254094191</c:v>
                </c:pt>
                <c:pt idx="42">
                  <c:v>0.98473183158722521</c:v>
                </c:pt>
                <c:pt idx="43">
                  <c:v>0.99203107032872462</c:v>
                </c:pt>
                <c:pt idx="44">
                  <c:v>1.0039302936284324</c:v>
                </c:pt>
                <c:pt idx="45">
                  <c:v>1.0116857583251948</c:v>
                </c:pt>
                <c:pt idx="46">
                  <c:v>1.0155121661782476</c:v>
                </c:pt>
                <c:pt idx="47">
                  <c:v>1.0162734187516043</c:v>
                </c:pt>
                <c:pt idx="48">
                  <c:v>1.0406742491268881</c:v>
                </c:pt>
                <c:pt idx="49">
                  <c:v>1.0637767428411067</c:v>
                </c:pt>
              </c:numCache>
            </c:numRef>
          </c:val>
        </c:ser>
        <c:overlap val="100"/>
        <c:axId val="104719488"/>
        <c:axId val="104721024"/>
      </c:barChart>
      <c:catAx>
        <c:axId val="104719488"/>
        <c:scaling>
          <c:orientation val="minMax"/>
        </c:scaling>
        <c:axPos val="b"/>
        <c:tickLblPos val="nextTo"/>
        <c:crossAx val="104721024"/>
        <c:crosses val="autoZero"/>
        <c:auto val="1"/>
        <c:lblAlgn val="ctr"/>
        <c:lblOffset val="100"/>
      </c:catAx>
      <c:valAx>
        <c:axId val="104721024"/>
        <c:scaling>
          <c:orientation val="minMax"/>
        </c:scaling>
        <c:axPos val="l"/>
        <c:majorGridlines/>
        <c:numFmt formatCode="0%" sourceLinked="1"/>
        <c:tickLblPos val="nextTo"/>
        <c:crossAx val="104719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495525020766076E-2"/>
          <c:y val="5.1521488357953067E-2"/>
          <c:w val="0.73531016645148894"/>
          <c:h val="0.79775033333199363"/>
        </c:manualLayout>
      </c:layout>
      <c:barChart>
        <c:barDir val="col"/>
        <c:grouping val="percentStacked"/>
        <c:ser>
          <c:idx val="0"/>
          <c:order val="0"/>
          <c:val>
            <c:numRef>
              <c:f>Sheet1!$N$52:$N$101</c:f>
              <c:numCache>
                <c:formatCode>0.0</c:formatCode>
                <c:ptCount val="50"/>
                <c:pt idx="0">
                  <c:v>1.7671558660821804</c:v>
                </c:pt>
                <c:pt idx="1">
                  <c:v>1.5390760987927767</c:v>
                </c:pt>
                <c:pt idx="2">
                  <c:v>1.5340261060561351</c:v>
                </c:pt>
                <c:pt idx="3">
                  <c:v>1.5237464668115646</c:v>
                </c:pt>
                <c:pt idx="4">
                  <c:v>1.6020599913279623</c:v>
                </c:pt>
                <c:pt idx="5">
                  <c:v>1.5263392773898441</c:v>
                </c:pt>
                <c:pt idx="6">
                  <c:v>1.5693739096150459</c:v>
                </c:pt>
                <c:pt idx="7">
                  <c:v>1.5658478186735176</c:v>
                </c:pt>
                <c:pt idx="8">
                  <c:v>1.5514499979728751</c:v>
                </c:pt>
                <c:pt idx="9">
                  <c:v>1.5693739096150459</c:v>
                </c:pt>
                <c:pt idx="10">
                  <c:v>1.546542663478131</c:v>
                </c:pt>
                <c:pt idx="11">
                  <c:v>1.5185139398778875</c:v>
                </c:pt>
                <c:pt idx="12">
                  <c:v>1.436162647040756</c:v>
                </c:pt>
                <c:pt idx="13">
                  <c:v>1.6711728427150832</c:v>
                </c:pt>
                <c:pt idx="14">
                  <c:v>1.5065050324048721</c:v>
                </c:pt>
                <c:pt idx="15">
                  <c:v>1.4927603890268375</c:v>
                </c:pt>
                <c:pt idx="16">
                  <c:v>1.2013971243204515</c:v>
                </c:pt>
                <c:pt idx="17">
                  <c:v>1.5774917998372253</c:v>
                </c:pt>
                <c:pt idx="18">
                  <c:v>1.4281347940287887</c:v>
                </c:pt>
                <c:pt idx="19">
                  <c:v>1.6404814369704219</c:v>
                </c:pt>
                <c:pt idx="20">
                  <c:v>1.5237464668115646</c:v>
                </c:pt>
                <c:pt idx="21">
                  <c:v>1.3502480183341627</c:v>
                </c:pt>
                <c:pt idx="22">
                  <c:v>1.6063813651106049</c:v>
                </c:pt>
                <c:pt idx="23">
                  <c:v>1.6334684555795864</c:v>
                </c:pt>
                <c:pt idx="24">
                  <c:v>1.6473829701146199</c:v>
                </c:pt>
                <c:pt idx="25">
                  <c:v>1.436162647040756</c:v>
                </c:pt>
                <c:pt idx="26">
                  <c:v>1.5514499979728751</c:v>
                </c:pt>
                <c:pt idx="27">
                  <c:v>1.6766936096248666</c:v>
                </c:pt>
                <c:pt idx="28">
                  <c:v>1.6812412373755872</c:v>
                </c:pt>
                <c:pt idx="29">
                  <c:v>1.6493348587121419</c:v>
                </c:pt>
                <c:pt idx="30">
                  <c:v>1.6074550232146685</c:v>
                </c:pt>
                <c:pt idx="31">
                  <c:v>1.6180480967120927</c:v>
                </c:pt>
                <c:pt idx="32">
                  <c:v>1.6283889300503116</c:v>
                </c:pt>
                <c:pt idx="33">
                  <c:v>1.6294095991027189</c:v>
                </c:pt>
                <c:pt idx="34">
                  <c:v>1.6483600109809315</c:v>
                </c:pt>
                <c:pt idx="35">
                  <c:v>1.6263403673750423</c:v>
                </c:pt>
                <c:pt idx="36">
                  <c:v>1.6812412373755872</c:v>
                </c:pt>
                <c:pt idx="37">
                  <c:v>1.6901960800285136</c:v>
                </c:pt>
                <c:pt idx="38">
                  <c:v>1.6989700043360187</c:v>
                </c:pt>
                <c:pt idx="39">
                  <c:v>1.7176705030022621</c:v>
                </c:pt>
                <c:pt idx="40">
                  <c:v>1.7242758696007889</c:v>
                </c:pt>
                <c:pt idx="41">
                  <c:v>1.6627578316815741</c:v>
                </c:pt>
                <c:pt idx="42">
                  <c:v>1.7649229846498886</c:v>
                </c:pt>
                <c:pt idx="43">
                  <c:v>1.6627578316815741</c:v>
                </c:pt>
                <c:pt idx="44">
                  <c:v>1.414973347970818</c:v>
                </c:pt>
                <c:pt idx="45">
                  <c:v>1.6937269489236468</c:v>
                </c:pt>
                <c:pt idx="46">
                  <c:v>1.6830470382388496</c:v>
                </c:pt>
                <c:pt idx="47">
                  <c:v>1.6304278750250238</c:v>
                </c:pt>
                <c:pt idx="48">
                  <c:v>1.6989700043360187</c:v>
                </c:pt>
                <c:pt idx="49">
                  <c:v>1.6812412373755872</c:v>
                </c:pt>
              </c:numCache>
            </c:numRef>
          </c:val>
        </c:ser>
        <c:ser>
          <c:idx val="1"/>
          <c:order val="1"/>
          <c:val>
            <c:numRef>
              <c:f>Sheet1!$O$52:$O$101</c:f>
              <c:numCache>
                <c:formatCode>0.00</c:formatCode>
                <c:ptCount val="50"/>
                <c:pt idx="0">
                  <c:v>0.48220078024893742</c:v>
                </c:pt>
                <c:pt idx="1">
                  <c:v>0.51462587020378359</c:v>
                </c:pt>
                <c:pt idx="2">
                  <c:v>0.55058801724285789</c:v>
                </c:pt>
                <c:pt idx="3">
                  <c:v>0.57573105260561319</c:v>
                </c:pt>
                <c:pt idx="4">
                  <c:v>0.57573105260561319</c:v>
                </c:pt>
                <c:pt idx="5">
                  <c:v>0.58909501416359478</c:v>
                </c:pt>
                <c:pt idx="6">
                  <c:v>0.62324929039790045</c:v>
                </c:pt>
                <c:pt idx="7">
                  <c:v>0.63878279835270224</c:v>
                </c:pt>
                <c:pt idx="8">
                  <c:v>0.64692242449150017</c:v>
                </c:pt>
                <c:pt idx="9">
                  <c:v>0.66937158104882233</c:v>
                </c:pt>
                <c:pt idx="10">
                  <c:v>0.67264106561366965</c:v>
                </c:pt>
                <c:pt idx="11">
                  <c:v>0.6791071078629014</c:v>
                </c:pt>
                <c:pt idx="12">
                  <c:v>0.69279509725200261</c:v>
                </c:pt>
                <c:pt idx="13">
                  <c:v>0.69897000433601886</c:v>
                </c:pt>
                <c:pt idx="14">
                  <c:v>0.69999067338842613</c:v>
                </c:pt>
                <c:pt idx="15">
                  <c:v>0.70202484329887926</c:v>
                </c:pt>
                <c:pt idx="16">
                  <c:v>0.71403375077189468</c:v>
                </c:pt>
                <c:pt idx="17">
                  <c:v>0.72282741528903038</c:v>
                </c:pt>
                <c:pt idx="18">
                  <c:v>0.72379358806105099</c:v>
                </c:pt>
                <c:pt idx="19">
                  <c:v>0.73709905484058813</c:v>
                </c:pt>
                <c:pt idx="20">
                  <c:v>0.73803402717566124</c:v>
                </c:pt>
                <c:pt idx="21">
                  <c:v>0.75182231166129454</c:v>
                </c:pt>
                <c:pt idx="22">
                  <c:v>0.75632281288797099</c:v>
                </c:pt>
                <c:pt idx="23">
                  <c:v>0.76077715431422088</c:v>
                </c:pt>
                <c:pt idx="24">
                  <c:v>0.76077715431422088</c:v>
                </c:pt>
                <c:pt idx="25">
                  <c:v>0.76342799356293722</c:v>
                </c:pt>
                <c:pt idx="26">
                  <c:v>0.76955107862172611</c:v>
                </c:pt>
                <c:pt idx="27">
                  <c:v>0.76955107862172611</c:v>
                </c:pt>
                <c:pt idx="28">
                  <c:v>0.77128479143072659</c:v>
                </c:pt>
                <c:pt idx="29">
                  <c:v>0.77387245240436864</c:v>
                </c:pt>
                <c:pt idx="30">
                  <c:v>0.77815125038364363</c:v>
                </c:pt>
                <c:pt idx="31">
                  <c:v>0.77900197442041996</c:v>
                </c:pt>
                <c:pt idx="32">
                  <c:v>0.78574843213416512</c:v>
                </c:pt>
                <c:pt idx="33">
                  <c:v>0.78658441792050637</c:v>
                </c:pt>
                <c:pt idx="34">
                  <c:v>0.79074037769166416</c:v>
                </c:pt>
                <c:pt idx="35">
                  <c:v>0.79321499681951946</c:v>
                </c:pt>
                <c:pt idx="36">
                  <c:v>0.7948569438864963</c:v>
                </c:pt>
                <c:pt idx="37">
                  <c:v>0.7948569438864963</c:v>
                </c:pt>
                <c:pt idx="38">
                  <c:v>0.79893485630693573</c:v>
                </c:pt>
                <c:pt idx="39">
                  <c:v>0.80297483410867576</c:v>
                </c:pt>
                <c:pt idx="40">
                  <c:v>0.80297483410867576</c:v>
                </c:pt>
                <c:pt idx="41">
                  <c:v>0.81094376377995114</c:v>
                </c:pt>
                <c:pt idx="42">
                  <c:v>0.81876910129190761</c:v>
                </c:pt>
                <c:pt idx="43">
                  <c:v>0.81876910129190761</c:v>
                </c:pt>
                <c:pt idx="44">
                  <c:v>0.82645592995819872</c:v>
                </c:pt>
                <c:pt idx="45">
                  <c:v>0.84069636907280887</c:v>
                </c:pt>
                <c:pt idx="46">
                  <c:v>0.84069636907280887</c:v>
                </c:pt>
                <c:pt idx="47">
                  <c:v>0.84873232466935089</c:v>
                </c:pt>
                <c:pt idx="48">
                  <c:v>0.86297276378396115</c:v>
                </c:pt>
                <c:pt idx="49">
                  <c:v>0.88946648887971713</c:v>
                </c:pt>
              </c:numCache>
            </c:numRef>
          </c:val>
        </c:ser>
        <c:overlap val="100"/>
        <c:axId val="92474752"/>
        <c:axId val="92476544"/>
      </c:barChart>
      <c:catAx>
        <c:axId val="92474752"/>
        <c:scaling>
          <c:orientation val="minMax"/>
        </c:scaling>
        <c:axPos val="b"/>
        <c:tickLblPos val="nextTo"/>
        <c:crossAx val="92476544"/>
        <c:crosses val="autoZero"/>
        <c:auto val="1"/>
        <c:lblAlgn val="ctr"/>
        <c:lblOffset val="100"/>
      </c:catAx>
      <c:valAx>
        <c:axId val="92476544"/>
        <c:scaling>
          <c:orientation val="minMax"/>
        </c:scaling>
        <c:axPos val="l"/>
        <c:majorGridlines/>
        <c:numFmt formatCode="0%" sourceLinked="1"/>
        <c:tickLblPos val="nextTo"/>
        <c:crossAx val="92474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992747</xdr:colOff>
      <xdr:row>53</xdr:row>
      <xdr:rowOff>13416</xdr:rowOff>
    </xdr:from>
    <xdr:to>
      <xdr:col>20</xdr:col>
      <xdr:colOff>1220811</xdr:colOff>
      <xdr:row>66</xdr:row>
      <xdr:rowOff>134155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965915</xdr:colOff>
      <xdr:row>69</xdr:row>
      <xdr:rowOff>13415</xdr:rowOff>
    </xdr:from>
    <xdr:to>
      <xdr:col>20</xdr:col>
      <xdr:colOff>1435458</xdr:colOff>
      <xdr:row>82</xdr:row>
      <xdr:rowOff>134155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topLeftCell="S1" zoomScale="71" zoomScaleNormal="71" workbookViewId="0">
      <selection activeCell="Y1" sqref="Y1:Y1048576"/>
    </sheetView>
  </sheetViews>
  <sheetFormatPr defaultRowHeight="15"/>
  <cols>
    <col min="3" max="3" width="18.85546875" customWidth="1"/>
    <col min="4" max="4" width="24" customWidth="1"/>
    <col min="5" max="5" width="17" style="2" customWidth="1"/>
    <col min="6" max="6" width="25" style="5" customWidth="1"/>
    <col min="7" max="7" width="29.85546875" style="5" customWidth="1"/>
    <col min="8" max="8" width="31.28515625" style="4" customWidth="1"/>
    <col min="9" max="9" width="28.85546875" customWidth="1"/>
    <col min="10" max="10" width="30.7109375" style="5" customWidth="1"/>
    <col min="11" max="11" width="23.85546875" style="5" customWidth="1"/>
    <col min="12" max="12" width="24.5703125" customWidth="1"/>
    <col min="13" max="13" width="20.5703125" style="5" customWidth="1"/>
    <col min="14" max="14" width="33" style="5" customWidth="1"/>
    <col min="15" max="15" width="23.85546875" style="4" customWidth="1"/>
    <col min="16" max="16" width="24.42578125" customWidth="1"/>
    <col min="17" max="17" width="24.7109375" style="5" customWidth="1"/>
    <col min="18" max="18" width="35.140625" style="5" customWidth="1"/>
    <col min="19" max="19" width="17.7109375" style="5" customWidth="1"/>
    <col min="20" max="20" width="29.7109375" style="5" customWidth="1"/>
    <col min="21" max="21" width="33" style="5" customWidth="1"/>
    <col min="22" max="22" width="21.42578125" style="5" customWidth="1"/>
    <col min="23" max="23" width="31.7109375" style="5" customWidth="1"/>
    <col min="24" max="24" width="26.28515625" style="5" customWidth="1"/>
    <col min="25" max="25" width="24.85546875" style="5" customWidth="1"/>
    <col min="26" max="26" width="25" customWidth="1"/>
    <col min="27" max="27" width="20.42578125" customWidth="1"/>
    <col min="28" max="28" width="24.42578125" customWidth="1"/>
    <col min="29" max="29" width="24.42578125" style="5" customWidth="1"/>
    <col min="30" max="30" width="15.7109375" customWidth="1"/>
  </cols>
  <sheetData>
    <row r="1" spans="1:30" ht="15.75">
      <c r="A1" s="6" t="s">
        <v>0</v>
      </c>
      <c r="B1" s="6" t="s">
        <v>1</v>
      </c>
      <c r="C1" s="10" t="s">
        <v>17</v>
      </c>
      <c r="D1" s="6" t="s">
        <v>30</v>
      </c>
      <c r="E1" s="7" t="s">
        <v>18</v>
      </c>
      <c r="F1" s="9" t="s">
        <v>28</v>
      </c>
      <c r="G1" s="9" t="s">
        <v>22</v>
      </c>
      <c r="H1" s="8" t="s">
        <v>20</v>
      </c>
      <c r="I1" s="6" t="s">
        <v>3</v>
      </c>
      <c r="J1" s="9" t="s">
        <v>29</v>
      </c>
      <c r="K1" s="9" t="s">
        <v>7</v>
      </c>
      <c r="L1" s="6" t="s">
        <v>19</v>
      </c>
      <c r="M1" s="9" t="s">
        <v>13</v>
      </c>
      <c r="N1" s="9" t="s">
        <v>21</v>
      </c>
      <c r="O1" s="8" t="s">
        <v>31</v>
      </c>
      <c r="P1" s="6" t="s">
        <v>4</v>
      </c>
      <c r="Q1" s="9" t="s">
        <v>5</v>
      </c>
      <c r="R1" s="9" t="s">
        <v>23</v>
      </c>
      <c r="S1" s="9" t="s">
        <v>6</v>
      </c>
      <c r="T1" s="9" t="s">
        <v>24</v>
      </c>
      <c r="U1" s="9" t="s">
        <v>25</v>
      </c>
      <c r="V1" s="9" t="s">
        <v>8</v>
      </c>
      <c r="W1" s="9" t="s">
        <v>27</v>
      </c>
      <c r="X1" s="9" t="s">
        <v>26</v>
      </c>
      <c r="Y1" s="9" t="s">
        <v>2</v>
      </c>
      <c r="Z1" s="6" t="s">
        <v>9</v>
      </c>
      <c r="AA1" s="6" t="s">
        <v>14</v>
      </c>
      <c r="AB1" s="6" t="s">
        <v>15</v>
      </c>
      <c r="AC1" s="9" t="s">
        <v>16</v>
      </c>
      <c r="AD1" s="1"/>
    </row>
    <row r="2" spans="1:30" ht="15.75">
      <c r="A2" s="6" t="s">
        <v>12</v>
      </c>
      <c r="B2" s="6">
        <v>0.82</v>
      </c>
      <c r="C2" s="10">
        <f t="shared" ref="C2:C33" si="0">B2*1000</f>
        <v>820</v>
      </c>
      <c r="D2" s="6">
        <f>AVERAGE(C2:C51)</f>
        <v>897.4</v>
      </c>
      <c r="E2" s="7">
        <f t="shared" ref="E2:E33" si="1">LOG10(C2)</f>
        <v>2.9138138523837167</v>
      </c>
      <c r="F2" s="9">
        <f t="shared" ref="F2:F33" si="2">LOG10(Z2)</f>
        <v>0.54406804435027567</v>
      </c>
      <c r="G2" s="9">
        <f t="shared" ref="G2:G33" si="3">LOG10(P2)</f>
        <v>1.173186268412274</v>
      </c>
      <c r="H2" s="8">
        <f t="shared" ref="H2:H33" si="4">LOG10(L2)</f>
        <v>1.2988530764097066</v>
      </c>
      <c r="I2" s="6">
        <v>42</v>
      </c>
      <c r="J2" s="9">
        <f>AVERAGE(I2:I51)</f>
        <v>39.65</v>
      </c>
      <c r="K2" s="9">
        <v>1</v>
      </c>
      <c r="L2" s="6">
        <v>19.899999999999999</v>
      </c>
      <c r="M2" s="9">
        <f>L2/5.5</f>
        <v>3.6181818181818177</v>
      </c>
      <c r="N2" s="9">
        <f t="shared" ref="N2:N33" si="5">LOG10(I2)</f>
        <v>1.6232492903979006</v>
      </c>
      <c r="O2" s="8">
        <f>LOG10(M2)</f>
        <v>0.55849038691546271</v>
      </c>
      <c r="P2" s="6">
        <v>14.9</v>
      </c>
      <c r="Q2" s="9">
        <v>28</v>
      </c>
      <c r="R2" s="9">
        <f t="shared" ref="R2:R33" si="6">LOG10(Q2)</f>
        <v>1.4471580313422192</v>
      </c>
      <c r="S2" s="9">
        <v>10.6</v>
      </c>
      <c r="T2" s="9">
        <f t="shared" ref="T2:T33" si="7">LOG10(S2)</f>
        <v>1.0253058652647702</v>
      </c>
      <c r="U2" s="9">
        <f t="shared" ref="U2:U33" si="8">LOG10(K2)</f>
        <v>0</v>
      </c>
      <c r="V2" s="9">
        <v>3.1</v>
      </c>
      <c r="W2" s="9">
        <f t="shared" ref="W2:W33" si="9">LOG10(V2)</f>
        <v>0.49136169383427269</v>
      </c>
      <c r="X2" s="9">
        <f t="shared" ref="X2:X33" si="10">LOG10(V2)</f>
        <v>0.49136169383427269</v>
      </c>
      <c r="Y2" s="9">
        <v>4.8</v>
      </c>
      <c r="Z2" s="6">
        <v>3.5</v>
      </c>
      <c r="AA2" s="6">
        <v>2325</v>
      </c>
      <c r="AB2" s="6">
        <v>7.4</v>
      </c>
      <c r="AC2" s="9">
        <f t="shared" ref="AC2:AC33" si="11">AB2/C2*100</f>
        <v>0.90243902439024404</v>
      </c>
    </row>
    <row r="3" spans="1:30" ht="15.75">
      <c r="A3" s="6" t="s">
        <v>12</v>
      </c>
      <c r="B3" s="6">
        <v>0.85</v>
      </c>
      <c r="C3" s="10">
        <f t="shared" si="0"/>
        <v>850</v>
      </c>
      <c r="D3" s="6">
        <f>AVERAGE(C52:C101)</f>
        <v>851</v>
      </c>
      <c r="E3" s="7">
        <f t="shared" si="1"/>
        <v>2.9294189257142929</v>
      </c>
      <c r="F3" s="9">
        <f t="shared" si="2"/>
        <v>0.57978359661681012</v>
      </c>
      <c r="G3" s="9">
        <f t="shared" si="3"/>
        <v>1.110589710299249</v>
      </c>
      <c r="H3" s="8">
        <f t="shared" si="4"/>
        <v>1.3891660843645324</v>
      </c>
      <c r="I3" s="6">
        <v>42.3</v>
      </c>
      <c r="J3" s="9">
        <f>AVERAGE(I52:I101)</f>
        <v>40.357999999999997</v>
      </c>
      <c r="K3" s="9">
        <v>1</v>
      </c>
      <c r="L3" s="6">
        <v>24.5</v>
      </c>
      <c r="M3" s="9">
        <f t="shared" ref="M3:M13" si="12">L3/5.5</f>
        <v>4.4545454545454541</v>
      </c>
      <c r="N3" s="9">
        <f t="shared" si="5"/>
        <v>1.6263403673750423</v>
      </c>
      <c r="O3" s="8">
        <f t="shared" ref="O3:O66" si="13">LOG10(M3)</f>
        <v>0.6488033948702886</v>
      </c>
      <c r="P3" s="6">
        <v>12.9</v>
      </c>
      <c r="Q3" s="9">
        <v>23.8</v>
      </c>
      <c r="R3" s="9">
        <f t="shared" si="6"/>
        <v>1.3765769570565121</v>
      </c>
      <c r="S3" s="9">
        <v>12.3</v>
      </c>
      <c r="T3" s="9">
        <f t="shared" si="7"/>
        <v>1.0899051114393981</v>
      </c>
      <c r="U3" s="9">
        <f t="shared" si="8"/>
        <v>0</v>
      </c>
      <c r="V3" s="9">
        <v>3.1</v>
      </c>
      <c r="W3" s="9">
        <f t="shared" si="9"/>
        <v>0.49136169383427269</v>
      </c>
      <c r="X3" s="9">
        <f t="shared" si="10"/>
        <v>0.49136169383427269</v>
      </c>
      <c r="Y3" s="9">
        <v>5.4</v>
      </c>
      <c r="Z3" s="6">
        <v>3.8</v>
      </c>
      <c r="AA3" s="6">
        <v>2474</v>
      </c>
      <c r="AB3" s="6">
        <v>7.9</v>
      </c>
      <c r="AC3" s="9">
        <f t="shared" si="11"/>
        <v>0.92941176470588238</v>
      </c>
    </row>
    <row r="4" spans="1:30" ht="15.75">
      <c r="A4" s="6" t="s">
        <v>10</v>
      </c>
      <c r="B4" s="6">
        <v>0.66</v>
      </c>
      <c r="C4" s="10">
        <f t="shared" si="0"/>
        <v>660</v>
      </c>
      <c r="D4" s="6"/>
      <c r="E4" s="7">
        <f t="shared" si="1"/>
        <v>2.8195439355418688</v>
      </c>
      <c r="F4" s="9">
        <f t="shared" si="2"/>
        <v>0.6020599913279624</v>
      </c>
      <c r="G4" s="9">
        <f t="shared" si="3"/>
        <v>1.1903316981702914</v>
      </c>
      <c r="H4" s="8">
        <f t="shared" si="4"/>
        <v>1.4899584794248346</v>
      </c>
      <c r="I4" s="6">
        <v>35.799999999999997</v>
      </c>
      <c r="J4" s="9"/>
      <c r="K4" s="9">
        <v>1</v>
      </c>
      <c r="L4" s="6">
        <v>30.9</v>
      </c>
      <c r="M4" s="9">
        <f t="shared" si="12"/>
        <v>5.6181818181818182</v>
      </c>
      <c r="N4" s="9">
        <f t="shared" si="5"/>
        <v>1.5538830266438743</v>
      </c>
      <c r="O4" s="8">
        <f t="shared" si="13"/>
        <v>0.74959578993059084</v>
      </c>
      <c r="P4" s="6">
        <v>15.5</v>
      </c>
      <c r="Q4" s="9">
        <v>22.3</v>
      </c>
      <c r="R4" s="9">
        <f t="shared" si="6"/>
        <v>1.3483048630481607</v>
      </c>
      <c r="S4" s="9">
        <v>10</v>
      </c>
      <c r="T4" s="9">
        <f t="shared" si="7"/>
        <v>1</v>
      </c>
      <c r="U4" s="9">
        <f t="shared" si="8"/>
        <v>0</v>
      </c>
      <c r="V4" s="9">
        <v>3.2</v>
      </c>
      <c r="W4" s="9">
        <f t="shared" si="9"/>
        <v>0.50514997831990605</v>
      </c>
      <c r="X4" s="9">
        <f t="shared" si="10"/>
        <v>0.50514997831990605</v>
      </c>
      <c r="Y4" s="9">
        <v>5.5</v>
      </c>
      <c r="Z4" s="6">
        <v>4</v>
      </c>
      <c r="AA4" s="6">
        <v>2078</v>
      </c>
      <c r="AB4" s="6">
        <v>6.5</v>
      </c>
      <c r="AC4" s="9">
        <f t="shared" si="11"/>
        <v>0.98484848484848475</v>
      </c>
    </row>
    <row r="5" spans="1:30" ht="15.75">
      <c r="A5" s="6" t="s">
        <v>10</v>
      </c>
      <c r="B5" s="6">
        <v>0.68</v>
      </c>
      <c r="C5" s="10">
        <f t="shared" si="0"/>
        <v>680</v>
      </c>
      <c r="D5" s="6"/>
      <c r="E5" s="7">
        <f t="shared" si="1"/>
        <v>2.8325089127062362</v>
      </c>
      <c r="F5" s="9">
        <f t="shared" si="2"/>
        <v>0.69897000433601886</v>
      </c>
      <c r="G5" s="9">
        <f t="shared" si="3"/>
        <v>1.1702617153949575</v>
      </c>
      <c r="H5" s="8">
        <f t="shared" si="4"/>
        <v>1.4949889736831681</v>
      </c>
      <c r="I5" s="6">
        <v>38.799999999999997</v>
      </c>
      <c r="J5" s="9"/>
      <c r="K5" s="9">
        <v>1</v>
      </c>
      <c r="L5" s="6">
        <v>31.26</v>
      </c>
      <c r="M5" s="9">
        <f t="shared" si="12"/>
        <v>5.6836363636363636</v>
      </c>
      <c r="N5" s="9">
        <f t="shared" si="5"/>
        <v>1.5888317255942073</v>
      </c>
      <c r="O5" s="8">
        <f t="shared" si="13"/>
        <v>0.7546262841889243</v>
      </c>
      <c r="P5" s="6">
        <v>14.8</v>
      </c>
      <c r="Q5" s="9">
        <v>24</v>
      </c>
      <c r="R5" s="9">
        <f t="shared" si="6"/>
        <v>1.3802112417116059</v>
      </c>
      <c r="S5" s="9">
        <v>10.5</v>
      </c>
      <c r="T5" s="9">
        <f t="shared" si="7"/>
        <v>1.0211892990699381</v>
      </c>
      <c r="U5" s="9">
        <f t="shared" si="8"/>
        <v>0</v>
      </c>
      <c r="V5" s="9">
        <v>3.8</v>
      </c>
      <c r="W5" s="9">
        <f t="shared" si="9"/>
        <v>0.57978359661681012</v>
      </c>
      <c r="X5" s="9">
        <f t="shared" si="10"/>
        <v>0.57978359661681012</v>
      </c>
      <c r="Y5" s="9">
        <v>5.5</v>
      </c>
      <c r="Z5" s="6">
        <v>5</v>
      </c>
      <c r="AA5" s="6">
        <v>2216</v>
      </c>
      <c r="AB5" s="6">
        <v>7.09</v>
      </c>
      <c r="AC5" s="9">
        <f t="shared" si="11"/>
        <v>1.0426470588235295</v>
      </c>
    </row>
    <row r="6" spans="1:30" ht="15.75">
      <c r="A6" s="6" t="s">
        <v>10</v>
      </c>
      <c r="B6" s="6">
        <v>0.99</v>
      </c>
      <c r="C6" s="10">
        <f t="shared" si="0"/>
        <v>990</v>
      </c>
      <c r="D6" s="6"/>
      <c r="E6" s="7">
        <f t="shared" si="1"/>
        <v>2.9956351945975501</v>
      </c>
      <c r="F6" s="9">
        <f t="shared" si="2"/>
        <v>0.74036268949424389</v>
      </c>
      <c r="G6" s="9">
        <f t="shared" si="3"/>
        <v>1.3138672203691535</v>
      </c>
      <c r="H6" s="8">
        <f t="shared" si="4"/>
        <v>1.5118833609788744</v>
      </c>
      <c r="I6" s="6">
        <v>31.7</v>
      </c>
      <c r="J6" s="9"/>
      <c r="K6" s="9">
        <v>1.4</v>
      </c>
      <c r="L6" s="6">
        <v>32.5</v>
      </c>
      <c r="M6" s="9">
        <f t="shared" si="12"/>
        <v>5.9090909090909092</v>
      </c>
      <c r="N6" s="9">
        <f t="shared" si="5"/>
        <v>1.5010592622177514</v>
      </c>
      <c r="O6" s="8">
        <f t="shared" si="13"/>
        <v>0.77152067148463055</v>
      </c>
      <c r="P6" s="6">
        <v>20.6</v>
      </c>
      <c r="Q6" s="9">
        <v>28</v>
      </c>
      <c r="R6" s="9">
        <f t="shared" si="6"/>
        <v>1.4471580313422192</v>
      </c>
      <c r="S6" s="9">
        <v>11</v>
      </c>
      <c r="T6" s="9">
        <f t="shared" si="7"/>
        <v>1.0413926851582251</v>
      </c>
      <c r="U6" s="9">
        <f t="shared" si="8"/>
        <v>0.14612803567823801</v>
      </c>
      <c r="V6" s="9">
        <v>3.9</v>
      </c>
      <c r="W6" s="9">
        <f t="shared" si="9"/>
        <v>0.59106460702649921</v>
      </c>
      <c r="X6" s="9">
        <f t="shared" si="10"/>
        <v>0.59106460702649921</v>
      </c>
      <c r="Y6" s="9">
        <v>5.5</v>
      </c>
      <c r="Z6" s="6">
        <v>5.5</v>
      </c>
      <c r="AA6" s="6">
        <v>2721</v>
      </c>
      <c r="AB6" s="6">
        <v>8.6999999999999993</v>
      </c>
      <c r="AC6" s="9">
        <f t="shared" si="11"/>
        <v>0.87878787878787867</v>
      </c>
    </row>
    <row r="7" spans="1:30" ht="15.75">
      <c r="A7" s="6" t="s">
        <v>10</v>
      </c>
      <c r="B7" s="6">
        <v>1.6</v>
      </c>
      <c r="C7" s="10">
        <f t="shared" si="0"/>
        <v>1600</v>
      </c>
      <c r="D7" s="6"/>
      <c r="E7" s="7">
        <f t="shared" si="1"/>
        <v>3.2041199826559246</v>
      </c>
      <c r="F7" s="9">
        <f t="shared" si="2"/>
        <v>0.72427586960078905</v>
      </c>
      <c r="G7" s="9">
        <f t="shared" si="3"/>
        <v>1.3304137733491908</v>
      </c>
      <c r="H7" s="8">
        <f t="shared" si="4"/>
        <v>1.5340261060561351</v>
      </c>
      <c r="I7" s="6">
        <v>35.6</v>
      </c>
      <c r="J7" s="9"/>
      <c r="K7" s="9">
        <v>1.6</v>
      </c>
      <c r="L7" s="6">
        <v>34.200000000000003</v>
      </c>
      <c r="M7" s="9">
        <f t="shared" si="12"/>
        <v>6.2181818181818187</v>
      </c>
      <c r="N7" s="9">
        <f t="shared" si="5"/>
        <v>1.5514499979728751</v>
      </c>
      <c r="O7" s="8">
        <f t="shared" si="13"/>
        <v>0.79366341656189121</v>
      </c>
      <c r="P7" s="6">
        <v>21.4</v>
      </c>
      <c r="Q7" s="9">
        <v>29.4</v>
      </c>
      <c r="R7" s="9">
        <f t="shared" si="6"/>
        <v>1.4683473304121573</v>
      </c>
      <c r="S7" s="9">
        <v>13</v>
      </c>
      <c r="T7" s="9">
        <f t="shared" si="7"/>
        <v>1.1139433523068367</v>
      </c>
      <c r="U7" s="9">
        <f t="shared" si="8"/>
        <v>0.20411998265592479</v>
      </c>
      <c r="V7" s="9">
        <v>3</v>
      </c>
      <c r="W7" s="9">
        <f t="shared" si="9"/>
        <v>0.47712125471966244</v>
      </c>
      <c r="X7" s="9">
        <f t="shared" si="10"/>
        <v>0.47712125471966244</v>
      </c>
      <c r="Y7" s="9">
        <v>5.7</v>
      </c>
      <c r="Z7" s="6">
        <v>5.3</v>
      </c>
      <c r="AA7" s="6">
        <v>2820</v>
      </c>
      <c r="AB7" s="6">
        <v>9</v>
      </c>
      <c r="AC7" s="9">
        <f t="shared" si="11"/>
        <v>0.5625</v>
      </c>
    </row>
    <row r="8" spans="1:30" ht="15.75">
      <c r="A8" s="6" t="s">
        <v>10</v>
      </c>
      <c r="B8" s="6">
        <v>3.1</v>
      </c>
      <c r="C8" s="10">
        <f t="shared" si="0"/>
        <v>3100</v>
      </c>
      <c r="D8" s="6"/>
      <c r="E8" s="7">
        <f t="shared" si="1"/>
        <v>3.4913616938342726</v>
      </c>
      <c r="F8" s="9">
        <f t="shared" si="2"/>
        <v>0.78532983501076703</v>
      </c>
      <c r="G8" s="9">
        <f t="shared" si="3"/>
        <v>1.3283796034387378</v>
      </c>
      <c r="H8" s="8">
        <f t="shared" si="4"/>
        <v>1.546542663478131</v>
      </c>
      <c r="I8" s="6">
        <v>56.3</v>
      </c>
      <c r="J8" s="9"/>
      <c r="K8" s="9">
        <v>1.6</v>
      </c>
      <c r="L8" s="6">
        <v>35.200000000000003</v>
      </c>
      <c r="M8" s="9">
        <f t="shared" si="12"/>
        <v>6.4</v>
      </c>
      <c r="N8" s="9">
        <f t="shared" si="5"/>
        <v>1.7505083948513462</v>
      </c>
      <c r="O8" s="8">
        <f t="shared" si="13"/>
        <v>0.80617997398388719</v>
      </c>
      <c r="P8" s="6">
        <v>21.3</v>
      </c>
      <c r="Q8" s="9">
        <v>34.299999999999997</v>
      </c>
      <c r="R8" s="9">
        <f t="shared" si="6"/>
        <v>1.5352941200427705</v>
      </c>
      <c r="S8" s="9">
        <v>12.5</v>
      </c>
      <c r="T8" s="9">
        <f t="shared" si="7"/>
        <v>1.0969100130080565</v>
      </c>
      <c r="U8" s="9">
        <f t="shared" si="8"/>
        <v>0.20411998265592479</v>
      </c>
      <c r="V8" s="9">
        <v>3.8</v>
      </c>
      <c r="W8" s="9">
        <f t="shared" si="9"/>
        <v>0.57978359661681012</v>
      </c>
      <c r="X8" s="9">
        <f t="shared" si="10"/>
        <v>0.57978359661681012</v>
      </c>
      <c r="Y8" s="9">
        <v>6.8</v>
      </c>
      <c r="Z8" s="6">
        <v>6.1</v>
      </c>
      <c r="AA8" s="6">
        <v>3117</v>
      </c>
      <c r="AB8" s="6">
        <v>10</v>
      </c>
      <c r="AC8" s="9">
        <f t="shared" si="11"/>
        <v>0.32258064516129031</v>
      </c>
    </row>
    <row r="9" spans="1:30" ht="15.75">
      <c r="A9" s="6" t="s">
        <v>10</v>
      </c>
      <c r="B9" s="6">
        <v>0.56999999999999995</v>
      </c>
      <c r="C9" s="10">
        <f t="shared" si="0"/>
        <v>570</v>
      </c>
      <c r="D9" s="6"/>
      <c r="E9" s="7">
        <f t="shared" si="1"/>
        <v>2.7558748556724915</v>
      </c>
      <c r="F9" s="9">
        <f t="shared" si="2"/>
        <v>0.47712125471966244</v>
      </c>
      <c r="G9" s="9">
        <f t="shared" si="3"/>
        <v>1.2013971243204515</v>
      </c>
      <c r="H9" s="8">
        <f t="shared" si="4"/>
        <v>1.5740312677277188</v>
      </c>
      <c r="I9" s="6">
        <v>32.4</v>
      </c>
      <c r="J9" s="9"/>
      <c r="K9" s="9">
        <v>0.5</v>
      </c>
      <c r="L9" s="6">
        <v>37.5</v>
      </c>
      <c r="M9" s="9">
        <f>L9/5.5</f>
        <v>6.8181818181818183</v>
      </c>
      <c r="N9" s="9">
        <f t="shared" si="5"/>
        <v>1.510545010206612</v>
      </c>
      <c r="O9" s="8">
        <f t="shared" si="13"/>
        <v>0.83366857823347507</v>
      </c>
      <c r="P9" s="6">
        <v>15.9</v>
      </c>
      <c r="Q9" s="9">
        <v>15.2</v>
      </c>
      <c r="R9" s="9">
        <f t="shared" si="6"/>
        <v>1.1818435879447726</v>
      </c>
      <c r="S9" s="9">
        <v>8.1</v>
      </c>
      <c r="T9" s="9">
        <f t="shared" si="7"/>
        <v>0.90848501887864974</v>
      </c>
      <c r="U9" s="9">
        <f t="shared" si="8"/>
        <v>-0.3010299956639812</v>
      </c>
      <c r="V9" s="9">
        <v>2.9</v>
      </c>
      <c r="W9" s="9">
        <f t="shared" si="9"/>
        <v>0.46239799789895608</v>
      </c>
      <c r="X9" s="9">
        <f t="shared" si="10"/>
        <v>0.46239799789895608</v>
      </c>
      <c r="Y9" s="9">
        <v>2.7</v>
      </c>
      <c r="Z9" s="6">
        <v>3</v>
      </c>
      <c r="AA9" s="6">
        <v>1830</v>
      </c>
      <c r="AB9" s="6">
        <v>5.9</v>
      </c>
      <c r="AC9" s="9">
        <f t="shared" si="11"/>
        <v>1.0350877192982455</v>
      </c>
    </row>
    <row r="10" spans="1:30" ht="15.75">
      <c r="A10" s="6" t="s">
        <v>10</v>
      </c>
      <c r="B10" s="6">
        <v>0.57999999999999996</v>
      </c>
      <c r="C10" s="10">
        <f t="shared" si="0"/>
        <v>580</v>
      </c>
      <c r="D10" s="6"/>
      <c r="E10" s="7">
        <f t="shared" si="1"/>
        <v>2.7634279935629373</v>
      </c>
      <c r="F10" s="9">
        <f t="shared" si="2"/>
        <v>0.69897000433601886</v>
      </c>
      <c r="G10" s="9">
        <f t="shared" si="3"/>
        <v>1.0644579892269184</v>
      </c>
      <c r="H10" s="8">
        <f t="shared" si="4"/>
        <v>1.5740312677277188</v>
      </c>
      <c r="I10" s="6">
        <v>34.1</v>
      </c>
      <c r="J10" s="9"/>
      <c r="K10" s="9">
        <v>0.5</v>
      </c>
      <c r="L10" s="6">
        <v>37.5</v>
      </c>
      <c r="M10" s="9">
        <f t="shared" si="12"/>
        <v>6.8181818181818183</v>
      </c>
      <c r="N10" s="9">
        <f t="shared" si="5"/>
        <v>1.5327543789924978</v>
      </c>
      <c r="O10" s="8">
        <f t="shared" si="13"/>
        <v>0.83366857823347507</v>
      </c>
      <c r="P10" s="6">
        <v>11.6</v>
      </c>
      <c r="Q10" s="9">
        <v>21</v>
      </c>
      <c r="R10" s="9">
        <f t="shared" si="6"/>
        <v>1.3222192947339193</v>
      </c>
      <c r="S10" s="9">
        <v>7.9</v>
      </c>
      <c r="T10" s="9">
        <f t="shared" si="7"/>
        <v>0.89762709129044149</v>
      </c>
      <c r="U10" s="9">
        <f t="shared" si="8"/>
        <v>-0.3010299956639812</v>
      </c>
      <c r="V10" s="9">
        <v>3.5</v>
      </c>
      <c r="W10" s="9">
        <f t="shared" si="9"/>
        <v>0.54406804435027567</v>
      </c>
      <c r="X10" s="9">
        <f t="shared" si="10"/>
        <v>0.54406804435027567</v>
      </c>
      <c r="Y10" s="9">
        <v>5</v>
      </c>
      <c r="Z10" s="6">
        <v>5</v>
      </c>
      <c r="AA10" s="6">
        <v>1830</v>
      </c>
      <c r="AB10" s="6">
        <v>5.9</v>
      </c>
      <c r="AC10" s="9">
        <f t="shared" si="11"/>
        <v>1.017241379310345</v>
      </c>
    </row>
    <row r="11" spans="1:30" ht="15.75">
      <c r="A11" s="6" t="s">
        <v>10</v>
      </c>
      <c r="B11" s="6">
        <v>0.45</v>
      </c>
      <c r="C11" s="10">
        <f t="shared" si="0"/>
        <v>450</v>
      </c>
      <c r="D11" s="6"/>
      <c r="E11" s="7">
        <f t="shared" si="1"/>
        <v>2.6532125137753435</v>
      </c>
      <c r="F11" s="9">
        <f t="shared" si="2"/>
        <v>0.6020599913279624</v>
      </c>
      <c r="G11" s="9">
        <f t="shared" si="3"/>
        <v>1.0569048513364727</v>
      </c>
      <c r="H11" s="8">
        <f t="shared" si="4"/>
        <v>1.5740312677277188</v>
      </c>
      <c r="I11" s="6">
        <v>32</v>
      </c>
      <c r="J11" s="9"/>
      <c r="K11" s="9">
        <v>1.3</v>
      </c>
      <c r="L11" s="6">
        <v>37.5</v>
      </c>
      <c r="M11" s="9">
        <f>L11/5.5</f>
        <v>6.8181818181818183</v>
      </c>
      <c r="N11" s="9">
        <f t="shared" si="5"/>
        <v>1.505149978319906</v>
      </c>
      <c r="O11" s="8">
        <f t="shared" si="13"/>
        <v>0.83366857823347507</v>
      </c>
      <c r="P11" s="6">
        <v>11.4</v>
      </c>
      <c r="Q11" s="9">
        <v>13.6</v>
      </c>
      <c r="R11" s="9">
        <f t="shared" si="6"/>
        <v>1.1335389083702174</v>
      </c>
      <c r="S11" s="9">
        <v>10.3</v>
      </c>
      <c r="T11" s="9">
        <f t="shared" si="7"/>
        <v>1.0128372247051722</v>
      </c>
      <c r="U11" s="9">
        <f t="shared" si="8"/>
        <v>0.11394335230683679</v>
      </c>
      <c r="V11" s="9">
        <v>2.9</v>
      </c>
      <c r="W11" s="9">
        <f t="shared" si="9"/>
        <v>0.46239799789895608</v>
      </c>
      <c r="X11" s="9">
        <f t="shared" si="10"/>
        <v>0.46239799789895608</v>
      </c>
      <c r="Y11" s="9">
        <v>4.8</v>
      </c>
      <c r="Z11" s="6">
        <v>4</v>
      </c>
      <c r="AA11" s="6">
        <v>1741</v>
      </c>
      <c r="AB11" s="6">
        <v>5.6</v>
      </c>
      <c r="AC11" s="9">
        <f t="shared" si="11"/>
        <v>1.2444444444444445</v>
      </c>
    </row>
    <row r="12" spans="1:30" ht="15.75">
      <c r="A12" s="6" t="s">
        <v>10</v>
      </c>
      <c r="B12" s="6">
        <v>0.79</v>
      </c>
      <c r="C12" s="10">
        <f t="shared" si="0"/>
        <v>790</v>
      </c>
      <c r="D12" s="6"/>
      <c r="E12" s="7">
        <f t="shared" si="1"/>
        <v>2.8976270912904414</v>
      </c>
      <c r="F12" s="9">
        <f t="shared" si="2"/>
        <v>0.47712125471966244</v>
      </c>
      <c r="G12" s="9">
        <f t="shared" si="3"/>
        <v>1.1072099696478683</v>
      </c>
      <c r="H12" s="8">
        <f t="shared" si="4"/>
        <v>1.6211762817750353</v>
      </c>
      <c r="I12" s="6">
        <v>40.1</v>
      </c>
      <c r="J12" s="9"/>
      <c r="K12" s="9">
        <v>1</v>
      </c>
      <c r="L12" s="6">
        <v>41.8</v>
      </c>
      <c r="M12" s="9">
        <f t="shared" si="12"/>
        <v>7.6</v>
      </c>
      <c r="N12" s="9">
        <f t="shared" si="5"/>
        <v>1.6031443726201824</v>
      </c>
      <c r="O12" s="8">
        <f t="shared" si="13"/>
        <v>0.88081359228079137</v>
      </c>
      <c r="P12" s="6">
        <v>12.8</v>
      </c>
      <c r="Q12" s="9">
        <v>26.2</v>
      </c>
      <c r="R12" s="9">
        <f t="shared" si="6"/>
        <v>1.4183012913197455</v>
      </c>
      <c r="S12" s="9">
        <v>10.7</v>
      </c>
      <c r="T12" s="9">
        <f t="shared" si="7"/>
        <v>1.0293837776852097</v>
      </c>
      <c r="U12" s="9">
        <f t="shared" si="8"/>
        <v>0</v>
      </c>
      <c r="V12" s="9">
        <v>2.8</v>
      </c>
      <c r="W12" s="9">
        <f t="shared" si="9"/>
        <v>0.44715803134221921</v>
      </c>
      <c r="X12" s="9">
        <f t="shared" si="10"/>
        <v>0.44715803134221921</v>
      </c>
      <c r="Y12" s="9">
        <v>4.8</v>
      </c>
      <c r="Z12" s="6">
        <v>3</v>
      </c>
      <c r="AA12" s="6">
        <v>2276</v>
      </c>
      <c r="AB12" s="6">
        <v>7.2</v>
      </c>
      <c r="AC12" s="9">
        <f t="shared" si="11"/>
        <v>0.91139240506329122</v>
      </c>
    </row>
    <row r="13" spans="1:30" ht="15.75">
      <c r="A13" s="6" t="s">
        <v>10</v>
      </c>
      <c r="B13" s="6">
        <v>2.5</v>
      </c>
      <c r="C13" s="10">
        <f t="shared" si="0"/>
        <v>2500</v>
      </c>
      <c r="D13" s="6"/>
      <c r="E13" s="7">
        <f t="shared" si="1"/>
        <v>3.3979400086720375</v>
      </c>
      <c r="F13" s="9">
        <f t="shared" si="2"/>
        <v>0.74036268949424389</v>
      </c>
      <c r="G13" s="9">
        <f t="shared" si="3"/>
        <v>1.2041199826559248</v>
      </c>
      <c r="H13" s="8">
        <f t="shared" si="4"/>
        <v>1.6232492903979006</v>
      </c>
      <c r="I13" s="6">
        <v>53.5</v>
      </c>
      <c r="J13" s="9"/>
      <c r="K13" s="9">
        <v>1.5</v>
      </c>
      <c r="L13" s="6">
        <v>42</v>
      </c>
      <c r="M13" s="9">
        <f t="shared" si="12"/>
        <v>7.6363636363636367</v>
      </c>
      <c r="N13" s="9">
        <f t="shared" si="5"/>
        <v>1.7283537820212285</v>
      </c>
      <c r="O13" s="8">
        <f t="shared" si="13"/>
        <v>0.88288660090365667</v>
      </c>
      <c r="P13" s="6">
        <v>16</v>
      </c>
      <c r="Q13" s="9">
        <v>31</v>
      </c>
      <c r="R13" s="9">
        <f t="shared" si="6"/>
        <v>1.4913616938342726</v>
      </c>
      <c r="S13" s="9">
        <v>13.7</v>
      </c>
      <c r="T13" s="9">
        <f t="shared" si="7"/>
        <v>1.1367205671564067</v>
      </c>
      <c r="U13" s="9">
        <f t="shared" si="8"/>
        <v>0.17609125905568124</v>
      </c>
      <c r="V13" s="9">
        <v>3.9</v>
      </c>
      <c r="W13" s="9">
        <f t="shared" si="9"/>
        <v>0.59106460702649921</v>
      </c>
      <c r="X13" s="9">
        <f t="shared" si="10"/>
        <v>0.59106460702649921</v>
      </c>
      <c r="Y13" s="9">
        <v>6.7</v>
      </c>
      <c r="Z13" s="6">
        <v>5.5</v>
      </c>
      <c r="AA13" s="6">
        <v>2969</v>
      </c>
      <c r="AB13" s="6">
        <v>9.5</v>
      </c>
      <c r="AC13" s="9">
        <f t="shared" si="11"/>
        <v>0.38</v>
      </c>
    </row>
    <row r="14" spans="1:30" ht="15.75">
      <c r="A14" s="6" t="s">
        <v>10</v>
      </c>
      <c r="B14" s="6">
        <v>0.55000000000000004</v>
      </c>
      <c r="C14" s="10">
        <f t="shared" si="0"/>
        <v>550</v>
      </c>
      <c r="D14" s="6"/>
      <c r="E14" s="7">
        <f t="shared" si="1"/>
        <v>2.7403626894942437</v>
      </c>
      <c r="F14" s="9">
        <f t="shared" si="2"/>
        <v>0.57978359661681012</v>
      </c>
      <c r="G14" s="9">
        <f t="shared" si="3"/>
        <v>1.1172712956557642</v>
      </c>
      <c r="H14" s="8">
        <f t="shared" si="4"/>
        <v>1.631443769013172</v>
      </c>
      <c r="I14" s="6">
        <v>29.5</v>
      </c>
      <c r="J14" s="9"/>
      <c r="K14" s="9">
        <v>0.3</v>
      </c>
      <c r="L14" s="6">
        <v>42.8</v>
      </c>
      <c r="M14" s="9">
        <f>L14/5.5</f>
        <v>7.7818181818181813</v>
      </c>
      <c r="N14" s="9">
        <f t="shared" si="5"/>
        <v>1.469822015978163</v>
      </c>
      <c r="O14" s="8">
        <f t="shared" si="13"/>
        <v>0.89108107951892812</v>
      </c>
      <c r="P14" s="6">
        <v>13.1</v>
      </c>
      <c r="Q14" s="9">
        <v>12.7</v>
      </c>
      <c r="R14" s="9">
        <f t="shared" si="6"/>
        <v>1.1038037209559568</v>
      </c>
      <c r="S14" s="9">
        <v>8</v>
      </c>
      <c r="T14" s="9">
        <f t="shared" si="7"/>
        <v>0.90308998699194354</v>
      </c>
      <c r="U14" s="9">
        <f t="shared" si="8"/>
        <v>-0.52287874528033762</v>
      </c>
      <c r="V14" s="9">
        <v>2.7</v>
      </c>
      <c r="W14" s="9">
        <f t="shared" si="9"/>
        <v>0.43136376415898736</v>
      </c>
      <c r="X14" s="9">
        <f t="shared" si="10"/>
        <v>0.43136376415898736</v>
      </c>
      <c r="Y14" s="9">
        <v>3.8</v>
      </c>
      <c r="Z14" s="6">
        <v>3.8</v>
      </c>
      <c r="AA14" s="6">
        <v>1682</v>
      </c>
      <c r="AB14" s="6">
        <v>5.4</v>
      </c>
      <c r="AC14" s="9">
        <f t="shared" si="11"/>
        <v>0.98181818181818192</v>
      </c>
    </row>
    <row r="15" spans="1:30" ht="15.75">
      <c r="A15" s="6" t="s">
        <v>10</v>
      </c>
      <c r="B15" s="6">
        <v>0.68</v>
      </c>
      <c r="C15" s="10">
        <f t="shared" si="0"/>
        <v>680</v>
      </c>
      <c r="D15" s="6"/>
      <c r="E15" s="7">
        <f t="shared" si="1"/>
        <v>2.8325089127062362</v>
      </c>
      <c r="F15" s="9">
        <f t="shared" si="2"/>
        <v>0.66275783168157409</v>
      </c>
      <c r="G15" s="9">
        <f t="shared" si="3"/>
        <v>1.2174839442139063</v>
      </c>
      <c r="H15" s="8">
        <f t="shared" si="4"/>
        <v>1.6334684555795864</v>
      </c>
      <c r="I15" s="6">
        <v>37.9</v>
      </c>
      <c r="J15" s="9"/>
      <c r="K15" s="9">
        <v>1.1000000000000001</v>
      </c>
      <c r="L15" s="6">
        <v>43</v>
      </c>
      <c r="M15" s="9">
        <f>L15/5.5</f>
        <v>7.8181818181818183</v>
      </c>
      <c r="N15" s="9">
        <f t="shared" si="5"/>
        <v>1.5786392099680724</v>
      </c>
      <c r="O15" s="8">
        <f t="shared" si="13"/>
        <v>0.89310576608534264</v>
      </c>
      <c r="P15" s="6">
        <v>16.5</v>
      </c>
      <c r="Q15" s="9">
        <v>22</v>
      </c>
      <c r="R15" s="9">
        <f t="shared" si="6"/>
        <v>1.3424226808222062</v>
      </c>
      <c r="S15" s="9">
        <v>9.8000000000000007</v>
      </c>
      <c r="T15" s="9">
        <f t="shared" si="7"/>
        <v>0.99122607569249488</v>
      </c>
      <c r="U15" s="9">
        <f t="shared" si="8"/>
        <v>4.1392685158225077E-2</v>
      </c>
      <c r="V15" s="9">
        <v>3.6</v>
      </c>
      <c r="W15" s="9">
        <f t="shared" si="9"/>
        <v>0.55630250076728727</v>
      </c>
      <c r="X15" s="9">
        <f t="shared" si="10"/>
        <v>0.55630250076728727</v>
      </c>
      <c r="Y15" s="9">
        <v>5.5</v>
      </c>
      <c r="Z15" s="6">
        <v>4.5999999999999996</v>
      </c>
      <c r="AA15" s="6">
        <v>2211</v>
      </c>
      <c r="AB15" s="6">
        <v>7.1</v>
      </c>
      <c r="AC15" s="9">
        <f t="shared" si="11"/>
        <v>1.0441176470588236</v>
      </c>
    </row>
    <row r="16" spans="1:30" ht="15.75">
      <c r="A16" s="6" t="s">
        <v>10</v>
      </c>
      <c r="B16" s="6">
        <v>0.85</v>
      </c>
      <c r="C16" s="10">
        <f t="shared" si="0"/>
        <v>850</v>
      </c>
      <c r="D16" s="6"/>
      <c r="E16" s="7">
        <f t="shared" si="1"/>
        <v>2.9294189257142929</v>
      </c>
      <c r="F16" s="9">
        <f t="shared" si="2"/>
        <v>0.71600334363479923</v>
      </c>
      <c r="G16" s="9">
        <f t="shared" si="3"/>
        <v>1.1613680022349748</v>
      </c>
      <c r="H16" s="8">
        <f t="shared" si="4"/>
        <v>1.6404814369704219</v>
      </c>
      <c r="I16" s="6">
        <v>48.2</v>
      </c>
      <c r="J16" s="9"/>
      <c r="K16" s="9">
        <v>1.3</v>
      </c>
      <c r="L16" s="6">
        <v>43.7</v>
      </c>
      <c r="M16" s="9">
        <f t="shared" ref="M16:M26" si="14">L16/5.5</f>
        <v>7.9454545454545462</v>
      </c>
      <c r="N16" s="9">
        <f t="shared" si="5"/>
        <v>1.6830470382388496</v>
      </c>
      <c r="O16" s="8">
        <f t="shared" si="13"/>
        <v>0.90011874747617804</v>
      </c>
      <c r="P16" s="6">
        <v>14.5</v>
      </c>
      <c r="Q16" s="9">
        <v>23.8</v>
      </c>
      <c r="R16" s="9">
        <f t="shared" si="6"/>
        <v>1.3765769570565121</v>
      </c>
      <c r="S16" s="9">
        <v>11.5</v>
      </c>
      <c r="T16" s="9">
        <f t="shared" si="7"/>
        <v>1.0606978403536116</v>
      </c>
      <c r="U16" s="9">
        <f t="shared" si="8"/>
        <v>0.11394335230683679</v>
      </c>
      <c r="V16" s="9">
        <v>2.7</v>
      </c>
      <c r="W16" s="9">
        <f t="shared" si="9"/>
        <v>0.43136376415898736</v>
      </c>
      <c r="X16" s="9">
        <f t="shared" si="10"/>
        <v>0.43136376415898736</v>
      </c>
      <c r="Y16" s="9">
        <v>5.4</v>
      </c>
      <c r="Z16" s="6">
        <v>5.2</v>
      </c>
      <c r="AA16" s="6">
        <v>2503</v>
      </c>
      <c r="AB16" s="6">
        <v>8</v>
      </c>
      <c r="AC16" s="9">
        <f t="shared" si="11"/>
        <v>0.94117647058823517</v>
      </c>
    </row>
    <row r="17" spans="1:29" ht="15.75">
      <c r="A17" s="6" t="s">
        <v>10</v>
      </c>
      <c r="B17" s="6">
        <v>0.3</v>
      </c>
      <c r="C17" s="10">
        <f t="shared" si="0"/>
        <v>300</v>
      </c>
      <c r="D17" s="6"/>
      <c r="E17" s="7">
        <f t="shared" si="1"/>
        <v>2.4771212547196626</v>
      </c>
      <c r="F17" s="9">
        <f t="shared" si="2"/>
        <v>0.20411998265592479</v>
      </c>
      <c r="G17" s="9">
        <f t="shared" si="3"/>
        <v>0.95904139232109353</v>
      </c>
      <c r="H17" s="8">
        <f t="shared" si="4"/>
        <v>1.6434526764861874</v>
      </c>
      <c r="I17" s="6">
        <v>17.2</v>
      </c>
      <c r="J17" s="9"/>
      <c r="K17" s="9">
        <v>0.5</v>
      </c>
      <c r="L17" s="6">
        <v>44</v>
      </c>
      <c r="M17" s="9">
        <f t="shared" si="14"/>
        <v>8</v>
      </c>
      <c r="N17" s="9">
        <f t="shared" si="5"/>
        <v>1.2355284469075489</v>
      </c>
      <c r="O17" s="8">
        <f t="shared" si="13"/>
        <v>0.90308998699194354</v>
      </c>
      <c r="P17" s="6">
        <v>9.1</v>
      </c>
      <c r="Q17" s="9">
        <v>8.9</v>
      </c>
      <c r="R17" s="9">
        <f t="shared" si="6"/>
        <v>0.9493900066449128</v>
      </c>
      <c r="S17" s="9">
        <v>5.05</v>
      </c>
      <c r="T17" s="9">
        <f t="shared" si="7"/>
        <v>0.70329137811866138</v>
      </c>
      <c r="U17" s="9">
        <f t="shared" si="8"/>
        <v>-0.3010299956639812</v>
      </c>
      <c r="V17" s="9">
        <v>1.6</v>
      </c>
      <c r="W17" s="9">
        <f t="shared" si="9"/>
        <v>0.20411998265592479</v>
      </c>
      <c r="X17" s="9">
        <f t="shared" si="10"/>
        <v>0.20411998265592479</v>
      </c>
      <c r="Y17" s="9">
        <v>2</v>
      </c>
      <c r="Z17" s="6">
        <v>1.6</v>
      </c>
      <c r="AA17" s="6"/>
      <c r="AB17" s="6"/>
      <c r="AC17" s="9">
        <f t="shared" si="11"/>
        <v>0</v>
      </c>
    </row>
    <row r="18" spans="1:29" ht="15.75">
      <c r="A18" s="6" t="s">
        <v>10</v>
      </c>
      <c r="B18" s="6">
        <v>0.66</v>
      </c>
      <c r="C18" s="10">
        <f t="shared" si="0"/>
        <v>660</v>
      </c>
      <c r="D18" s="6"/>
      <c r="E18" s="7">
        <f t="shared" si="1"/>
        <v>2.8195439355418688</v>
      </c>
      <c r="F18" s="9">
        <f t="shared" si="2"/>
        <v>0.59106460702649921</v>
      </c>
      <c r="G18" s="9">
        <f t="shared" si="3"/>
        <v>1.2148438480476977</v>
      </c>
      <c r="H18" s="8">
        <f t="shared" si="4"/>
        <v>1.6503075231319364</v>
      </c>
      <c r="I18" s="6">
        <v>38.1</v>
      </c>
      <c r="J18" s="9"/>
      <c r="K18" s="9">
        <v>0.9</v>
      </c>
      <c r="L18" s="6">
        <v>44.7</v>
      </c>
      <c r="M18" s="9">
        <f t="shared" si="14"/>
        <v>8.127272727272727</v>
      </c>
      <c r="N18" s="9">
        <f t="shared" si="5"/>
        <v>1.5809249756756194</v>
      </c>
      <c r="O18" s="8">
        <f t="shared" si="13"/>
        <v>0.90994483363769263</v>
      </c>
      <c r="P18" s="6">
        <v>16.399999999999999</v>
      </c>
      <c r="Q18" s="9">
        <v>30.8</v>
      </c>
      <c r="R18" s="9">
        <f t="shared" si="6"/>
        <v>1.4885507165004443</v>
      </c>
      <c r="S18" s="9">
        <v>9.6999999999999993</v>
      </c>
      <c r="T18" s="9">
        <f t="shared" si="7"/>
        <v>0.98677173426624487</v>
      </c>
      <c r="U18" s="9">
        <f t="shared" si="8"/>
        <v>-4.5757490560675115E-2</v>
      </c>
      <c r="V18" s="9">
        <v>3.4</v>
      </c>
      <c r="W18" s="9">
        <f t="shared" si="9"/>
        <v>0.53147891704225514</v>
      </c>
      <c r="X18" s="9">
        <f t="shared" si="10"/>
        <v>0.53147891704225514</v>
      </c>
      <c r="Y18" s="9">
        <v>5.3</v>
      </c>
      <c r="Z18" s="6">
        <v>3.9</v>
      </c>
      <c r="AA18" s="6">
        <v>2162</v>
      </c>
      <c r="AB18" s="6">
        <v>6.9</v>
      </c>
      <c r="AC18" s="9">
        <f t="shared" si="11"/>
        <v>1.0454545454545456</v>
      </c>
    </row>
    <row r="19" spans="1:29" ht="15.75">
      <c r="A19" s="6" t="s">
        <v>10</v>
      </c>
      <c r="B19" s="6">
        <v>1.6</v>
      </c>
      <c r="C19" s="10">
        <f t="shared" si="0"/>
        <v>1600</v>
      </c>
      <c r="D19" s="6"/>
      <c r="E19" s="7">
        <f t="shared" si="1"/>
        <v>3.2041199826559246</v>
      </c>
      <c r="F19" s="9">
        <f t="shared" si="2"/>
        <v>0.46239799789895608</v>
      </c>
      <c r="G19" s="9">
        <f t="shared" si="3"/>
        <v>1.4771212547196624</v>
      </c>
      <c r="H19" s="8">
        <f t="shared" si="4"/>
        <v>1.651278013998144</v>
      </c>
      <c r="I19" s="6">
        <v>49</v>
      </c>
      <c r="J19" s="9"/>
      <c r="K19" s="9">
        <v>0.9</v>
      </c>
      <c r="L19" s="6">
        <v>44.8</v>
      </c>
      <c r="M19" s="9">
        <f t="shared" si="14"/>
        <v>8.1454545454545446</v>
      </c>
      <c r="N19" s="9">
        <f t="shared" si="5"/>
        <v>1.6901960800285136</v>
      </c>
      <c r="O19" s="8">
        <f t="shared" si="13"/>
        <v>0.91091532450390011</v>
      </c>
      <c r="P19" s="6">
        <v>30</v>
      </c>
      <c r="Q19" s="9">
        <v>30</v>
      </c>
      <c r="R19" s="9">
        <f t="shared" si="6"/>
        <v>1.4771212547196624</v>
      </c>
      <c r="S19" s="9">
        <v>14</v>
      </c>
      <c r="T19" s="9">
        <f t="shared" si="7"/>
        <v>1.146128035678238</v>
      </c>
      <c r="U19" s="9">
        <f t="shared" si="8"/>
        <v>-4.5757490560675115E-2</v>
      </c>
      <c r="V19" s="9">
        <v>2</v>
      </c>
      <c r="W19" s="9">
        <f t="shared" si="9"/>
        <v>0.3010299956639812</v>
      </c>
      <c r="X19" s="9">
        <f t="shared" si="10"/>
        <v>0.3010299956639812</v>
      </c>
      <c r="Y19" s="9">
        <v>3.6</v>
      </c>
      <c r="Z19" s="6">
        <v>2.9</v>
      </c>
      <c r="AA19" s="6">
        <v>2820</v>
      </c>
      <c r="AB19" s="6">
        <v>9.1999999999999993</v>
      </c>
      <c r="AC19" s="9">
        <f t="shared" si="11"/>
        <v>0.57499999999999996</v>
      </c>
    </row>
    <row r="20" spans="1:29" ht="15.75">
      <c r="A20" s="6" t="s">
        <v>10</v>
      </c>
      <c r="B20" s="6">
        <v>0.52</v>
      </c>
      <c r="C20" s="10">
        <f t="shared" si="0"/>
        <v>520</v>
      </c>
      <c r="D20" s="6"/>
      <c r="E20" s="7">
        <f t="shared" si="1"/>
        <v>2.716003343634799</v>
      </c>
      <c r="F20" s="9">
        <f t="shared" si="2"/>
        <v>0.55630250076728727</v>
      </c>
      <c r="G20" s="9">
        <f t="shared" si="3"/>
        <v>1.0170333392987803</v>
      </c>
      <c r="H20" s="8">
        <f t="shared" si="4"/>
        <v>1.651278013998144</v>
      </c>
      <c r="I20" s="6">
        <v>34.799999999999997</v>
      </c>
      <c r="J20" s="9"/>
      <c r="K20" s="9">
        <v>1</v>
      </c>
      <c r="L20" s="6">
        <v>44.8</v>
      </c>
      <c r="M20" s="9">
        <f t="shared" si="14"/>
        <v>8.1454545454545446</v>
      </c>
      <c r="N20" s="9">
        <f t="shared" si="5"/>
        <v>1.541579243946581</v>
      </c>
      <c r="O20" s="8">
        <f t="shared" si="13"/>
        <v>0.91091532450390011</v>
      </c>
      <c r="P20" s="6">
        <v>10.4</v>
      </c>
      <c r="Q20" s="9">
        <v>20.149999999999999</v>
      </c>
      <c r="R20" s="9">
        <f t="shared" si="6"/>
        <v>1.3042750504771283</v>
      </c>
      <c r="S20" s="9">
        <v>9</v>
      </c>
      <c r="T20" s="9">
        <f t="shared" si="7"/>
        <v>0.95424250943932487</v>
      </c>
      <c r="U20" s="9">
        <f t="shared" si="8"/>
        <v>0</v>
      </c>
      <c r="V20" s="9">
        <v>2.6</v>
      </c>
      <c r="W20" s="9">
        <f t="shared" si="9"/>
        <v>0.41497334797081797</v>
      </c>
      <c r="X20" s="9">
        <f t="shared" si="10"/>
        <v>0.41497334797081797</v>
      </c>
      <c r="Y20" s="9">
        <v>4.2</v>
      </c>
      <c r="Z20" s="6">
        <v>3.6</v>
      </c>
      <c r="AA20" s="6">
        <v>1563</v>
      </c>
      <c r="AB20" s="6">
        <v>5</v>
      </c>
      <c r="AC20" s="9">
        <f t="shared" si="11"/>
        <v>0.96153846153846156</v>
      </c>
    </row>
    <row r="21" spans="1:29" ht="15.75">
      <c r="A21" s="6" t="s">
        <v>10</v>
      </c>
      <c r="B21" s="6">
        <v>0.68</v>
      </c>
      <c r="C21" s="10">
        <f t="shared" si="0"/>
        <v>680</v>
      </c>
      <c r="D21" s="6"/>
      <c r="E21" s="7">
        <f t="shared" si="1"/>
        <v>2.8325089127062362</v>
      </c>
      <c r="F21" s="9">
        <f t="shared" si="2"/>
        <v>0.69897000433601886</v>
      </c>
      <c r="G21" s="9">
        <f t="shared" si="3"/>
        <v>1.1583624920952498</v>
      </c>
      <c r="H21" s="8">
        <f t="shared" si="4"/>
        <v>1.6532125137753437</v>
      </c>
      <c r="I21" s="6">
        <v>38.799999999999997</v>
      </c>
      <c r="J21" s="9"/>
      <c r="K21" s="9">
        <v>1</v>
      </c>
      <c r="L21" s="6">
        <v>45</v>
      </c>
      <c r="M21" s="9">
        <f t="shared" si="14"/>
        <v>8.1818181818181817</v>
      </c>
      <c r="N21" s="9">
        <f t="shared" si="5"/>
        <v>1.5888317255942073</v>
      </c>
      <c r="O21" s="8">
        <f t="shared" si="13"/>
        <v>0.91284982428109984</v>
      </c>
      <c r="P21" s="6">
        <v>14.4</v>
      </c>
      <c r="Q21" s="9">
        <v>24</v>
      </c>
      <c r="R21" s="9">
        <f t="shared" si="6"/>
        <v>1.3802112417116059</v>
      </c>
      <c r="S21" s="9">
        <v>10.5</v>
      </c>
      <c r="T21" s="9">
        <f t="shared" si="7"/>
        <v>1.0211892990699381</v>
      </c>
      <c r="U21" s="9">
        <f t="shared" si="8"/>
        <v>0</v>
      </c>
      <c r="V21" s="9">
        <v>3.8</v>
      </c>
      <c r="W21" s="9">
        <f t="shared" si="9"/>
        <v>0.57978359661681012</v>
      </c>
      <c r="X21" s="9">
        <f t="shared" si="10"/>
        <v>0.57978359661681012</v>
      </c>
      <c r="Y21" s="9">
        <v>5.5</v>
      </c>
      <c r="Z21" s="6">
        <v>5</v>
      </c>
      <c r="AA21" s="6">
        <v>2216</v>
      </c>
      <c r="AB21" s="6">
        <v>7.1</v>
      </c>
      <c r="AC21" s="9">
        <f t="shared" si="11"/>
        <v>1.0441176470588236</v>
      </c>
    </row>
    <row r="22" spans="1:29" ht="15.75">
      <c r="A22" s="6" t="s">
        <v>10</v>
      </c>
      <c r="B22" s="6">
        <v>0.71</v>
      </c>
      <c r="C22" s="10">
        <f t="shared" si="0"/>
        <v>710</v>
      </c>
      <c r="D22" s="6"/>
      <c r="E22" s="7">
        <f t="shared" si="1"/>
        <v>2.8512583487190755</v>
      </c>
      <c r="F22" s="9">
        <f t="shared" si="2"/>
        <v>0.72427586960078905</v>
      </c>
      <c r="G22" s="9">
        <f t="shared" si="3"/>
        <v>1.2174839442139063</v>
      </c>
      <c r="H22" s="8">
        <f t="shared" si="4"/>
        <v>1.6580113966571124</v>
      </c>
      <c r="I22" s="6">
        <v>47.9</v>
      </c>
      <c r="J22" s="9"/>
      <c r="K22" s="9">
        <v>0.7</v>
      </c>
      <c r="L22" s="6">
        <v>45.5</v>
      </c>
      <c r="M22" s="9">
        <f>L22/5.5</f>
        <v>8.2727272727272734</v>
      </c>
      <c r="N22" s="9">
        <f t="shared" si="5"/>
        <v>1.6803355134145632</v>
      </c>
      <c r="O22" s="8">
        <f t="shared" si="13"/>
        <v>0.91764870716286862</v>
      </c>
      <c r="P22" s="6">
        <v>16.5</v>
      </c>
      <c r="Q22" s="9">
        <v>29.8</v>
      </c>
      <c r="R22" s="9">
        <f t="shared" si="6"/>
        <v>1.4742162640762553</v>
      </c>
      <c r="S22" s="9">
        <v>12.2</v>
      </c>
      <c r="T22" s="9">
        <f t="shared" si="7"/>
        <v>1.0863598306747482</v>
      </c>
      <c r="U22" s="9">
        <f t="shared" si="8"/>
        <v>-0.15490195998574319</v>
      </c>
      <c r="V22" s="9">
        <v>4.3</v>
      </c>
      <c r="W22" s="9">
        <f t="shared" si="9"/>
        <v>0.63346845557958653</v>
      </c>
      <c r="X22" s="9">
        <f t="shared" si="10"/>
        <v>0.63346845557958653</v>
      </c>
      <c r="Y22" s="9">
        <v>5.6</v>
      </c>
      <c r="Z22" s="6">
        <v>5.3</v>
      </c>
      <c r="AA22" s="6">
        <v>26.7</v>
      </c>
      <c r="AB22" s="6"/>
      <c r="AC22" s="9">
        <f t="shared" si="11"/>
        <v>0</v>
      </c>
    </row>
    <row r="23" spans="1:29" ht="15.75">
      <c r="A23" s="6" t="s">
        <v>10</v>
      </c>
      <c r="B23" s="6">
        <v>0.64</v>
      </c>
      <c r="C23" s="10">
        <f t="shared" si="0"/>
        <v>640</v>
      </c>
      <c r="D23" s="6"/>
      <c r="E23" s="7">
        <f t="shared" si="1"/>
        <v>2.8061799739838871</v>
      </c>
      <c r="F23" s="9">
        <f t="shared" si="2"/>
        <v>0.34242268082220628</v>
      </c>
      <c r="G23" s="9">
        <f t="shared" si="3"/>
        <v>1.0863598306747482</v>
      </c>
      <c r="H23" s="8">
        <f t="shared" si="4"/>
        <v>1.6627578316815741</v>
      </c>
      <c r="I23" s="6">
        <v>26.9</v>
      </c>
      <c r="J23" s="9"/>
      <c r="K23" s="9">
        <v>0.1</v>
      </c>
      <c r="L23" s="6">
        <v>46</v>
      </c>
      <c r="M23" s="9">
        <f t="shared" si="14"/>
        <v>8.3636363636363633</v>
      </c>
      <c r="N23" s="9">
        <f t="shared" si="5"/>
        <v>1.4297522800024081</v>
      </c>
      <c r="O23" s="8">
        <f t="shared" si="13"/>
        <v>0.92239514218733021</v>
      </c>
      <c r="P23" s="6">
        <v>12.2</v>
      </c>
      <c r="Q23" s="9">
        <v>13.8</v>
      </c>
      <c r="R23" s="9">
        <f t="shared" si="6"/>
        <v>1.1398790864012365</v>
      </c>
      <c r="S23" s="9">
        <v>7.8</v>
      </c>
      <c r="T23" s="9">
        <f t="shared" si="7"/>
        <v>0.89209460269048035</v>
      </c>
      <c r="U23" s="9">
        <f t="shared" si="8"/>
        <v>-1</v>
      </c>
      <c r="V23" s="9">
        <v>2.1</v>
      </c>
      <c r="W23" s="9">
        <f t="shared" si="9"/>
        <v>0.3222192947339193</v>
      </c>
      <c r="X23" s="9">
        <f t="shared" si="10"/>
        <v>0.3222192947339193</v>
      </c>
      <c r="Y23" s="9">
        <v>3.1</v>
      </c>
      <c r="Z23" s="6">
        <v>2.2000000000000002</v>
      </c>
      <c r="AA23" s="6">
        <v>1528</v>
      </c>
      <c r="AB23" s="6">
        <v>4.9000000000000004</v>
      </c>
      <c r="AC23" s="9">
        <f t="shared" si="11"/>
        <v>0.76562500000000011</v>
      </c>
    </row>
    <row r="24" spans="1:29" ht="15.75">
      <c r="A24" s="6" t="s">
        <v>10</v>
      </c>
      <c r="B24" s="6">
        <v>0.62</v>
      </c>
      <c r="C24" s="10">
        <f t="shared" si="0"/>
        <v>620</v>
      </c>
      <c r="D24" s="6"/>
      <c r="E24" s="7">
        <f t="shared" si="1"/>
        <v>2.7923916894982539</v>
      </c>
      <c r="F24" s="9">
        <f t="shared" si="2"/>
        <v>0.65321251377534373</v>
      </c>
      <c r="G24" s="9">
        <f t="shared" si="3"/>
        <v>1.2174839442139063</v>
      </c>
      <c r="H24" s="8">
        <f t="shared" si="4"/>
        <v>1.6627578316815741</v>
      </c>
      <c r="I24" s="6">
        <v>36.4</v>
      </c>
      <c r="J24" s="9"/>
      <c r="K24" s="9">
        <v>0.9</v>
      </c>
      <c r="L24" s="6">
        <v>46</v>
      </c>
      <c r="M24" s="9">
        <f>L24/5.5</f>
        <v>8.3636363636363633</v>
      </c>
      <c r="N24" s="9">
        <f t="shared" si="5"/>
        <v>1.5611013836490559</v>
      </c>
      <c r="O24" s="8">
        <f t="shared" si="13"/>
        <v>0.92239514218733021</v>
      </c>
      <c r="P24" s="6">
        <v>16.5</v>
      </c>
      <c r="Q24" s="9">
        <v>18.63</v>
      </c>
      <c r="R24" s="9">
        <f t="shared" si="6"/>
        <v>1.2702128548962426</v>
      </c>
      <c r="S24" s="9">
        <v>10.5</v>
      </c>
      <c r="T24" s="9">
        <f t="shared" si="7"/>
        <v>1.0211892990699381</v>
      </c>
      <c r="U24" s="9">
        <f t="shared" si="8"/>
        <v>-4.5757490560675115E-2</v>
      </c>
      <c r="V24" s="9">
        <v>2.7</v>
      </c>
      <c r="W24" s="9">
        <f t="shared" si="9"/>
        <v>0.43136376415898736</v>
      </c>
      <c r="X24" s="9">
        <f t="shared" si="10"/>
        <v>0.43136376415898736</v>
      </c>
      <c r="Y24" s="9">
        <v>4.2</v>
      </c>
      <c r="Z24" s="6">
        <v>4.5</v>
      </c>
      <c r="AA24" s="6">
        <v>2068</v>
      </c>
      <c r="AB24" s="6">
        <v>6.6</v>
      </c>
      <c r="AC24" s="9">
        <f t="shared" si="11"/>
        <v>1.064516129032258</v>
      </c>
    </row>
    <row r="25" spans="1:29" ht="15.75">
      <c r="A25" s="6" t="s">
        <v>10</v>
      </c>
      <c r="B25" s="6">
        <v>0.9</v>
      </c>
      <c r="C25" s="10">
        <f t="shared" si="0"/>
        <v>900</v>
      </c>
      <c r="D25" s="6"/>
      <c r="E25" s="7">
        <f t="shared" si="1"/>
        <v>2.9542425094393248</v>
      </c>
      <c r="F25" s="9">
        <f t="shared" si="2"/>
        <v>0.57978359661681012</v>
      </c>
      <c r="G25" s="9">
        <f t="shared" si="3"/>
        <v>1.1875207208364631</v>
      </c>
      <c r="H25" s="8">
        <f t="shared" si="4"/>
        <v>1.6627578316815741</v>
      </c>
      <c r="I25" s="6">
        <v>35.1</v>
      </c>
      <c r="J25" s="9"/>
      <c r="K25" s="9">
        <v>1.7</v>
      </c>
      <c r="L25" s="6">
        <v>46</v>
      </c>
      <c r="M25" s="9">
        <f t="shared" si="14"/>
        <v>8.3636363636363633</v>
      </c>
      <c r="N25" s="9">
        <f t="shared" si="5"/>
        <v>1.5453071164658241</v>
      </c>
      <c r="O25" s="8">
        <f t="shared" si="13"/>
        <v>0.92239514218733021</v>
      </c>
      <c r="P25" s="6">
        <v>15.4</v>
      </c>
      <c r="Q25" s="9">
        <v>26.1</v>
      </c>
      <c r="R25" s="9">
        <f t="shared" si="6"/>
        <v>1.4166405073382811</v>
      </c>
      <c r="S25" s="9">
        <v>11.2</v>
      </c>
      <c r="T25" s="9">
        <f t="shared" si="7"/>
        <v>1.0492180226701815</v>
      </c>
      <c r="U25" s="9">
        <f t="shared" si="8"/>
        <v>0.23044892137827391</v>
      </c>
      <c r="V25" s="9">
        <v>3</v>
      </c>
      <c r="W25" s="9">
        <f t="shared" si="9"/>
        <v>0.47712125471966244</v>
      </c>
      <c r="X25" s="9">
        <f t="shared" si="10"/>
        <v>0.47712125471966244</v>
      </c>
      <c r="Y25" s="9">
        <v>5.4</v>
      </c>
      <c r="Z25" s="6">
        <v>3.8</v>
      </c>
      <c r="AA25" s="6">
        <v>2617</v>
      </c>
      <c r="AB25" s="6">
        <v>8.4</v>
      </c>
      <c r="AC25" s="9">
        <f t="shared" si="11"/>
        <v>0.93333333333333346</v>
      </c>
    </row>
    <row r="26" spans="1:29" ht="15.75">
      <c r="A26" s="6" t="s">
        <v>10</v>
      </c>
      <c r="B26" s="6">
        <v>0.62</v>
      </c>
      <c r="C26" s="10">
        <f t="shared" si="0"/>
        <v>620</v>
      </c>
      <c r="D26" s="6"/>
      <c r="E26" s="7">
        <f t="shared" si="1"/>
        <v>2.7923916894982539</v>
      </c>
      <c r="F26" s="9">
        <f t="shared" si="2"/>
        <v>0.50514997831990605</v>
      </c>
      <c r="G26" s="9">
        <f t="shared" si="3"/>
        <v>1.287801729930226</v>
      </c>
      <c r="H26" s="8">
        <f t="shared" si="4"/>
        <v>1.6646419755561255</v>
      </c>
      <c r="I26" s="6">
        <v>36.799999999999997</v>
      </c>
      <c r="J26" s="9"/>
      <c r="K26" s="9">
        <v>0.7</v>
      </c>
      <c r="L26" s="6">
        <v>46.2</v>
      </c>
      <c r="M26" s="9">
        <f t="shared" si="14"/>
        <v>8.4</v>
      </c>
      <c r="N26" s="9">
        <f t="shared" si="5"/>
        <v>1.5658478186735176</v>
      </c>
      <c r="O26" s="8">
        <f t="shared" si="13"/>
        <v>0.9242792860618817</v>
      </c>
      <c r="P26" s="6">
        <v>19.399999999999999</v>
      </c>
      <c r="Q26" s="9">
        <v>18.899999999999999</v>
      </c>
      <c r="R26" s="9">
        <f t="shared" si="6"/>
        <v>1.2764618041732441</v>
      </c>
      <c r="S26" s="9">
        <v>10.9</v>
      </c>
      <c r="T26" s="9">
        <f t="shared" si="7"/>
        <v>1.0374264979406236</v>
      </c>
      <c r="U26" s="9">
        <f t="shared" si="8"/>
        <v>-0.15490195998574319</v>
      </c>
      <c r="V26" s="9">
        <v>3.2</v>
      </c>
      <c r="W26" s="9">
        <f t="shared" si="9"/>
        <v>0.50514997831990605</v>
      </c>
      <c r="X26" s="9">
        <f t="shared" si="10"/>
        <v>0.50514997831990605</v>
      </c>
      <c r="Y26" s="9">
        <v>3.9</v>
      </c>
      <c r="Z26" s="6">
        <v>3.2</v>
      </c>
      <c r="AA26" s="6">
        <v>2078</v>
      </c>
      <c r="AB26" s="6">
        <v>6.6</v>
      </c>
      <c r="AC26" s="9">
        <f t="shared" si="11"/>
        <v>1.064516129032258</v>
      </c>
    </row>
    <row r="27" spans="1:29" ht="15.75">
      <c r="A27" s="6" t="s">
        <v>10</v>
      </c>
      <c r="B27" s="6">
        <v>0.67</v>
      </c>
      <c r="C27" s="10">
        <f t="shared" si="0"/>
        <v>670</v>
      </c>
      <c r="D27" s="6"/>
      <c r="E27" s="7">
        <f t="shared" si="1"/>
        <v>2.8260748027008264</v>
      </c>
      <c r="F27" s="9">
        <f t="shared" si="2"/>
        <v>0.59106460702649921</v>
      </c>
      <c r="G27" s="9">
        <f t="shared" si="3"/>
        <v>1.1613680022349748</v>
      </c>
      <c r="H27" s="8">
        <f t="shared" si="4"/>
        <v>1.667452952889954</v>
      </c>
      <c r="I27" s="6">
        <v>37.799999999999997</v>
      </c>
      <c r="J27" s="9"/>
      <c r="K27" s="9">
        <v>1</v>
      </c>
      <c r="L27" s="6">
        <v>46.5</v>
      </c>
      <c r="M27" s="9">
        <f>L27/5.5</f>
        <v>8.454545454545455</v>
      </c>
      <c r="N27" s="9">
        <f t="shared" si="5"/>
        <v>1.5774917998372253</v>
      </c>
      <c r="O27" s="8">
        <f t="shared" si="13"/>
        <v>0.9270902633957101</v>
      </c>
      <c r="P27" s="6">
        <v>14.5</v>
      </c>
      <c r="Q27" s="9">
        <v>23</v>
      </c>
      <c r="R27" s="9">
        <f t="shared" si="6"/>
        <v>1.3617278360175928</v>
      </c>
      <c r="S27" s="9">
        <v>11</v>
      </c>
      <c r="T27" s="9">
        <f t="shared" si="7"/>
        <v>1.0413926851582251</v>
      </c>
      <c r="U27" s="9">
        <f t="shared" si="8"/>
        <v>0</v>
      </c>
      <c r="V27" s="9">
        <v>3.1</v>
      </c>
      <c r="W27" s="9">
        <f t="shared" si="9"/>
        <v>0.49136169383427269</v>
      </c>
      <c r="X27" s="9">
        <f t="shared" si="10"/>
        <v>0.49136169383427269</v>
      </c>
      <c r="Y27" s="9">
        <v>5</v>
      </c>
      <c r="Z27" s="6">
        <v>3.9</v>
      </c>
      <c r="AA27" s="6">
        <v>2127</v>
      </c>
      <c r="AB27" s="6">
        <v>6.8</v>
      </c>
      <c r="AC27" s="9">
        <f t="shared" si="11"/>
        <v>1.0149253731343284</v>
      </c>
    </row>
    <row r="28" spans="1:29" ht="15.75">
      <c r="A28" s="6" t="s">
        <v>10</v>
      </c>
      <c r="B28" s="6">
        <v>0.7</v>
      </c>
      <c r="C28" s="10">
        <f t="shared" si="0"/>
        <v>700</v>
      </c>
      <c r="D28" s="6"/>
      <c r="E28" s="7">
        <f t="shared" si="1"/>
        <v>2.8450980400142569</v>
      </c>
      <c r="F28" s="9">
        <f t="shared" si="2"/>
        <v>0.74036268949424389</v>
      </c>
      <c r="G28" s="9">
        <f t="shared" si="3"/>
        <v>1.0969100130080565</v>
      </c>
      <c r="H28" s="8">
        <f t="shared" si="4"/>
        <v>1.670245853074124</v>
      </c>
      <c r="I28" s="6">
        <v>39.9</v>
      </c>
      <c r="J28" s="9"/>
      <c r="K28" s="9">
        <v>1</v>
      </c>
      <c r="L28" s="6">
        <v>46.8</v>
      </c>
      <c r="M28" s="9">
        <f t="shared" ref="M28:M33" si="15">L28/5.5</f>
        <v>8.5090909090909079</v>
      </c>
      <c r="N28" s="9">
        <f t="shared" si="5"/>
        <v>1.6009728956867482</v>
      </c>
      <c r="O28" s="8">
        <f t="shared" si="13"/>
        <v>0.9298831635798801</v>
      </c>
      <c r="P28" s="6">
        <v>12.5</v>
      </c>
      <c r="Q28" s="9">
        <v>27.5</v>
      </c>
      <c r="R28" s="9">
        <f t="shared" si="6"/>
        <v>1.4393326938302626</v>
      </c>
      <c r="S28" s="9">
        <v>10.6</v>
      </c>
      <c r="T28" s="9">
        <f t="shared" si="7"/>
        <v>1.0253058652647702</v>
      </c>
      <c r="U28" s="9">
        <f t="shared" si="8"/>
        <v>0</v>
      </c>
      <c r="V28" s="9">
        <v>2.9</v>
      </c>
      <c r="W28" s="9">
        <f t="shared" si="9"/>
        <v>0.46239799789895608</v>
      </c>
      <c r="X28" s="9">
        <f t="shared" si="10"/>
        <v>0.46239799789895608</v>
      </c>
      <c r="Y28" s="9">
        <v>5.5</v>
      </c>
      <c r="Z28" s="6">
        <v>5.5</v>
      </c>
      <c r="AA28" s="6">
        <v>2285</v>
      </c>
      <c r="AB28" s="6">
        <v>7.3</v>
      </c>
      <c r="AC28" s="9">
        <f t="shared" si="11"/>
        <v>1.0428571428571427</v>
      </c>
    </row>
    <row r="29" spans="1:29" ht="15.75">
      <c r="A29" s="6" t="s">
        <v>10</v>
      </c>
      <c r="B29" s="6">
        <v>0.72</v>
      </c>
      <c r="C29" s="10">
        <f t="shared" si="0"/>
        <v>720</v>
      </c>
      <c r="D29" s="6"/>
      <c r="E29" s="7">
        <f t="shared" si="1"/>
        <v>2.8573324964312685</v>
      </c>
      <c r="F29" s="9">
        <f t="shared" si="2"/>
        <v>0.74036268949424389</v>
      </c>
      <c r="G29" s="9">
        <f t="shared" si="3"/>
        <v>1.1003705451175629</v>
      </c>
      <c r="H29" s="8">
        <f t="shared" si="4"/>
        <v>1.6720978579357175</v>
      </c>
      <c r="I29" s="6">
        <v>39.9</v>
      </c>
      <c r="J29" s="9"/>
      <c r="K29" s="9">
        <v>1</v>
      </c>
      <c r="L29" s="6">
        <v>47</v>
      </c>
      <c r="M29" s="9">
        <f t="shared" si="15"/>
        <v>8.545454545454545</v>
      </c>
      <c r="N29" s="9">
        <f t="shared" si="5"/>
        <v>1.6009728956867482</v>
      </c>
      <c r="O29" s="8">
        <f t="shared" si="13"/>
        <v>0.93173516844147364</v>
      </c>
      <c r="P29" s="6">
        <v>12.6</v>
      </c>
      <c r="Q29" s="9">
        <v>28</v>
      </c>
      <c r="R29" s="9">
        <f t="shared" si="6"/>
        <v>1.4471580313422192</v>
      </c>
      <c r="S29" s="9">
        <v>10.6</v>
      </c>
      <c r="T29" s="9">
        <f t="shared" si="7"/>
        <v>1.0253058652647702</v>
      </c>
      <c r="U29" s="9">
        <f t="shared" si="8"/>
        <v>0</v>
      </c>
      <c r="V29" s="9">
        <v>2.9</v>
      </c>
      <c r="W29" s="9">
        <f t="shared" si="9"/>
        <v>0.46239799789895608</v>
      </c>
      <c r="X29" s="9">
        <f t="shared" si="10"/>
        <v>0.46239799789895608</v>
      </c>
      <c r="Y29" s="9">
        <v>5.5</v>
      </c>
      <c r="Z29" s="6">
        <v>5.5</v>
      </c>
      <c r="AA29" s="6">
        <v>2315</v>
      </c>
      <c r="AB29" s="6">
        <v>7.4</v>
      </c>
      <c r="AC29" s="9">
        <f t="shared" si="11"/>
        <v>1.0277777777777779</v>
      </c>
    </row>
    <row r="30" spans="1:29" ht="15.75">
      <c r="A30" s="6" t="s">
        <v>10</v>
      </c>
      <c r="B30" s="6">
        <v>0.74</v>
      </c>
      <c r="C30" s="10">
        <f t="shared" si="0"/>
        <v>740</v>
      </c>
      <c r="D30" s="6"/>
      <c r="E30" s="7">
        <f t="shared" si="1"/>
        <v>2.8692317197309762</v>
      </c>
      <c r="F30" s="9">
        <f t="shared" si="2"/>
        <v>0.72427586960078905</v>
      </c>
      <c r="G30" s="9">
        <f t="shared" si="3"/>
        <v>1.3031960574204888</v>
      </c>
      <c r="H30" s="8">
        <f t="shared" si="4"/>
        <v>1.6812412373755872</v>
      </c>
      <c r="I30" s="6">
        <v>48.3</v>
      </c>
      <c r="J30" s="9"/>
      <c r="K30" s="9">
        <v>1.1000000000000001</v>
      </c>
      <c r="L30" s="6">
        <v>48</v>
      </c>
      <c r="M30" s="9">
        <f t="shared" si="15"/>
        <v>8.7272727272727266</v>
      </c>
      <c r="N30" s="9">
        <f t="shared" si="5"/>
        <v>1.6839471307515121</v>
      </c>
      <c r="O30" s="8">
        <f t="shared" si="13"/>
        <v>0.94087854788134329</v>
      </c>
      <c r="P30" s="6">
        <v>20.100000000000001</v>
      </c>
      <c r="Q30" s="9">
        <v>32.700000000000003</v>
      </c>
      <c r="R30" s="9">
        <f t="shared" si="6"/>
        <v>1.5145477526602862</v>
      </c>
      <c r="S30" s="9">
        <v>12.7</v>
      </c>
      <c r="T30" s="9">
        <f t="shared" si="7"/>
        <v>1.1038037209559568</v>
      </c>
      <c r="U30" s="9">
        <f t="shared" si="8"/>
        <v>4.1392685158225077E-2</v>
      </c>
      <c r="V30" s="9">
        <v>3.4</v>
      </c>
      <c r="W30" s="9">
        <f t="shared" si="9"/>
        <v>0.53147891704225514</v>
      </c>
      <c r="X30" s="9">
        <f t="shared" si="10"/>
        <v>0.53147891704225514</v>
      </c>
      <c r="Y30" s="9">
        <v>5.2</v>
      </c>
      <c r="Z30" s="6">
        <v>5.3</v>
      </c>
      <c r="AA30" s="6">
        <v>2478</v>
      </c>
      <c r="AB30" s="6">
        <v>7.9</v>
      </c>
      <c r="AC30" s="9">
        <f t="shared" si="11"/>
        <v>1.0675675675675675</v>
      </c>
    </row>
    <row r="31" spans="1:29" ht="15.75">
      <c r="A31" s="6" t="s">
        <v>10</v>
      </c>
      <c r="B31" s="6">
        <v>0.76</v>
      </c>
      <c r="C31" s="10">
        <f t="shared" si="0"/>
        <v>760</v>
      </c>
      <c r="D31" s="6"/>
      <c r="E31" s="7">
        <f t="shared" si="1"/>
        <v>2.8808135922807914</v>
      </c>
      <c r="F31" s="9">
        <f t="shared" si="2"/>
        <v>0.72427586960078905</v>
      </c>
      <c r="G31" s="9">
        <f t="shared" si="3"/>
        <v>1.3031960574204888</v>
      </c>
      <c r="H31" s="8">
        <f t="shared" si="4"/>
        <v>1.6919651027673603</v>
      </c>
      <c r="I31" s="6">
        <v>48.5</v>
      </c>
      <c r="J31" s="9"/>
      <c r="K31" s="9">
        <v>1.1000000000000001</v>
      </c>
      <c r="L31" s="6">
        <v>49.2</v>
      </c>
      <c r="M31" s="9">
        <f t="shared" si="15"/>
        <v>8.9454545454545453</v>
      </c>
      <c r="N31" s="9">
        <f t="shared" si="5"/>
        <v>1.6857417386022637</v>
      </c>
      <c r="O31" s="8">
        <f t="shared" si="13"/>
        <v>0.95160241327311645</v>
      </c>
      <c r="P31" s="6">
        <v>20.100000000000001</v>
      </c>
      <c r="Q31" s="9">
        <v>22.7</v>
      </c>
      <c r="R31" s="9">
        <f t="shared" si="6"/>
        <v>1.3560258571931227</v>
      </c>
      <c r="S31" s="9">
        <v>12.8</v>
      </c>
      <c r="T31" s="9">
        <f t="shared" si="7"/>
        <v>1.1072099696478683</v>
      </c>
      <c r="U31" s="9">
        <f t="shared" si="8"/>
        <v>4.1392685158225077E-2</v>
      </c>
      <c r="V31" s="9">
        <v>3.4</v>
      </c>
      <c r="W31" s="9">
        <f t="shared" si="9"/>
        <v>0.53147891704225514</v>
      </c>
      <c r="X31" s="9">
        <f t="shared" si="10"/>
        <v>0.53147891704225514</v>
      </c>
      <c r="Y31" s="9">
        <v>5.2</v>
      </c>
      <c r="Z31" s="6">
        <v>5.3</v>
      </c>
      <c r="AA31" s="6">
        <v>2478</v>
      </c>
      <c r="AB31" s="6">
        <v>7.9</v>
      </c>
      <c r="AC31" s="9">
        <f t="shared" si="11"/>
        <v>1.0394736842105263</v>
      </c>
    </row>
    <row r="32" spans="1:29" ht="15.75">
      <c r="A32" s="6" t="s">
        <v>10</v>
      </c>
      <c r="B32" s="6">
        <v>0.78</v>
      </c>
      <c r="C32" s="10">
        <f t="shared" si="0"/>
        <v>780</v>
      </c>
      <c r="D32" s="6"/>
      <c r="E32" s="7">
        <f t="shared" si="1"/>
        <v>2.8920946026904804</v>
      </c>
      <c r="F32" s="9">
        <f t="shared" si="2"/>
        <v>0.66275783168157409</v>
      </c>
      <c r="G32" s="9">
        <f t="shared" si="3"/>
        <v>1.0969100130080565</v>
      </c>
      <c r="H32" s="8">
        <f t="shared" si="4"/>
        <v>1.69284691927723</v>
      </c>
      <c r="I32" s="6">
        <v>40</v>
      </c>
      <c r="J32" s="9"/>
      <c r="K32" s="9">
        <v>1</v>
      </c>
      <c r="L32" s="6">
        <v>49.3</v>
      </c>
      <c r="M32" s="9">
        <f t="shared" si="15"/>
        <v>8.963636363636363</v>
      </c>
      <c r="N32" s="9">
        <f t="shared" si="5"/>
        <v>1.6020599913279623</v>
      </c>
      <c r="O32" s="8">
        <f t="shared" si="13"/>
        <v>0.95248422978298619</v>
      </c>
      <c r="P32" s="6">
        <v>12.5</v>
      </c>
      <c r="Q32" s="9">
        <v>26</v>
      </c>
      <c r="R32" s="9">
        <f t="shared" si="6"/>
        <v>1.414973347970818</v>
      </c>
      <c r="S32" s="9">
        <v>10.5</v>
      </c>
      <c r="T32" s="9">
        <f t="shared" si="7"/>
        <v>1.0211892990699381</v>
      </c>
      <c r="U32" s="9">
        <f t="shared" si="8"/>
        <v>0</v>
      </c>
      <c r="V32" s="9">
        <v>2.6</v>
      </c>
      <c r="W32" s="9">
        <f t="shared" si="9"/>
        <v>0.41497334797081797</v>
      </c>
      <c r="X32" s="9">
        <f t="shared" si="10"/>
        <v>0.41497334797081797</v>
      </c>
      <c r="Y32" s="9">
        <v>4.8</v>
      </c>
      <c r="Z32" s="6">
        <v>4.5999999999999996</v>
      </c>
      <c r="AA32" s="6">
        <v>2226</v>
      </c>
      <c r="AB32" s="6">
        <v>7.1</v>
      </c>
      <c r="AC32" s="9">
        <f t="shared" si="11"/>
        <v>0.91025641025641013</v>
      </c>
    </row>
    <row r="33" spans="1:29" ht="15.75">
      <c r="A33" s="6" t="s">
        <v>10</v>
      </c>
      <c r="B33" s="6">
        <v>0.79</v>
      </c>
      <c r="C33" s="10">
        <f t="shared" si="0"/>
        <v>790</v>
      </c>
      <c r="D33" s="6"/>
      <c r="E33" s="7">
        <f t="shared" si="1"/>
        <v>2.8976270912904414</v>
      </c>
      <c r="F33" s="9">
        <f t="shared" si="2"/>
        <v>0.47712125471966244</v>
      </c>
      <c r="G33" s="9">
        <f t="shared" si="3"/>
        <v>1.1072099696478683</v>
      </c>
      <c r="H33" s="8">
        <f t="shared" si="4"/>
        <v>1.69810054562339</v>
      </c>
      <c r="I33" s="6">
        <v>40</v>
      </c>
      <c r="J33" s="9"/>
      <c r="K33" s="9">
        <v>1</v>
      </c>
      <c r="L33" s="6">
        <v>49.9</v>
      </c>
      <c r="M33" s="9">
        <f t="shared" si="15"/>
        <v>9.0727272727272723</v>
      </c>
      <c r="N33" s="9">
        <f t="shared" si="5"/>
        <v>1.6020599913279623</v>
      </c>
      <c r="O33" s="8">
        <f t="shared" si="13"/>
        <v>0.95773785612914608</v>
      </c>
      <c r="P33" s="6">
        <v>12.8</v>
      </c>
      <c r="Q33" s="9">
        <v>25.8</v>
      </c>
      <c r="R33" s="9">
        <f t="shared" si="6"/>
        <v>1.4116197059632303</v>
      </c>
      <c r="S33" s="9">
        <v>12.3</v>
      </c>
      <c r="T33" s="9">
        <f t="shared" si="7"/>
        <v>1.0899051114393981</v>
      </c>
      <c r="U33" s="9">
        <f t="shared" si="8"/>
        <v>0</v>
      </c>
      <c r="V33" s="9">
        <v>2.8</v>
      </c>
      <c r="W33" s="9">
        <f t="shared" si="9"/>
        <v>0.44715803134221921</v>
      </c>
      <c r="X33" s="9">
        <f t="shared" si="10"/>
        <v>0.44715803134221921</v>
      </c>
      <c r="Y33" s="9">
        <v>4.7</v>
      </c>
      <c r="Z33" s="6">
        <v>3</v>
      </c>
      <c r="AA33" s="6">
        <v>2276</v>
      </c>
      <c r="AB33" s="6">
        <v>7.3</v>
      </c>
      <c r="AC33" s="9">
        <f t="shared" si="11"/>
        <v>0.92405063291139244</v>
      </c>
    </row>
    <row r="34" spans="1:29" ht="15.75">
      <c r="A34" s="6" t="s">
        <v>10</v>
      </c>
      <c r="B34" s="6">
        <v>0.81</v>
      </c>
      <c r="C34" s="10">
        <f t="shared" ref="C34:C65" si="16">B34*1000</f>
        <v>810</v>
      </c>
      <c r="D34" s="6"/>
      <c r="E34" s="7">
        <f t="shared" ref="E34:E65" si="17">LOG10(C34)</f>
        <v>2.90848501887865</v>
      </c>
      <c r="F34" s="9">
        <f t="shared" ref="F34:F65" si="18">LOG10(Z34)</f>
        <v>0.44715803134221921</v>
      </c>
      <c r="G34" s="9">
        <f t="shared" ref="G34:G65" si="19">LOG10(P34)</f>
        <v>1.0413926851582251</v>
      </c>
      <c r="H34" s="8">
        <f t="shared" ref="H34:H65" si="20">LOG10(L34)</f>
        <v>1.6989700043360187</v>
      </c>
      <c r="I34" s="6">
        <v>41.5</v>
      </c>
      <c r="J34" s="9"/>
      <c r="K34" s="9">
        <v>1</v>
      </c>
      <c r="L34" s="6">
        <v>50</v>
      </c>
      <c r="M34" s="9">
        <f>L34/5.5</f>
        <v>9.0909090909090917</v>
      </c>
      <c r="N34" s="9">
        <f t="shared" ref="N34:N65" si="21">LOG10(I34)</f>
        <v>1.6180480967120927</v>
      </c>
      <c r="O34" s="8">
        <f t="shared" si="13"/>
        <v>0.95860731484177497</v>
      </c>
      <c r="P34" s="6">
        <v>11</v>
      </c>
      <c r="Q34" s="9">
        <v>21.1</v>
      </c>
      <c r="R34" s="9">
        <f t="shared" ref="R34:R65" si="22">LOG10(Q34)</f>
        <v>1.3242824552976926</v>
      </c>
      <c r="S34" s="9">
        <v>11.5</v>
      </c>
      <c r="T34" s="9">
        <f t="shared" ref="T34:T65" si="23">LOG10(S34)</f>
        <v>1.0606978403536116</v>
      </c>
      <c r="U34" s="9">
        <f t="shared" ref="U34:U65" si="24">LOG10(K34)</f>
        <v>0</v>
      </c>
      <c r="V34" s="9">
        <v>2.8</v>
      </c>
      <c r="W34" s="9">
        <f t="shared" ref="W34:W65" si="25">LOG10(V34)</f>
        <v>0.44715803134221921</v>
      </c>
      <c r="X34" s="9">
        <f t="shared" ref="X34:X65" si="26">LOG10(V34)</f>
        <v>0.44715803134221921</v>
      </c>
      <c r="Y34" s="9">
        <v>4.8</v>
      </c>
      <c r="Z34" s="6">
        <v>2.8</v>
      </c>
      <c r="AA34" s="6">
        <v>2439</v>
      </c>
      <c r="AB34" s="6">
        <v>7.8</v>
      </c>
      <c r="AC34" s="9">
        <f t="shared" ref="AC34:AC51" si="27">AB34/C34*100</f>
        <v>0.96296296296296291</v>
      </c>
    </row>
    <row r="35" spans="1:29" ht="15.75">
      <c r="A35" s="6" t="s">
        <v>10</v>
      </c>
      <c r="B35" s="6">
        <v>0.83</v>
      </c>
      <c r="C35" s="10">
        <f t="shared" si="16"/>
        <v>830</v>
      </c>
      <c r="D35" s="6"/>
      <c r="E35" s="7">
        <f t="shared" si="17"/>
        <v>2.9190780923760737</v>
      </c>
      <c r="F35" s="9">
        <f t="shared" si="18"/>
        <v>0.55630250076728727</v>
      </c>
      <c r="G35" s="9">
        <f t="shared" si="19"/>
        <v>1.110589710299249</v>
      </c>
      <c r="H35" s="8">
        <f t="shared" si="20"/>
        <v>1.6989700043360187</v>
      </c>
      <c r="I35" s="6">
        <v>42.3</v>
      </c>
      <c r="J35" s="9"/>
      <c r="K35" s="9">
        <v>1.1000000000000001</v>
      </c>
      <c r="L35" s="6">
        <v>50</v>
      </c>
      <c r="M35" s="9">
        <f t="shared" ref="M35:M36" si="28">L35/5.5</f>
        <v>9.0909090909090917</v>
      </c>
      <c r="N35" s="9">
        <f t="shared" si="21"/>
        <v>1.6263403673750423</v>
      </c>
      <c r="O35" s="8">
        <f t="shared" si="13"/>
        <v>0.95860731484177497</v>
      </c>
      <c r="P35" s="6">
        <v>12.9</v>
      </c>
      <c r="Q35" s="9">
        <v>23.8</v>
      </c>
      <c r="R35" s="9">
        <f t="shared" si="22"/>
        <v>1.3765769570565121</v>
      </c>
      <c r="S35" s="9">
        <v>12.1</v>
      </c>
      <c r="T35" s="9">
        <f t="shared" si="23"/>
        <v>1.0827853703164501</v>
      </c>
      <c r="U35" s="9">
        <f t="shared" si="24"/>
        <v>4.1392685158225077E-2</v>
      </c>
      <c r="V35" s="9">
        <v>3.1</v>
      </c>
      <c r="W35" s="9">
        <f t="shared" si="25"/>
        <v>0.49136169383427269</v>
      </c>
      <c r="X35" s="9">
        <f t="shared" si="26"/>
        <v>0.49136169383427269</v>
      </c>
      <c r="Y35" s="9">
        <v>5</v>
      </c>
      <c r="Z35" s="6">
        <v>3.6</v>
      </c>
      <c r="AA35" s="6">
        <v>2474</v>
      </c>
      <c r="AB35" s="6">
        <v>7.9</v>
      </c>
      <c r="AC35" s="9">
        <f t="shared" si="27"/>
        <v>0.95180722891566261</v>
      </c>
    </row>
    <row r="36" spans="1:29" ht="15.75">
      <c r="A36" s="6" t="s">
        <v>10</v>
      </c>
      <c r="B36" s="6">
        <v>0.84</v>
      </c>
      <c r="C36" s="10">
        <f t="shared" si="16"/>
        <v>840</v>
      </c>
      <c r="D36" s="6"/>
      <c r="E36" s="7">
        <f t="shared" si="17"/>
        <v>2.9242792860618816</v>
      </c>
      <c r="F36" s="9">
        <f t="shared" si="18"/>
        <v>0.57978359661681012</v>
      </c>
      <c r="G36" s="9">
        <f t="shared" si="19"/>
        <v>1.1613680022349748</v>
      </c>
      <c r="H36" s="8">
        <f t="shared" si="20"/>
        <v>1.6998377258672457</v>
      </c>
      <c r="I36" s="6">
        <v>43.2</v>
      </c>
      <c r="J36" s="9"/>
      <c r="K36" s="9">
        <v>1.3</v>
      </c>
      <c r="L36" s="6">
        <v>50.1</v>
      </c>
      <c r="M36" s="9">
        <f t="shared" si="28"/>
        <v>9.1090909090909093</v>
      </c>
      <c r="N36" s="9">
        <f t="shared" si="21"/>
        <v>1.6354837468149122</v>
      </c>
      <c r="O36" s="8">
        <f t="shared" si="13"/>
        <v>0.95947503637300191</v>
      </c>
      <c r="P36" s="6">
        <v>14.5</v>
      </c>
      <c r="Q36" s="9">
        <v>23.8</v>
      </c>
      <c r="R36" s="9">
        <f t="shared" si="22"/>
        <v>1.3765769570565121</v>
      </c>
      <c r="S36" s="9">
        <v>11.5</v>
      </c>
      <c r="T36" s="9">
        <f t="shared" si="23"/>
        <v>1.0606978403536116</v>
      </c>
      <c r="U36" s="9">
        <f t="shared" si="24"/>
        <v>0.11394335230683679</v>
      </c>
      <c r="V36" s="9">
        <v>3.1</v>
      </c>
      <c r="W36" s="9">
        <f t="shared" si="25"/>
        <v>0.49136169383427269</v>
      </c>
      <c r="X36" s="9">
        <f t="shared" si="26"/>
        <v>0.49136169383427269</v>
      </c>
      <c r="Y36" s="9">
        <v>5.4</v>
      </c>
      <c r="Z36" s="6">
        <v>3.8</v>
      </c>
      <c r="AA36" s="6">
        <v>2503</v>
      </c>
      <c r="AB36" s="6">
        <v>8</v>
      </c>
      <c r="AC36" s="9">
        <f t="shared" si="27"/>
        <v>0.95238095238095244</v>
      </c>
    </row>
    <row r="37" spans="1:29" ht="15.75">
      <c r="A37" s="6" t="s">
        <v>10</v>
      </c>
      <c r="B37" s="6">
        <v>1.1000000000000001</v>
      </c>
      <c r="C37" s="10">
        <f t="shared" si="16"/>
        <v>1100</v>
      </c>
      <c r="D37" s="6"/>
      <c r="E37" s="7">
        <f t="shared" si="17"/>
        <v>3.0413926851582249</v>
      </c>
      <c r="F37" s="9">
        <f t="shared" si="18"/>
        <v>0.41497334797081797</v>
      </c>
      <c r="G37" s="9">
        <f t="shared" si="19"/>
        <v>1.2278867046136734</v>
      </c>
      <c r="H37" s="8">
        <f t="shared" si="20"/>
        <v>1.6998377258672457</v>
      </c>
      <c r="I37" s="6">
        <v>41.5</v>
      </c>
      <c r="J37" s="9"/>
      <c r="K37" s="9">
        <v>0.9</v>
      </c>
      <c r="L37" s="6">
        <v>50.1</v>
      </c>
      <c r="M37" s="9">
        <f>L37/5.5</f>
        <v>9.1090909090909093</v>
      </c>
      <c r="N37" s="9">
        <f t="shared" si="21"/>
        <v>1.6180480967120927</v>
      </c>
      <c r="O37" s="8">
        <f t="shared" si="13"/>
        <v>0.95947503637300191</v>
      </c>
      <c r="P37" s="6">
        <v>16.899999999999999</v>
      </c>
      <c r="Q37" s="9">
        <v>14</v>
      </c>
      <c r="R37" s="9">
        <f t="shared" si="22"/>
        <v>1.146128035678238</v>
      </c>
      <c r="S37" s="9">
        <v>12.1</v>
      </c>
      <c r="T37" s="9">
        <f t="shared" si="23"/>
        <v>1.0827853703164501</v>
      </c>
      <c r="U37" s="9">
        <f t="shared" si="24"/>
        <v>-4.5757490560675115E-2</v>
      </c>
      <c r="V37" s="9">
        <v>3.2</v>
      </c>
      <c r="W37" s="9">
        <f t="shared" si="25"/>
        <v>0.50514997831990605</v>
      </c>
      <c r="X37" s="9">
        <f t="shared" si="26"/>
        <v>0.50514997831990605</v>
      </c>
      <c r="Y37" s="9">
        <v>6</v>
      </c>
      <c r="Z37" s="6">
        <v>2.6</v>
      </c>
      <c r="AA37" s="6">
        <v>2434</v>
      </c>
      <c r="AB37" s="6">
        <v>7.8</v>
      </c>
      <c r="AC37" s="9">
        <f t="shared" si="27"/>
        <v>0.70909090909090899</v>
      </c>
    </row>
    <row r="38" spans="1:29" ht="15.75">
      <c r="A38" s="6" t="s">
        <v>10</v>
      </c>
      <c r="B38" s="6">
        <v>1</v>
      </c>
      <c r="C38" s="10">
        <f t="shared" si="16"/>
        <v>1000</v>
      </c>
      <c r="D38" s="6"/>
      <c r="E38" s="7">
        <f t="shared" si="17"/>
        <v>3</v>
      </c>
      <c r="F38" s="9">
        <f t="shared" si="18"/>
        <v>0.69019608002851374</v>
      </c>
      <c r="G38" s="9">
        <f t="shared" si="19"/>
        <v>1.1583624920952498</v>
      </c>
      <c r="H38" s="8">
        <f t="shared" si="20"/>
        <v>1.7041505168397992</v>
      </c>
      <c r="I38" s="6">
        <v>40</v>
      </c>
      <c r="J38" s="9"/>
      <c r="K38" s="9">
        <v>0.9</v>
      </c>
      <c r="L38" s="6">
        <v>50.6</v>
      </c>
      <c r="M38" s="9">
        <f t="shared" ref="M38" si="29">L38/5.5</f>
        <v>9.2000000000000011</v>
      </c>
      <c r="N38" s="9">
        <f t="shared" si="21"/>
        <v>1.6020599913279623</v>
      </c>
      <c r="O38" s="8">
        <f t="shared" si="13"/>
        <v>0.96378782734555535</v>
      </c>
      <c r="P38" s="6">
        <v>14.4</v>
      </c>
      <c r="Q38" s="9">
        <v>13</v>
      </c>
      <c r="R38" s="9">
        <f t="shared" si="22"/>
        <v>1.1139433523068367</v>
      </c>
      <c r="S38" s="9">
        <v>11.9</v>
      </c>
      <c r="T38" s="9">
        <f t="shared" si="23"/>
        <v>1.0755469613925308</v>
      </c>
      <c r="U38" s="9">
        <f t="shared" si="24"/>
        <v>-4.5757490560675115E-2</v>
      </c>
      <c r="V38" s="9">
        <v>3</v>
      </c>
      <c r="W38" s="9">
        <f t="shared" si="25"/>
        <v>0.47712125471966244</v>
      </c>
      <c r="X38" s="9">
        <f t="shared" si="26"/>
        <v>0.47712125471966244</v>
      </c>
      <c r="Y38" s="9">
        <v>6.5</v>
      </c>
      <c r="Z38" s="6">
        <v>4.9000000000000004</v>
      </c>
      <c r="AA38" s="6">
        <v>2375</v>
      </c>
      <c r="AB38" s="6">
        <v>7.6</v>
      </c>
      <c r="AC38" s="9">
        <f t="shared" si="27"/>
        <v>0.76</v>
      </c>
    </row>
    <row r="39" spans="1:29" ht="15.75">
      <c r="A39" s="6" t="s">
        <v>10</v>
      </c>
      <c r="B39" s="6">
        <v>0.87</v>
      </c>
      <c r="C39" s="10">
        <f t="shared" si="16"/>
        <v>870</v>
      </c>
      <c r="D39" s="6"/>
      <c r="E39" s="7">
        <f t="shared" si="17"/>
        <v>2.9395192526186187</v>
      </c>
      <c r="F39" s="9">
        <f t="shared" si="18"/>
        <v>0.74818802700620035</v>
      </c>
      <c r="G39" s="9">
        <f t="shared" si="19"/>
        <v>1.2013971243204515</v>
      </c>
      <c r="H39" s="8">
        <f t="shared" si="20"/>
        <v>1.7041505168397992</v>
      </c>
      <c r="I39" s="6">
        <v>38</v>
      </c>
      <c r="J39" s="9"/>
      <c r="K39" s="9">
        <v>0.8</v>
      </c>
      <c r="L39" s="6">
        <v>50.6</v>
      </c>
      <c r="M39" s="9">
        <f>L39/5.5</f>
        <v>9.2000000000000011</v>
      </c>
      <c r="N39" s="9">
        <f t="shared" si="21"/>
        <v>1.5797835966168101</v>
      </c>
      <c r="O39" s="8">
        <f t="shared" si="13"/>
        <v>0.96378782734555535</v>
      </c>
      <c r="P39" s="6">
        <v>15.9</v>
      </c>
      <c r="Q39" s="9">
        <v>27.5</v>
      </c>
      <c r="R39" s="9">
        <f t="shared" si="22"/>
        <v>1.4393326938302626</v>
      </c>
      <c r="S39" s="9">
        <v>12</v>
      </c>
      <c r="T39" s="9">
        <f t="shared" si="23"/>
        <v>1.0791812460476249</v>
      </c>
      <c r="U39" s="9">
        <f t="shared" si="24"/>
        <v>-9.6910013008056392E-2</v>
      </c>
      <c r="V39" s="9">
        <v>3.6</v>
      </c>
      <c r="W39" s="9">
        <f t="shared" si="25"/>
        <v>0.55630250076728727</v>
      </c>
      <c r="X39" s="9">
        <f t="shared" si="26"/>
        <v>0.55630250076728727</v>
      </c>
      <c r="Y39" s="9">
        <v>5</v>
      </c>
      <c r="Z39" s="6">
        <v>5.6</v>
      </c>
      <c r="AA39" s="6">
        <v>2251</v>
      </c>
      <c r="AB39" s="6">
        <v>7.2</v>
      </c>
      <c r="AC39" s="9">
        <f t="shared" si="27"/>
        <v>0.82758620689655171</v>
      </c>
    </row>
    <row r="40" spans="1:29" ht="15.75">
      <c r="A40" s="6" t="s">
        <v>10</v>
      </c>
      <c r="B40" s="6">
        <v>0.89</v>
      </c>
      <c r="C40" s="10">
        <f t="shared" si="16"/>
        <v>890</v>
      </c>
      <c r="D40" s="6"/>
      <c r="E40" s="7">
        <f t="shared" si="17"/>
        <v>2.9493900066449128</v>
      </c>
      <c r="F40" s="9">
        <f t="shared" si="18"/>
        <v>0.74818802700620035</v>
      </c>
      <c r="G40" s="9">
        <f t="shared" si="19"/>
        <v>1.2068258760318498</v>
      </c>
      <c r="H40" s="8">
        <f t="shared" si="20"/>
        <v>1.7075701760979363</v>
      </c>
      <c r="I40" s="6">
        <v>40.200000000000003</v>
      </c>
      <c r="J40" s="9"/>
      <c r="K40" s="9">
        <v>0.8</v>
      </c>
      <c r="L40" s="6">
        <v>51</v>
      </c>
      <c r="M40" s="9">
        <f t="shared" ref="M40:M41" si="30">L40/5.5</f>
        <v>9.2727272727272734</v>
      </c>
      <c r="N40" s="9">
        <f t="shared" si="21"/>
        <v>1.6042260530844701</v>
      </c>
      <c r="O40" s="8">
        <f t="shared" si="13"/>
        <v>0.9672074866036926</v>
      </c>
      <c r="P40" s="6">
        <v>16.100000000000001</v>
      </c>
      <c r="Q40" s="9">
        <v>28.1</v>
      </c>
      <c r="R40" s="9">
        <f t="shared" si="22"/>
        <v>1.4487063199050798</v>
      </c>
      <c r="S40" s="9">
        <v>13.1</v>
      </c>
      <c r="T40" s="9">
        <f t="shared" si="23"/>
        <v>1.1172712956557642</v>
      </c>
      <c r="U40" s="9">
        <f t="shared" si="24"/>
        <v>-9.6910013008056392E-2</v>
      </c>
      <c r="V40" s="9">
        <v>3.7</v>
      </c>
      <c r="W40" s="9">
        <f t="shared" si="25"/>
        <v>0.56820172406699498</v>
      </c>
      <c r="X40" s="9">
        <f t="shared" si="26"/>
        <v>0.56820172406699498</v>
      </c>
      <c r="Y40" s="9">
        <v>5</v>
      </c>
      <c r="Z40" s="6">
        <v>5.6</v>
      </c>
      <c r="AA40" s="6">
        <v>2300</v>
      </c>
      <c r="AB40" s="6">
        <v>7.3</v>
      </c>
      <c r="AC40" s="9">
        <f t="shared" si="27"/>
        <v>0.8202247191011236</v>
      </c>
    </row>
    <row r="41" spans="1:29" ht="15.75">
      <c r="A41" s="6" t="s">
        <v>10</v>
      </c>
      <c r="B41" s="6">
        <v>0.37</v>
      </c>
      <c r="C41" s="10">
        <f t="shared" si="16"/>
        <v>370</v>
      </c>
      <c r="D41" s="6"/>
      <c r="E41" s="7">
        <f t="shared" si="17"/>
        <v>2.568201724066995</v>
      </c>
      <c r="F41" s="9">
        <f t="shared" si="18"/>
        <v>0.34242268082220628</v>
      </c>
      <c r="G41" s="9">
        <f t="shared" si="19"/>
        <v>1.0606978403536116</v>
      </c>
      <c r="H41" s="8">
        <f t="shared" si="20"/>
        <v>1.7160033436347992</v>
      </c>
      <c r="I41" s="6">
        <v>22</v>
      </c>
      <c r="J41" s="9"/>
      <c r="K41" s="9">
        <v>0.1</v>
      </c>
      <c r="L41" s="6">
        <v>52</v>
      </c>
      <c r="M41" s="9">
        <f t="shared" si="30"/>
        <v>9.454545454545455</v>
      </c>
      <c r="N41" s="9">
        <f t="shared" si="21"/>
        <v>1.3424226808222062</v>
      </c>
      <c r="O41" s="8">
        <f t="shared" si="13"/>
        <v>0.97564065414055534</v>
      </c>
      <c r="P41" s="6">
        <v>11.5</v>
      </c>
      <c r="Q41" s="9">
        <v>11.3</v>
      </c>
      <c r="R41" s="9">
        <f t="shared" si="22"/>
        <v>1.0530784434834197</v>
      </c>
      <c r="S41" s="9">
        <v>7.5</v>
      </c>
      <c r="T41" s="9">
        <f t="shared" si="23"/>
        <v>0.87506126339170009</v>
      </c>
      <c r="U41" s="9">
        <f t="shared" si="24"/>
        <v>-1</v>
      </c>
      <c r="V41" s="9">
        <v>2.1</v>
      </c>
      <c r="W41" s="9">
        <f t="shared" si="25"/>
        <v>0.3222192947339193</v>
      </c>
      <c r="X41" s="9">
        <f t="shared" si="26"/>
        <v>0.3222192947339193</v>
      </c>
      <c r="Y41" s="9">
        <v>3.1</v>
      </c>
      <c r="Z41" s="6">
        <v>2.2000000000000002</v>
      </c>
      <c r="AA41" s="6"/>
      <c r="AB41" s="6"/>
      <c r="AC41" s="9">
        <f t="shared" si="27"/>
        <v>0</v>
      </c>
    </row>
    <row r="42" spans="1:29" ht="15.75">
      <c r="A42" s="6" t="s">
        <v>10</v>
      </c>
      <c r="B42" s="6">
        <v>0.6</v>
      </c>
      <c r="C42" s="10">
        <f t="shared" si="16"/>
        <v>600</v>
      </c>
      <c r="D42" s="6"/>
      <c r="E42" s="7">
        <f t="shared" si="17"/>
        <v>2.7781512503836434</v>
      </c>
      <c r="F42" s="9">
        <f t="shared" si="18"/>
        <v>0.50514997831990605</v>
      </c>
      <c r="G42" s="9">
        <f t="shared" si="19"/>
        <v>1.0969100130080565</v>
      </c>
      <c r="H42" s="8">
        <f t="shared" si="20"/>
        <v>1.7218106152125465</v>
      </c>
      <c r="I42" s="6">
        <v>30</v>
      </c>
      <c r="J42" s="9"/>
      <c r="K42" s="9">
        <v>0.5</v>
      </c>
      <c r="L42" s="6">
        <v>52.7</v>
      </c>
      <c r="M42" s="9">
        <f>L42/5.5</f>
        <v>9.581818181818182</v>
      </c>
      <c r="N42" s="9">
        <f t="shared" si="21"/>
        <v>1.4771212547196624</v>
      </c>
      <c r="O42" s="8">
        <f t="shared" si="13"/>
        <v>0.98144792571830275</v>
      </c>
      <c r="P42" s="6">
        <v>12.5</v>
      </c>
      <c r="Q42" s="9">
        <v>19.2</v>
      </c>
      <c r="R42" s="9">
        <f t="shared" si="22"/>
        <v>1.2833012287035497</v>
      </c>
      <c r="S42" s="9">
        <v>9.8000000000000007</v>
      </c>
      <c r="T42" s="9">
        <f t="shared" si="23"/>
        <v>0.99122607569249488</v>
      </c>
      <c r="U42" s="9">
        <f t="shared" si="24"/>
        <v>-0.3010299956639812</v>
      </c>
      <c r="V42" s="9">
        <v>3.2</v>
      </c>
      <c r="W42" s="9">
        <f t="shared" si="25"/>
        <v>0.50514997831990605</v>
      </c>
      <c r="X42" s="9">
        <f t="shared" si="26"/>
        <v>0.50514997831990605</v>
      </c>
      <c r="Y42" s="9">
        <v>6.5</v>
      </c>
      <c r="Z42" s="6">
        <v>3.2</v>
      </c>
      <c r="AA42" s="6">
        <v>1954</v>
      </c>
      <c r="AB42" s="6">
        <v>6.2</v>
      </c>
      <c r="AC42" s="9">
        <f t="shared" si="27"/>
        <v>1.0333333333333332</v>
      </c>
    </row>
    <row r="43" spans="1:29" ht="15.75">
      <c r="A43" s="6" t="s">
        <v>10</v>
      </c>
      <c r="B43" s="6">
        <v>0.75</v>
      </c>
      <c r="C43" s="10">
        <f t="shared" si="16"/>
        <v>750</v>
      </c>
      <c r="D43" s="6"/>
      <c r="E43" s="7">
        <f t="shared" si="17"/>
        <v>2.8750612633917001</v>
      </c>
      <c r="F43" s="9">
        <f t="shared" si="18"/>
        <v>0.70757017609793638</v>
      </c>
      <c r="G43" s="9">
        <f t="shared" si="19"/>
        <v>1.3031960574204888</v>
      </c>
      <c r="H43" s="8">
        <f t="shared" si="20"/>
        <v>1.7234556720351857</v>
      </c>
      <c r="I43" s="6">
        <v>44</v>
      </c>
      <c r="J43" s="9"/>
      <c r="K43" s="9">
        <v>1.1000000000000001</v>
      </c>
      <c r="L43" s="6">
        <v>52.9</v>
      </c>
      <c r="M43" s="9">
        <f t="shared" ref="M43:M48" si="31">L43/5.5</f>
        <v>9.6181818181818173</v>
      </c>
      <c r="N43" s="9">
        <f t="shared" si="21"/>
        <v>1.6434526764861874</v>
      </c>
      <c r="O43" s="8">
        <f t="shared" si="13"/>
        <v>0.98309298254094191</v>
      </c>
      <c r="P43" s="6">
        <v>20.100000000000001</v>
      </c>
      <c r="Q43" s="9">
        <v>22</v>
      </c>
      <c r="R43" s="9">
        <f t="shared" si="22"/>
        <v>1.3424226808222062</v>
      </c>
      <c r="S43" s="9">
        <v>12.2</v>
      </c>
      <c r="T43" s="9">
        <f t="shared" si="23"/>
        <v>1.0863598306747482</v>
      </c>
      <c r="U43" s="9">
        <f t="shared" si="24"/>
        <v>4.1392685158225077E-2</v>
      </c>
      <c r="V43" s="9">
        <v>3.4</v>
      </c>
      <c r="W43" s="9">
        <f t="shared" si="25"/>
        <v>0.53147891704225514</v>
      </c>
      <c r="X43" s="9">
        <f t="shared" si="26"/>
        <v>0.53147891704225514</v>
      </c>
      <c r="Y43" s="9">
        <v>5.0999999999999996</v>
      </c>
      <c r="Z43" s="6">
        <v>5.0999999999999996</v>
      </c>
      <c r="AA43" s="6">
        <v>2469</v>
      </c>
      <c r="AB43" s="6">
        <v>7.9</v>
      </c>
      <c r="AC43" s="9">
        <f t="shared" si="27"/>
        <v>1.0533333333333335</v>
      </c>
    </row>
    <row r="44" spans="1:29" ht="15.75">
      <c r="A44" s="6" t="s">
        <v>10</v>
      </c>
      <c r="B44" s="6">
        <v>0.69</v>
      </c>
      <c r="C44" s="10">
        <f t="shared" si="16"/>
        <v>690</v>
      </c>
      <c r="D44" s="6"/>
      <c r="E44" s="7">
        <f t="shared" si="17"/>
        <v>2.8388490907372552</v>
      </c>
      <c r="F44" s="9">
        <f t="shared" si="18"/>
        <v>0.69897000433601886</v>
      </c>
      <c r="G44" s="9">
        <f t="shared" si="19"/>
        <v>1.146128035678238</v>
      </c>
      <c r="H44" s="8">
        <f t="shared" si="20"/>
        <v>1.725094521081469</v>
      </c>
      <c r="I44" s="6">
        <v>42.7</v>
      </c>
      <c r="J44" s="9"/>
      <c r="K44" s="9">
        <v>0.9</v>
      </c>
      <c r="L44" s="6">
        <v>53.1</v>
      </c>
      <c r="M44" s="9">
        <f t="shared" si="31"/>
        <v>9.6545454545454543</v>
      </c>
      <c r="N44" s="9">
        <f t="shared" si="21"/>
        <v>1.6304278750250238</v>
      </c>
      <c r="O44" s="8">
        <f t="shared" si="13"/>
        <v>0.98473183158722521</v>
      </c>
      <c r="P44" s="6">
        <v>14</v>
      </c>
      <c r="Q44" s="9">
        <v>24.1</v>
      </c>
      <c r="R44" s="9">
        <f t="shared" si="22"/>
        <v>1.3820170425748683</v>
      </c>
      <c r="S44" s="9">
        <v>11</v>
      </c>
      <c r="T44" s="9">
        <f t="shared" si="23"/>
        <v>1.0413926851582251</v>
      </c>
      <c r="U44" s="9">
        <f t="shared" si="24"/>
        <v>-4.5757490560675115E-2</v>
      </c>
      <c r="V44" s="9">
        <v>3.1</v>
      </c>
      <c r="W44" s="9">
        <f t="shared" si="25"/>
        <v>0.49136169383427269</v>
      </c>
      <c r="X44" s="9">
        <f t="shared" si="26"/>
        <v>0.49136169383427269</v>
      </c>
      <c r="Y44" s="9">
        <v>4.7</v>
      </c>
      <c r="Z44" s="6">
        <v>5</v>
      </c>
      <c r="AA44" s="6">
        <v>2177</v>
      </c>
      <c r="AB44" s="6">
        <v>7</v>
      </c>
      <c r="AC44" s="9">
        <f t="shared" si="27"/>
        <v>1.0144927536231882</v>
      </c>
    </row>
    <row r="45" spans="1:29" ht="15.75">
      <c r="A45" s="6" t="s">
        <v>10</v>
      </c>
      <c r="B45" s="6">
        <v>0.53</v>
      </c>
      <c r="C45" s="10">
        <f t="shared" si="16"/>
        <v>530</v>
      </c>
      <c r="D45" s="6"/>
      <c r="E45" s="7">
        <f t="shared" si="17"/>
        <v>2.7242758696007892</v>
      </c>
      <c r="F45" s="9">
        <f t="shared" si="18"/>
        <v>0.50514997831990605</v>
      </c>
      <c r="G45" s="9">
        <f t="shared" si="19"/>
        <v>1.0211892990699381</v>
      </c>
      <c r="H45" s="8">
        <f t="shared" si="20"/>
        <v>1.7323937598229686</v>
      </c>
      <c r="I45" s="6">
        <v>26.5</v>
      </c>
      <c r="J45" s="9"/>
      <c r="K45" s="9">
        <v>0.5</v>
      </c>
      <c r="L45" s="6">
        <v>54</v>
      </c>
      <c r="M45" s="9">
        <f t="shared" si="31"/>
        <v>9.8181818181818183</v>
      </c>
      <c r="N45" s="9">
        <f t="shared" si="21"/>
        <v>1.4232458739368079</v>
      </c>
      <c r="O45" s="8">
        <f t="shared" si="13"/>
        <v>0.99203107032872462</v>
      </c>
      <c r="P45" s="6">
        <v>10.5</v>
      </c>
      <c r="Q45" s="9">
        <v>11.5</v>
      </c>
      <c r="R45" s="9">
        <f t="shared" si="22"/>
        <v>1.0606978403536116</v>
      </c>
      <c r="S45" s="9">
        <v>5.4</v>
      </c>
      <c r="T45" s="9">
        <f t="shared" si="23"/>
        <v>0.7323937598229685</v>
      </c>
      <c r="U45" s="9">
        <f t="shared" si="24"/>
        <v>-0.3010299956639812</v>
      </c>
      <c r="V45" s="9">
        <v>2.5</v>
      </c>
      <c r="W45" s="9">
        <f t="shared" si="25"/>
        <v>0.3979400086720376</v>
      </c>
      <c r="X45" s="9">
        <f t="shared" si="26"/>
        <v>0.3979400086720376</v>
      </c>
      <c r="Y45" s="9">
        <v>3.3</v>
      </c>
      <c r="Z45" s="6">
        <v>3.2</v>
      </c>
      <c r="AA45" s="6">
        <v>1608</v>
      </c>
      <c r="AB45" s="6">
        <v>5.4</v>
      </c>
      <c r="AC45" s="9">
        <f t="shared" si="27"/>
        <v>1.0188679245283019</v>
      </c>
    </row>
    <row r="46" spans="1:29" ht="15.75">
      <c r="A46" s="6" t="s">
        <v>10</v>
      </c>
      <c r="B46" s="6">
        <v>1.7</v>
      </c>
      <c r="C46" s="10">
        <f t="shared" si="16"/>
        <v>1700</v>
      </c>
      <c r="D46" s="6"/>
      <c r="E46" s="7">
        <f t="shared" si="17"/>
        <v>3.2304489213782741</v>
      </c>
      <c r="F46" s="9">
        <f t="shared" si="18"/>
        <v>0.41497334797081797</v>
      </c>
      <c r="G46" s="9">
        <f t="shared" si="19"/>
        <v>1.2041199826559248</v>
      </c>
      <c r="H46" s="8">
        <f t="shared" si="20"/>
        <v>1.7442929831226763</v>
      </c>
      <c r="I46" s="6">
        <v>47</v>
      </c>
      <c r="J46" s="9"/>
      <c r="K46" s="9">
        <v>0.7</v>
      </c>
      <c r="L46" s="6">
        <v>55.5</v>
      </c>
      <c r="M46" s="9">
        <f t="shared" si="31"/>
        <v>10.090909090909092</v>
      </c>
      <c r="N46" s="9">
        <f t="shared" si="21"/>
        <v>1.6720978579357175</v>
      </c>
      <c r="O46" s="8">
        <f t="shared" si="13"/>
        <v>1.0039302936284324</v>
      </c>
      <c r="P46" s="6">
        <v>16</v>
      </c>
      <c r="Q46" s="9">
        <v>13.5</v>
      </c>
      <c r="R46" s="9">
        <f t="shared" si="22"/>
        <v>1.1303337684950061</v>
      </c>
      <c r="S46" s="9">
        <v>11.9</v>
      </c>
      <c r="T46" s="9">
        <f t="shared" si="23"/>
        <v>1.0755469613925308</v>
      </c>
      <c r="U46" s="9">
        <f t="shared" si="24"/>
        <v>-0.15490195998574319</v>
      </c>
      <c r="V46" s="9">
        <v>3.2</v>
      </c>
      <c r="W46" s="9">
        <f t="shared" si="25"/>
        <v>0.50514997831990605</v>
      </c>
      <c r="X46" s="9">
        <f t="shared" si="26"/>
        <v>0.50514997831990605</v>
      </c>
      <c r="Y46" s="9">
        <v>6</v>
      </c>
      <c r="Z46" s="6">
        <v>2.6</v>
      </c>
      <c r="AA46" s="6">
        <v>2572</v>
      </c>
      <c r="AB46" s="6">
        <v>8.1999999999999993</v>
      </c>
      <c r="AC46" s="9">
        <f t="shared" si="27"/>
        <v>0.48235294117647054</v>
      </c>
    </row>
    <row r="47" spans="1:29" ht="15.75">
      <c r="A47" s="6" t="s">
        <v>10</v>
      </c>
      <c r="B47" s="6">
        <v>1.7</v>
      </c>
      <c r="C47" s="10">
        <f t="shared" si="16"/>
        <v>1700</v>
      </c>
      <c r="D47" s="6"/>
      <c r="E47" s="7">
        <f t="shared" si="17"/>
        <v>3.2304489213782741</v>
      </c>
      <c r="F47" s="9">
        <f t="shared" si="18"/>
        <v>0.81291335664285558</v>
      </c>
      <c r="G47" s="9">
        <f t="shared" si="19"/>
        <v>1.2966651902615312</v>
      </c>
      <c r="H47" s="8">
        <f t="shared" si="20"/>
        <v>1.7520484478194385</v>
      </c>
      <c r="I47" s="6">
        <v>47</v>
      </c>
      <c r="J47" s="9"/>
      <c r="K47" s="9">
        <v>1.4</v>
      </c>
      <c r="L47" s="6">
        <v>56.5</v>
      </c>
      <c r="M47" s="9">
        <f t="shared" si="31"/>
        <v>10.272727272727273</v>
      </c>
      <c r="N47" s="9">
        <f t="shared" si="21"/>
        <v>1.6720978579357175</v>
      </c>
      <c r="O47" s="8">
        <f t="shared" si="13"/>
        <v>1.0116857583251948</v>
      </c>
      <c r="P47" s="6">
        <v>19.8</v>
      </c>
      <c r="Q47" s="9">
        <v>31</v>
      </c>
      <c r="R47" s="9">
        <f t="shared" si="22"/>
        <v>1.4913616938342726</v>
      </c>
      <c r="S47" s="9">
        <v>13</v>
      </c>
      <c r="T47" s="9">
        <f t="shared" si="23"/>
        <v>1.1139433523068367</v>
      </c>
      <c r="U47" s="9">
        <f t="shared" si="24"/>
        <v>0.14612803567823801</v>
      </c>
      <c r="V47" s="9">
        <v>4.3</v>
      </c>
      <c r="W47" s="9">
        <f t="shared" si="25"/>
        <v>0.63346845557958653</v>
      </c>
      <c r="X47" s="9">
        <f t="shared" si="26"/>
        <v>0.63346845557958653</v>
      </c>
      <c r="Y47" s="9">
        <v>7.1</v>
      </c>
      <c r="Z47" s="6">
        <v>6.5</v>
      </c>
      <c r="AA47" s="6">
        <v>2672</v>
      </c>
      <c r="AB47" s="6">
        <v>8.6</v>
      </c>
      <c r="AC47" s="9">
        <f t="shared" si="27"/>
        <v>0.50588235294117645</v>
      </c>
    </row>
    <row r="48" spans="1:29" ht="15.75">
      <c r="A48" s="6" t="s">
        <v>10</v>
      </c>
      <c r="B48" s="6">
        <v>1.5</v>
      </c>
      <c r="C48" s="10">
        <f t="shared" si="16"/>
        <v>1500</v>
      </c>
      <c r="D48" s="6"/>
      <c r="E48" s="7">
        <f t="shared" si="17"/>
        <v>3.1760912590556813</v>
      </c>
      <c r="F48" s="9">
        <f t="shared" si="18"/>
        <v>0.78532983501076703</v>
      </c>
      <c r="G48" s="9">
        <f t="shared" si="19"/>
        <v>1.3010299956639813</v>
      </c>
      <c r="H48" s="8">
        <f t="shared" si="20"/>
        <v>1.7558748556724915</v>
      </c>
      <c r="I48" s="6">
        <v>49</v>
      </c>
      <c r="J48" s="9"/>
      <c r="K48" s="9">
        <v>1.4</v>
      </c>
      <c r="L48" s="6">
        <v>57</v>
      </c>
      <c r="M48" s="9">
        <f t="shared" si="31"/>
        <v>10.363636363636363</v>
      </c>
      <c r="N48" s="9">
        <f t="shared" si="21"/>
        <v>1.6901960800285136</v>
      </c>
      <c r="O48" s="8">
        <f t="shared" si="13"/>
        <v>1.0155121661782476</v>
      </c>
      <c r="P48" s="6">
        <v>20</v>
      </c>
      <c r="Q48" s="9">
        <v>31.4</v>
      </c>
      <c r="R48" s="9">
        <f t="shared" si="22"/>
        <v>1.4969296480732148</v>
      </c>
      <c r="S48" s="9">
        <v>14</v>
      </c>
      <c r="T48" s="9">
        <f t="shared" si="23"/>
        <v>1.146128035678238</v>
      </c>
      <c r="U48" s="9">
        <f t="shared" si="24"/>
        <v>0.14612803567823801</v>
      </c>
      <c r="V48" s="9">
        <v>4</v>
      </c>
      <c r="W48" s="9">
        <f t="shared" si="25"/>
        <v>0.6020599913279624</v>
      </c>
      <c r="X48" s="9">
        <f t="shared" si="26"/>
        <v>0.6020599913279624</v>
      </c>
      <c r="Y48" s="9">
        <v>6.8</v>
      </c>
      <c r="Z48" s="6">
        <v>6.1</v>
      </c>
      <c r="AA48" s="6">
        <v>2795</v>
      </c>
      <c r="AB48" s="6">
        <v>8.9</v>
      </c>
      <c r="AC48" s="9">
        <f t="shared" si="27"/>
        <v>0.59333333333333338</v>
      </c>
    </row>
    <row r="49" spans="1:29" ht="15.75">
      <c r="A49" s="6" t="s">
        <v>10</v>
      </c>
      <c r="B49" s="6">
        <v>1.2</v>
      </c>
      <c r="C49" s="10">
        <f t="shared" si="16"/>
        <v>1200</v>
      </c>
      <c r="D49" s="6"/>
      <c r="E49" s="7">
        <f t="shared" si="17"/>
        <v>3.0791812460476247</v>
      </c>
      <c r="F49" s="9">
        <f t="shared" si="18"/>
        <v>0.7323937598229685</v>
      </c>
      <c r="G49" s="9">
        <f t="shared" si="19"/>
        <v>1.2922560713564761</v>
      </c>
      <c r="H49" s="8">
        <f t="shared" si="20"/>
        <v>1.7566361082458481</v>
      </c>
      <c r="I49" s="6">
        <v>44.9</v>
      </c>
      <c r="J49" s="9"/>
      <c r="K49" s="9">
        <v>0.8</v>
      </c>
      <c r="L49" s="6">
        <v>57.1</v>
      </c>
      <c r="M49" s="9">
        <f>L49/5.5</f>
        <v>10.381818181818183</v>
      </c>
      <c r="N49" s="9">
        <f t="shared" si="21"/>
        <v>1.6522463410033232</v>
      </c>
      <c r="O49" s="8">
        <f t="shared" si="13"/>
        <v>1.0162734187516043</v>
      </c>
      <c r="P49" s="6">
        <v>19.600000000000001</v>
      </c>
      <c r="Q49" s="9">
        <v>28.9</v>
      </c>
      <c r="R49" s="9">
        <f t="shared" si="22"/>
        <v>1.4608978427565478</v>
      </c>
      <c r="S49" s="9">
        <v>13</v>
      </c>
      <c r="T49" s="9">
        <f t="shared" si="23"/>
        <v>1.1139433523068367</v>
      </c>
      <c r="U49" s="9">
        <f t="shared" si="24"/>
        <v>-9.6910013008056392E-2</v>
      </c>
      <c r="V49" s="9">
        <v>3.4</v>
      </c>
      <c r="W49" s="9">
        <f t="shared" si="25"/>
        <v>0.53147891704225514</v>
      </c>
      <c r="X49" s="9">
        <f t="shared" si="26"/>
        <v>0.53147891704225514</v>
      </c>
      <c r="Y49" s="9">
        <v>6</v>
      </c>
      <c r="Z49" s="6">
        <v>5.4</v>
      </c>
      <c r="AA49" s="6">
        <v>2627</v>
      </c>
      <c r="AB49" s="6">
        <v>8.4</v>
      </c>
      <c r="AC49" s="9">
        <f t="shared" si="27"/>
        <v>0.70000000000000007</v>
      </c>
    </row>
    <row r="50" spans="1:29" ht="15.75">
      <c r="A50" s="6" t="s">
        <v>10</v>
      </c>
      <c r="B50" s="6">
        <v>0.73</v>
      </c>
      <c r="C50" s="10">
        <f t="shared" si="16"/>
        <v>730</v>
      </c>
      <c r="D50" s="6"/>
      <c r="E50" s="7">
        <f t="shared" si="17"/>
        <v>2.8633228601204559</v>
      </c>
      <c r="F50" s="9">
        <f t="shared" si="18"/>
        <v>0.69897000433601886</v>
      </c>
      <c r="G50" s="9">
        <f t="shared" si="19"/>
        <v>1.2671717284030137</v>
      </c>
      <c r="H50" s="8">
        <f t="shared" si="20"/>
        <v>1.7810369386211318</v>
      </c>
      <c r="I50" s="6">
        <v>48.1</v>
      </c>
      <c r="J50" s="9"/>
      <c r="K50" s="9">
        <v>1.1000000000000001</v>
      </c>
      <c r="L50" s="6">
        <v>60.4</v>
      </c>
      <c r="M50" s="9">
        <f>L50/5.5</f>
        <v>10.981818181818182</v>
      </c>
      <c r="N50" s="9">
        <f t="shared" si="21"/>
        <v>1.6821450763738317</v>
      </c>
      <c r="O50" s="8">
        <f t="shared" si="13"/>
        <v>1.0406742491268881</v>
      </c>
      <c r="P50" s="6">
        <v>18.5</v>
      </c>
      <c r="Q50" s="9">
        <v>31.4</v>
      </c>
      <c r="R50" s="9">
        <f t="shared" si="22"/>
        <v>1.4969296480732148</v>
      </c>
      <c r="S50" s="9">
        <v>12.5</v>
      </c>
      <c r="T50" s="9">
        <f t="shared" si="23"/>
        <v>1.0969100130080565</v>
      </c>
      <c r="U50" s="9">
        <f t="shared" si="24"/>
        <v>4.1392685158225077E-2</v>
      </c>
      <c r="V50" s="9">
        <v>3</v>
      </c>
      <c r="W50" s="9">
        <f t="shared" si="25"/>
        <v>0.47712125471966244</v>
      </c>
      <c r="X50" s="9">
        <f t="shared" si="26"/>
        <v>0.47712125471966244</v>
      </c>
      <c r="Y50" s="9">
        <v>5.3</v>
      </c>
      <c r="Z50" s="6">
        <v>5</v>
      </c>
      <c r="AA50" s="6">
        <v>2523</v>
      </c>
      <c r="AB50" s="6">
        <v>8.1</v>
      </c>
      <c r="AC50" s="9">
        <f t="shared" si="27"/>
        <v>1.1095890410958904</v>
      </c>
    </row>
    <row r="51" spans="1:29" ht="15.75">
      <c r="A51" s="6" t="s">
        <v>10</v>
      </c>
      <c r="B51" s="6">
        <v>0.68</v>
      </c>
      <c r="C51" s="10">
        <f t="shared" si="16"/>
        <v>680</v>
      </c>
      <c r="D51" s="6"/>
      <c r="E51" s="7">
        <f t="shared" si="17"/>
        <v>2.8325089127062362</v>
      </c>
      <c r="F51" s="9">
        <f t="shared" si="18"/>
        <v>0.69897000433601886</v>
      </c>
      <c r="G51" s="9">
        <f t="shared" si="19"/>
        <v>1.2624510897304295</v>
      </c>
      <c r="H51" s="8">
        <f t="shared" si="20"/>
        <v>1.8041394323353503</v>
      </c>
      <c r="I51" s="6">
        <v>49</v>
      </c>
      <c r="J51" s="9"/>
      <c r="K51" s="9">
        <v>0.9</v>
      </c>
      <c r="L51" s="6">
        <v>63.7</v>
      </c>
      <c r="M51" s="9">
        <f t="shared" ref="M51" si="32">L51/5.5</f>
        <v>11.581818181818182</v>
      </c>
      <c r="N51" s="9">
        <f t="shared" si="21"/>
        <v>1.6901960800285136</v>
      </c>
      <c r="O51" s="8">
        <f t="shared" si="13"/>
        <v>1.0637767428411067</v>
      </c>
      <c r="P51" s="6">
        <v>18.3</v>
      </c>
      <c r="Q51" s="9">
        <v>24.1</v>
      </c>
      <c r="R51" s="9">
        <f t="shared" si="22"/>
        <v>1.3820170425748683</v>
      </c>
      <c r="S51" s="9">
        <v>11.6</v>
      </c>
      <c r="T51" s="9">
        <f t="shared" si="23"/>
        <v>1.0644579892269184</v>
      </c>
      <c r="U51" s="9">
        <f t="shared" si="24"/>
        <v>-4.5757490560675115E-2</v>
      </c>
      <c r="V51" s="9">
        <v>3.1</v>
      </c>
      <c r="W51" s="9">
        <f t="shared" si="25"/>
        <v>0.49136169383427269</v>
      </c>
      <c r="X51" s="9">
        <f t="shared" si="26"/>
        <v>0.49136169383427269</v>
      </c>
      <c r="Y51" s="9">
        <v>4.7</v>
      </c>
      <c r="Z51" s="6">
        <v>5</v>
      </c>
      <c r="AA51" s="6">
        <v>2276</v>
      </c>
      <c r="AB51" s="6">
        <v>7.3</v>
      </c>
      <c r="AC51" s="9">
        <f t="shared" si="27"/>
        <v>1.0735294117647058</v>
      </c>
    </row>
    <row r="52" spans="1:29" ht="15.75">
      <c r="A52" s="6" t="s">
        <v>11</v>
      </c>
      <c r="B52" s="6">
        <v>3.2</v>
      </c>
      <c r="C52" s="6">
        <f t="shared" si="16"/>
        <v>3200</v>
      </c>
      <c r="D52" s="6"/>
      <c r="E52" s="7">
        <f t="shared" si="17"/>
        <v>3.5051499783199058</v>
      </c>
      <c r="F52" s="9">
        <f t="shared" si="18"/>
        <v>0.75587485567249146</v>
      </c>
      <c r="G52" s="9">
        <f t="shared" si="19"/>
        <v>1.3324384599156054</v>
      </c>
      <c r="H52" s="8">
        <f t="shared" si="20"/>
        <v>1.4116197059632303</v>
      </c>
      <c r="I52" s="6">
        <v>58.5</v>
      </c>
      <c r="J52" s="9"/>
      <c r="K52" s="9">
        <v>1.8</v>
      </c>
      <c r="L52" s="6">
        <v>25.8</v>
      </c>
      <c r="M52" s="9">
        <f>L52/8.5</f>
        <v>3.0352941176470587</v>
      </c>
      <c r="N52" s="9">
        <f t="shared" si="21"/>
        <v>1.7671558660821804</v>
      </c>
      <c r="O52" s="8">
        <f t="shared" si="13"/>
        <v>0.48220078024893742</v>
      </c>
      <c r="P52" s="6">
        <v>21.5</v>
      </c>
      <c r="Q52" s="9">
        <v>36.5</v>
      </c>
      <c r="R52" s="9">
        <f t="shared" si="22"/>
        <v>1.5622928644564746</v>
      </c>
      <c r="S52" s="9">
        <v>14.7</v>
      </c>
      <c r="T52" s="9">
        <f t="shared" si="23"/>
        <v>1.167317334748176</v>
      </c>
      <c r="U52" s="9">
        <f t="shared" si="24"/>
        <v>0.25527250510330607</v>
      </c>
      <c r="V52" s="9">
        <v>4</v>
      </c>
      <c r="W52" s="9">
        <f t="shared" si="25"/>
        <v>0.6020599913279624</v>
      </c>
      <c r="X52" s="9">
        <f t="shared" si="26"/>
        <v>0.6020599913279624</v>
      </c>
      <c r="Y52" s="9">
        <v>7.2</v>
      </c>
      <c r="Z52" s="6">
        <v>5.7</v>
      </c>
      <c r="AA52" s="6"/>
      <c r="AB52" s="6"/>
      <c r="AC52" s="9">
        <v>0</v>
      </c>
    </row>
    <row r="53" spans="1:29" ht="15.75">
      <c r="A53" s="6" t="s">
        <v>11</v>
      </c>
      <c r="B53" s="6">
        <v>0.6</v>
      </c>
      <c r="C53" s="6">
        <f t="shared" si="16"/>
        <v>600</v>
      </c>
      <c r="D53" s="6"/>
      <c r="E53" s="7">
        <f t="shared" si="17"/>
        <v>2.7781512503836434</v>
      </c>
      <c r="F53" s="9">
        <f t="shared" si="18"/>
        <v>0.50514997831990605</v>
      </c>
      <c r="G53" s="9">
        <f t="shared" si="19"/>
        <v>1.2576785748691846</v>
      </c>
      <c r="H53" s="8">
        <f t="shared" si="20"/>
        <v>1.4440447959180762</v>
      </c>
      <c r="I53" s="6">
        <v>34.6</v>
      </c>
      <c r="J53" s="9"/>
      <c r="K53" s="9">
        <v>0.7</v>
      </c>
      <c r="L53" s="6">
        <v>27.8</v>
      </c>
      <c r="M53" s="9">
        <f t="shared" ref="M53:M101" si="33">L53/8.5</f>
        <v>3.2705882352941176</v>
      </c>
      <c r="N53" s="9">
        <f t="shared" si="21"/>
        <v>1.5390760987927767</v>
      </c>
      <c r="O53" s="8">
        <f t="shared" si="13"/>
        <v>0.51462587020378359</v>
      </c>
      <c r="P53" s="6">
        <v>18.100000000000001</v>
      </c>
      <c r="Q53" s="9">
        <v>17.7</v>
      </c>
      <c r="R53" s="9">
        <f t="shared" si="22"/>
        <v>1.2479732663618066</v>
      </c>
      <c r="S53" s="9">
        <v>10.1</v>
      </c>
      <c r="T53" s="9">
        <f t="shared" si="23"/>
        <v>1.0043213737826426</v>
      </c>
      <c r="U53" s="9">
        <f t="shared" si="24"/>
        <v>-0.15490195998574319</v>
      </c>
      <c r="V53" s="9">
        <v>3.1</v>
      </c>
      <c r="W53" s="9">
        <f t="shared" si="25"/>
        <v>0.49136169383427269</v>
      </c>
      <c r="X53" s="9">
        <f t="shared" si="26"/>
        <v>0.49136169383427269</v>
      </c>
      <c r="Y53" s="9">
        <v>3.9</v>
      </c>
      <c r="Z53" s="6">
        <v>3.2</v>
      </c>
      <c r="AA53" s="6"/>
      <c r="AB53" s="6"/>
      <c r="AC53" s="9">
        <f t="shared" ref="AC53:AC84" si="34">AB53/B53*100</f>
        <v>0</v>
      </c>
    </row>
    <row r="54" spans="1:29" ht="15.75">
      <c r="A54" s="6" t="s">
        <v>11</v>
      </c>
      <c r="B54" s="6">
        <v>0.47</v>
      </c>
      <c r="C54" s="6">
        <f t="shared" si="16"/>
        <v>470</v>
      </c>
      <c r="D54" s="6"/>
      <c r="E54" s="7">
        <f t="shared" si="17"/>
        <v>2.6720978579357175</v>
      </c>
      <c r="F54" s="9">
        <f t="shared" si="18"/>
        <v>0.61278385671973545</v>
      </c>
      <c r="G54" s="9">
        <f t="shared" si="19"/>
        <v>1.0718820073061255</v>
      </c>
      <c r="H54" s="8">
        <f t="shared" si="20"/>
        <v>1.4800069429571505</v>
      </c>
      <c r="I54" s="6">
        <v>34.200000000000003</v>
      </c>
      <c r="J54" s="9"/>
      <c r="K54" s="9">
        <v>0.5</v>
      </c>
      <c r="L54" s="6">
        <v>30.2</v>
      </c>
      <c r="M54" s="9">
        <f t="shared" si="33"/>
        <v>3.552941176470588</v>
      </c>
      <c r="N54" s="9">
        <f t="shared" si="21"/>
        <v>1.5340261060561351</v>
      </c>
      <c r="O54" s="8">
        <f t="shared" si="13"/>
        <v>0.55058801724285789</v>
      </c>
      <c r="P54" s="6">
        <v>11.8</v>
      </c>
      <c r="Q54" s="9">
        <v>21.3</v>
      </c>
      <c r="R54" s="9">
        <f t="shared" si="22"/>
        <v>1.3283796034387378</v>
      </c>
      <c r="S54" s="9">
        <v>8.1</v>
      </c>
      <c r="T54" s="9">
        <f t="shared" si="23"/>
        <v>0.90848501887864974</v>
      </c>
      <c r="U54" s="9">
        <f t="shared" si="24"/>
        <v>-0.3010299956639812</v>
      </c>
      <c r="V54" s="9">
        <v>3.1</v>
      </c>
      <c r="W54" s="9">
        <f t="shared" si="25"/>
        <v>0.49136169383427269</v>
      </c>
      <c r="X54" s="9">
        <f t="shared" si="26"/>
        <v>0.49136169383427269</v>
      </c>
      <c r="Y54" s="9">
        <v>5</v>
      </c>
      <c r="Z54" s="6">
        <v>4.0999999999999996</v>
      </c>
      <c r="AA54" s="6"/>
      <c r="AB54" s="6"/>
      <c r="AC54" s="9">
        <f t="shared" si="34"/>
        <v>0</v>
      </c>
    </row>
    <row r="55" spans="1:29" ht="15.75">
      <c r="A55" s="6" t="s">
        <v>11</v>
      </c>
      <c r="B55" s="6">
        <v>0.98</v>
      </c>
      <c r="C55" s="6">
        <f t="shared" si="16"/>
        <v>980</v>
      </c>
      <c r="D55" s="6"/>
      <c r="E55" s="7">
        <f t="shared" si="17"/>
        <v>2.9912260756924947</v>
      </c>
      <c r="F55" s="9">
        <f t="shared" si="18"/>
        <v>0.74036268949424389</v>
      </c>
      <c r="G55" s="9">
        <f t="shared" si="19"/>
        <v>1.2833012287035497</v>
      </c>
      <c r="H55" s="8">
        <f t="shared" si="20"/>
        <v>1.505149978319906</v>
      </c>
      <c r="I55" s="6">
        <v>33.4</v>
      </c>
      <c r="J55" s="9"/>
      <c r="K55" s="9">
        <v>1.4</v>
      </c>
      <c r="L55" s="6">
        <v>32</v>
      </c>
      <c r="M55" s="9">
        <f t="shared" si="33"/>
        <v>3.7647058823529411</v>
      </c>
      <c r="N55" s="9">
        <f t="shared" si="21"/>
        <v>1.5237464668115646</v>
      </c>
      <c r="O55" s="8">
        <f t="shared" si="13"/>
        <v>0.57573105260561319</v>
      </c>
      <c r="P55" s="6">
        <v>19.2</v>
      </c>
      <c r="Q55" s="9">
        <v>27.2</v>
      </c>
      <c r="R55" s="9">
        <f t="shared" si="22"/>
        <v>1.4345689040341987</v>
      </c>
      <c r="S55" s="9">
        <v>11</v>
      </c>
      <c r="T55" s="9">
        <f t="shared" si="23"/>
        <v>1.0413926851582251</v>
      </c>
      <c r="U55" s="9">
        <f t="shared" si="24"/>
        <v>0.14612803567823801</v>
      </c>
      <c r="V55" s="9">
        <v>2.9</v>
      </c>
      <c r="W55" s="9">
        <f t="shared" si="25"/>
        <v>0.46239799789895608</v>
      </c>
      <c r="X55" s="9">
        <f t="shared" si="26"/>
        <v>0.46239799789895608</v>
      </c>
      <c r="Y55" s="9">
        <v>5.7</v>
      </c>
      <c r="Z55" s="6">
        <v>5.5</v>
      </c>
      <c r="AA55" s="6"/>
      <c r="AB55" s="6"/>
      <c r="AC55" s="9">
        <f t="shared" si="34"/>
        <v>0</v>
      </c>
    </row>
    <row r="56" spans="1:29" ht="15.75">
      <c r="A56" s="6" t="s">
        <v>11</v>
      </c>
      <c r="B56" s="6">
        <v>0.73</v>
      </c>
      <c r="C56" s="6">
        <f t="shared" si="16"/>
        <v>730</v>
      </c>
      <c r="D56" s="6"/>
      <c r="E56" s="7">
        <f t="shared" si="17"/>
        <v>2.8633228601204559</v>
      </c>
      <c r="F56" s="9">
        <f t="shared" si="18"/>
        <v>0.71600334363479923</v>
      </c>
      <c r="G56" s="9">
        <f t="shared" si="19"/>
        <v>1.1038037209559568</v>
      </c>
      <c r="H56" s="8">
        <f t="shared" si="20"/>
        <v>1.505149978319906</v>
      </c>
      <c r="I56" s="6">
        <v>40</v>
      </c>
      <c r="J56" s="9"/>
      <c r="K56" s="9">
        <v>1</v>
      </c>
      <c r="L56" s="6">
        <v>32</v>
      </c>
      <c r="M56" s="9">
        <f t="shared" si="33"/>
        <v>3.7647058823529411</v>
      </c>
      <c r="N56" s="9">
        <f t="shared" si="21"/>
        <v>1.6020599913279623</v>
      </c>
      <c r="O56" s="8">
        <f t="shared" si="13"/>
        <v>0.57573105260561319</v>
      </c>
      <c r="P56" s="6">
        <v>12.7</v>
      </c>
      <c r="Q56" s="9">
        <v>26</v>
      </c>
      <c r="R56" s="9">
        <f t="shared" si="22"/>
        <v>1.414973347970818</v>
      </c>
      <c r="S56" s="9">
        <v>10.5</v>
      </c>
      <c r="T56" s="9">
        <f t="shared" si="23"/>
        <v>1.0211892990699381</v>
      </c>
      <c r="U56" s="9">
        <f t="shared" si="24"/>
        <v>0</v>
      </c>
      <c r="V56" s="9">
        <v>2.8</v>
      </c>
      <c r="W56" s="9">
        <f t="shared" si="25"/>
        <v>0.44715803134221921</v>
      </c>
      <c r="X56" s="9">
        <f t="shared" si="26"/>
        <v>0.44715803134221921</v>
      </c>
      <c r="Y56" s="9">
        <v>4.8</v>
      </c>
      <c r="Z56" s="6">
        <v>5.2</v>
      </c>
      <c r="AA56" s="6"/>
      <c r="AB56" s="6"/>
      <c r="AC56" s="9">
        <f t="shared" si="34"/>
        <v>0</v>
      </c>
    </row>
    <row r="57" spans="1:29" ht="15.75">
      <c r="A57" s="6" t="s">
        <v>11</v>
      </c>
      <c r="B57" s="6">
        <v>0.64</v>
      </c>
      <c r="C57" s="6">
        <f t="shared" si="16"/>
        <v>640</v>
      </c>
      <c r="D57" s="6"/>
      <c r="E57" s="7">
        <f t="shared" si="17"/>
        <v>2.8061799739838871</v>
      </c>
      <c r="F57" s="9">
        <f t="shared" si="18"/>
        <v>0.56820172406699498</v>
      </c>
      <c r="G57" s="9">
        <f t="shared" si="19"/>
        <v>1.1238516409670858</v>
      </c>
      <c r="H57" s="8">
        <f t="shared" si="20"/>
        <v>1.5185139398778875</v>
      </c>
      <c r="I57" s="6">
        <v>33.6</v>
      </c>
      <c r="J57" s="9"/>
      <c r="K57" s="9">
        <v>0.7</v>
      </c>
      <c r="L57" s="6">
        <v>33</v>
      </c>
      <c r="M57" s="9">
        <f t="shared" si="33"/>
        <v>3.8823529411764706</v>
      </c>
      <c r="N57" s="9">
        <f t="shared" si="21"/>
        <v>1.5263392773898441</v>
      </c>
      <c r="O57" s="8">
        <f t="shared" si="13"/>
        <v>0.58909501416359478</v>
      </c>
      <c r="P57" s="6">
        <v>13.3</v>
      </c>
      <c r="Q57" s="9">
        <v>20.100000000000001</v>
      </c>
      <c r="R57" s="9">
        <f t="shared" si="22"/>
        <v>1.3031960574204888</v>
      </c>
      <c r="S57" s="9">
        <v>9.1999999999999993</v>
      </c>
      <c r="T57" s="9">
        <f t="shared" si="23"/>
        <v>0.96378782734555524</v>
      </c>
      <c r="U57" s="9">
        <f t="shared" si="24"/>
        <v>-0.15490195998574319</v>
      </c>
      <c r="V57" s="9">
        <v>3</v>
      </c>
      <c r="W57" s="9">
        <f t="shared" si="25"/>
        <v>0.47712125471966244</v>
      </c>
      <c r="X57" s="9">
        <f t="shared" si="26"/>
        <v>0.47712125471966244</v>
      </c>
      <c r="Y57" s="9">
        <v>4.7</v>
      </c>
      <c r="Z57" s="6">
        <v>3.7</v>
      </c>
      <c r="AA57" s="6"/>
      <c r="AB57" s="6"/>
      <c r="AC57" s="9">
        <f t="shared" si="34"/>
        <v>0</v>
      </c>
    </row>
    <row r="58" spans="1:29" ht="15.75">
      <c r="A58" s="6" t="s">
        <v>11</v>
      </c>
      <c r="B58" s="6">
        <v>0.68</v>
      </c>
      <c r="C58" s="6">
        <f t="shared" si="16"/>
        <v>680</v>
      </c>
      <c r="D58" s="6"/>
      <c r="E58" s="7">
        <f t="shared" si="17"/>
        <v>2.8325089127062362</v>
      </c>
      <c r="F58" s="9">
        <f t="shared" si="18"/>
        <v>0.61278385671973545</v>
      </c>
      <c r="G58" s="9">
        <f t="shared" si="19"/>
        <v>1.2227164711475833</v>
      </c>
      <c r="H58" s="8">
        <f t="shared" si="20"/>
        <v>1.5526682161121932</v>
      </c>
      <c r="I58" s="6">
        <v>37.1</v>
      </c>
      <c r="J58" s="9"/>
      <c r="K58" s="9">
        <v>1.1000000000000001</v>
      </c>
      <c r="L58" s="6">
        <v>35.700000000000003</v>
      </c>
      <c r="M58" s="9">
        <f t="shared" si="33"/>
        <v>4.2</v>
      </c>
      <c r="N58" s="9">
        <f t="shared" si="21"/>
        <v>1.5693739096150459</v>
      </c>
      <c r="O58" s="8">
        <f t="shared" si="13"/>
        <v>0.62324929039790045</v>
      </c>
      <c r="P58" s="6">
        <v>16.7</v>
      </c>
      <c r="Q58" s="9">
        <v>19.899999999999999</v>
      </c>
      <c r="R58" s="9">
        <f t="shared" si="22"/>
        <v>1.2988530764097066</v>
      </c>
      <c r="S58" s="9">
        <v>9.1</v>
      </c>
      <c r="T58" s="9">
        <f t="shared" si="23"/>
        <v>0.95904139232109353</v>
      </c>
      <c r="U58" s="9">
        <f t="shared" si="24"/>
        <v>4.1392685158225077E-2</v>
      </c>
      <c r="V58" s="9">
        <v>3.4</v>
      </c>
      <c r="W58" s="9">
        <f t="shared" si="25"/>
        <v>0.53147891704225514</v>
      </c>
      <c r="X58" s="9">
        <f t="shared" si="26"/>
        <v>0.53147891704225514</v>
      </c>
      <c r="Y58" s="9">
        <v>5.5</v>
      </c>
      <c r="Z58" s="6">
        <v>4.0999999999999996</v>
      </c>
      <c r="AA58" s="6"/>
      <c r="AB58" s="6"/>
      <c r="AC58" s="9">
        <f t="shared" si="34"/>
        <v>0</v>
      </c>
    </row>
    <row r="59" spans="1:29" ht="15.75">
      <c r="A59" s="6" t="s">
        <v>11</v>
      </c>
      <c r="B59" s="6">
        <v>0.62</v>
      </c>
      <c r="C59" s="6">
        <f t="shared" si="16"/>
        <v>620</v>
      </c>
      <c r="D59" s="6"/>
      <c r="E59" s="7">
        <f t="shared" si="17"/>
        <v>2.7923916894982539</v>
      </c>
      <c r="F59" s="9">
        <f t="shared" si="18"/>
        <v>0.50514997831990605</v>
      </c>
      <c r="G59" s="9">
        <f t="shared" si="19"/>
        <v>1.287801729930226</v>
      </c>
      <c r="H59" s="8">
        <f t="shared" si="20"/>
        <v>1.568201724066995</v>
      </c>
      <c r="I59" s="6">
        <v>36.799999999999997</v>
      </c>
      <c r="J59" s="9"/>
      <c r="K59" s="9">
        <v>0.7</v>
      </c>
      <c r="L59" s="6">
        <v>37</v>
      </c>
      <c r="M59" s="9">
        <f t="shared" si="33"/>
        <v>4.3529411764705879</v>
      </c>
      <c r="N59" s="9">
        <f t="shared" si="21"/>
        <v>1.5658478186735176</v>
      </c>
      <c r="O59" s="8">
        <f t="shared" si="13"/>
        <v>0.63878279835270224</v>
      </c>
      <c r="P59" s="6">
        <v>19.399999999999999</v>
      </c>
      <c r="Q59" s="9">
        <v>18.899999999999999</v>
      </c>
      <c r="R59" s="9">
        <f t="shared" si="22"/>
        <v>1.2764618041732441</v>
      </c>
      <c r="S59" s="9">
        <v>10.5</v>
      </c>
      <c r="T59" s="9">
        <f t="shared" si="23"/>
        <v>1.0211892990699381</v>
      </c>
      <c r="U59" s="9">
        <f t="shared" si="24"/>
        <v>-0.15490195998574319</v>
      </c>
      <c r="V59" s="9">
        <v>3.2</v>
      </c>
      <c r="W59" s="9">
        <f t="shared" si="25"/>
        <v>0.50514997831990605</v>
      </c>
      <c r="X59" s="9">
        <f t="shared" si="26"/>
        <v>0.50514997831990605</v>
      </c>
      <c r="Y59" s="9">
        <v>3.9</v>
      </c>
      <c r="Z59" s="6">
        <v>3.2</v>
      </c>
      <c r="AA59" s="6"/>
      <c r="AB59" s="6"/>
      <c r="AC59" s="9">
        <f t="shared" si="34"/>
        <v>0</v>
      </c>
    </row>
    <row r="60" spans="1:29" ht="15.75">
      <c r="A60" s="6" t="s">
        <v>11</v>
      </c>
      <c r="B60" s="6">
        <v>0.66</v>
      </c>
      <c r="C60" s="6">
        <f t="shared" si="16"/>
        <v>660</v>
      </c>
      <c r="D60" s="6"/>
      <c r="E60" s="7">
        <f t="shared" si="17"/>
        <v>2.8195439355418688</v>
      </c>
      <c r="F60" s="9">
        <f t="shared" si="18"/>
        <v>0.6020599913279624</v>
      </c>
      <c r="G60" s="9">
        <f t="shared" si="19"/>
        <v>1.1903316981702914</v>
      </c>
      <c r="H60" s="8">
        <f t="shared" si="20"/>
        <v>1.5763413502057928</v>
      </c>
      <c r="I60" s="6">
        <v>35.6</v>
      </c>
      <c r="J60" s="9"/>
      <c r="K60" s="9">
        <v>1</v>
      </c>
      <c r="L60" s="6">
        <v>37.700000000000003</v>
      </c>
      <c r="M60" s="9">
        <f t="shared" si="33"/>
        <v>4.4352941176470591</v>
      </c>
      <c r="N60" s="9">
        <f t="shared" si="21"/>
        <v>1.5514499979728751</v>
      </c>
      <c r="O60" s="8">
        <f t="shared" si="13"/>
        <v>0.64692242449150017</v>
      </c>
      <c r="P60" s="6">
        <v>15.5</v>
      </c>
      <c r="Q60" s="9">
        <v>22.3</v>
      </c>
      <c r="R60" s="9">
        <f t="shared" si="22"/>
        <v>1.3483048630481607</v>
      </c>
      <c r="S60" s="9">
        <v>10.9</v>
      </c>
      <c r="T60" s="9">
        <f t="shared" si="23"/>
        <v>1.0374264979406236</v>
      </c>
      <c r="U60" s="9">
        <f t="shared" si="24"/>
        <v>0</v>
      </c>
      <c r="V60" s="9">
        <v>3.2</v>
      </c>
      <c r="W60" s="9">
        <f t="shared" si="25"/>
        <v>0.50514997831990605</v>
      </c>
      <c r="X60" s="9">
        <f t="shared" si="26"/>
        <v>0.50514997831990605</v>
      </c>
      <c r="Y60" s="9">
        <v>5.4</v>
      </c>
      <c r="Z60" s="6">
        <v>4</v>
      </c>
      <c r="AA60" s="6"/>
      <c r="AB60" s="6"/>
      <c r="AC60" s="9">
        <f t="shared" si="34"/>
        <v>0</v>
      </c>
    </row>
    <row r="61" spans="1:29" ht="15.75">
      <c r="A61" s="6" t="s">
        <v>11</v>
      </c>
      <c r="B61" s="6">
        <v>2.87</v>
      </c>
      <c r="C61" s="6">
        <f t="shared" si="16"/>
        <v>2870</v>
      </c>
      <c r="D61" s="6"/>
      <c r="E61" s="7">
        <f t="shared" si="17"/>
        <v>3.4578818967339924</v>
      </c>
      <c r="F61" s="9">
        <f t="shared" si="18"/>
        <v>0.7323937598229685</v>
      </c>
      <c r="G61" s="9">
        <f t="shared" si="19"/>
        <v>1.271841606536499</v>
      </c>
      <c r="H61" s="8">
        <f t="shared" si="20"/>
        <v>1.5987905067631152</v>
      </c>
      <c r="I61" s="6">
        <v>37.1</v>
      </c>
      <c r="J61" s="9"/>
      <c r="K61" s="9">
        <v>1.5</v>
      </c>
      <c r="L61" s="6">
        <v>39.700000000000003</v>
      </c>
      <c r="M61" s="9">
        <f t="shared" si="33"/>
        <v>4.6705882352941179</v>
      </c>
      <c r="N61" s="9">
        <f t="shared" si="21"/>
        <v>1.5693739096150459</v>
      </c>
      <c r="O61" s="8">
        <f t="shared" si="13"/>
        <v>0.66937158104882233</v>
      </c>
      <c r="P61" s="6">
        <v>18.7</v>
      </c>
      <c r="Q61" s="9">
        <v>25.8</v>
      </c>
      <c r="R61" s="9">
        <f t="shared" si="22"/>
        <v>1.4116197059632303</v>
      </c>
      <c r="S61" s="9">
        <v>12</v>
      </c>
      <c r="T61" s="9">
        <f t="shared" si="23"/>
        <v>1.0791812460476249</v>
      </c>
      <c r="U61" s="9">
        <f t="shared" si="24"/>
        <v>0.17609125905568124</v>
      </c>
      <c r="V61" s="9">
        <v>2.9</v>
      </c>
      <c r="W61" s="9">
        <f t="shared" si="25"/>
        <v>0.46239799789895608</v>
      </c>
      <c r="X61" s="9">
        <f t="shared" si="26"/>
        <v>0.46239799789895608</v>
      </c>
      <c r="Y61" s="9">
        <v>5.5</v>
      </c>
      <c r="Z61" s="6">
        <v>5.4</v>
      </c>
      <c r="AA61" s="6"/>
      <c r="AB61" s="6"/>
      <c r="AC61" s="9">
        <f t="shared" si="34"/>
        <v>0</v>
      </c>
    </row>
    <row r="62" spans="1:29" ht="15.75">
      <c r="A62" s="6" t="s">
        <v>11</v>
      </c>
      <c r="B62" s="6">
        <v>0.64</v>
      </c>
      <c r="C62" s="6">
        <f t="shared" si="16"/>
        <v>640</v>
      </c>
      <c r="D62" s="6"/>
      <c r="E62" s="7">
        <f t="shared" si="17"/>
        <v>2.8061799739838871</v>
      </c>
      <c r="F62" s="9">
        <f t="shared" si="18"/>
        <v>0.57978359661681012</v>
      </c>
      <c r="G62" s="9">
        <f t="shared" si="19"/>
        <v>1.1818435879447726</v>
      </c>
      <c r="H62" s="8">
        <f t="shared" si="20"/>
        <v>1.6020599913279623</v>
      </c>
      <c r="I62" s="6">
        <v>35.200000000000003</v>
      </c>
      <c r="J62" s="9"/>
      <c r="K62" s="9">
        <v>1</v>
      </c>
      <c r="L62" s="6">
        <v>40</v>
      </c>
      <c r="M62" s="9">
        <f t="shared" si="33"/>
        <v>4.7058823529411766</v>
      </c>
      <c r="N62" s="9">
        <f t="shared" si="21"/>
        <v>1.546542663478131</v>
      </c>
      <c r="O62" s="8">
        <f t="shared" si="13"/>
        <v>0.67264106561366965</v>
      </c>
      <c r="P62" s="6">
        <v>15.2</v>
      </c>
      <c r="Q62" s="9">
        <v>22</v>
      </c>
      <c r="R62" s="9">
        <f t="shared" si="22"/>
        <v>1.3424226808222062</v>
      </c>
      <c r="S62" s="9">
        <v>9.6999999999999993</v>
      </c>
      <c r="T62" s="9">
        <f t="shared" si="23"/>
        <v>0.98677173426624487</v>
      </c>
      <c r="U62" s="9">
        <f t="shared" si="24"/>
        <v>0</v>
      </c>
      <c r="V62" s="9">
        <v>3.1</v>
      </c>
      <c r="W62" s="9">
        <f t="shared" si="25"/>
        <v>0.49136169383427269</v>
      </c>
      <c r="X62" s="9">
        <f t="shared" si="26"/>
        <v>0.49136169383427269</v>
      </c>
      <c r="Y62" s="9">
        <v>5.4</v>
      </c>
      <c r="Z62" s="6">
        <v>3.8</v>
      </c>
      <c r="AA62" s="6"/>
      <c r="AB62" s="6"/>
      <c r="AC62" s="9">
        <f t="shared" si="34"/>
        <v>0</v>
      </c>
    </row>
    <row r="63" spans="1:29" ht="15.75">
      <c r="A63" s="6" t="s">
        <v>11</v>
      </c>
      <c r="B63" s="6">
        <v>0.59</v>
      </c>
      <c r="C63" s="6">
        <f t="shared" si="16"/>
        <v>590</v>
      </c>
      <c r="D63" s="6"/>
      <c r="E63" s="7">
        <f t="shared" si="17"/>
        <v>2.7708520116421442</v>
      </c>
      <c r="F63" s="9">
        <f t="shared" si="18"/>
        <v>0.55630250076728727</v>
      </c>
      <c r="G63" s="9">
        <f t="shared" si="19"/>
        <v>1.1205739312058498</v>
      </c>
      <c r="H63" s="8">
        <f t="shared" si="20"/>
        <v>1.608526033577194</v>
      </c>
      <c r="I63" s="6">
        <v>33</v>
      </c>
      <c r="J63" s="9"/>
      <c r="K63" s="9">
        <v>0.6</v>
      </c>
      <c r="L63" s="6">
        <v>40.6</v>
      </c>
      <c r="M63" s="9">
        <f t="shared" si="33"/>
        <v>4.776470588235294</v>
      </c>
      <c r="N63" s="9">
        <f t="shared" si="21"/>
        <v>1.5185139398778875</v>
      </c>
      <c r="O63" s="8">
        <f t="shared" si="13"/>
        <v>0.6791071078629014</v>
      </c>
      <c r="P63" s="6">
        <v>13.2</v>
      </c>
      <c r="Q63" s="9">
        <v>21</v>
      </c>
      <c r="R63" s="9">
        <f t="shared" si="22"/>
        <v>1.3222192947339193</v>
      </c>
      <c r="S63" s="9">
        <v>10.6</v>
      </c>
      <c r="T63" s="9">
        <f t="shared" si="23"/>
        <v>1.0253058652647702</v>
      </c>
      <c r="U63" s="9">
        <f t="shared" si="24"/>
        <v>-0.22184874961635639</v>
      </c>
      <c r="V63" s="9">
        <v>3</v>
      </c>
      <c r="W63" s="9">
        <f t="shared" si="25"/>
        <v>0.47712125471966244</v>
      </c>
      <c r="X63" s="9">
        <f t="shared" si="26"/>
        <v>0.47712125471966244</v>
      </c>
      <c r="Y63" s="9">
        <v>4.7</v>
      </c>
      <c r="Z63" s="6">
        <v>3.6</v>
      </c>
      <c r="AA63" s="6"/>
      <c r="AB63" s="6"/>
      <c r="AC63" s="9">
        <f t="shared" si="34"/>
        <v>0</v>
      </c>
    </row>
    <row r="64" spans="1:29" ht="15.75">
      <c r="A64" s="6" t="s">
        <v>11</v>
      </c>
      <c r="B64" s="6">
        <v>0.53</v>
      </c>
      <c r="C64" s="6">
        <f t="shared" si="16"/>
        <v>530</v>
      </c>
      <c r="D64" s="6"/>
      <c r="E64" s="7">
        <f t="shared" si="17"/>
        <v>2.7242758696007892</v>
      </c>
      <c r="F64" s="9">
        <f t="shared" si="18"/>
        <v>0.55630250076728727</v>
      </c>
      <c r="G64" s="9">
        <f t="shared" si="19"/>
        <v>1.0374264979406236</v>
      </c>
      <c r="H64" s="8">
        <f t="shared" si="20"/>
        <v>1.6222140229662954</v>
      </c>
      <c r="I64" s="6">
        <v>27.3</v>
      </c>
      <c r="J64" s="9"/>
      <c r="K64" s="9">
        <v>0.3</v>
      </c>
      <c r="L64" s="6">
        <v>41.9</v>
      </c>
      <c r="M64" s="9">
        <f t="shared" si="33"/>
        <v>4.9294117647058826</v>
      </c>
      <c r="N64" s="9">
        <f t="shared" si="21"/>
        <v>1.436162647040756</v>
      </c>
      <c r="O64" s="8">
        <f t="shared" si="13"/>
        <v>0.69279509725200261</v>
      </c>
      <c r="P64" s="6">
        <v>10.9</v>
      </c>
      <c r="Q64" s="9">
        <v>11.9</v>
      </c>
      <c r="R64" s="9">
        <f t="shared" si="22"/>
        <v>1.0755469613925308</v>
      </c>
      <c r="S64" s="9">
        <v>5.8</v>
      </c>
      <c r="T64" s="9">
        <f t="shared" si="23"/>
        <v>0.76342799356293722</v>
      </c>
      <c r="U64" s="9">
        <f t="shared" si="24"/>
        <v>-0.52287874528033762</v>
      </c>
      <c r="V64" s="9">
        <v>2.5</v>
      </c>
      <c r="W64" s="9">
        <f t="shared" si="25"/>
        <v>0.3979400086720376</v>
      </c>
      <c r="X64" s="9">
        <f t="shared" si="26"/>
        <v>0.3979400086720376</v>
      </c>
      <c r="Y64" s="9">
        <v>3.6</v>
      </c>
      <c r="Z64" s="6">
        <v>3.6</v>
      </c>
      <c r="AA64" s="6"/>
      <c r="AB64" s="6"/>
      <c r="AC64" s="9">
        <f t="shared" si="34"/>
        <v>0</v>
      </c>
    </row>
    <row r="65" spans="1:29" ht="15.75">
      <c r="A65" s="6" t="s">
        <v>11</v>
      </c>
      <c r="B65" s="6">
        <v>0.87</v>
      </c>
      <c r="C65" s="6">
        <f t="shared" si="16"/>
        <v>870</v>
      </c>
      <c r="D65" s="6"/>
      <c r="E65" s="7">
        <f t="shared" si="17"/>
        <v>2.9395192526186187</v>
      </c>
      <c r="F65" s="9">
        <f t="shared" si="18"/>
        <v>0.69897000433601886</v>
      </c>
      <c r="G65" s="9">
        <f t="shared" si="19"/>
        <v>1.1818435879447726</v>
      </c>
      <c r="H65" s="8">
        <f t="shared" si="20"/>
        <v>1.6283889300503116</v>
      </c>
      <c r="I65" s="6">
        <v>46.9</v>
      </c>
      <c r="J65" s="9"/>
      <c r="K65" s="9">
        <v>1.5</v>
      </c>
      <c r="L65" s="6">
        <v>42.5</v>
      </c>
      <c r="M65" s="9">
        <f t="shared" si="33"/>
        <v>5</v>
      </c>
      <c r="N65" s="9">
        <f t="shared" si="21"/>
        <v>1.6711728427150832</v>
      </c>
      <c r="O65" s="8">
        <f t="shared" si="13"/>
        <v>0.69897000433601886</v>
      </c>
      <c r="P65" s="6">
        <v>15.2</v>
      </c>
      <c r="Q65" s="9">
        <v>25.7</v>
      </c>
      <c r="R65" s="9">
        <f t="shared" si="22"/>
        <v>1.4099331233312946</v>
      </c>
      <c r="S65" s="9">
        <v>11</v>
      </c>
      <c r="T65" s="9">
        <f t="shared" si="23"/>
        <v>1.0413926851582251</v>
      </c>
      <c r="U65" s="9">
        <f t="shared" si="24"/>
        <v>0.17609125905568124</v>
      </c>
      <c r="V65" s="9">
        <v>3</v>
      </c>
      <c r="W65" s="9">
        <f t="shared" si="25"/>
        <v>0.47712125471966244</v>
      </c>
      <c r="X65" s="9">
        <f t="shared" si="26"/>
        <v>0.47712125471966244</v>
      </c>
      <c r="Y65" s="9">
        <v>5.4</v>
      </c>
      <c r="Z65" s="6">
        <v>5</v>
      </c>
      <c r="AA65" s="6"/>
      <c r="AB65" s="6"/>
      <c r="AC65" s="9">
        <f t="shared" si="34"/>
        <v>0</v>
      </c>
    </row>
    <row r="66" spans="1:29" ht="15.75">
      <c r="A66" s="6" t="s">
        <v>11</v>
      </c>
      <c r="B66" s="6">
        <v>0.57999999999999996</v>
      </c>
      <c r="C66" s="6">
        <f t="shared" ref="C66:C97" si="35">B66*1000</f>
        <v>580</v>
      </c>
      <c r="D66" s="6"/>
      <c r="E66" s="7">
        <f t="shared" ref="E66:E101" si="36">LOG10(C66)</f>
        <v>2.7634279935629373</v>
      </c>
      <c r="F66" s="9">
        <f t="shared" ref="F66:F101" si="37">LOG10(Z66)</f>
        <v>0.59106460702649921</v>
      </c>
      <c r="G66" s="9">
        <f t="shared" ref="G66:G101" si="38">LOG10(P66)</f>
        <v>1.0606978403536116</v>
      </c>
      <c r="H66" s="8">
        <f t="shared" ref="H66:H101" si="39">LOG10(L66)</f>
        <v>1.6294095991027189</v>
      </c>
      <c r="I66" s="6">
        <v>32.1</v>
      </c>
      <c r="J66" s="9"/>
      <c r="K66" s="9">
        <v>0.4</v>
      </c>
      <c r="L66" s="6">
        <v>42.6</v>
      </c>
      <c r="M66" s="9">
        <f t="shared" si="33"/>
        <v>5.0117647058823529</v>
      </c>
      <c r="N66" s="9">
        <f t="shared" ref="N66:N101" si="40">LOG10(I66)</f>
        <v>1.5065050324048721</v>
      </c>
      <c r="O66" s="8">
        <f t="shared" si="13"/>
        <v>0.69999067338842613</v>
      </c>
      <c r="P66" s="6">
        <v>11.5</v>
      </c>
      <c r="Q66" s="9">
        <v>18.600000000000001</v>
      </c>
      <c r="R66" s="9">
        <f t="shared" ref="R66:R97" si="41">LOG10(Q66)</f>
        <v>1.2695129442179163</v>
      </c>
      <c r="S66" s="9">
        <v>7.8</v>
      </c>
      <c r="T66" s="9">
        <f t="shared" ref="T66:T97" si="42">LOG10(S66)</f>
        <v>0.89209460269048035</v>
      </c>
      <c r="U66" s="9">
        <f t="shared" ref="U66:U101" si="43">LOG10(K66)</f>
        <v>-0.3979400086720376</v>
      </c>
      <c r="V66" s="9">
        <v>3.4</v>
      </c>
      <c r="W66" s="9">
        <f t="shared" ref="W66:W97" si="44">LOG10(V66)</f>
        <v>0.53147891704225514</v>
      </c>
      <c r="X66" s="9">
        <f t="shared" ref="X66:X101" si="45">LOG10(V66)</f>
        <v>0.53147891704225514</v>
      </c>
      <c r="Y66" s="9">
        <v>3.9</v>
      </c>
      <c r="Z66" s="6">
        <v>3.9</v>
      </c>
      <c r="AA66" s="6"/>
      <c r="AB66" s="6"/>
      <c r="AC66" s="9">
        <f t="shared" si="34"/>
        <v>0</v>
      </c>
    </row>
    <row r="67" spans="1:29" ht="15.75">
      <c r="A67" s="6" t="s">
        <v>11</v>
      </c>
      <c r="B67" s="6">
        <v>0.54</v>
      </c>
      <c r="C67" s="6">
        <f t="shared" si="35"/>
        <v>540</v>
      </c>
      <c r="D67" s="6"/>
      <c r="E67" s="7">
        <f t="shared" si="36"/>
        <v>2.7323937598229686</v>
      </c>
      <c r="F67" s="9">
        <f t="shared" si="37"/>
        <v>0.50514997831990605</v>
      </c>
      <c r="G67" s="9">
        <f t="shared" si="38"/>
        <v>1.1271047983648077</v>
      </c>
      <c r="H67" s="8">
        <f t="shared" si="39"/>
        <v>1.631443769013172</v>
      </c>
      <c r="I67" s="6">
        <v>31.1</v>
      </c>
      <c r="J67" s="9"/>
      <c r="K67" s="9">
        <v>1.1000000000000001</v>
      </c>
      <c r="L67" s="6">
        <v>42.8</v>
      </c>
      <c r="M67" s="9">
        <f t="shared" si="33"/>
        <v>5.0352941176470587</v>
      </c>
      <c r="N67" s="9">
        <f t="shared" si="40"/>
        <v>1.4927603890268375</v>
      </c>
      <c r="O67" s="8">
        <f t="shared" ref="O67:O101" si="46">LOG10(M67)</f>
        <v>0.70202484329887926</v>
      </c>
      <c r="P67" s="6">
        <v>13.4</v>
      </c>
      <c r="Q67" s="9">
        <v>25.2</v>
      </c>
      <c r="R67" s="9">
        <f t="shared" si="41"/>
        <v>1.4014005407815442</v>
      </c>
      <c r="S67" s="9">
        <v>9.6</v>
      </c>
      <c r="T67" s="9">
        <f t="shared" si="42"/>
        <v>0.98227123303956843</v>
      </c>
      <c r="U67" s="9">
        <f t="shared" si="43"/>
        <v>4.1392685158225077E-2</v>
      </c>
      <c r="V67" s="9">
        <v>2.8</v>
      </c>
      <c r="W67" s="9">
        <f t="shared" si="44"/>
        <v>0.44715803134221921</v>
      </c>
      <c r="X67" s="9">
        <f t="shared" si="45"/>
        <v>0.44715803134221921</v>
      </c>
      <c r="Y67" s="9">
        <v>4.3</v>
      </c>
      <c r="Z67" s="6">
        <v>3.2</v>
      </c>
      <c r="AA67" s="6"/>
      <c r="AB67" s="6"/>
      <c r="AC67" s="9">
        <f t="shared" si="34"/>
        <v>0</v>
      </c>
    </row>
    <row r="68" spans="1:29" ht="15.75">
      <c r="A68" s="6" t="s">
        <v>11</v>
      </c>
      <c r="B68" s="6">
        <v>0.5</v>
      </c>
      <c r="C68" s="6">
        <f t="shared" si="35"/>
        <v>500</v>
      </c>
      <c r="D68" s="6"/>
      <c r="E68" s="7">
        <f t="shared" si="36"/>
        <v>2.6989700043360187</v>
      </c>
      <c r="F68" s="9">
        <f t="shared" si="37"/>
        <v>0.59106460702649921</v>
      </c>
      <c r="G68" s="9">
        <f t="shared" si="38"/>
        <v>1.0128372247051722</v>
      </c>
      <c r="H68" s="8">
        <f t="shared" si="39"/>
        <v>1.6434526764861874</v>
      </c>
      <c r="I68" s="6">
        <v>15.9</v>
      </c>
      <c r="J68" s="9"/>
      <c r="K68" s="9">
        <v>0.5</v>
      </c>
      <c r="L68" s="6">
        <v>44</v>
      </c>
      <c r="M68" s="9">
        <f t="shared" si="33"/>
        <v>5.1764705882352944</v>
      </c>
      <c r="N68" s="9">
        <f t="shared" si="40"/>
        <v>1.2013971243204515</v>
      </c>
      <c r="O68" s="8">
        <f t="shared" si="46"/>
        <v>0.71403375077189468</v>
      </c>
      <c r="P68" s="6">
        <v>10.3</v>
      </c>
      <c r="Q68" s="9">
        <v>14</v>
      </c>
      <c r="R68" s="9">
        <f t="shared" si="41"/>
        <v>1.146128035678238</v>
      </c>
      <c r="S68" s="9">
        <v>5.5</v>
      </c>
      <c r="T68" s="9">
        <f t="shared" si="42"/>
        <v>0.74036268949424389</v>
      </c>
      <c r="U68" s="9">
        <f t="shared" si="43"/>
        <v>-0.3010299956639812</v>
      </c>
      <c r="V68" s="9">
        <v>3.4</v>
      </c>
      <c r="W68" s="9">
        <f t="shared" si="44"/>
        <v>0.53147891704225514</v>
      </c>
      <c r="X68" s="9">
        <f t="shared" si="45"/>
        <v>0.53147891704225514</v>
      </c>
      <c r="Y68" s="9">
        <v>5.3</v>
      </c>
      <c r="Z68" s="6">
        <v>3.9</v>
      </c>
      <c r="AA68" s="6"/>
      <c r="AB68" s="6"/>
      <c r="AC68" s="9">
        <f t="shared" si="34"/>
        <v>0</v>
      </c>
    </row>
    <row r="69" spans="1:29" ht="15.75">
      <c r="A69" s="6" t="s">
        <v>11</v>
      </c>
      <c r="B69" s="6">
        <v>0.8</v>
      </c>
      <c r="C69" s="6">
        <f t="shared" si="35"/>
        <v>800</v>
      </c>
      <c r="D69" s="6"/>
      <c r="E69" s="7">
        <f t="shared" si="36"/>
        <v>2.9030899869919438</v>
      </c>
      <c r="F69" s="9">
        <f t="shared" si="37"/>
        <v>0.43136376415898736</v>
      </c>
      <c r="G69" s="9">
        <f t="shared" si="38"/>
        <v>1.0293837776852097</v>
      </c>
      <c r="H69" s="8">
        <f t="shared" si="39"/>
        <v>1.6522463410033232</v>
      </c>
      <c r="I69" s="6">
        <v>37.799999999999997</v>
      </c>
      <c r="J69" s="9"/>
      <c r="K69" s="9">
        <v>0.5</v>
      </c>
      <c r="L69" s="6">
        <v>44.9</v>
      </c>
      <c r="M69" s="9">
        <f t="shared" si="33"/>
        <v>5.2823529411764705</v>
      </c>
      <c r="N69" s="9">
        <f t="shared" si="40"/>
        <v>1.5774917998372253</v>
      </c>
      <c r="O69" s="8">
        <f t="shared" si="46"/>
        <v>0.72282741528903038</v>
      </c>
      <c r="P69" s="6">
        <v>10.7</v>
      </c>
      <c r="Q69" s="9">
        <v>20.3</v>
      </c>
      <c r="R69" s="9">
        <f t="shared" si="41"/>
        <v>1.307496037913213</v>
      </c>
      <c r="S69" s="9">
        <v>6.5</v>
      </c>
      <c r="T69" s="9">
        <f t="shared" si="42"/>
        <v>0.81291335664285558</v>
      </c>
      <c r="U69" s="9">
        <f t="shared" si="43"/>
        <v>-0.3010299956639812</v>
      </c>
      <c r="V69" s="9">
        <v>1.5</v>
      </c>
      <c r="W69" s="9">
        <f t="shared" si="44"/>
        <v>0.17609125905568124</v>
      </c>
      <c r="X69" s="9">
        <f t="shared" si="45"/>
        <v>0.17609125905568124</v>
      </c>
      <c r="Y69" s="9">
        <v>4.7</v>
      </c>
      <c r="Z69" s="6">
        <v>2.7</v>
      </c>
      <c r="AA69" s="6"/>
      <c r="AB69" s="6"/>
      <c r="AC69" s="9">
        <f t="shared" si="34"/>
        <v>0</v>
      </c>
    </row>
    <row r="70" spans="1:29" ht="15.75">
      <c r="A70" s="6" t="s">
        <v>11</v>
      </c>
      <c r="B70" s="6">
        <v>1.3</v>
      </c>
      <c r="C70" s="6">
        <f t="shared" si="35"/>
        <v>1300</v>
      </c>
      <c r="D70" s="6"/>
      <c r="E70" s="7">
        <f t="shared" si="36"/>
        <v>3.1139433523068369</v>
      </c>
      <c r="F70" s="9">
        <f t="shared" si="37"/>
        <v>0.44715803134221921</v>
      </c>
      <c r="G70" s="9">
        <f t="shared" si="38"/>
        <v>0.90308998699194354</v>
      </c>
      <c r="H70" s="8">
        <f t="shared" si="39"/>
        <v>1.6532125137753437</v>
      </c>
      <c r="I70" s="6">
        <v>26.8</v>
      </c>
      <c r="J70" s="9"/>
      <c r="K70" s="9">
        <v>0.8</v>
      </c>
      <c r="L70" s="6">
        <v>45</v>
      </c>
      <c r="M70" s="9">
        <f t="shared" si="33"/>
        <v>5.2941176470588234</v>
      </c>
      <c r="N70" s="9">
        <f t="shared" si="40"/>
        <v>1.4281347940287887</v>
      </c>
      <c r="O70" s="8">
        <f t="shared" si="46"/>
        <v>0.72379358806105099</v>
      </c>
      <c r="P70" s="6">
        <v>8</v>
      </c>
      <c r="Q70" s="9">
        <v>15.5</v>
      </c>
      <c r="R70" s="9">
        <f t="shared" si="41"/>
        <v>1.1903316981702914</v>
      </c>
      <c r="S70" s="9">
        <v>6.9</v>
      </c>
      <c r="T70" s="9">
        <f t="shared" si="42"/>
        <v>0.83884909073725533</v>
      </c>
      <c r="U70" s="9">
        <f t="shared" si="43"/>
        <v>-9.6910013008056392E-2</v>
      </c>
      <c r="V70" s="9">
        <v>2</v>
      </c>
      <c r="W70" s="9">
        <f t="shared" si="44"/>
        <v>0.3010299956639812</v>
      </c>
      <c r="X70" s="9">
        <f t="shared" si="45"/>
        <v>0.3010299956639812</v>
      </c>
      <c r="Y70" s="9">
        <v>3.4</v>
      </c>
      <c r="Z70" s="6">
        <v>2.8</v>
      </c>
      <c r="AA70" s="6"/>
      <c r="AB70" s="6"/>
      <c r="AC70" s="9">
        <f t="shared" si="34"/>
        <v>0</v>
      </c>
    </row>
    <row r="71" spans="1:29" ht="15.75">
      <c r="A71" s="6" t="s">
        <v>11</v>
      </c>
      <c r="B71" s="6">
        <v>0.69</v>
      </c>
      <c r="C71" s="6">
        <f t="shared" si="35"/>
        <v>690</v>
      </c>
      <c r="D71" s="6"/>
      <c r="E71" s="7">
        <f t="shared" si="36"/>
        <v>2.8388490907372552</v>
      </c>
      <c r="F71" s="9">
        <f t="shared" si="37"/>
        <v>0.47712125471966244</v>
      </c>
      <c r="G71" s="9">
        <f t="shared" si="38"/>
        <v>1.271841606536499</v>
      </c>
      <c r="H71" s="8">
        <f t="shared" si="39"/>
        <v>1.6665179805548809</v>
      </c>
      <c r="I71" s="6">
        <v>43.7</v>
      </c>
      <c r="J71" s="9"/>
      <c r="K71" s="9">
        <v>0.9</v>
      </c>
      <c r="L71" s="6">
        <v>46.4</v>
      </c>
      <c r="M71" s="9">
        <f t="shared" si="33"/>
        <v>5.4588235294117649</v>
      </c>
      <c r="N71" s="9">
        <f t="shared" si="40"/>
        <v>1.6404814369704219</v>
      </c>
      <c r="O71" s="8">
        <f t="shared" si="46"/>
        <v>0.73709905484058813</v>
      </c>
      <c r="P71" s="6">
        <v>18.7</v>
      </c>
      <c r="Q71" s="9">
        <v>25.8</v>
      </c>
      <c r="R71" s="9">
        <f t="shared" si="41"/>
        <v>1.4116197059632303</v>
      </c>
      <c r="S71" s="9">
        <v>11.1</v>
      </c>
      <c r="T71" s="9">
        <f t="shared" si="42"/>
        <v>1.0453229787866574</v>
      </c>
      <c r="U71" s="9">
        <f t="shared" si="43"/>
        <v>-4.5757490560675115E-2</v>
      </c>
      <c r="V71" s="9">
        <v>2.6</v>
      </c>
      <c r="W71" s="9">
        <f t="shared" si="44"/>
        <v>0.41497334797081797</v>
      </c>
      <c r="X71" s="9">
        <f t="shared" si="45"/>
        <v>0.41497334797081797</v>
      </c>
      <c r="Y71" s="9">
        <v>4.0999999999999996</v>
      </c>
      <c r="Z71" s="6">
        <v>3</v>
      </c>
      <c r="AA71" s="6"/>
      <c r="AB71" s="6"/>
      <c r="AC71" s="9">
        <f t="shared" si="34"/>
        <v>0</v>
      </c>
    </row>
    <row r="72" spans="1:29" ht="15.75">
      <c r="A72" s="6" t="s">
        <v>11</v>
      </c>
      <c r="B72" s="6">
        <v>0.99</v>
      </c>
      <c r="C72" s="6">
        <f t="shared" si="35"/>
        <v>990</v>
      </c>
      <c r="D72" s="6"/>
      <c r="E72" s="7">
        <f t="shared" si="36"/>
        <v>2.9956351945975501</v>
      </c>
      <c r="F72" s="9">
        <f t="shared" si="37"/>
        <v>0.54406804435027567</v>
      </c>
      <c r="G72" s="9">
        <f t="shared" si="38"/>
        <v>1.2988530764097066</v>
      </c>
      <c r="H72" s="8">
        <f t="shared" si="39"/>
        <v>1.667452952889954</v>
      </c>
      <c r="I72" s="6">
        <v>33.4</v>
      </c>
      <c r="J72" s="9"/>
      <c r="K72" s="9">
        <v>1.4</v>
      </c>
      <c r="L72" s="6">
        <v>46.5</v>
      </c>
      <c r="M72" s="9">
        <f t="shared" si="33"/>
        <v>5.4705882352941178</v>
      </c>
      <c r="N72" s="9">
        <f t="shared" si="40"/>
        <v>1.5237464668115646</v>
      </c>
      <c r="O72" s="8">
        <f t="shared" si="46"/>
        <v>0.73803402717566124</v>
      </c>
      <c r="P72" s="6">
        <v>19.899999999999999</v>
      </c>
      <c r="Q72" s="9">
        <v>28.1</v>
      </c>
      <c r="R72" s="9">
        <f t="shared" si="41"/>
        <v>1.4487063199050798</v>
      </c>
      <c r="S72" s="9">
        <v>10.9</v>
      </c>
      <c r="T72" s="9">
        <f t="shared" si="42"/>
        <v>1.0374264979406236</v>
      </c>
      <c r="U72" s="9">
        <f t="shared" si="43"/>
        <v>0.14612803567823801</v>
      </c>
      <c r="V72" s="9">
        <v>3.9</v>
      </c>
      <c r="W72" s="9">
        <f t="shared" si="44"/>
        <v>0.59106460702649921</v>
      </c>
      <c r="X72" s="9">
        <f t="shared" si="45"/>
        <v>0.59106460702649921</v>
      </c>
      <c r="Y72" s="9">
        <v>5.5</v>
      </c>
      <c r="Z72" s="6">
        <v>3.5</v>
      </c>
      <c r="AA72" s="6"/>
      <c r="AB72" s="6"/>
      <c r="AC72" s="9">
        <f t="shared" si="34"/>
        <v>0</v>
      </c>
    </row>
    <row r="73" spans="1:29" ht="15.75">
      <c r="A73" s="6" t="s">
        <v>11</v>
      </c>
      <c r="B73" s="6">
        <v>0.39</v>
      </c>
      <c r="C73" s="6">
        <f t="shared" si="35"/>
        <v>390</v>
      </c>
      <c r="D73" s="6"/>
      <c r="E73" s="7">
        <f t="shared" si="36"/>
        <v>2.5910646070264991</v>
      </c>
      <c r="F73" s="9">
        <f t="shared" si="37"/>
        <v>0.3222192947339193</v>
      </c>
      <c r="G73" s="9">
        <f t="shared" si="38"/>
        <v>1.0718820073061255</v>
      </c>
      <c r="H73" s="8">
        <f t="shared" si="39"/>
        <v>1.6812412373755872</v>
      </c>
      <c r="I73" s="6">
        <v>22.4</v>
      </c>
      <c r="J73" s="9"/>
      <c r="K73" s="9">
        <v>0.1</v>
      </c>
      <c r="L73" s="6">
        <v>48</v>
      </c>
      <c r="M73" s="9">
        <f t="shared" si="33"/>
        <v>5.6470588235294121</v>
      </c>
      <c r="N73" s="9">
        <f t="shared" si="40"/>
        <v>1.3502480183341627</v>
      </c>
      <c r="O73" s="8">
        <f t="shared" si="46"/>
        <v>0.75182231166129454</v>
      </c>
      <c r="P73" s="6">
        <v>11.8</v>
      </c>
      <c r="Q73" s="9">
        <v>11.5</v>
      </c>
      <c r="R73" s="9">
        <f t="shared" si="41"/>
        <v>1.0606978403536116</v>
      </c>
      <c r="S73" s="9">
        <v>6.5</v>
      </c>
      <c r="T73" s="9">
        <f t="shared" si="42"/>
        <v>0.81291335664285558</v>
      </c>
      <c r="U73" s="9">
        <f t="shared" si="43"/>
        <v>-1</v>
      </c>
      <c r="V73" s="9">
        <v>2.1</v>
      </c>
      <c r="W73" s="9">
        <f t="shared" si="44"/>
        <v>0.3222192947339193</v>
      </c>
      <c r="X73" s="9">
        <f t="shared" si="45"/>
        <v>0.3222192947339193</v>
      </c>
      <c r="Y73" s="9">
        <v>2.6</v>
      </c>
      <c r="Z73" s="6">
        <v>2.1</v>
      </c>
      <c r="AA73" s="6"/>
      <c r="AB73" s="6"/>
      <c r="AC73" s="9">
        <f t="shared" si="34"/>
        <v>0</v>
      </c>
    </row>
    <row r="74" spans="1:29" ht="15.75">
      <c r="A74" s="6" t="s">
        <v>11</v>
      </c>
      <c r="B74" s="6">
        <v>0.69</v>
      </c>
      <c r="C74" s="6">
        <f t="shared" si="35"/>
        <v>690</v>
      </c>
      <c r="D74" s="6"/>
      <c r="E74" s="7">
        <f t="shared" si="36"/>
        <v>2.8388490907372552</v>
      </c>
      <c r="F74" s="9">
        <f t="shared" si="37"/>
        <v>0.69897000433601886</v>
      </c>
      <c r="G74" s="9">
        <f t="shared" si="38"/>
        <v>1.2624510897304295</v>
      </c>
      <c r="H74" s="8">
        <f t="shared" si="39"/>
        <v>1.6857417386022637</v>
      </c>
      <c r="I74" s="6">
        <v>40.4</v>
      </c>
      <c r="J74" s="9"/>
      <c r="K74" s="9">
        <v>1</v>
      </c>
      <c r="L74" s="6">
        <v>48.5</v>
      </c>
      <c r="M74" s="9">
        <f t="shared" si="33"/>
        <v>5.7058823529411766</v>
      </c>
      <c r="N74" s="9">
        <f t="shared" si="40"/>
        <v>1.6063813651106049</v>
      </c>
      <c r="O74" s="8">
        <f t="shared" si="46"/>
        <v>0.75632281288797099</v>
      </c>
      <c r="P74" s="6">
        <v>18.3</v>
      </c>
      <c r="Q74" s="9">
        <v>20.7</v>
      </c>
      <c r="R74" s="9">
        <f t="shared" si="41"/>
        <v>1.3159703454569178</v>
      </c>
      <c r="S74" s="9">
        <v>11.7</v>
      </c>
      <c r="T74" s="9">
        <f t="shared" si="42"/>
        <v>1.0681858617461617</v>
      </c>
      <c r="U74" s="9">
        <f t="shared" si="43"/>
        <v>0</v>
      </c>
      <c r="V74" s="9">
        <v>3.1</v>
      </c>
      <c r="W74" s="9">
        <f t="shared" si="44"/>
        <v>0.49136169383427269</v>
      </c>
      <c r="X74" s="9">
        <f t="shared" si="45"/>
        <v>0.49136169383427269</v>
      </c>
      <c r="Y74" s="9">
        <v>4.7</v>
      </c>
      <c r="Z74" s="6">
        <v>5</v>
      </c>
      <c r="AA74" s="6">
        <v>2295</v>
      </c>
      <c r="AB74" s="6">
        <v>7.3</v>
      </c>
      <c r="AC74" s="9">
        <f t="shared" si="34"/>
        <v>1057.9710144927537</v>
      </c>
    </row>
    <row r="75" spans="1:29" ht="15.75">
      <c r="A75" s="6" t="s">
        <v>11</v>
      </c>
      <c r="B75" s="6">
        <v>0.34</v>
      </c>
      <c r="C75" s="6">
        <f t="shared" si="35"/>
        <v>340</v>
      </c>
      <c r="D75" s="6"/>
      <c r="E75" s="7">
        <f t="shared" si="36"/>
        <v>2.5314789170422549</v>
      </c>
      <c r="F75" s="9">
        <f t="shared" si="37"/>
        <v>0.71600334363479923</v>
      </c>
      <c r="G75" s="9">
        <f t="shared" si="38"/>
        <v>1.173186268412274</v>
      </c>
      <c r="H75" s="8">
        <f t="shared" si="39"/>
        <v>1.6901960800285136</v>
      </c>
      <c r="I75" s="6">
        <v>43</v>
      </c>
      <c r="J75" s="9"/>
      <c r="K75" s="9">
        <v>1.3</v>
      </c>
      <c r="L75" s="6">
        <v>49</v>
      </c>
      <c r="M75" s="9">
        <f t="shared" si="33"/>
        <v>5.7647058823529411</v>
      </c>
      <c r="N75" s="9">
        <f t="shared" si="40"/>
        <v>1.6334684555795864</v>
      </c>
      <c r="O75" s="8">
        <f t="shared" si="46"/>
        <v>0.76077715431422088</v>
      </c>
      <c r="P75" s="6">
        <v>14.9</v>
      </c>
      <c r="Q75" s="9">
        <v>24</v>
      </c>
      <c r="R75" s="9">
        <f t="shared" si="41"/>
        <v>1.3802112417116059</v>
      </c>
      <c r="S75" s="9">
        <v>11.3</v>
      </c>
      <c r="T75" s="9">
        <f t="shared" si="42"/>
        <v>1.0530784434834197</v>
      </c>
      <c r="U75" s="9">
        <f t="shared" si="43"/>
        <v>0.11394335230683679</v>
      </c>
      <c r="V75" s="9">
        <v>2.5</v>
      </c>
      <c r="W75" s="9">
        <f t="shared" si="44"/>
        <v>0.3979400086720376</v>
      </c>
      <c r="X75" s="9">
        <f t="shared" si="45"/>
        <v>0.3979400086720376</v>
      </c>
      <c r="Y75" s="9">
        <v>5</v>
      </c>
      <c r="Z75" s="6">
        <v>5.2</v>
      </c>
      <c r="AA75" s="6"/>
      <c r="AB75" s="6"/>
      <c r="AC75" s="9">
        <f t="shared" si="34"/>
        <v>0</v>
      </c>
    </row>
    <row r="76" spans="1:29" ht="15.75">
      <c r="A76" s="6" t="s">
        <v>11</v>
      </c>
      <c r="B76" s="6">
        <v>0.75</v>
      </c>
      <c r="C76" s="6">
        <f t="shared" si="35"/>
        <v>750</v>
      </c>
      <c r="D76" s="6"/>
      <c r="E76" s="7">
        <f t="shared" si="36"/>
        <v>2.8750612633917001</v>
      </c>
      <c r="F76" s="9">
        <f t="shared" si="37"/>
        <v>0.72427586960078905</v>
      </c>
      <c r="G76" s="9">
        <f t="shared" si="38"/>
        <v>1.3031960574204888</v>
      </c>
      <c r="H76" s="8">
        <f t="shared" si="39"/>
        <v>1.6901960800285136</v>
      </c>
      <c r="I76" s="6">
        <v>44.4</v>
      </c>
      <c r="J76" s="9"/>
      <c r="K76" s="9">
        <v>1.1000000000000001</v>
      </c>
      <c r="L76" s="6">
        <v>49</v>
      </c>
      <c r="M76" s="9">
        <f t="shared" si="33"/>
        <v>5.7647058823529411</v>
      </c>
      <c r="N76" s="9">
        <f t="shared" si="40"/>
        <v>1.6473829701146199</v>
      </c>
      <c r="O76" s="8">
        <f t="shared" si="46"/>
        <v>0.76077715431422088</v>
      </c>
      <c r="P76" s="6">
        <v>20.100000000000001</v>
      </c>
      <c r="Q76" s="9">
        <v>22.8</v>
      </c>
      <c r="R76" s="9">
        <f t="shared" si="41"/>
        <v>1.3579348470004537</v>
      </c>
      <c r="S76" s="9">
        <v>12.9</v>
      </c>
      <c r="T76" s="9">
        <f t="shared" si="42"/>
        <v>1.110589710299249</v>
      </c>
      <c r="U76" s="9">
        <f t="shared" si="43"/>
        <v>4.1392685158225077E-2</v>
      </c>
      <c r="V76" s="9">
        <v>3.4</v>
      </c>
      <c r="W76" s="9">
        <f t="shared" si="44"/>
        <v>0.53147891704225514</v>
      </c>
      <c r="X76" s="9">
        <f t="shared" si="45"/>
        <v>0.53147891704225514</v>
      </c>
      <c r="Y76" s="9">
        <v>5.2</v>
      </c>
      <c r="Z76" s="6">
        <v>5.3</v>
      </c>
      <c r="AA76" s="6"/>
      <c r="AB76" s="6"/>
      <c r="AC76" s="9">
        <f t="shared" si="34"/>
        <v>0</v>
      </c>
    </row>
    <row r="77" spans="1:29" ht="15.75">
      <c r="A77" s="6" t="s">
        <v>11</v>
      </c>
      <c r="B77" s="6">
        <v>0.53</v>
      </c>
      <c r="C77" s="6">
        <f t="shared" si="35"/>
        <v>530</v>
      </c>
      <c r="D77" s="6"/>
      <c r="E77" s="7">
        <f t="shared" si="36"/>
        <v>2.7242758696007892</v>
      </c>
      <c r="F77" s="9">
        <f t="shared" si="37"/>
        <v>0.71600334363479923</v>
      </c>
      <c r="G77" s="9">
        <f t="shared" si="38"/>
        <v>1.0374264979406236</v>
      </c>
      <c r="H77" s="8">
        <f t="shared" si="39"/>
        <v>1.69284691927723</v>
      </c>
      <c r="I77" s="6">
        <v>27.3</v>
      </c>
      <c r="J77" s="9"/>
      <c r="K77" s="9">
        <v>0.3</v>
      </c>
      <c r="L77" s="6">
        <v>49.3</v>
      </c>
      <c r="M77" s="9">
        <f t="shared" si="33"/>
        <v>5.8</v>
      </c>
      <c r="N77" s="9">
        <f t="shared" si="40"/>
        <v>1.436162647040756</v>
      </c>
      <c r="O77" s="8">
        <f t="shared" si="46"/>
        <v>0.76342799356293722</v>
      </c>
      <c r="P77" s="6">
        <v>10.9</v>
      </c>
      <c r="Q77" s="9">
        <v>11.9</v>
      </c>
      <c r="R77" s="9">
        <f t="shared" si="41"/>
        <v>1.0755469613925308</v>
      </c>
      <c r="S77" s="9">
        <v>5.8</v>
      </c>
      <c r="T77" s="9">
        <f t="shared" si="42"/>
        <v>0.76342799356293722</v>
      </c>
      <c r="U77" s="9">
        <f t="shared" si="43"/>
        <v>-0.52287874528033762</v>
      </c>
      <c r="V77" s="9">
        <v>2.7</v>
      </c>
      <c r="W77" s="9">
        <f t="shared" si="44"/>
        <v>0.43136376415898736</v>
      </c>
      <c r="X77" s="9">
        <f t="shared" si="45"/>
        <v>0.43136376415898736</v>
      </c>
      <c r="Y77" s="9">
        <v>3.6</v>
      </c>
      <c r="Z77" s="6">
        <v>5.2</v>
      </c>
      <c r="AA77" s="6"/>
      <c r="AB77" s="6"/>
      <c r="AC77" s="9">
        <f t="shared" si="34"/>
        <v>0</v>
      </c>
    </row>
    <row r="78" spans="1:29" ht="15.75">
      <c r="A78" s="6" t="s">
        <v>11</v>
      </c>
      <c r="B78" s="6">
        <v>0.65</v>
      </c>
      <c r="C78" s="6">
        <f t="shared" si="35"/>
        <v>650</v>
      </c>
      <c r="D78" s="6"/>
      <c r="E78" s="7">
        <f t="shared" si="36"/>
        <v>2.8129133566428557</v>
      </c>
      <c r="F78" s="9">
        <f t="shared" si="37"/>
        <v>0.59106460702649921</v>
      </c>
      <c r="G78" s="9">
        <f t="shared" si="38"/>
        <v>1.1875207208364631</v>
      </c>
      <c r="H78" s="8">
        <f t="shared" si="39"/>
        <v>1.6989700043360187</v>
      </c>
      <c r="I78" s="6">
        <v>35.6</v>
      </c>
      <c r="J78" s="9"/>
      <c r="K78" s="9">
        <v>1</v>
      </c>
      <c r="L78" s="6">
        <v>50</v>
      </c>
      <c r="M78" s="9">
        <f t="shared" si="33"/>
        <v>5.882352941176471</v>
      </c>
      <c r="N78" s="9">
        <f t="shared" si="40"/>
        <v>1.5514499979728751</v>
      </c>
      <c r="O78" s="8">
        <f t="shared" si="46"/>
        <v>0.76955107862172611</v>
      </c>
      <c r="P78" s="6">
        <v>15.4</v>
      </c>
      <c r="Q78" s="9">
        <v>22.2</v>
      </c>
      <c r="R78" s="9">
        <f t="shared" si="41"/>
        <v>1.3463529744506386</v>
      </c>
      <c r="S78" s="9">
        <v>9.8000000000000007</v>
      </c>
      <c r="T78" s="9">
        <f t="shared" si="42"/>
        <v>0.99122607569249488</v>
      </c>
      <c r="U78" s="9">
        <f t="shared" si="43"/>
        <v>0</v>
      </c>
      <c r="V78" s="9">
        <v>3.2</v>
      </c>
      <c r="W78" s="9">
        <f t="shared" si="44"/>
        <v>0.50514997831990605</v>
      </c>
      <c r="X78" s="9">
        <f t="shared" si="45"/>
        <v>0.50514997831990605</v>
      </c>
      <c r="Y78" s="9">
        <v>5.4</v>
      </c>
      <c r="Z78" s="6">
        <v>3.9</v>
      </c>
      <c r="AA78" s="6"/>
      <c r="AB78" s="6"/>
      <c r="AC78" s="9">
        <f t="shared" si="34"/>
        <v>0</v>
      </c>
    </row>
    <row r="79" spans="1:29" ht="15.75">
      <c r="A79" s="6" t="s">
        <v>11</v>
      </c>
      <c r="B79" s="6">
        <v>0.7</v>
      </c>
      <c r="C79" s="6">
        <f t="shared" si="35"/>
        <v>700</v>
      </c>
      <c r="D79" s="6"/>
      <c r="E79" s="7">
        <f t="shared" si="36"/>
        <v>2.8450980400142569</v>
      </c>
      <c r="F79" s="9">
        <f t="shared" si="37"/>
        <v>0.71600334363479923</v>
      </c>
      <c r="G79" s="9">
        <f t="shared" si="38"/>
        <v>1.2041199826559248</v>
      </c>
      <c r="H79" s="8">
        <f t="shared" si="39"/>
        <v>1.6989700043360187</v>
      </c>
      <c r="I79" s="6">
        <v>47.5</v>
      </c>
      <c r="J79" s="9"/>
      <c r="K79" s="9">
        <v>0.6</v>
      </c>
      <c r="L79" s="6">
        <v>50</v>
      </c>
      <c r="M79" s="9">
        <f t="shared" si="33"/>
        <v>5.882352941176471</v>
      </c>
      <c r="N79" s="9">
        <f t="shared" si="40"/>
        <v>1.6766936096248666</v>
      </c>
      <c r="O79" s="8">
        <f t="shared" si="46"/>
        <v>0.76955107862172611</v>
      </c>
      <c r="P79" s="6">
        <v>16</v>
      </c>
      <c r="Q79" s="9">
        <v>29</v>
      </c>
      <c r="R79" s="9">
        <f t="shared" si="41"/>
        <v>1.4623979978989561</v>
      </c>
      <c r="S79" s="9">
        <v>11.9</v>
      </c>
      <c r="T79" s="9">
        <f t="shared" si="42"/>
        <v>1.0755469613925308</v>
      </c>
      <c r="U79" s="9">
        <f t="shared" si="43"/>
        <v>-0.22184874961635639</v>
      </c>
      <c r="V79" s="9">
        <v>4.2</v>
      </c>
      <c r="W79" s="9">
        <f t="shared" si="44"/>
        <v>0.62324929039790045</v>
      </c>
      <c r="X79" s="9">
        <f t="shared" si="45"/>
        <v>0.62324929039790045</v>
      </c>
      <c r="Y79" s="9">
        <v>5.3</v>
      </c>
      <c r="Z79" s="6">
        <v>5.2</v>
      </c>
      <c r="AA79" s="6"/>
      <c r="AB79" s="6"/>
      <c r="AC79" s="9">
        <f t="shared" si="34"/>
        <v>0</v>
      </c>
    </row>
    <row r="80" spans="1:29" ht="15.75">
      <c r="A80" s="6" t="s">
        <v>11</v>
      </c>
      <c r="B80" s="6">
        <v>0.72</v>
      </c>
      <c r="C80" s="6">
        <f t="shared" si="35"/>
        <v>720</v>
      </c>
      <c r="D80" s="6"/>
      <c r="E80" s="7">
        <f t="shared" si="36"/>
        <v>2.8573324964312685</v>
      </c>
      <c r="F80" s="9">
        <f t="shared" si="37"/>
        <v>0.71600334363479923</v>
      </c>
      <c r="G80" s="9">
        <f t="shared" si="38"/>
        <v>1.2227164711475833</v>
      </c>
      <c r="H80" s="8">
        <f t="shared" si="39"/>
        <v>1.7007037171450194</v>
      </c>
      <c r="I80" s="6">
        <v>48</v>
      </c>
      <c r="J80" s="9"/>
      <c r="K80" s="9">
        <v>0.7</v>
      </c>
      <c r="L80" s="6">
        <v>50.2</v>
      </c>
      <c r="M80" s="9">
        <f t="shared" si="33"/>
        <v>5.9058823529411768</v>
      </c>
      <c r="N80" s="9">
        <f t="shared" si="40"/>
        <v>1.6812412373755872</v>
      </c>
      <c r="O80" s="8">
        <f t="shared" si="46"/>
        <v>0.77128479143072659</v>
      </c>
      <c r="P80" s="6">
        <v>16.7</v>
      </c>
      <c r="Q80" s="9">
        <v>30</v>
      </c>
      <c r="R80" s="9">
        <f t="shared" si="41"/>
        <v>1.4771212547196624</v>
      </c>
      <c r="S80" s="9">
        <v>12.4</v>
      </c>
      <c r="T80" s="9">
        <f t="shared" si="42"/>
        <v>1.0934216851622351</v>
      </c>
      <c r="U80" s="9">
        <f t="shared" si="43"/>
        <v>-0.15490195998574319</v>
      </c>
      <c r="V80" s="9">
        <v>4</v>
      </c>
      <c r="W80" s="9">
        <f t="shared" si="44"/>
        <v>0.6020599913279624</v>
      </c>
      <c r="X80" s="9">
        <f t="shared" si="45"/>
        <v>0.6020599913279624</v>
      </c>
      <c r="Y80" s="9">
        <v>5.6</v>
      </c>
      <c r="Z80" s="6">
        <v>5.2</v>
      </c>
      <c r="AA80" s="6"/>
      <c r="AB80" s="6"/>
      <c r="AC80" s="9">
        <f t="shared" si="34"/>
        <v>0</v>
      </c>
    </row>
    <row r="81" spans="1:29" ht="15.75">
      <c r="A81" s="6" t="s">
        <v>11</v>
      </c>
      <c r="B81" s="6">
        <v>0.76</v>
      </c>
      <c r="C81" s="6">
        <f t="shared" si="35"/>
        <v>760</v>
      </c>
      <c r="D81" s="6"/>
      <c r="E81" s="7">
        <f t="shared" si="36"/>
        <v>2.8808135922807914</v>
      </c>
      <c r="F81" s="9">
        <f t="shared" si="37"/>
        <v>0.72427586960078905</v>
      </c>
      <c r="G81" s="9">
        <f t="shared" si="38"/>
        <v>1.3031960574204888</v>
      </c>
      <c r="H81" s="8">
        <f t="shared" si="39"/>
        <v>1.7032913781186614</v>
      </c>
      <c r="I81" s="6">
        <v>44.6</v>
      </c>
      <c r="J81" s="9"/>
      <c r="K81" s="9">
        <v>1.1000000000000001</v>
      </c>
      <c r="L81" s="6">
        <v>50.5</v>
      </c>
      <c r="M81" s="9">
        <f t="shared" si="33"/>
        <v>5.9411764705882355</v>
      </c>
      <c r="N81" s="9">
        <f t="shared" si="40"/>
        <v>1.6493348587121419</v>
      </c>
      <c r="O81" s="8">
        <f t="shared" si="46"/>
        <v>0.77387245240436864</v>
      </c>
      <c r="P81" s="6">
        <v>20.100000000000001</v>
      </c>
      <c r="Q81" s="9">
        <v>22.9</v>
      </c>
      <c r="R81" s="9">
        <f t="shared" si="41"/>
        <v>1.3598354823398879</v>
      </c>
      <c r="S81" s="9">
        <v>13</v>
      </c>
      <c r="T81" s="9">
        <f t="shared" si="42"/>
        <v>1.1139433523068367</v>
      </c>
      <c r="U81" s="9">
        <f t="shared" si="43"/>
        <v>4.1392685158225077E-2</v>
      </c>
      <c r="V81" s="9">
        <v>3.4</v>
      </c>
      <c r="W81" s="9">
        <f t="shared" si="44"/>
        <v>0.53147891704225514</v>
      </c>
      <c r="X81" s="9">
        <f t="shared" si="45"/>
        <v>0.53147891704225514</v>
      </c>
      <c r="Y81" s="9">
        <v>5.2</v>
      </c>
      <c r="Z81" s="6">
        <v>5.3</v>
      </c>
      <c r="AA81" s="6"/>
      <c r="AB81" s="6"/>
      <c r="AC81" s="9">
        <f t="shared" si="34"/>
        <v>0</v>
      </c>
    </row>
    <row r="82" spans="1:29" ht="15.75">
      <c r="A82" s="6" t="s">
        <v>11</v>
      </c>
      <c r="B82" s="6">
        <v>0.78</v>
      </c>
      <c r="C82" s="6">
        <f t="shared" si="35"/>
        <v>780</v>
      </c>
      <c r="D82" s="6"/>
      <c r="E82" s="7">
        <f t="shared" si="36"/>
        <v>2.8920946026904804</v>
      </c>
      <c r="F82" s="9">
        <f t="shared" si="37"/>
        <v>0.6020599913279624</v>
      </c>
      <c r="G82" s="9">
        <f t="shared" si="38"/>
        <v>1.1139433523068367</v>
      </c>
      <c r="H82" s="8">
        <f t="shared" si="39"/>
        <v>1.7075701760979363</v>
      </c>
      <c r="I82" s="6">
        <v>40.5</v>
      </c>
      <c r="J82" s="9"/>
      <c r="K82" s="9">
        <v>1</v>
      </c>
      <c r="L82" s="6">
        <v>51</v>
      </c>
      <c r="M82" s="9">
        <f t="shared" si="33"/>
        <v>6</v>
      </c>
      <c r="N82" s="9">
        <f t="shared" si="40"/>
        <v>1.6074550232146685</v>
      </c>
      <c r="O82" s="8">
        <f t="shared" si="46"/>
        <v>0.77815125038364363</v>
      </c>
      <c r="P82" s="6">
        <v>13</v>
      </c>
      <c r="Q82" s="9">
        <v>26.5</v>
      </c>
      <c r="R82" s="9">
        <f t="shared" si="41"/>
        <v>1.4232458739368079</v>
      </c>
      <c r="S82" s="9">
        <v>11</v>
      </c>
      <c r="T82" s="9">
        <f t="shared" si="42"/>
        <v>1.0413926851582251</v>
      </c>
      <c r="U82" s="9">
        <f t="shared" si="43"/>
        <v>0</v>
      </c>
      <c r="V82" s="9">
        <v>2.7</v>
      </c>
      <c r="W82" s="9">
        <f t="shared" si="44"/>
        <v>0.43136376415898736</v>
      </c>
      <c r="X82" s="9">
        <f t="shared" si="45"/>
        <v>0.43136376415898736</v>
      </c>
      <c r="Y82" s="9">
        <v>4.9000000000000004</v>
      </c>
      <c r="Z82" s="6">
        <v>4</v>
      </c>
      <c r="AA82" s="6"/>
      <c r="AB82" s="6"/>
      <c r="AC82" s="9">
        <f t="shared" si="34"/>
        <v>0</v>
      </c>
    </row>
    <row r="83" spans="1:29" ht="15.75">
      <c r="A83" s="6" t="s">
        <v>11</v>
      </c>
      <c r="B83" s="6">
        <v>0.8</v>
      </c>
      <c r="C83" s="6">
        <f t="shared" si="35"/>
        <v>800</v>
      </c>
      <c r="D83" s="6"/>
      <c r="E83" s="7">
        <f t="shared" si="36"/>
        <v>2.9030899869919438</v>
      </c>
      <c r="F83" s="9">
        <f t="shared" si="37"/>
        <v>0.44715803134221921</v>
      </c>
      <c r="G83" s="9">
        <f t="shared" si="38"/>
        <v>1.0413926851582251</v>
      </c>
      <c r="H83" s="8">
        <f t="shared" si="39"/>
        <v>1.7084209001347128</v>
      </c>
      <c r="I83" s="6">
        <v>41.5</v>
      </c>
      <c r="J83" s="9"/>
      <c r="K83" s="9">
        <v>1</v>
      </c>
      <c r="L83" s="6">
        <v>51.1</v>
      </c>
      <c r="M83" s="9">
        <f t="shared" si="33"/>
        <v>6.0117647058823529</v>
      </c>
      <c r="N83" s="9">
        <f t="shared" si="40"/>
        <v>1.6180480967120927</v>
      </c>
      <c r="O83" s="8">
        <f t="shared" si="46"/>
        <v>0.77900197442041996</v>
      </c>
      <c r="P83" s="6">
        <v>11</v>
      </c>
      <c r="Q83" s="9">
        <v>21.1</v>
      </c>
      <c r="R83" s="9">
        <f t="shared" si="41"/>
        <v>1.3242824552976926</v>
      </c>
      <c r="S83" s="9">
        <v>11.5</v>
      </c>
      <c r="T83" s="9">
        <f t="shared" si="42"/>
        <v>1.0606978403536116</v>
      </c>
      <c r="U83" s="9">
        <f t="shared" si="43"/>
        <v>0</v>
      </c>
      <c r="V83" s="9">
        <v>2.8</v>
      </c>
      <c r="W83" s="9">
        <f t="shared" si="44"/>
        <v>0.44715803134221921</v>
      </c>
      <c r="X83" s="9">
        <f t="shared" si="45"/>
        <v>0.44715803134221921</v>
      </c>
      <c r="Y83" s="9">
        <v>4.8</v>
      </c>
      <c r="Z83" s="6">
        <v>2.8</v>
      </c>
      <c r="AA83" s="6"/>
      <c r="AB83" s="6"/>
      <c r="AC83" s="9">
        <f t="shared" si="34"/>
        <v>0</v>
      </c>
    </row>
    <row r="84" spans="1:29" ht="15.75">
      <c r="A84" s="6" t="s">
        <v>11</v>
      </c>
      <c r="B84" s="6">
        <v>0.81</v>
      </c>
      <c r="C84" s="6">
        <f t="shared" si="35"/>
        <v>810</v>
      </c>
      <c r="D84" s="6"/>
      <c r="E84" s="7">
        <f t="shared" si="36"/>
        <v>2.90848501887865</v>
      </c>
      <c r="F84" s="9">
        <f t="shared" si="37"/>
        <v>0.46239799789895608</v>
      </c>
      <c r="G84" s="9">
        <f t="shared" si="38"/>
        <v>1.0413926851582251</v>
      </c>
      <c r="H84" s="8">
        <f t="shared" si="39"/>
        <v>1.7151673578484579</v>
      </c>
      <c r="I84" s="6">
        <v>42.5</v>
      </c>
      <c r="J84" s="9"/>
      <c r="K84" s="9">
        <v>1.1000000000000001</v>
      </c>
      <c r="L84" s="6">
        <v>51.9</v>
      </c>
      <c r="M84" s="9">
        <f t="shared" si="33"/>
        <v>6.1058823529411761</v>
      </c>
      <c r="N84" s="9">
        <f t="shared" si="40"/>
        <v>1.6283889300503116</v>
      </c>
      <c r="O84" s="8">
        <f t="shared" si="46"/>
        <v>0.78574843213416512</v>
      </c>
      <c r="P84" s="6">
        <v>11</v>
      </c>
      <c r="Q84" s="9">
        <v>21.5</v>
      </c>
      <c r="R84" s="9">
        <f t="shared" si="41"/>
        <v>1.3324384599156054</v>
      </c>
      <c r="S84" s="9">
        <v>12</v>
      </c>
      <c r="T84" s="9">
        <f t="shared" si="42"/>
        <v>1.0791812460476249</v>
      </c>
      <c r="U84" s="9">
        <f t="shared" si="43"/>
        <v>4.1392685158225077E-2</v>
      </c>
      <c r="V84" s="9">
        <v>3</v>
      </c>
      <c r="W84" s="9">
        <f t="shared" si="44"/>
        <v>0.47712125471966244</v>
      </c>
      <c r="X84" s="9">
        <f t="shared" si="45"/>
        <v>0.47712125471966244</v>
      </c>
      <c r="Y84" s="9">
        <v>5</v>
      </c>
      <c r="Z84" s="6">
        <v>2.9</v>
      </c>
      <c r="AA84" s="6"/>
      <c r="AB84" s="6"/>
      <c r="AC84" s="9">
        <f t="shared" si="34"/>
        <v>0</v>
      </c>
    </row>
    <row r="85" spans="1:29" ht="15.75">
      <c r="A85" s="6" t="s">
        <v>11</v>
      </c>
      <c r="B85" s="6">
        <v>0.82</v>
      </c>
      <c r="C85" s="6">
        <f t="shared" si="35"/>
        <v>820</v>
      </c>
      <c r="D85" s="6"/>
      <c r="E85" s="7">
        <f t="shared" si="36"/>
        <v>2.9138138523837167</v>
      </c>
      <c r="F85" s="9">
        <f t="shared" si="37"/>
        <v>0.47712125471966244</v>
      </c>
      <c r="G85" s="9">
        <f t="shared" si="38"/>
        <v>1.0413926851582251</v>
      </c>
      <c r="H85" s="8">
        <f t="shared" si="39"/>
        <v>1.7160033436347992</v>
      </c>
      <c r="I85" s="6">
        <v>42.6</v>
      </c>
      <c r="J85" s="9"/>
      <c r="K85" s="9">
        <v>1.1000000000000001</v>
      </c>
      <c r="L85" s="6">
        <v>52</v>
      </c>
      <c r="M85" s="9">
        <f t="shared" si="33"/>
        <v>6.117647058823529</v>
      </c>
      <c r="N85" s="9">
        <f t="shared" si="40"/>
        <v>1.6294095991027189</v>
      </c>
      <c r="O85" s="8">
        <f t="shared" si="46"/>
        <v>0.78658441792050637</v>
      </c>
      <c r="P85" s="6">
        <v>11</v>
      </c>
      <c r="Q85" s="9">
        <v>21.6</v>
      </c>
      <c r="R85" s="9">
        <f t="shared" si="41"/>
        <v>1.3344537511509309</v>
      </c>
      <c r="S85" s="9">
        <v>12.1</v>
      </c>
      <c r="T85" s="9">
        <f t="shared" si="42"/>
        <v>1.0827853703164501</v>
      </c>
      <c r="U85" s="9">
        <f t="shared" si="43"/>
        <v>4.1392685158225077E-2</v>
      </c>
      <c r="V85" s="9">
        <v>3.1</v>
      </c>
      <c r="W85" s="9">
        <f t="shared" si="44"/>
        <v>0.49136169383427269</v>
      </c>
      <c r="X85" s="9">
        <f t="shared" si="45"/>
        <v>0.49136169383427269</v>
      </c>
      <c r="Y85" s="9">
        <v>5</v>
      </c>
      <c r="Z85" s="6">
        <v>3</v>
      </c>
      <c r="AA85" s="6"/>
      <c r="AB85" s="6"/>
      <c r="AC85" s="9">
        <f t="shared" ref="AC85:AC101" si="47">AB85/B85*100</f>
        <v>0</v>
      </c>
    </row>
    <row r="86" spans="1:29" ht="15.75">
      <c r="A86" s="6" t="s">
        <v>11</v>
      </c>
      <c r="B86" s="6">
        <v>0.84</v>
      </c>
      <c r="C86" s="6">
        <f t="shared" si="35"/>
        <v>840</v>
      </c>
      <c r="D86" s="6"/>
      <c r="E86" s="7">
        <f t="shared" si="36"/>
        <v>2.9242792860618816</v>
      </c>
      <c r="F86" s="9">
        <f t="shared" si="37"/>
        <v>0.57978359661681012</v>
      </c>
      <c r="G86" s="9">
        <f t="shared" si="38"/>
        <v>1.1702617153949575</v>
      </c>
      <c r="H86" s="8">
        <f t="shared" si="39"/>
        <v>1.7201593034059568</v>
      </c>
      <c r="I86" s="6">
        <v>44.5</v>
      </c>
      <c r="J86" s="9"/>
      <c r="K86" s="9">
        <v>1.4</v>
      </c>
      <c r="L86" s="6">
        <v>52.5</v>
      </c>
      <c r="M86" s="9">
        <f t="shared" si="33"/>
        <v>6.1764705882352944</v>
      </c>
      <c r="N86" s="9">
        <f t="shared" si="40"/>
        <v>1.6483600109809315</v>
      </c>
      <c r="O86" s="8">
        <f t="shared" si="46"/>
        <v>0.79074037769166416</v>
      </c>
      <c r="P86" s="6">
        <v>14.8</v>
      </c>
      <c r="Q86" s="9">
        <v>30</v>
      </c>
      <c r="R86" s="9">
        <f t="shared" si="41"/>
        <v>1.4771212547196624</v>
      </c>
      <c r="S86" s="9">
        <v>14.8</v>
      </c>
      <c r="T86" s="9">
        <f t="shared" si="42"/>
        <v>1.1702617153949575</v>
      </c>
      <c r="U86" s="9">
        <f t="shared" si="43"/>
        <v>0.14612803567823801</v>
      </c>
      <c r="V86" s="9">
        <v>3.1</v>
      </c>
      <c r="W86" s="9">
        <f t="shared" si="44"/>
        <v>0.49136169383427269</v>
      </c>
      <c r="X86" s="9">
        <f t="shared" si="45"/>
        <v>0.49136169383427269</v>
      </c>
      <c r="Y86" s="9">
        <v>5.2</v>
      </c>
      <c r="Z86" s="6">
        <v>3.8</v>
      </c>
      <c r="AA86" s="6"/>
      <c r="AB86" s="6"/>
      <c r="AC86" s="9">
        <f t="shared" si="47"/>
        <v>0</v>
      </c>
    </row>
    <row r="87" spans="1:29" ht="15.75">
      <c r="A87" s="6" t="s">
        <v>11</v>
      </c>
      <c r="B87" s="6">
        <v>0.85</v>
      </c>
      <c r="C87" s="6">
        <f t="shared" si="35"/>
        <v>850</v>
      </c>
      <c r="D87" s="6"/>
      <c r="E87" s="7">
        <f t="shared" si="36"/>
        <v>2.9294189257142929</v>
      </c>
      <c r="F87" s="9">
        <f t="shared" si="37"/>
        <v>0.57978359661681012</v>
      </c>
      <c r="G87" s="9">
        <f t="shared" si="38"/>
        <v>1.110589710299249</v>
      </c>
      <c r="H87" s="8">
        <f t="shared" si="39"/>
        <v>1.7226339225338123</v>
      </c>
      <c r="I87" s="6">
        <v>42.3</v>
      </c>
      <c r="J87" s="9"/>
      <c r="K87" s="9">
        <v>1.4</v>
      </c>
      <c r="L87" s="6">
        <v>52.8</v>
      </c>
      <c r="M87" s="9">
        <f t="shared" si="33"/>
        <v>6.2117647058823522</v>
      </c>
      <c r="N87" s="9">
        <f t="shared" si="40"/>
        <v>1.6263403673750423</v>
      </c>
      <c r="O87" s="8">
        <f t="shared" si="46"/>
        <v>0.79321499681951946</v>
      </c>
      <c r="P87" s="6">
        <v>12.9</v>
      </c>
      <c r="Q87" s="9">
        <v>23.8</v>
      </c>
      <c r="R87" s="9">
        <f t="shared" si="41"/>
        <v>1.3765769570565121</v>
      </c>
      <c r="S87" s="9">
        <v>12.3</v>
      </c>
      <c r="T87" s="9">
        <f t="shared" si="42"/>
        <v>1.0899051114393981</v>
      </c>
      <c r="U87" s="9">
        <f t="shared" si="43"/>
        <v>0.14612803567823801</v>
      </c>
      <c r="V87" s="9">
        <v>3.1</v>
      </c>
      <c r="W87" s="9">
        <f t="shared" si="44"/>
        <v>0.49136169383427269</v>
      </c>
      <c r="X87" s="9">
        <f t="shared" si="45"/>
        <v>0.49136169383427269</v>
      </c>
      <c r="Y87" s="9">
        <v>5.4</v>
      </c>
      <c r="Z87" s="6">
        <v>3.8</v>
      </c>
      <c r="AA87" s="6"/>
      <c r="AB87" s="6"/>
      <c r="AC87" s="9">
        <f t="shared" si="47"/>
        <v>0</v>
      </c>
    </row>
    <row r="88" spans="1:29" ht="15.75">
      <c r="A88" s="6" t="s">
        <v>11</v>
      </c>
      <c r="B88" s="6">
        <v>0.7</v>
      </c>
      <c r="C88" s="6">
        <f t="shared" si="35"/>
        <v>700</v>
      </c>
      <c r="D88" s="6"/>
      <c r="E88" s="7">
        <f t="shared" si="36"/>
        <v>2.8450980400142569</v>
      </c>
      <c r="F88" s="9">
        <f t="shared" si="37"/>
        <v>0.74036268949424389</v>
      </c>
      <c r="G88" s="9">
        <f t="shared" si="38"/>
        <v>1.2787536009528289</v>
      </c>
      <c r="H88" s="8">
        <f t="shared" si="39"/>
        <v>1.7242758696007889</v>
      </c>
      <c r="I88" s="6">
        <v>48</v>
      </c>
      <c r="J88" s="9"/>
      <c r="K88" s="9">
        <v>1.1000000000000001</v>
      </c>
      <c r="L88" s="6">
        <v>53</v>
      </c>
      <c r="M88" s="9">
        <f t="shared" si="33"/>
        <v>6.2352941176470589</v>
      </c>
      <c r="N88" s="9">
        <f t="shared" si="40"/>
        <v>1.6812412373755872</v>
      </c>
      <c r="O88" s="8">
        <f t="shared" si="46"/>
        <v>0.7948569438864963</v>
      </c>
      <c r="P88" s="6">
        <v>19</v>
      </c>
      <c r="Q88" s="9">
        <v>27</v>
      </c>
      <c r="R88" s="9">
        <f t="shared" si="41"/>
        <v>1.4313637641589874</v>
      </c>
      <c r="S88" s="9">
        <v>13</v>
      </c>
      <c r="T88" s="9">
        <f t="shared" si="42"/>
        <v>1.1139433523068367</v>
      </c>
      <c r="U88" s="9">
        <f t="shared" si="43"/>
        <v>4.1392685158225077E-2</v>
      </c>
      <c r="V88" s="9">
        <v>3.4</v>
      </c>
      <c r="W88" s="9">
        <f t="shared" si="44"/>
        <v>0.53147891704225514</v>
      </c>
      <c r="X88" s="9">
        <f t="shared" si="45"/>
        <v>0.53147891704225514</v>
      </c>
      <c r="Y88" s="9">
        <v>6.4</v>
      </c>
      <c r="Z88" s="6">
        <v>5.5</v>
      </c>
      <c r="AA88" s="6"/>
      <c r="AB88" s="6"/>
      <c r="AC88" s="9">
        <f t="shared" si="47"/>
        <v>0</v>
      </c>
    </row>
    <row r="89" spans="1:29" ht="15.75">
      <c r="A89" s="6" t="s">
        <v>11</v>
      </c>
      <c r="B89" s="6">
        <v>0.6</v>
      </c>
      <c r="C89" s="6">
        <f t="shared" si="35"/>
        <v>600</v>
      </c>
      <c r="D89" s="6"/>
      <c r="E89" s="7">
        <f t="shared" si="36"/>
        <v>2.7781512503836434</v>
      </c>
      <c r="F89" s="9">
        <f t="shared" si="37"/>
        <v>0.70757017609793638</v>
      </c>
      <c r="G89" s="9">
        <f t="shared" si="38"/>
        <v>1.2576785748691846</v>
      </c>
      <c r="H89" s="8">
        <f t="shared" si="39"/>
        <v>1.7242758696007889</v>
      </c>
      <c r="I89" s="6">
        <v>49</v>
      </c>
      <c r="J89" s="9"/>
      <c r="K89" s="9">
        <v>1.1000000000000001</v>
      </c>
      <c r="L89" s="6">
        <v>53</v>
      </c>
      <c r="M89" s="9">
        <f t="shared" si="33"/>
        <v>6.2352941176470589</v>
      </c>
      <c r="N89" s="9">
        <f t="shared" si="40"/>
        <v>1.6901960800285136</v>
      </c>
      <c r="O89" s="8">
        <f t="shared" si="46"/>
        <v>0.7948569438864963</v>
      </c>
      <c r="P89" s="6">
        <v>18.100000000000001</v>
      </c>
      <c r="Q89" s="9">
        <v>25.1</v>
      </c>
      <c r="R89" s="9">
        <f t="shared" si="41"/>
        <v>1.3996737214810382</v>
      </c>
      <c r="S89" s="9">
        <v>14</v>
      </c>
      <c r="T89" s="9">
        <f t="shared" si="42"/>
        <v>1.146128035678238</v>
      </c>
      <c r="U89" s="9">
        <f t="shared" si="43"/>
        <v>4.1392685158225077E-2</v>
      </c>
      <c r="V89" s="9">
        <v>3.5</v>
      </c>
      <c r="W89" s="9">
        <f t="shared" si="44"/>
        <v>0.54406804435027567</v>
      </c>
      <c r="X89" s="9">
        <f t="shared" si="45"/>
        <v>0.54406804435027567</v>
      </c>
      <c r="Y89" s="9">
        <v>6.1</v>
      </c>
      <c r="Z89" s="6">
        <v>5.0999999999999996</v>
      </c>
      <c r="AA89" s="6"/>
      <c r="AB89" s="6"/>
      <c r="AC89" s="9">
        <f t="shared" si="47"/>
        <v>0</v>
      </c>
    </row>
    <row r="90" spans="1:29" ht="15.75">
      <c r="A90" s="6" t="s">
        <v>11</v>
      </c>
      <c r="B90" s="6">
        <v>0.99</v>
      </c>
      <c r="C90" s="6">
        <f t="shared" si="35"/>
        <v>990</v>
      </c>
      <c r="D90" s="6"/>
      <c r="E90" s="7">
        <f t="shared" si="36"/>
        <v>2.9956351945975501</v>
      </c>
      <c r="F90" s="9">
        <f t="shared" si="37"/>
        <v>0.74036268949424389</v>
      </c>
      <c r="G90" s="9">
        <f t="shared" si="38"/>
        <v>1.3031960574204888</v>
      </c>
      <c r="H90" s="8">
        <f t="shared" si="39"/>
        <v>1.7283537820212285</v>
      </c>
      <c r="I90" s="6">
        <v>50</v>
      </c>
      <c r="J90" s="9"/>
      <c r="K90" s="9">
        <v>1.1000000000000001</v>
      </c>
      <c r="L90" s="6">
        <v>53.5</v>
      </c>
      <c r="M90" s="9">
        <f t="shared" si="33"/>
        <v>6.2941176470588234</v>
      </c>
      <c r="N90" s="9">
        <f t="shared" si="40"/>
        <v>1.6989700043360187</v>
      </c>
      <c r="O90" s="8">
        <f t="shared" si="46"/>
        <v>0.79893485630693573</v>
      </c>
      <c r="P90" s="6">
        <v>20.100000000000001</v>
      </c>
      <c r="Q90" s="9">
        <v>19.100000000000001</v>
      </c>
      <c r="R90" s="9">
        <f t="shared" si="41"/>
        <v>1.2810333672477277</v>
      </c>
      <c r="S90" s="9">
        <v>14.1</v>
      </c>
      <c r="T90" s="9">
        <f t="shared" si="42"/>
        <v>1.1492191126553799</v>
      </c>
      <c r="U90" s="9">
        <f t="shared" si="43"/>
        <v>4.1392685158225077E-2</v>
      </c>
      <c r="V90" s="9">
        <v>3.9</v>
      </c>
      <c r="W90" s="9">
        <f t="shared" si="44"/>
        <v>0.59106460702649921</v>
      </c>
      <c r="X90" s="9">
        <f t="shared" si="45"/>
        <v>0.59106460702649921</v>
      </c>
      <c r="Y90" s="9">
        <v>6.4</v>
      </c>
      <c r="Z90" s="6">
        <v>5.5</v>
      </c>
      <c r="AA90" s="6"/>
      <c r="AB90" s="6"/>
      <c r="AC90" s="9">
        <f t="shared" si="47"/>
        <v>0</v>
      </c>
    </row>
    <row r="91" spans="1:29" ht="15.75">
      <c r="A91" s="6" t="s">
        <v>11</v>
      </c>
      <c r="B91" s="6">
        <v>1.5</v>
      </c>
      <c r="C91" s="6">
        <f t="shared" si="35"/>
        <v>1500</v>
      </c>
      <c r="D91" s="6"/>
      <c r="E91" s="7">
        <f t="shared" si="36"/>
        <v>3.1760912590556813</v>
      </c>
      <c r="F91" s="9">
        <f t="shared" si="37"/>
        <v>0.80617997398388719</v>
      </c>
      <c r="G91" s="9">
        <f t="shared" si="38"/>
        <v>1.3117538610557542</v>
      </c>
      <c r="H91" s="8">
        <f t="shared" si="39"/>
        <v>1.7323937598229686</v>
      </c>
      <c r="I91" s="6">
        <v>52.2</v>
      </c>
      <c r="J91" s="9"/>
      <c r="K91" s="9">
        <v>1.5</v>
      </c>
      <c r="L91" s="6">
        <v>54</v>
      </c>
      <c r="M91" s="9">
        <f t="shared" si="33"/>
        <v>6.3529411764705879</v>
      </c>
      <c r="N91" s="9">
        <f t="shared" si="40"/>
        <v>1.7176705030022621</v>
      </c>
      <c r="O91" s="8">
        <f t="shared" si="46"/>
        <v>0.80297483410867576</v>
      </c>
      <c r="P91" s="6">
        <v>20.5</v>
      </c>
      <c r="Q91" s="9">
        <v>34.4</v>
      </c>
      <c r="R91" s="9">
        <f t="shared" si="41"/>
        <v>1.5365584425715302</v>
      </c>
      <c r="S91" s="9">
        <v>14</v>
      </c>
      <c r="T91" s="9">
        <f t="shared" si="42"/>
        <v>1.146128035678238</v>
      </c>
      <c r="U91" s="9">
        <f t="shared" si="43"/>
        <v>0.17609125905568124</v>
      </c>
      <c r="V91" s="9">
        <v>4.0999999999999996</v>
      </c>
      <c r="W91" s="9">
        <f t="shared" si="44"/>
        <v>0.61278385671973545</v>
      </c>
      <c r="X91" s="9">
        <f t="shared" si="45"/>
        <v>0.61278385671973545</v>
      </c>
      <c r="Y91" s="9">
        <v>7.1</v>
      </c>
      <c r="Z91" s="6">
        <v>6.4</v>
      </c>
      <c r="AA91" s="6"/>
      <c r="AB91" s="6"/>
      <c r="AC91" s="9">
        <f t="shared" si="47"/>
        <v>0</v>
      </c>
    </row>
    <row r="92" spans="1:29" ht="15.75">
      <c r="A92" s="6" t="s">
        <v>11</v>
      </c>
      <c r="B92" s="6">
        <v>1.7</v>
      </c>
      <c r="C92" s="6">
        <f t="shared" si="35"/>
        <v>1700</v>
      </c>
      <c r="D92" s="6"/>
      <c r="E92" s="7">
        <f t="shared" si="36"/>
        <v>3.2304489213782741</v>
      </c>
      <c r="F92" s="9">
        <f t="shared" si="37"/>
        <v>0.82607480270082645</v>
      </c>
      <c r="G92" s="9">
        <f t="shared" si="38"/>
        <v>1.3159703454569178</v>
      </c>
      <c r="H92" s="8">
        <f t="shared" si="39"/>
        <v>1.7323937598229686</v>
      </c>
      <c r="I92" s="6">
        <v>53</v>
      </c>
      <c r="J92" s="9"/>
      <c r="K92" s="9">
        <v>1.5</v>
      </c>
      <c r="L92" s="6">
        <v>54</v>
      </c>
      <c r="M92" s="9">
        <f t="shared" si="33"/>
        <v>6.3529411764705879</v>
      </c>
      <c r="N92" s="9">
        <f t="shared" si="40"/>
        <v>1.7242758696007889</v>
      </c>
      <c r="O92" s="8">
        <f t="shared" si="46"/>
        <v>0.80297483410867576</v>
      </c>
      <c r="P92" s="6">
        <v>20.7</v>
      </c>
      <c r="Q92" s="9">
        <v>35</v>
      </c>
      <c r="R92" s="9">
        <f t="shared" si="41"/>
        <v>1.5440680443502757</v>
      </c>
      <c r="S92" s="9">
        <v>14.5</v>
      </c>
      <c r="T92" s="9">
        <f t="shared" si="42"/>
        <v>1.1613680022349748</v>
      </c>
      <c r="U92" s="9">
        <f t="shared" si="43"/>
        <v>0.17609125905568124</v>
      </c>
      <c r="V92" s="9">
        <v>4.4000000000000004</v>
      </c>
      <c r="W92" s="9">
        <f t="shared" si="44"/>
        <v>0.64345267648618742</v>
      </c>
      <c r="X92" s="9">
        <f t="shared" si="45"/>
        <v>0.64345267648618742</v>
      </c>
      <c r="Y92" s="9">
        <v>7.4</v>
      </c>
      <c r="Z92" s="6">
        <v>6.7</v>
      </c>
      <c r="AA92" s="6"/>
      <c r="AB92" s="6"/>
      <c r="AC92" s="9">
        <f t="shared" si="47"/>
        <v>0</v>
      </c>
    </row>
    <row r="93" spans="1:29" ht="15.75">
      <c r="A93" s="6" t="s">
        <v>11</v>
      </c>
      <c r="B93" s="6">
        <v>1.2</v>
      </c>
      <c r="C93" s="6">
        <f t="shared" si="35"/>
        <v>1200</v>
      </c>
      <c r="D93" s="6"/>
      <c r="E93" s="7">
        <f t="shared" si="36"/>
        <v>3.0791812460476247</v>
      </c>
      <c r="F93" s="9">
        <f t="shared" si="37"/>
        <v>0.7323937598229685</v>
      </c>
      <c r="G93" s="9">
        <f t="shared" si="38"/>
        <v>1.2966651902615312</v>
      </c>
      <c r="H93" s="8">
        <f t="shared" si="39"/>
        <v>1.7403626894942439</v>
      </c>
      <c r="I93" s="6">
        <v>46</v>
      </c>
      <c r="J93" s="9"/>
      <c r="K93" s="9">
        <v>0.8</v>
      </c>
      <c r="L93" s="6">
        <v>55</v>
      </c>
      <c r="M93" s="9">
        <f t="shared" si="33"/>
        <v>6.4705882352941178</v>
      </c>
      <c r="N93" s="9">
        <f t="shared" si="40"/>
        <v>1.6627578316815741</v>
      </c>
      <c r="O93" s="8">
        <f t="shared" si="46"/>
        <v>0.81094376377995114</v>
      </c>
      <c r="P93" s="6">
        <v>19.8</v>
      </c>
      <c r="Q93" s="9">
        <v>29.8</v>
      </c>
      <c r="R93" s="9">
        <f t="shared" si="41"/>
        <v>1.4742162640762553</v>
      </c>
      <c r="S93" s="9">
        <v>13</v>
      </c>
      <c r="T93" s="9">
        <f t="shared" si="42"/>
        <v>1.1139433523068367</v>
      </c>
      <c r="U93" s="9">
        <f t="shared" si="43"/>
        <v>-9.6910013008056392E-2</v>
      </c>
      <c r="V93" s="9">
        <v>3.4</v>
      </c>
      <c r="W93" s="9">
        <f t="shared" si="44"/>
        <v>0.53147891704225514</v>
      </c>
      <c r="X93" s="9">
        <f t="shared" si="45"/>
        <v>0.53147891704225514</v>
      </c>
      <c r="Y93" s="9">
        <v>6.2</v>
      </c>
      <c r="Z93" s="6">
        <v>5.4</v>
      </c>
      <c r="AA93" s="6"/>
      <c r="AB93" s="6"/>
      <c r="AC93" s="9">
        <f t="shared" si="47"/>
        <v>0</v>
      </c>
    </row>
    <row r="94" spans="1:29" ht="15.75">
      <c r="A94" s="6" t="s">
        <v>11</v>
      </c>
      <c r="B94" s="6">
        <v>0.71</v>
      </c>
      <c r="C94" s="6">
        <f t="shared" si="35"/>
        <v>710</v>
      </c>
      <c r="D94" s="6"/>
      <c r="E94" s="7">
        <f t="shared" si="36"/>
        <v>2.8512583487190755</v>
      </c>
      <c r="F94" s="9">
        <f t="shared" si="37"/>
        <v>0.72427586960078905</v>
      </c>
      <c r="G94" s="9">
        <f t="shared" si="38"/>
        <v>1.2227164711475833</v>
      </c>
      <c r="H94" s="8">
        <f t="shared" si="39"/>
        <v>1.7481880270062005</v>
      </c>
      <c r="I94" s="6">
        <v>58.2</v>
      </c>
      <c r="J94" s="9"/>
      <c r="K94" s="9">
        <v>0.9</v>
      </c>
      <c r="L94" s="6">
        <v>56</v>
      </c>
      <c r="M94" s="9">
        <f t="shared" si="33"/>
        <v>6.5882352941176467</v>
      </c>
      <c r="N94" s="9">
        <f t="shared" si="40"/>
        <v>1.7649229846498886</v>
      </c>
      <c r="O94" s="8">
        <f t="shared" si="46"/>
        <v>0.81876910129190761</v>
      </c>
      <c r="P94" s="6">
        <v>16.7</v>
      </c>
      <c r="Q94" s="9">
        <v>30</v>
      </c>
      <c r="R94" s="9">
        <f t="shared" si="41"/>
        <v>1.4771212547196624</v>
      </c>
      <c r="S94" s="9">
        <v>12.6</v>
      </c>
      <c r="T94" s="9">
        <f t="shared" si="42"/>
        <v>1.1003705451175629</v>
      </c>
      <c r="U94" s="9">
        <f t="shared" si="43"/>
        <v>-4.5757490560675115E-2</v>
      </c>
      <c r="V94" s="9">
        <v>4.3</v>
      </c>
      <c r="W94" s="9">
        <f t="shared" si="44"/>
        <v>0.63346845557958653</v>
      </c>
      <c r="X94" s="9">
        <f t="shared" si="45"/>
        <v>0.63346845557958653</v>
      </c>
      <c r="Y94" s="9">
        <v>5.6</v>
      </c>
      <c r="Z94" s="6">
        <v>5.3</v>
      </c>
      <c r="AA94" s="6"/>
      <c r="AB94" s="6"/>
      <c r="AC94" s="9">
        <f t="shared" si="47"/>
        <v>0</v>
      </c>
    </row>
    <row r="95" spans="1:29" ht="15.75">
      <c r="A95" s="6" t="s">
        <v>11</v>
      </c>
      <c r="B95" s="6">
        <v>0.68</v>
      </c>
      <c r="C95" s="6">
        <f t="shared" si="35"/>
        <v>680</v>
      </c>
      <c r="D95" s="6"/>
      <c r="E95" s="7">
        <f t="shared" si="36"/>
        <v>2.8325089127062362</v>
      </c>
      <c r="F95" s="9">
        <f t="shared" si="37"/>
        <v>0.57978359661681012</v>
      </c>
      <c r="G95" s="9">
        <f t="shared" si="38"/>
        <v>1.2624510897304295</v>
      </c>
      <c r="H95" s="8">
        <f t="shared" si="39"/>
        <v>1.7481880270062005</v>
      </c>
      <c r="I95" s="6">
        <v>46</v>
      </c>
      <c r="J95" s="9"/>
      <c r="K95" s="9">
        <v>1</v>
      </c>
      <c r="L95" s="6">
        <v>56</v>
      </c>
      <c r="M95" s="9">
        <f t="shared" si="33"/>
        <v>6.5882352941176467</v>
      </c>
      <c r="N95" s="9">
        <f t="shared" si="40"/>
        <v>1.6627578316815741</v>
      </c>
      <c r="O95" s="8">
        <f t="shared" si="46"/>
        <v>0.81876910129190761</v>
      </c>
      <c r="P95" s="6">
        <v>18.3</v>
      </c>
      <c r="Q95" s="9">
        <v>24.1</v>
      </c>
      <c r="R95" s="9">
        <f t="shared" si="41"/>
        <v>1.3820170425748683</v>
      </c>
      <c r="S95" s="9">
        <v>11.6</v>
      </c>
      <c r="T95" s="9">
        <f t="shared" si="42"/>
        <v>1.0644579892269184</v>
      </c>
      <c r="U95" s="9">
        <f t="shared" si="43"/>
        <v>0</v>
      </c>
      <c r="V95" s="9">
        <v>3.8</v>
      </c>
      <c r="W95" s="9">
        <f t="shared" si="44"/>
        <v>0.57978359661681012</v>
      </c>
      <c r="X95" s="9">
        <f t="shared" si="45"/>
        <v>0.57978359661681012</v>
      </c>
      <c r="Y95" s="9">
        <v>5.4</v>
      </c>
      <c r="Z95" s="6">
        <v>3.8</v>
      </c>
      <c r="AA95" s="6"/>
      <c r="AB95" s="6"/>
      <c r="AC95" s="9">
        <f t="shared" si="47"/>
        <v>0</v>
      </c>
    </row>
    <row r="96" spans="1:29" ht="15.75">
      <c r="A96" s="6" t="s">
        <v>11</v>
      </c>
      <c r="B96" s="6">
        <v>0.52</v>
      </c>
      <c r="C96" s="6">
        <f t="shared" si="35"/>
        <v>520</v>
      </c>
      <c r="D96" s="6"/>
      <c r="E96" s="7">
        <f t="shared" si="36"/>
        <v>2.716003343634799</v>
      </c>
      <c r="F96" s="9">
        <f t="shared" si="37"/>
        <v>0.34242268082220628</v>
      </c>
      <c r="G96" s="9">
        <f t="shared" si="38"/>
        <v>1.0211892990699381</v>
      </c>
      <c r="H96" s="8">
        <f t="shared" si="39"/>
        <v>1.7558748556724915</v>
      </c>
      <c r="I96" s="6">
        <v>26</v>
      </c>
      <c r="J96" s="9"/>
      <c r="K96" s="9">
        <v>0.5</v>
      </c>
      <c r="L96" s="6">
        <v>57</v>
      </c>
      <c r="M96" s="9">
        <f t="shared" si="33"/>
        <v>6.7058823529411766</v>
      </c>
      <c r="N96" s="9">
        <f t="shared" si="40"/>
        <v>1.414973347970818</v>
      </c>
      <c r="O96" s="8">
        <f t="shared" si="46"/>
        <v>0.82645592995819872</v>
      </c>
      <c r="P96" s="6">
        <v>10.5</v>
      </c>
      <c r="Q96" s="9">
        <v>11.5</v>
      </c>
      <c r="R96" s="9">
        <f t="shared" si="41"/>
        <v>1.0606978403536116</v>
      </c>
      <c r="S96" s="9">
        <v>5.4</v>
      </c>
      <c r="T96" s="9">
        <f t="shared" si="42"/>
        <v>0.7323937598229685</v>
      </c>
      <c r="U96" s="9">
        <f t="shared" si="43"/>
        <v>-0.3010299956639812</v>
      </c>
      <c r="V96" s="9">
        <v>2.5</v>
      </c>
      <c r="W96" s="9">
        <f t="shared" si="44"/>
        <v>0.3979400086720376</v>
      </c>
      <c r="X96" s="9">
        <f t="shared" si="45"/>
        <v>0.3979400086720376</v>
      </c>
      <c r="Y96" s="9">
        <v>3.3</v>
      </c>
      <c r="Z96" s="6">
        <v>2.2000000000000002</v>
      </c>
      <c r="AA96" s="6"/>
      <c r="AB96" s="6"/>
      <c r="AC96" s="9">
        <f t="shared" si="47"/>
        <v>0</v>
      </c>
    </row>
    <row r="97" spans="1:29" ht="15.75">
      <c r="A97" s="6" t="s">
        <v>11</v>
      </c>
      <c r="B97" s="6">
        <v>0.99</v>
      </c>
      <c r="C97" s="6">
        <f t="shared" si="35"/>
        <v>990</v>
      </c>
      <c r="D97" s="6"/>
      <c r="E97" s="7">
        <f t="shared" si="36"/>
        <v>2.9956351945975501</v>
      </c>
      <c r="F97" s="9">
        <f t="shared" si="37"/>
        <v>0.70757017609793638</v>
      </c>
      <c r="G97" s="9">
        <f t="shared" si="38"/>
        <v>1.2988530764097066</v>
      </c>
      <c r="H97" s="8">
        <f t="shared" si="39"/>
        <v>1.7701152947871017</v>
      </c>
      <c r="I97" s="6">
        <v>49.4</v>
      </c>
      <c r="J97" s="9"/>
      <c r="K97" s="9">
        <v>1.1000000000000001</v>
      </c>
      <c r="L97" s="6">
        <v>58.9</v>
      </c>
      <c r="M97" s="9">
        <f>L97/8.5</f>
        <v>6.9294117647058826</v>
      </c>
      <c r="N97" s="9">
        <f t="shared" si="40"/>
        <v>1.6937269489236468</v>
      </c>
      <c r="O97" s="8">
        <f t="shared" si="46"/>
        <v>0.84069636907280887</v>
      </c>
      <c r="P97" s="6">
        <v>19.899999999999999</v>
      </c>
      <c r="Q97" s="9">
        <v>18</v>
      </c>
      <c r="R97" s="9">
        <f t="shared" si="41"/>
        <v>1.255272505103306</v>
      </c>
      <c r="S97" s="9">
        <v>14</v>
      </c>
      <c r="T97" s="9">
        <f t="shared" si="42"/>
        <v>1.146128035678238</v>
      </c>
      <c r="U97" s="9">
        <f t="shared" si="43"/>
        <v>4.1392685158225077E-2</v>
      </c>
      <c r="V97" s="9">
        <v>3.5</v>
      </c>
      <c r="W97" s="9">
        <f t="shared" si="44"/>
        <v>0.54406804435027567</v>
      </c>
      <c r="X97" s="9">
        <f t="shared" si="45"/>
        <v>0.54406804435027567</v>
      </c>
      <c r="Y97" s="9">
        <v>6.1</v>
      </c>
      <c r="Z97" s="6">
        <v>5.0999999999999996</v>
      </c>
      <c r="AA97" s="6"/>
      <c r="AB97" s="6"/>
      <c r="AC97" s="9">
        <f t="shared" si="47"/>
        <v>0</v>
      </c>
    </row>
    <row r="98" spans="1:29" ht="15.75">
      <c r="A98" s="6" t="s">
        <v>11</v>
      </c>
      <c r="B98" s="6">
        <v>0.73</v>
      </c>
      <c r="C98" s="6">
        <f t="shared" ref="C98:C101" si="48">B98*1000</f>
        <v>730</v>
      </c>
      <c r="D98" s="6"/>
      <c r="E98" s="7">
        <f t="shared" si="36"/>
        <v>2.8633228601204559</v>
      </c>
      <c r="F98" s="9">
        <f t="shared" si="37"/>
        <v>0.70757017609793638</v>
      </c>
      <c r="G98" s="9">
        <f t="shared" si="38"/>
        <v>1.2695129442179163</v>
      </c>
      <c r="H98" s="8">
        <f t="shared" si="39"/>
        <v>1.7701152947871017</v>
      </c>
      <c r="I98" s="6">
        <v>48.2</v>
      </c>
      <c r="J98" s="9"/>
      <c r="K98" s="9">
        <v>1.2</v>
      </c>
      <c r="L98" s="6">
        <v>58.9</v>
      </c>
      <c r="M98" s="9">
        <f t="shared" si="33"/>
        <v>6.9294117647058826</v>
      </c>
      <c r="N98" s="9">
        <f t="shared" si="40"/>
        <v>1.6830470382388496</v>
      </c>
      <c r="O98" s="8">
        <f t="shared" si="46"/>
        <v>0.84069636907280887</v>
      </c>
      <c r="P98" s="6">
        <v>18.600000000000001</v>
      </c>
      <c r="Q98" s="9">
        <v>32</v>
      </c>
      <c r="R98" s="9">
        <f t="shared" ref="R98:R101" si="49">LOG10(Q98)</f>
        <v>1.505149978319906</v>
      </c>
      <c r="S98" s="9">
        <v>13</v>
      </c>
      <c r="T98" s="9">
        <f t="shared" ref="T98:T101" si="50">LOG10(S98)</f>
        <v>1.1139433523068367</v>
      </c>
      <c r="U98" s="9">
        <f t="shared" si="43"/>
        <v>7.9181246047624818E-2</v>
      </c>
      <c r="V98" s="9">
        <v>5.0999999999999996</v>
      </c>
      <c r="W98" s="9">
        <f t="shared" ref="W98:W101" si="51">LOG10(V98)</f>
        <v>0.70757017609793638</v>
      </c>
      <c r="X98" s="9">
        <f t="shared" si="45"/>
        <v>0.70757017609793638</v>
      </c>
      <c r="Y98" s="9">
        <v>5.4</v>
      </c>
      <c r="Z98" s="6">
        <v>5.0999999999999996</v>
      </c>
      <c r="AA98" s="6"/>
      <c r="AB98" s="6"/>
      <c r="AC98" s="9">
        <f t="shared" si="47"/>
        <v>0</v>
      </c>
    </row>
    <row r="99" spans="1:29" ht="15.75">
      <c r="A99" s="6" t="s">
        <v>11</v>
      </c>
      <c r="B99" s="6">
        <v>0.69</v>
      </c>
      <c r="C99" s="6">
        <f t="shared" si="48"/>
        <v>690</v>
      </c>
      <c r="D99" s="6"/>
      <c r="E99" s="7">
        <f t="shared" si="36"/>
        <v>2.8388490907372552</v>
      </c>
      <c r="F99" s="9">
        <f t="shared" si="37"/>
        <v>0.69897000433601886</v>
      </c>
      <c r="G99" s="9">
        <f t="shared" si="38"/>
        <v>1.255272505103306</v>
      </c>
      <c r="H99" s="8">
        <f t="shared" si="39"/>
        <v>1.7781512503836436</v>
      </c>
      <c r="I99" s="6">
        <v>42.7</v>
      </c>
      <c r="J99" s="9"/>
      <c r="K99" s="9">
        <v>0.9</v>
      </c>
      <c r="L99" s="6">
        <v>60</v>
      </c>
      <c r="M99" s="9">
        <f t="shared" si="33"/>
        <v>7.0588235294117645</v>
      </c>
      <c r="N99" s="9">
        <f t="shared" si="40"/>
        <v>1.6304278750250238</v>
      </c>
      <c r="O99" s="8">
        <f t="shared" si="46"/>
        <v>0.84873232466935089</v>
      </c>
      <c r="P99" s="6">
        <v>18</v>
      </c>
      <c r="Q99" s="9">
        <v>24.1</v>
      </c>
      <c r="R99" s="9">
        <f t="shared" si="49"/>
        <v>1.3820170425748683</v>
      </c>
      <c r="S99" s="9">
        <v>11</v>
      </c>
      <c r="T99" s="9">
        <f t="shared" si="50"/>
        <v>1.0413926851582251</v>
      </c>
      <c r="U99" s="9">
        <f t="shared" si="43"/>
        <v>-4.5757490560675115E-2</v>
      </c>
      <c r="V99" s="9">
        <v>3.1</v>
      </c>
      <c r="W99" s="9">
        <f t="shared" si="51"/>
        <v>0.49136169383427269</v>
      </c>
      <c r="X99" s="9">
        <f t="shared" si="45"/>
        <v>0.49136169383427269</v>
      </c>
      <c r="Y99" s="9">
        <v>4.7</v>
      </c>
      <c r="Z99" s="6">
        <v>5</v>
      </c>
      <c r="AA99" s="6"/>
      <c r="AB99" s="6"/>
      <c r="AC99" s="9">
        <f t="shared" si="47"/>
        <v>0</v>
      </c>
    </row>
    <row r="100" spans="1:29" ht="15.75">
      <c r="A100" s="6" t="s">
        <v>11</v>
      </c>
      <c r="B100" s="6">
        <v>0.99</v>
      </c>
      <c r="C100" s="6">
        <f t="shared" si="48"/>
        <v>990</v>
      </c>
      <c r="D100" s="6"/>
      <c r="E100" s="7">
        <f t="shared" si="36"/>
        <v>2.9956351945975501</v>
      </c>
      <c r="F100" s="9">
        <f t="shared" si="37"/>
        <v>0.69897000433601886</v>
      </c>
      <c r="G100" s="9">
        <f t="shared" si="38"/>
        <v>1.3031960574204888</v>
      </c>
      <c r="H100" s="8">
        <f t="shared" si="39"/>
        <v>1.7923916894982539</v>
      </c>
      <c r="I100" s="6">
        <v>50</v>
      </c>
      <c r="J100" s="9"/>
      <c r="K100" s="9">
        <v>1.1000000000000001</v>
      </c>
      <c r="L100" s="6">
        <v>62</v>
      </c>
      <c r="M100" s="9">
        <f t="shared" si="33"/>
        <v>7.2941176470588234</v>
      </c>
      <c r="N100" s="9">
        <f t="shared" si="40"/>
        <v>1.6989700043360187</v>
      </c>
      <c r="O100" s="8">
        <f t="shared" si="46"/>
        <v>0.86297276378396115</v>
      </c>
      <c r="P100" s="6">
        <v>20.100000000000001</v>
      </c>
      <c r="Q100" s="9">
        <v>19.899999999999999</v>
      </c>
      <c r="R100" s="9">
        <f t="shared" si="49"/>
        <v>1.2988530764097066</v>
      </c>
      <c r="S100" s="9">
        <v>14.1</v>
      </c>
      <c r="T100" s="9">
        <f t="shared" si="50"/>
        <v>1.1492191126553799</v>
      </c>
      <c r="U100" s="9">
        <f t="shared" si="43"/>
        <v>4.1392685158225077E-2</v>
      </c>
      <c r="V100" s="9">
        <v>4.0999999999999996</v>
      </c>
      <c r="W100" s="9">
        <f t="shared" si="51"/>
        <v>0.61278385671973545</v>
      </c>
      <c r="X100" s="9">
        <f t="shared" si="45"/>
        <v>0.61278385671973545</v>
      </c>
      <c r="Y100" s="9">
        <v>7.1</v>
      </c>
      <c r="Z100" s="6">
        <v>5</v>
      </c>
      <c r="AA100" s="6"/>
      <c r="AB100" s="6"/>
      <c r="AC100" s="9">
        <f t="shared" si="47"/>
        <v>0</v>
      </c>
    </row>
    <row r="101" spans="1:29" ht="15.75">
      <c r="A101" s="6" t="s">
        <v>11</v>
      </c>
      <c r="B101" s="6">
        <v>0.64</v>
      </c>
      <c r="C101" s="6">
        <f t="shared" si="48"/>
        <v>640</v>
      </c>
      <c r="D101" s="6"/>
      <c r="E101" s="7">
        <f t="shared" si="36"/>
        <v>2.8061799739838871</v>
      </c>
      <c r="F101" s="9">
        <f t="shared" si="37"/>
        <v>0.69897000433601886</v>
      </c>
      <c r="G101" s="9">
        <f t="shared" si="38"/>
        <v>1.2787536009528289</v>
      </c>
      <c r="H101" s="8">
        <f t="shared" si="39"/>
        <v>1.8188854145940099</v>
      </c>
      <c r="I101" s="6">
        <v>48</v>
      </c>
      <c r="J101" s="9"/>
      <c r="K101" s="9">
        <v>1.1000000000000001</v>
      </c>
      <c r="L101" s="6">
        <v>65.900000000000006</v>
      </c>
      <c r="M101" s="9">
        <f t="shared" si="33"/>
        <v>7.7529411764705891</v>
      </c>
      <c r="N101" s="9">
        <f t="shared" si="40"/>
        <v>1.6812412373755872</v>
      </c>
      <c r="O101" s="8">
        <f t="shared" si="46"/>
        <v>0.88946648887971713</v>
      </c>
      <c r="P101" s="6">
        <v>19</v>
      </c>
      <c r="Q101" s="9">
        <v>25.1</v>
      </c>
      <c r="R101" s="9">
        <f t="shared" si="49"/>
        <v>1.3996737214810382</v>
      </c>
      <c r="S101" s="9">
        <v>13</v>
      </c>
      <c r="T101" s="9">
        <f t="shared" si="50"/>
        <v>1.1139433523068367</v>
      </c>
      <c r="U101" s="9">
        <f t="shared" si="43"/>
        <v>4.1392685158225077E-2</v>
      </c>
      <c r="V101" s="9">
        <v>3.5</v>
      </c>
      <c r="W101" s="9">
        <f t="shared" si="51"/>
        <v>0.54406804435027567</v>
      </c>
      <c r="X101" s="9">
        <f t="shared" si="45"/>
        <v>0.54406804435027567</v>
      </c>
      <c r="Y101" s="9">
        <v>6.1</v>
      </c>
      <c r="Z101" s="6">
        <v>5</v>
      </c>
      <c r="AA101" s="6"/>
      <c r="AB101" s="6"/>
      <c r="AC101" s="9">
        <f t="shared" si="47"/>
        <v>0</v>
      </c>
    </row>
    <row r="102" spans="1:29" ht="15.75">
      <c r="H102" s="3"/>
    </row>
    <row r="103" spans="1:29" ht="15.75">
      <c r="H103" s="3"/>
    </row>
    <row r="104" spans="1:29" ht="15.75">
      <c r="H104" s="3"/>
    </row>
    <row r="105" spans="1:29" ht="15.75">
      <c r="H105" s="3"/>
    </row>
    <row r="106" spans="1:29" ht="15.75">
      <c r="H106" s="3"/>
    </row>
  </sheetData>
  <sortState ref="L52:L101">
    <sortCondition ref="L52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</dc:creator>
  <cp:lastModifiedBy>keji</cp:lastModifiedBy>
  <dcterms:created xsi:type="dcterms:W3CDTF">2019-09-13T07:06:50Z</dcterms:created>
  <dcterms:modified xsi:type="dcterms:W3CDTF">2019-10-27T20:21:23Z</dcterms:modified>
</cp:coreProperties>
</file>