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écap" sheetId="1" r:id="rId4"/>
  </sheets>
</workbook>
</file>

<file path=xl/sharedStrings.xml><?xml version="1.0" encoding="utf-8"?>
<sst xmlns="http://schemas.openxmlformats.org/spreadsheetml/2006/main" uniqueCount="102">
  <si>
    <t>Projet Longue Durée en SI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</si>
  <si>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</si>
  <si>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</si>
  <si>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</si>
  <si>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</si>
  <si>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</si>
  <si>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</si>
  <si>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</si>
  <si>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I. Critères financiers</t>
  </si>
  <si>
    <t>Unité d'Œuvre</t>
  </si>
  <si>
    <t>Coût de l'UE (estimé)</t>
  </si>
  <si>
    <t>Nombre UE</t>
  </si>
  <si>
    <t>Montant</t>
  </si>
  <si>
    <t>Observations</t>
  </si>
  <si>
    <t>1. Investissements (coûts d'acquisition de la solution)</t>
  </si>
  <si>
    <t>11. Equipements informatiques</t>
  </si>
  <si>
    <t>Serveurs et infrastructure réseau</t>
  </si>
  <si>
    <t>Prix du marché</t>
  </si>
  <si>
    <t>Tablettes</t>
  </si>
  <si>
    <t>12, Logiciels (licences)</t>
  </si>
  <si>
    <t>Pentaho BI Business Suite</t>
  </si>
  <si>
    <t>13. Développements de logiciels</t>
  </si>
  <si>
    <t>BI</t>
  </si>
  <si>
    <t xml:space="preserve">On suppose que chaque outil a besoin de 15 J/H, avec un jour développeur estimé à 650 euro. Le coût de développement de chaque outil sera donc estimé à 9750 euros (650*15)
</t>
  </si>
  <si>
    <t>Connaissance</t>
  </si>
  <si>
    <t>Gestion de risques</t>
  </si>
  <si>
    <t>Satisfaction</t>
  </si>
  <si>
    <t>14, Services et autres prestations</t>
  </si>
  <si>
    <t>Installation serveurs</t>
  </si>
  <si>
    <t>Selon les prix en vigueur</t>
  </si>
  <si>
    <t>Consultant externe</t>
  </si>
  <si>
    <t>15. Logistique (support au projet)</t>
  </si>
  <si>
    <t>16. Formation</t>
  </si>
  <si>
    <t>Techniciens (BCT et tablettes)</t>
  </si>
  <si>
    <t>Formation des techniciens pour l’utilisation de la BCT. On estime que 350 techniciens seront formés pendant 1 journée, le coût d’une journée de travail étant de 100 euros.</t>
  </si>
  <si>
    <t>Autres utilisateurs (SI)</t>
  </si>
  <si>
    <t>NB Personnes : 600 : Jours de formation : 2 jours</t>
  </si>
  <si>
    <t>17. Autres (communication, etc.)</t>
  </si>
  <si>
    <t>A estimer selon besoins identifiés</t>
  </si>
  <si>
    <t>2, Fonctionnement et exploitation (coût de possession)</t>
  </si>
  <si>
    <t>21 Charges salariales</t>
  </si>
  <si>
    <t>Administrateur SI</t>
  </si>
  <si>
    <t>Salaires du marché Bac+5 (avec experience)</t>
  </si>
  <si>
    <t>Administrateur serveurs</t>
  </si>
  <si>
    <t>Salaires du marché Bac+5</t>
  </si>
  <si>
    <t>Service client : Responsable</t>
  </si>
  <si>
    <t>Bac +4 Commerce</t>
  </si>
  <si>
    <t xml:space="preserve">BC : Responsable </t>
  </si>
  <si>
    <t>Bac +3 Informatique SI et DB</t>
  </si>
  <si>
    <t>Gestion des risques : Responsable</t>
  </si>
  <si>
    <t>Bac +4 Gestion</t>
  </si>
  <si>
    <t>22, Maintenance</t>
  </si>
  <si>
    <t>Serveurs</t>
  </si>
  <si>
    <t>% de l'investissement</t>
  </si>
  <si>
    <t>Logiciels</t>
  </si>
  <si>
    <t>23. Prestations et autres abonnements</t>
  </si>
  <si>
    <t>Téléphonie/Internet 3G</t>
  </si>
  <si>
    <t>21€/mois * 12 mois pour 200 tablettes (Forfait Business Anywhere Pro, Orange)</t>
  </si>
  <si>
    <t>Fibre 100Mb/S + VPN &amp; Firewall</t>
  </si>
  <si>
    <t>100€/mois * 12 mois</t>
  </si>
  <si>
    <t>24 Autres (fluides, etc.)</t>
  </si>
  <si>
    <t>3. Retour sur investissement</t>
  </si>
  <si>
    <t>31, Gains (estimation)</t>
  </si>
  <si>
    <t>Amélioration du processus de négociation</t>
  </si>
  <si>
    <t>Amélioration de la satisfaction client</t>
  </si>
  <si>
    <t>Capitalisation de l’information</t>
  </si>
  <si>
    <t>Réduction des risques</t>
  </si>
  <si>
    <t>Taches de saisie</t>
  </si>
  <si>
    <t>Taches administratives</t>
  </si>
  <si>
    <t>Amélioration du processus de réalisation</t>
  </si>
  <si>
    <t>Augmentation du CA</t>
  </si>
  <si>
    <t>Augmentation du CA Maintenance de 1,5%</t>
  </si>
  <si>
    <t>CA</t>
  </si>
  <si>
    <t>CA Maintenance</t>
  </si>
  <si>
    <t>31, Montant du retour sur investissement (ROI)</t>
  </si>
  <si>
    <t>32, Délai du retour sur investissement</t>
  </si>
  <si>
    <t>II, Mise en œuvre</t>
  </si>
  <si>
    <t>Durée ou qualitatif</t>
  </si>
  <si>
    <t>1. Délai de mise en œuvre</t>
  </si>
  <si>
    <t>En mois</t>
  </si>
  <si>
    <t>A estimer selon le plan de mise en œuvre</t>
  </si>
  <si>
    <t>2. Délai d'adaptation au nouveau SI</t>
  </si>
  <si>
    <t>A estimer en fonction du contexte</t>
  </si>
  <si>
    <t>3. Impact sur l'organisation</t>
  </si>
  <si>
    <t>Qualitatif</t>
  </si>
  <si>
    <t>Selon l'importance des évolutions</t>
  </si>
  <si>
    <t>31. Des structures (postes de travail, services, ..)</t>
  </si>
  <si>
    <t>32, Des processus</t>
  </si>
  <si>
    <t>33. De la relation avec les partenaires (chantiers, ..)</t>
  </si>
  <si>
    <t>4, Risques de mise en œuvre (risques projet)</t>
  </si>
  <si>
    <t>Niveau</t>
  </si>
  <si>
    <t>A identifier</t>
  </si>
  <si>
    <t>5. Autres</t>
  </si>
  <si>
    <t>Selon</t>
  </si>
  <si>
    <t>III, Critères techniques</t>
  </si>
  <si>
    <t>1. Facilité d'intégration dans le SI de l'entreprise</t>
  </si>
  <si>
    <t>2. Adéquation aux besoins fonctionnels</t>
  </si>
  <si>
    <t>3. Qualités techniques</t>
  </si>
  <si>
    <t>31, Fiabilité, sécurité</t>
  </si>
  <si>
    <t>32, Evolutivité, facilité de MàJ</t>
  </si>
  <si>
    <t>33. Facilité d'utilisation, ergonomie</t>
  </si>
  <si>
    <t>4, Autres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</si>
</sst>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Verdana"/>
    </font>
    <font>
      <sz val="12"/>
      <color indexed="8"/>
      <name val="Helvetica"/>
    </font>
    <font>
      <sz val="10"/>
      <color indexed="8"/>
      <name val="Times New Roman"/>
    </font>
    <font>
      <sz val="13"/>
      <color indexed="8"/>
      <name val="Times New Roman"/>
    </font>
    <font>
      <b val="1"/>
      <sz val="10"/>
      <color indexed="8"/>
      <name val="Times New Roman"/>
    </font>
    <font>
      <b val="1"/>
      <sz val="20"/>
      <color indexed="8"/>
      <name val="Times New Roman"/>
    </font>
    <font>
      <i val="1"/>
      <sz val="10"/>
      <color indexed="8"/>
      <name val="Times New Roman"/>
    </font>
    <font>
      <sz val="10"/>
      <color indexed="12"/>
      <name val="Times New Roman"/>
    </font>
    <font>
      <b val="1"/>
      <sz val="10"/>
      <color indexed="12"/>
      <name val="Times New Roman"/>
    </font>
    <font>
      <sz val="10"/>
      <color indexed="13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2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horizontal="center" vertical="bottom"/>
    </xf>
    <xf numFmtId="1" fontId="4" borderId="2" applyNumberFormat="1" applyFont="1" applyFill="0" applyBorder="1" applyAlignment="1" applyProtection="0">
      <alignment horizontal="center" vertical="bottom"/>
    </xf>
    <xf numFmtId="1" fontId="4" borderId="2" applyNumberFormat="1" applyFont="1" applyFill="0" applyBorder="1" applyAlignment="1" applyProtection="0">
      <alignment horizontal="left" vertical="bottom"/>
    </xf>
    <xf numFmtId="0" fontId="2" borderId="2" applyNumberFormat="0" applyFont="1" applyFill="0" applyBorder="1" applyAlignment="1" applyProtection="0">
      <alignment vertical="bottom"/>
    </xf>
    <xf numFmtId="0" fontId="5" fillId="2" borderId="3" applyNumberFormat="1" applyFont="1" applyFill="1" applyBorder="1" applyAlignment="1" applyProtection="0">
      <alignment horizontal="left" vertical="bottom"/>
    </xf>
    <xf numFmtId="1" fontId="2" borderId="4" applyNumberFormat="1" applyFont="1" applyFill="0" applyBorder="1" applyAlignment="1" applyProtection="0">
      <alignment vertical="bottom"/>
    </xf>
    <xf numFmtId="1" fontId="2" borderId="5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horizontal="left" vertical="bottom"/>
    </xf>
    <xf numFmtId="0" fontId="5" fillId="2" borderId="6" applyNumberFormat="1" applyFont="1" applyFill="1" applyBorder="1" applyAlignment="1" applyProtection="0">
      <alignment horizontal="left" vertical="bottom"/>
    </xf>
    <xf numFmtId="1" fontId="4" borderId="7" applyNumberFormat="1" applyFont="1" applyFill="0" applyBorder="1" applyAlignment="1" applyProtection="0">
      <alignment horizontal="left" vertical="bottom"/>
    </xf>
    <xf numFmtId="0" fontId="4" fillId="3" borderId="8" applyNumberFormat="1" applyFont="1" applyFill="1" applyBorder="1" applyAlignment="1" applyProtection="0">
      <alignment horizontal="left" vertical="bottom"/>
    </xf>
    <xf numFmtId="0" fontId="2" borderId="9" applyNumberFormat="0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horizontal="left" vertical="bottom"/>
    </xf>
    <xf numFmtId="0" fontId="2" borderId="2" applyNumberFormat="1" applyFont="1" applyFill="0" applyBorder="1" applyAlignment="1" applyProtection="0">
      <alignment vertical="bottom"/>
    </xf>
    <xf numFmtId="1" fontId="4" borderId="10" applyNumberFormat="1" applyFont="1" applyFill="0" applyBorder="1" applyAlignment="1" applyProtection="0">
      <alignment vertical="bottom"/>
    </xf>
    <xf numFmtId="0" fontId="2" borderId="11" applyNumberFormat="0" applyFont="1" applyFill="0" applyBorder="1" applyAlignment="1" applyProtection="0">
      <alignment vertical="bottom"/>
    </xf>
    <xf numFmtId="0" fontId="4" fillId="3" borderId="12" applyNumberFormat="1" applyFont="1" applyFill="1" applyBorder="1" applyAlignment="1" applyProtection="0">
      <alignment vertical="bottom" wrapText="1"/>
    </xf>
    <xf numFmtId="0" fontId="4" fillId="3" borderId="13" applyNumberFormat="1" applyFont="1" applyFill="1" applyBorder="1" applyAlignment="1" applyProtection="0">
      <alignment horizontal="center" vertical="bottom" wrapText="1"/>
    </xf>
    <xf numFmtId="0" fontId="4" fillId="3" borderId="13" applyNumberFormat="0" applyFont="1" applyFill="1" applyBorder="1" applyAlignment="1" applyProtection="0">
      <alignment horizontal="center" vertical="bottom" wrapText="1"/>
    </xf>
    <xf numFmtId="0" fontId="2" borderId="14" applyNumberFormat="0" applyFont="1" applyFill="0" applyBorder="1" applyAlignment="1" applyProtection="0">
      <alignment vertical="bottom"/>
    </xf>
    <xf numFmtId="0" fontId="4" fillId="2" borderId="15" applyNumberFormat="1" applyFont="1" applyFill="1" applyBorder="1" applyAlignment="1" applyProtection="0">
      <alignment vertical="bottom" wrapText="1"/>
    </xf>
    <xf numFmtId="1" fontId="6" borderId="13" applyNumberFormat="1" applyFont="1" applyFill="0" applyBorder="1" applyAlignment="1" applyProtection="0">
      <alignment horizontal="center" vertical="bottom" wrapText="1"/>
    </xf>
    <xf numFmtId="1" fontId="2" borderId="13" applyNumberFormat="1" applyFont="1" applyFill="0" applyBorder="1" applyAlignment="1" applyProtection="0">
      <alignment horizontal="left" vertical="bottom" wrapText="1"/>
    </xf>
    <xf numFmtId="0" fontId="4" borderId="16" applyNumberFormat="1" applyFont="1" applyFill="0" applyBorder="1" applyAlignment="1" applyProtection="0">
      <alignment horizontal="right" vertical="center"/>
    </xf>
    <xf numFmtId="0" fontId="2" borderId="13" applyNumberFormat="1" applyFont="1" applyFill="0" applyBorder="1" applyAlignment="1" applyProtection="0">
      <alignment vertical="bottom" wrapText="1"/>
    </xf>
    <xf numFmtId="0" fontId="2" borderId="13" applyNumberFormat="0" applyFont="1" applyFill="0" applyBorder="1" applyAlignment="1" applyProtection="0">
      <alignment vertical="bottom" wrapText="1"/>
    </xf>
    <xf numFmtId="4" fontId="2" borderId="13" applyNumberFormat="1" applyFont="1" applyFill="0" applyBorder="1" applyAlignment="1" applyProtection="0">
      <alignment vertical="bottom"/>
    </xf>
    <xf numFmtId="4" fontId="2" borderId="13" applyNumberFormat="1" applyFont="1" applyFill="0" applyBorder="1" applyAlignment="1" applyProtection="0">
      <alignment horizontal="left" vertical="bottom"/>
    </xf>
    <xf numFmtId="0" fontId="2" borderId="13" applyNumberFormat="1" applyFont="1" applyFill="0" applyBorder="1" applyAlignment="1" applyProtection="0">
      <alignment horizontal="left" vertical="bottom"/>
    </xf>
    <xf numFmtId="0" fontId="4" borderId="17" applyNumberFormat="1" applyFont="1" applyFill="0" applyBorder="1" applyAlignment="1" applyProtection="0">
      <alignment horizontal="right" vertical="bottom"/>
    </xf>
    <xf numFmtId="0" fontId="2" borderId="13" applyNumberFormat="0" applyFont="1" applyFill="0" applyBorder="1" applyAlignment="1" applyProtection="0">
      <alignment horizontal="left" vertical="bottom"/>
    </xf>
    <xf numFmtId="0" fontId="4" borderId="13" applyNumberFormat="1" applyFont="1" applyFill="0" applyBorder="1" applyAlignment="1" applyProtection="0">
      <alignment horizontal="right" vertical="bottom"/>
    </xf>
    <xf numFmtId="0" fontId="2" borderId="13" applyNumberFormat="1" applyFont="1" applyFill="0" applyBorder="1" applyAlignment="1" applyProtection="0">
      <alignment vertical="bottom"/>
    </xf>
    <xf numFmtId="0" fontId="2" borderId="13" applyNumberFormat="0" applyFont="1" applyFill="0" applyBorder="1" applyAlignment="1" applyProtection="0">
      <alignment vertical="bottom"/>
    </xf>
    <xf numFmtId="0" fontId="2" borderId="16" applyNumberFormat="1" applyFont="1" applyFill="0" applyBorder="1" applyAlignment="1" applyProtection="0">
      <alignment horizontal="left" vertical="bottom" wrapText="1"/>
    </xf>
    <xf numFmtId="0" fontId="4" borderId="18" applyNumberFormat="1" applyFont="1" applyFill="0" applyBorder="1" applyAlignment="1" applyProtection="0">
      <alignment horizontal="right" vertical="bottom"/>
    </xf>
    <xf numFmtId="0" fontId="2" borderId="18" applyNumberFormat="1" applyFont="1" applyFill="0" applyBorder="1" applyAlignment="1" applyProtection="0">
      <alignment horizontal="left" vertical="bottom"/>
    </xf>
    <xf numFmtId="0" fontId="2" borderId="19" applyNumberFormat="1" applyFont="1" applyFill="0" applyBorder="1" applyAlignment="1" applyProtection="0">
      <alignment vertical="bottom"/>
    </xf>
    <xf numFmtId="0" fontId="2" borderId="20" applyNumberFormat="1" applyFont="1" applyFill="0" applyBorder="1" applyAlignment="1" applyProtection="0">
      <alignment vertical="bottom"/>
    </xf>
    <xf numFmtId="0" fontId="2" borderId="17" applyNumberFormat="1" applyFont="1" applyFill="0" applyBorder="1" applyAlignment="1" applyProtection="0">
      <alignment horizontal="left" vertical="bottom"/>
    </xf>
    <xf numFmtId="0" fontId="2" borderId="16" applyNumberFormat="1" applyFont="1" applyFill="0" applyBorder="1" applyAlignment="1" applyProtection="0">
      <alignment horizontal="left" vertical="center"/>
    </xf>
    <xf numFmtId="4" fontId="2" borderId="13" applyNumberFormat="1" applyFont="1" applyFill="0" applyBorder="1" applyAlignment="1" applyProtection="0">
      <alignment vertical="center"/>
    </xf>
    <xf numFmtId="4" fontId="2" borderId="13" applyNumberFormat="1" applyFont="1" applyFill="0" applyBorder="1" applyAlignment="1" applyProtection="0">
      <alignment horizontal="left" vertical="center"/>
    </xf>
    <xf numFmtId="0" fontId="2" borderId="13" applyNumberFormat="1" applyFont="1" applyFill="0" applyBorder="1" applyAlignment="1" applyProtection="0">
      <alignment horizontal="left" vertical="center" wrapText="1"/>
    </xf>
    <xf numFmtId="1" fontId="4" borderId="13" applyNumberFormat="1" applyFont="1" applyFill="0" applyBorder="1" applyAlignment="1" applyProtection="0">
      <alignment horizontal="right" vertical="bottom"/>
    </xf>
    <xf numFmtId="0" fontId="4" fillId="2" borderId="13" applyNumberFormat="1" applyFont="1" applyFill="1" applyBorder="1" applyAlignment="1" applyProtection="0">
      <alignment horizontal="left" vertical="bottom"/>
    </xf>
    <xf numFmtId="0" fontId="4" borderId="13" applyNumberFormat="0" applyFont="1" applyFill="0" applyBorder="1" applyAlignment="1" applyProtection="0">
      <alignment horizontal="right" vertical="center"/>
    </xf>
    <xf numFmtId="0" fontId="2" borderId="13" applyNumberFormat="1" applyFont="1" applyFill="0" applyBorder="1" applyAlignment="1" applyProtection="0">
      <alignment horizontal="left" vertical="bottom" wrapText="1"/>
    </xf>
    <xf numFmtId="0" fontId="4" borderId="13" applyNumberFormat="0" applyFont="1" applyFill="0" applyBorder="1" applyAlignment="1" applyProtection="0">
      <alignment horizontal="right" vertical="bottom"/>
    </xf>
    <xf numFmtId="0" fontId="7" borderId="16" applyNumberFormat="0" applyFont="1" applyFill="0" applyBorder="1" applyAlignment="1" applyProtection="0">
      <alignment horizontal="left" vertical="center" wrapText="1"/>
    </xf>
    <xf numFmtId="0" fontId="2" borderId="21" applyNumberFormat="1" applyFont="1" applyFill="0" applyBorder="1" applyAlignment="1" applyProtection="0">
      <alignment vertical="bottom" wrapText="1"/>
    </xf>
    <xf numFmtId="0" fontId="2" borderId="22" applyNumberFormat="1" applyFont="1" applyFill="0" applyBorder="1" applyAlignment="1" applyProtection="0">
      <alignment vertical="bottom" wrapText="1"/>
    </xf>
    <xf numFmtId="0" fontId="2" borderId="22" applyNumberFormat="1" applyFont="1" applyFill="0" applyBorder="1" applyAlignment="1" applyProtection="0">
      <alignment vertical="bottom"/>
    </xf>
    <xf numFmtId="0" fontId="2" borderId="23" applyNumberFormat="1" applyFont="1" applyFill="0" applyBorder="1" applyAlignment="1" applyProtection="0">
      <alignment vertical="bottom"/>
    </xf>
    <xf numFmtId="0" fontId="2" borderId="24" applyNumberFormat="0" applyFont="1" applyFill="0" applyBorder="1" applyAlignment="1" applyProtection="0">
      <alignment vertical="bottom"/>
    </xf>
    <xf numFmtId="0" fontId="2" borderId="25" applyNumberFormat="0" applyFont="1" applyFill="0" applyBorder="1" applyAlignment="1" applyProtection="0">
      <alignment vertical="bottom"/>
    </xf>
    <xf numFmtId="0" fontId="2" borderId="21" applyNumberFormat="0" applyFont="1" applyFill="0" applyBorder="1" applyAlignment="1" applyProtection="0">
      <alignment vertical="bottom"/>
    </xf>
    <xf numFmtId="0" fontId="4" borderId="21" applyNumberFormat="1" applyFont="1" applyFill="0" applyBorder="1" applyAlignment="1" applyProtection="0">
      <alignment vertical="center" wrapText="1"/>
    </xf>
    <xf numFmtId="0" fontId="4" borderId="22" applyNumberFormat="0" applyFont="1" applyFill="0" applyBorder="1" applyAlignment="1" applyProtection="0">
      <alignment vertical="bottom" wrapText="1"/>
    </xf>
    <xf numFmtId="0" fontId="4" borderId="22" applyNumberFormat="0" applyFont="1" applyFill="0" applyBorder="1" applyAlignment="1" applyProtection="0">
      <alignment vertical="bottom"/>
    </xf>
    <xf numFmtId="0" fontId="4" borderId="23" applyNumberFormat="0" applyFont="1" applyFill="0" applyBorder="1" applyAlignment="1" applyProtection="0">
      <alignment vertical="bottom"/>
    </xf>
    <xf numFmtId="4" fontId="4" borderId="13" applyNumberFormat="1" applyFont="1" applyFill="0" applyBorder="1" applyAlignment="1" applyProtection="0">
      <alignment horizontal="left" vertical="center"/>
    </xf>
    <xf numFmtId="0" fontId="8" borderId="18" applyNumberFormat="1" applyFont="1" applyFill="0" applyBorder="1" applyAlignment="1" applyProtection="0">
      <alignment horizontal="left" vertical="center" wrapText="1"/>
    </xf>
    <xf numFmtId="4" fontId="9" borderId="18" applyNumberFormat="1" applyFont="1" applyFill="0" applyBorder="1" applyAlignment="1" applyProtection="0">
      <alignment horizontal="left" vertical="center" wrapText="1"/>
    </xf>
    <xf numFmtId="4" fontId="9" borderId="17" applyNumberFormat="1" applyFont="1" applyFill="0" applyBorder="1" applyAlignment="1" applyProtection="0">
      <alignment horizontal="left" vertical="center" wrapText="1"/>
    </xf>
    <xf numFmtId="0" fontId="2" borderId="26" applyNumberFormat="0" applyFont="1" applyFill="0" applyBorder="1" applyAlignment="1" applyProtection="0">
      <alignment vertical="bottom"/>
    </xf>
    <xf numFmtId="1" fontId="2" borderId="22" applyNumberFormat="1" applyFont="1" applyFill="0" applyBorder="1" applyAlignment="1" applyProtection="0">
      <alignment vertical="bottom"/>
    </xf>
    <xf numFmtId="1" fontId="2" borderId="22" applyNumberFormat="1" applyFont="1" applyFill="0" applyBorder="1" applyAlignment="1" applyProtection="0">
      <alignment horizontal="left" vertical="bottom"/>
    </xf>
    <xf numFmtId="1" fontId="4" fillId="3" borderId="13" applyNumberFormat="1" applyFont="1" applyFill="1" applyBorder="1" applyAlignment="1" applyProtection="0">
      <alignment horizontal="center" vertical="bottom" wrapText="1"/>
    </xf>
    <xf numFmtId="1" fontId="4" fillId="3" borderId="13" applyNumberFormat="1" applyFont="1" applyFill="1" applyBorder="1" applyAlignment="1" applyProtection="0">
      <alignment horizontal="center" vertical="center" wrapText="1"/>
    </xf>
    <xf numFmtId="0" fontId="4" fillId="3" borderId="13" applyNumberFormat="1" applyFont="1" applyFill="1" applyBorder="1" applyAlignment="1" applyProtection="0">
      <alignment horizontal="left" vertical="center" wrapText="1"/>
    </xf>
    <xf numFmtId="1" fontId="4" fillId="3" borderId="13" applyNumberFormat="1" applyFont="1" applyFill="1" applyBorder="1" applyAlignment="1" applyProtection="0">
      <alignment horizontal="left" vertical="center" wrapText="1"/>
    </xf>
    <xf numFmtId="0" fontId="4" fillId="2" borderId="13" applyNumberFormat="1" applyFont="1" applyFill="1" applyBorder="1" applyAlignment="1" applyProtection="0">
      <alignment vertical="bottom"/>
    </xf>
    <xf numFmtId="4" fontId="6" fillId="4" borderId="13" applyNumberFormat="1" applyFont="1" applyFill="1" applyBorder="1" applyAlignment="1" applyProtection="0">
      <alignment horizontal="center" vertical="bottom" wrapText="1"/>
    </xf>
    <xf numFmtId="1" fontId="6" fillId="4" borderId="13" applyNumberFormat="1" applyFont="1" applyFill="1" applyBorder="1" applyAlignment="1" applyProtection="0">
      <alignment horizontal="center" vertical="bottom" wrapText="1"/>
    </xf>
    <xf numFmtId="4" fontId="2" fillId="4" borderId="13" applyNumberFormat="1" applyFont="1" applyFill="1" applyBorder="1" applyAlignment="1" applyProtection="0">
      <alignment vertical="bottom"/>
    </xf>
    <xf numFmtId="0" fontId="2" borderId="27" applyNumberFormat="0" applyFont="1" applyFill="0" applyBorder="1" applyAlignment="1" applyProtection="0">
      <alignment vertical="bottom"/>
    </xf>
    <xf numFmtId="1" fontId="4" borderId="27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99"/>
      <rgbColor rgb="ffe3e3e3"/>
      <rgbColor rgb="ff2c2c2c"/>
      <rgbColor rgb="ffff0000"/>
      <rgbColor rgb="ff96969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74"/>
  <sheetViews>
    <sheetView workbookViewId="0" showGridLines="0" defaultGridColor="1"/>
  </sheetViews>
  <sheetFormatPr defaultColWidth="7" defaultRowHeight="12.75" customHeight="1" outlineLevelRow="0" outlineLevelCol="0"/>
  <cols>
    <col min="1" max="1" width="54.25" style="1" customWidth="1"/>
    <col min="2" max="2" width="12.9375" style="1" customWidth="1"/>
    <col min="3" max="3" width="12.9375" style="1" customWidth="1"/>
    <col min="4" max="4" width="13.125" style="1" customWidth="1"/>
    <col min="5" max="5" width="12.75" style="1" customWidth="1"/>
    <col min="6" max="6" width="12.75" style="1" customWidth="1"/>
    <col min="7" max="7" width="34.25" style="1" customWidth="1"/>
    <col min="8" max="8" width="15.875" style="1" customWidth="1"/>
    <col min="9" max="9" width="15.375" style="1" customWidth="1"/>
    <col min="10" max="256" width="7" style="1" customWidth="1"/>
  </cols>
  <sheetData>
    <row r="1" ht="13.5" customHeight="1">
      <c r="A1" s="2"/>
      <c r="B1" s="3"/>
      <c r="C1" s="3"/>
      <c r="D1" s="3"/>
      <c r="E1" s="3"/>
      <c r="F1" s="4"/>
      <c r="G1" s="4"/>
      <c r="H1" s="5"/>
      <c r="I1" s="5"/>
    </row>
    <row r="2" ht="25.5" customHeight="1">
      <c r="A2" t="s" s="6">
        <v>0</v>
      </c>
      <c r="B2" s="7"/>
      <c r="C2" s="8"/>
      <c r="D2" s="9"/>
      <c r="E2" s="3"/>
      <c r="F2" s="4"/>
      <c r="G2" s="4"/>
      <c r="H2" s="10"/>
      <c r="I2" s="10"/>
    </row>
    <row r="3" ht="26.25" customHeight="1">
      <c r="A3" t="s" s="11">
        <v>1</v>
      </c>
      <c r="B3" s="7"/>
      <c r="C3" s="8"/>
      <c r="D3" s="9"/>
      <c r="E3" s="3"/>
      <c r="F3" s="4"/>
      <c r="G3" s="4"/>
      <c r="H3" s="10"/>
      <c r="I3" s="10"/>
    </row>
    <row r="4" ht="13.5" customHeight="1">
      <c r="A4" s="12"/>
      <c r="B4" s="9"/>
      <c r="C4" s="9"/>
      <c r="D4" s="9"/>
      <c r="E4" s="3"/>
      <c r="F4" s="4"/>
      <c r="G4" s="4"/>
      <c r="H4" s="10"/>
      <c r="I4" s="10"/>
    </row>
    <row r="5" ht="13.5" customHeight="1">
      <c r="A5" t="s" s="13">
        <v>2</v>
      </c>
      <c r="B5" s="7"/>
      <c r="C5" s="8"/>
      <c r="D5" s="9"/>
      <c r="E5" s="3"/>
      <c r="F5" s="4"/>
      <c r="G5" s="4"/>
      <c r="H5" s="10"/>
      <c r="I5" s="10"/>
    </row>
    <row r="6" ht="16.05" customHeight="1">
      <c r="A6" s="14"/>
      <c r="B6" s="5"/>
      <c r="C6" s="5"/>
      <c r="D6" s="5"/>
      <c r="E6" s="5"/>
      <c r="F6" s="5"/>
      <c r="G6" s="5"/>
      <c r="H6" s="5"/>
      <c r="I6" s="5"/>
    </row>
    <row r="7" ht="16" customHeight="1">
      <c r="A7" t="s" s="15">
        <v>3</v>
      </c>
      <c r="B7" s="5"/>
      <c r="C7" s="5"/>
      <c r="D7" s="5"/>
      <c r="E7" s="5"/>
      <c r="F7" s="5"/>
      <c r="G7" s="5"/>
      <c r="H7" s="5"/>
      <c r="I7" s="5"/>
    </row>
    <row r="8" ht="16" customHeight="1">
      <c r="A8" t="s" s="16">
        <v>4</v>
      </c>
      <c r="B8" s="5"/>
      <c r="C8" s="5"/>
      <c r="D8" s="5"/>
      <c r="E8" s="5"/>
      <c r="F8" s="5"/>
      <c r="G8" s="5"/>
      <c r="H8" s="5"/>
      <c r="I8" s="5"/>
    </row>
    <row r="9" ht="16" customHeight="1">
      <c r="A9" t="s" s="17">
        <v>5</v>
      </c>
      <c r="B9" s="5"/>
      <c r="C9" s="5"/>
      <c r="D9" s="5"/>
      <c r="E9" s="5"/>
      <c r="F9" s="5"/>
      <c r="G9" s="5"/>
      <c r="H9" s="5"/>
      <c r="I9" s="5"/>
    </row>
    <row r="10" ht="16" customHeight="1">
      <c r="A10" t="s" s="17">
        <v>6</v>
      </c>
      <c r="B10" s="5"/>
      <c r="C10" s="5"/>
      <c r="D10" s="5"/>
      <c r="E10" s="5"/>
      <c r="F10" s="5"/>
      <c r="G10" s="5"/>
      <c r="H10" s="5"/>
      <c r="I10" s="5"/>
    </row>
    <row r="11" ht="16" customHeight="1">
      <c r="A11" t="s" s="15">
        <v>7</v>
      </c>
      <c r="B11" s="5"/>
      <c r="C11" s="5"/>
      <c r="D11" s="5"/>
      <c r="E11" s="5"/>
      <c r="F11" s="5"/>
      <c r="G11" s="5"/>
      <c r="H11" s="5"/>
      <c r="I11" s="5"/>
    </row>
    <row r="12" ht="16" customHeight="1">
      <c r="A12" s="18"/>
      <c r="B12" s="19"/>
      <c r="C12" s="19"/>
      <c r="D12" s="19"/>
      <c r="E12" s="19"/>
      <c r="F12" s="19"/>
      <c r="G12" s="19"/>
      <c r="H12" s="5"/>
      <c r="I12" s="5"/>
    </row>
    <row r="13" ht="25.5" customHeight="1">
      <c r="A13" t="s" s="20">
        <v>8</v>
      </c>
      <c r="B13" t="s" s="21">
        <v>9</v>
      </c>
      <c r="C13" s="22"/>
      <c r="D13" t="s" s="21">
        <v>10</v>
      </c>
      <c r="E13" t="s" s="21">
        <v>11</v>
      </c>
      <c r="F13" t="s" s="21">
        <v>12</v>
      </c>
      <c r="G13" t="s" s="21">
        <v>13</v>
      </c>
      <c r="H13" s="23"/>
      <c r="I13" s="5"/>
    </row>
    <row r="14" ht="13.5" customHeight="1">
      <c r="A14" t="s" s="24">
        <v>14</v>
      </c>
      <c r="B14" s="25"/>
      <c r="C14" s="25"/>
      <c r="D14" s="25"/>
      <c r="E14" s="25"/>
      <c r="F14" s="26"/>
      <c r="G14" s="26"/>
      <c r="H14" s="23"/>
      <c r="I14" s="5"/>
    </row>
    <row r="15" ht="26.55" customHeight="1">
      <c r="A15" t="s" s="27">
        <v>15</v>
      </c>
      <c r="B15" t="s" s="28">
        <v>16</v>
      </c>
      <c r="C15" s="29"/>
      <c r="D15" s="30">
        <v>10000</v>
      </c>
      <c r="E15" s="30">
        <v>3</v>
      </c>
      <c r="F15" s="31">
        <f>D15*E15</f>
        <v>30000</v>
      </c>
      <c r="G15" t="s" s="32">
        <v>17</v>
      </c>
      <c r="H15" s="23"/>
      <c r="I15" s="5"/>
    </row>
    <row r="16" ht="16" customHeight="1">
      <c r="A16" s="33"/>
      <c r="B16" t="s" s="28">
        <v>18</v>
      </c>
      <c r="C16" s="29"/>
      <c r="D16" s="30">
        <v>150</v>
      </c>
      <c r="E16" s="30">
        <v>200</v>
      </c>
      <c r="F16" s="31">
        <f>D16*E16</f>
        <v>30000</v>
      </c>
      <c r="G16" s="34"/>
      <c r="H16" s="23"/>
      <c r="I16" s="5"/>
    </row>
    <row r="17" ht="26.55" customHeight="1">
      <c r="A17" t="s" s="35">
        <v>19</v>
      </c>
      <c r="B17" t="s" s="28">
        <v>20</v>
      </c>
      <c r="C17" s="29"/>
      <c r="D17" s="30">
        <v>11000</v>
      </c>
      <c r="E17" s="30">
        <v>1</v>
      </c>
      <c r="F17" s="31"/>
      <c r="G17" s="34"/>
      <c r="H17" s="23"/>
      <c r="I17" s="5"/>
    </row>
    <row r="18" ht="16" customHeight="1">
      <c r="A18" t="s" s="27">
        <v>21</v>
      </c>
      <c r="B18" t="s" s="36">
        <v>22</v>
      </c>
      <c r="C18" s="37"/>
      <c r="D18" s="30">
        <v>9750</v>
      </c>
      <c r="E18" s="30">
        <v>14</v>
      </c>
      <c r="F18" s="31">
        <f>D18*E18</f>
        <v>136500</v>
      </c>
      <c r="G18" t="s" s="38">
        <v>23</v>
      </c>
      <c r="H18" s="23"/>
      <c r="I18" s="5"/>
    </row>
    <row r="19" ht="16" customHeight="1">
      <c r="A19" s="39"/>
      <c r="B19" t="s" s="36">
        <v>24</v>
      </c>
      <c r="C19" s="37"/>
      <c r="D19" s="30">
        <v>9750</v>
      </c>
      <c r="E19" s="30">
        <v>13</v>
      </c>
      <c r="F19" s="31">
        <f>D19*E19</f>
        <v>126750</v>
      </c>
      <c r="G19" s="40"/>
      <c r="H19" s="23"/>
      <c r="I19" s="5"/>
    </row>
    <row r="20" ht="16" customHeight="1">
      <c r="A20" s="41"/>
      <c r="B20" t="s" s="36">
        <v>25</v>
      </c>
      <c r="C20" s="37"/>
      <c r="D20" s="30">
        <v>9750</v>
      </c>
      <c r="E20" s="30">
        <v>11</v>
      </c>
      <c r="F20" s="31">
        <f>D20*E20</f>
        <v>107250</v>
      </c>
      <c r="G20" s="40"/>
      <c r="H20" s="23"/>
      <c r="I20" s="5"/>
    </row>
    <row r="21" ht="16" customHeight="1">
      <c r="A21" s="42"/>
      <c r="B21" t="s" s="36">
        <v>26</v>
      </c>
      <c r="C21" s="37"/>
      <c r="D21" s="30">
        <v>9750</v>
      </c>
      <c r="E21" s="30">
        <v>10</v>
      </c>
      <c r="F21" s="31">
        <f>D21*E21</f>
        <v>97500</v>
      </c>
      <c r="G21" s="43"/>
      <c r="H21" s="23"/>
      <c r="I21" s="5"/>
    </row>
    <row r="22" ht="16" customHeight="1">
      <c r="A22" t="s" s="27">
        <v>27</v>
      </c>
      <c r="B22" t="s" s="36">
        <v>28</v>
      </c>
      <c r="C22" s="37"/>
      <c r="D22" s="30">
        <v>20000</v>
      </c>
      <c r="E22" s="30">
        <v>1</v>
      </c>
      <c r="F22" s="31">
        <f>D22*E22</f>
        <v>20000</v>
      </c>
      <c r="G22" t="s" s="44">
        <v>29</v>
      </c>
      <c r="H22" s="23"/>
      <c r="I22" s="5"/>
    </row>
    <row r="23" ht="16" customHeight="1">
      <c r="A23" s="33"/>
      <c r="B23" t="s" s="36">
        <v>30</v>
      </c>
      <c r="C23" s="37"/>
      <c r="D23" s="30">
        <v>10000</v>
      </c>
      <c r="E23" s="30">
        <v>1</v>
      </c>
      <c r="F23" s="31">
        <f>D23*E23</f>
        <v>10000</v>
      </c>
      <c r="G23" s="43"/>
      <c r="H23" s="23"/>
      <c r="I23" s="5"/>
    </row>
    <row r="24" ht="16" customHeight="1">
      <c r="A24" t="s" s="35">
        <v>31</v>
      </c>
      <c r="B24" s="30"/>
      <c r="C24" s="30"/>
      <c r="D24" s="30"/>
      <c r="E24" s="30"/>
      <c r="F24" s="31"/>
      <c r="G24" s="34"/>
      <c r="H24" s="23"/>
      <c r="I24" s="5"/>
    </row>
    <row r="25" ht="37.55" customHeight="1">
      <c r="A25" t="s" s="27">
        <v>32</v>
      </c>
      <c r="B25" t="s" s="28">
        <v>33</v>
      </c>
      <c r="C25" s="29"/>
      <c r="D25" s="45">
        <v>100</v>
      </c>
      <c r="E25" s="45">
        <v>350</v>
      </c>
      <c r="F25" s="46">
        <f>D25*E25</f>
        <v>35000</v>
      </c>
      <c r="G25" t="s" s="47">
        <v>34</v>
      </c>
      <c r="H25" s="23"/>
      <c r="I25" s="5"/>
    </row>
    <row r="26" ht="16" customHeight="1">
      <c r="A26" s="33"/>
      <c r="B26" t="s" s="36">
        <v>35</v>
      </c>
      <c r="C26" s="37"/>
      <c r="D26" s="30">
        <v>200</v>
      </c>
      <c r="E26" s="30">
        <f>600*2</f>
        <v>1200</v>
      </c>
      <c r="F26" s="31">
        <f>D26*E26</f>
        <v>240000</v>
      </c>
      <c r="G26" t="s" s="32">
        <v>36</v>
      </c>
      <c r="H26" s="23"/>
      <c r="I26" s="5"/>
    </row>
    <row r="27" ht="16" customHeight="1">
      <c r="A27" t="s" s="35">
        <v>37</v>
      </c>
      <c r="B27" s="30"/>
      <c r="C27" s="30"/>
      <c r="D27" s="30"/>
      <c r="E27" s="30"/>
      <c r="F27" s="31"/>
      <c r="G27" t="s" s="32">
        <v>38</v>
      </c>
      <c r="H27" s="23"/>
      <c r="I27" s="5"/>
    </row>
    <row r="28" ht="16" customHeight="1">
      <c r="A28" s="48"/>
      <c r="B28" s="30"/>
      <c r="C28" s="30"/>
      <c r="D28" s="30"/>
      <c r="E28" s="30"/>
      <c r="F28" s="31"/>
      <c r="G28" s="31"/>
      <c r="H28" s="23"/>
      <c r="I28" s="5"/>
    </row>
    <row r="29" ht="16" customHeight="1">
      <c r="A29" t="s" s="49">
        <v>39</v>
      </c>
      <c r="B29" s="30"/>
      <c r="C29" s="30"/>
      <c r="D29" s="30"/>
      <c r="E29" s="30"/>
      <c r="F29" s="31"/>
      <c r="G29" s="31"/>
      <c r="H29" s="23"/>
      <c r="I29" s="5"/>
    </row>
    <row r="30" ht="16" customHeight="1">
      <c r="A30" t="s" s="27">
        <v>40</v>
      </c>
      <c r="B30" t="s" s="36">
        <v>41</v>
      </c>
      <c r="C30" s="37"/>
      <c r="D30" s="30">
        <v>40000</v>
      </c>
      <c r="E30" s="30">
        <v>1</v>
      </c>
      <c r="F30" s="31">
        <f>D30*E30</f>
        <v>40000</v>
      </c>
      <c r="G30" t="s" s="32">
        <v>42</v>
      </c>
      <c r="H30" s="23"/>
      <c r="I30" s="5"/>
    </row>
    <row r="31" ht="16" customHeight="1">
      <c r="A31" s="33"/>
      <c r="B31" t="s" s="36">
        <v>43</v>
      </c>
      <c r="C31" s="37"/>
      <c r="D31" s="30">
        <v>30000</v>
      </c>
      <c r="E31" s="30">
        <v>1</v>
      </c>
      <c r="F31" s="31">
        <f>D31*E31</f>
        <v>30000</v>
      </c>
      <c r="G31" t="s" s="32">
        <v>44</v>
      </c>
      <c r="H31" s="23"/>
      <c r="I31" s="5"/>
    </row>
    <row r="32" ht="26.55" customHeight="1">
      <c r="A32" s="50"/>
      <c r="B32" t="s" s="28">
        <v>45</v>
      </c>
      <c r="C32" s="29"/>
      <c r="D32" s="30">
        <v>27000</v>
      </c>
      <c r="E32" s="30"/>
      <c r="F32" s="31">
        <f>D32*E32</f>
        <v>0</v>
      </c>
      <c r="G32" t="s" s="32">
        <v>46</v>
      </c>
      <c r="H32" s="23"/>
      <c r="I32" s="5"/>
    </row>
    <row r="33" ht="16" customHeight="1">
      <c r="A33" s="50"/>
      <c r="B33" t="s" s="36">
        <v>47</v>
      </c>
      <c r="C33" s="37"/>
      <c r="D33" s="30">
        <v>25000</v>
      </c>
      <c r="E33" s="30"/>
      <c r="F33" s="31">
        <f>D33*E33</f>
        <v>0</v>
      </c>
      <c r="G33" t="s" s="32">
        <v>48</v>
      </c>
      <c r="H33" s="23"/>
      <c r="I33" s="5"/>
    </row>
    <row r="34" ht="26.55" customHeight="1">
      <c r="A34" s="50"/>
      <c r="B34" t="s" s="28">
        <v>49</v>
      </c>
      <c r="C34" s="29"/>
      <c r="D34" s="30">
        <v>27000</v>
      </c>
      <c r="E34" s="30"/>
      <c r="F34" s="31">
        <f>D34*E34</f>
        <v>0</v>
      </c>
      <c r="G34" t="s" s="32">
        <v>50</v>
      </c>
      <c r="H34" s="23"/>
      <c r="I34" s="5"/>
    </row>
    <row r="35" ht="16" customHeight="1">
      <c r="A35" s="50"/>
      <c r="B35" s="37"/>
      <c r="C35" s="37"/>
      <c r="D35" s="30"/>
      <c r="E35" s="30"/>
      <c r="F35" s="31">
        <f>D35*E35</f>
        <v>0</v>
      </c>
      <c r="G35" s="34"/>
      <c r="H35" s="23"/>
      <c r="I35" s="5"/>
    </row>
    <row r="36" ht="16" customHeight="1">
      <c r="A36" t="s" s="27">
        <v>51</v>
      </c>
      <c r="B36" t="s" s="36">
        <v>52</v>
      </c>
      <c r="C36" s="37"/>
      <c r="D36" s="30">
        <v>50000</v>
      </c>
      <c r="E36" s="30">
        <v>1</v>
      </c>
      <c r="F36" s="31">
        <f>D36*E36</f>
        <v>50000</v>
      </c>
      <c r="G36" t="s" s="32">
        <v>53</v>
      </c>
      <c r="H36" s="23"/>
      <c r="I36" s="5"/>
    </row>
    <row r="37" ht="16" customHeight="1">
      <c r="A37" s="33"/>
      <c r="B37" t="s" s="36">
        <v>54</v>
      </c>
      <c r="C37" s="37"/>
      <c r="D37" s="30">
        <v>70000</v>
      </c>
      <c r="E37" s="30">
        <v>1</v>
      </c>
      <c r="F37" s="31">
        <f>D37*E37</f>
        <v>70000</v>
      </c>
      <c r="G37" s="34"/>
      <c r="H37" s="23"/>
      <c r="I37" s="5"/>
    </row>
    <row r="38" ht="26.55" customHeight="1">
      <c r="A38" t="s" s="35">
        <v>55</v>
      </c>
      <c r="B38" t="s" s="36">
        <v>56</v>
      </c>
      <c r="C38" s="37"/>
      <c r="D38" s="30">
        <f>21*12</f>
        <v>252</v>
      </c>
      <c r="E38" s="30">
        <v>200</v>
      </c>
      <c r="F38" s="31">
        <f>D38*E38</f>
        <v>50400</v>
      </c>
      <c r="G38" t="s" s="51">
        <v>57</v>
      </c>
      <c r="H38" s="23"/>
      <c r="I38" s="5"/>
    </row>
    <row r="39" ht="26.55" customHeight="1">
      <c r="A39" s="52"/>
      <c r="B39" t="s" s="28">
        <v>58</v>
      </c>
      <c r="C39" s="29"/>
      <c r="D39" s="30">
        <f>100</f>
        <v>100</v>
      </c>
      <c r="E39" s="30">
        <v>12</v>
      </c>
      <c r="F39" s="31">
        <f>E39*D39</f>
        <v>1200</v>
      </c>
      <c r="G39" t="s" s="32">
        <v>59</v>
      </c>
      <c r="H39" s="23"/>
      <c r="I39" s="5"/>
    </row>
    <row r="40" ht="16" customHeight="1">
      <c r="A40" t="s" s="35">
        <v>60</v>
      </c>
      <c r="B40" s="30"/>
      <c r="C40" s="30"/>
      <c r="D40" s="30"/>
      <c r="E40" s="30"/>
      <c r="F40" s="31"/>
      <c r="G40" s="34"/>
      <c r="H40" s="23"/>
      <c r="I40" s="5"/>
    </row>
    <row r="41" ht="16" customHeight="1">
      <c r="A41" s="48"/>
      <c r="B41" s="30"/>
      <c r="C41" s="30"/>
      <c r="D41" s="30"/>
      <c r="E41" s="30"/>
      <c r="F41" s="31"/>
      <c r="G41" s="31"/>
      <c r="H41" s="23"/>
      <c r="I41" s="5"/>
    </row>
    <row r="42" ht="16" customHeight="1">
      <c r="A42" t="s" s="49">
        <v>61</v>
      </c>
      <c r="B42" s="30"/>
      <c r="C42" s="30"/>
      <c r="D42" s="30"/>
      <c r="E42" s="30"/>
      <c r="F42" s="31"/>
      <c r="G42" s="53"/>
      <c r="H42" s="23"/>
      <c r="I42" s="5"/>
    </row>
    <row r="43" ht="15.55" customHeight="1">
      <c r="A43" t="s" s="27">
        <v>62</v>
      </c>
      <c r="B43" t="s" s="54">
        <v>63</v>
      </c>
      <c r="C43" s="55"/>
      <c r="D43" s="56"/>
      <c r="E43" s="57"/>
      <c r="F43" s="58"/>
      <c r="G43" s="5"/>
      <c r="H43" s="5"/>
      <c r="I43" s="5"/>
    </row>
    <row r="44" ht="15.55" customHeight="1">
      <c r="A44" s="39"/>
      <c r="B44" t="s" s="54">
        <v>64</v>
      </c>
      <c r="C44" s="55"/>
      <c r="D44" s="56"/>
      <c r="E44" s="57"/>
      <c r="F44" s="23"/>
      <c r="G44" s="5"/>
      <c r="H44" s="5"/>
      <c r="I44" s="5"/>
    </row>
    <row r="45" ht="15.55" customHeight="1">
      <c r="A45" s="39"/>
      <c r="B45" t="s" s="54">
        <v>65</v>
      </c>
      <c r="C45" s="55"/>
      <c r="D45" s="56"/>
      <c r="E45" s="57"/>
      <c r="F45" s="23"/>
      <c r="G45" s="5"/>
      <c r="H45" s="5"/>
      <c r="I45" s="5"/>
    </row>
    <row r="46" ht="15.55" customHeight="1">
      <c r="A46" s="39"/>
      <c r="B46" t="s" s="54">
        <v>66</v>
      </c>
      <c r="C46" s="55"/>
      <c r="D46" s="56"/>
      <c r="E46" s="57"/>
      <c r="F46" s="59"/>
      <c r="G46" s="5"/>
      <c r="H46" s="5"/>
      <c r="I46" s="5"/>
    </row>
    <row r="47" ht="16" customHeight="1">
      <c r="A47" s="39"/>
      <c r="B47" t="s" s="54">
        <v>67</v>
      </c>
      <c r="C47" s="55"/>
      <c r="D47" s="56"/>
      <c r="E47" s="57"/>
      <c r="F47" s="31">
        <v>100000</v>
      </c>
      <c r="G47" s="23"/>
      <c r="H47" s="5"/>
      <c r="I47" s="5"/>
    </row>
    <row r="48" ht="16" customHeight="1">
      <c r="A48" s="39"/>
      <c r="B48" t="s" s="54">
        <v>68</v>
      </c>
      <c r="C48" s="55"/>
      <c r="D48" s="56"/>
      <c r="E48" s="57"/>
      <c r="F48" s="31">
        <v>100000</v>
      </c>
      <c r="G48" s="23"/>
      <c r="H48" s="5"/>
      <c r="I48" s="5"/>
    </row>
    <row r="49" ht="15.55" customHeight="1">
      <c r="A49" s="33"/>
      <c r="B49" t="s" s="54">
        <v>69</v>
      </c>
      <c r="C49" s="55"/>
      <c r="D49" s="56"/>
      <c r="E49" s="57"/>
      <c r="F49" s="60"/>
      <c r="G49" s="5"/>
      <c r="H49" s="5"/>
      <c r="I49" s="5"/>
    </row>
    <row r="50" ht="16" customHeight="1">
      <c r="A50" s="50"/>
      <c r="B50" t="s" s="61">
        <v>70</v>
      </c>
      <c r="C50" s="62"/>
      <c r="D50" s="63"/>
      <c r="E50" s="64"/>
      <c r="F50" s="65">
        <f>0.015*F52</f>
        <v>367500.0000000001</v>
      </c>
      <c r="G50" t="s" s="66">
        <v>71</v>
      </c>
      <c r="H50" s="23"/>
      <c r="I50" s="5"/>
    </row>
    <row r="51" ht="16" customHeight="1">
      <c r="A51" s="52"/>
      <c r="B51" s="37"/>
      <c r="C51" s="37"/>
      <c r="D51" s="30"/>
      <c r="E51" t="s" s="36">
        <v>72</v>
      </c>
      <c r="F51" s="31">
        <v>350000000</v>
      </c>
      <c r="G51" s="23"/>
      <c r="H51" s="5"/>
      <c r="I51" s="5"/>
    </row>
    <row r="52" ht="16" customHeight="1">
      <c r="A52" s="52"/>
      <c r="B52" s="37"/>
      <c r="C52" s="37"/>
      <c r="D52" s="30"/>
      <c r="E52" t="s" s="36">
        <v>73</v>
      </c>
      <c r="F52" s="31">
        <f>0.07*F51</f>
        <v>24500000</v>
      </c>
      <c r="G52" s="23"/>
      <c r="H52" s="5"/>
      <c r="I52" s="5"/>
    </row>
    <row r="53" ht="16" customHeight="1">
      <c r="A53" t="s" s="35">
        <v>74</v>
      </c>
      <c r="B53" s="30"/>
      <c r="C53" s="30"/>
      <c r="D53" s="30"/>
      <c r="E53" s="30"/>
      <c r="F53" s="31"/>
      <c r="G53" s="67"/>
      <c r="H53" s="23"/>
      <c r="I53" s="5"/>
    </row>
    <row r="54" ht="16" customHeight="1">
      <c r="A54" t="s" s="35">
        <v>75</v>
      </c>
      <c r="B54" s="30"/>
      <c r="C54" s="30"/>
      <c r="D54" s="30"/>
      <c r="E54" s="30"/>
      <c r="F54" s="31"/>
      <c r="G54" s="68"/>
      <c r="H54" s="23"/>
      <c r="I54" s="5"/>
    </row>
    <row r="55" ht="16" customHeight="1">
      <c r="A55" s="69"/>
      <c r="B55" s="70"/>
      <c r="C55" s="70"/>
      <c r="D55" s="70"/>
      <c r="E55" s="70"/>
      <c r="F55" s="71"/>
      <c r="G55" s="71"/>
      <c r="H55" s="5"/>
      <c r="I55" s="5"/>
    </row>
    <row r="56" ht="24.75" customHeight="1">
      <c r="A56" t="s" s="20">
        <v>76</v>
      </c>
      <c r="B56" s="72"/>
      <c r="C56" s="72"/>
      <c r="D56" s="72"/>
      <c r="E56" s="73"/>
      <c r="F56" t="s" s="74">
        <v>77</v>
      </c>
      <c r="G56" s="75"/>
      <c r="H56" s="23"/>
      <c r="I56" s="5"/>
    </row>
    <row r="57" ht="16" customHeight="1">
      <c r="A57" t="s" s="76">
        <v>78</v>
      </c>
      <c r="B57" s="77"/>
      <c r="C57" s="77"/>
      <c r="D57" s="77"/>
      <c r="E57" s="78"/>
      <c r="F57" t="s" s="51">
        <v>79</v>
      </c>
      <c r="G57" t="s" s="51">
        <v>80</v>
      </c>
      <c r="H57" s="23"/>
      <c r="I57" s="5"/>
    </row>
    <row r="58" ht="16" customHeight="1">
      <c r="A58" t="s" s="76">
        <v>81</v>
      </c>
      <c r="B58" s="79"/>
      <c r="C58" s="79"/>
      <c r="D58" s="79"/>
      <c r="E58" s="79"/>
      <c r="F58" t="s" s="32">
        <v>79</v>
      </c>
      <c r="G58" t="s" s="32">
        <v>82</v>
      </c>
      <c r="H58" s="23"/>
      <c r="I58" s="5"/>
    </row>
    <row r="59" ht="16" customHeight="1">
      <c r="A59" t="s" s="76">
        <v>83</v>
      </c>
      <c r="B59" s="79"/>
      <c r="C59" s="79"/>
      <c r="D59" s="79"/>
      <c r="E59" s="79"/>
      <c r="F59" t="s" s="32">
        <v>84</v>
      </c>
      <c r="G59" t="s" s="32">
        <v>85</v>
      </c>
      <c r="H59" s="23"/>
      <c r="I59" s="5"/>
    </row>
    <row r="60" ht="16" customHeight="1">
      <c r="A60" t="s" s="35">
        <v>86</v>
      </c>
      <c r="B60" s="79"/>
      <c r="C60" s="79"/>
      <c r="D60" s="79"/>
      <c r="E60" s="79"/>
      <c r="F60" s="31"/>
      <c r="G60" s="31"/>
      <c r="H60" s="23"/>
      <c r="I60" s="5"/>
    </row>
    <row r="61" ht="16" customHeight="1">
      <c r="A61" t="s" s="35">
        <v>87</v>
      </c>
      <c r="B61" s="79"/>
      <c r="C61" s="79"/>
      <c r="D61" s="79"/>
      <c r="E61" s="79"/>
      <c r="F61" s="31"/>
      <c r="G61" s="31"/>
      <c r="H61" s="23"/>
      <c r="I61" s="5"/>
    </row>
    <row r="62" ht="16" customHeight="1">
      <c r="A62" t="s" s="35">
        <v>88</v>
      </c>
      <c r="B62" s="79"/>
      <c r="C62" s="79"/>
      <c r="D62" s="79"/>
      <c r="E62" s="79"/>
      <c r="F62" s="31"/>
      <c r="G62" s="31"/>
      <c r="H62" s="23"/>
      <c r="I62" s="5"/>
    </row>
    <row r="63" ht="16" customHeight="1">
      <c r="A63" t="s" s="76">
        <v>89</v>
      </c>
      <c r="B63" s="79"/>
      <c r="C63" s="79"/>
      <c r="D63" s="79"/>
      <c r="E63" s="79"/>
      <c r="F63" t="s" s="32">
        <v>90</v>
      </c>
      <c r="G63" t="s" s="32">
        <v>91</v>
      </c>
      <c r="H63" s="23"/>
      <c r="I63" s="5"/>
    </row>
    <row r="64" ht="16" customHeight="1">
      <c r="A64" t="s" s="76">
        <v>92</v>
      </c>
      <c r="B64" s="79"/>
      <c r="C64" s="79"/>
      <c r="D64" s="79"/>
      <c r="E64" s="79"/>
      <c r="F64" t="s" s="32">
        <v>93</v>
      </c>
      <c r="G64" t="s" s="32">
        <v>91</v>
      </c>
      <c r="H64" s="23"/>
      <c r="I64" s="5"/>
    </row>
    <row r="65" ht="16" customHeight="1">
      <c r="A65" s="69"/>
      <c r="B65" s="70"/>
      <c r="C65" s="70"/>
      <c r="D65" s="70"/>
      <c r="E65" s="70"/>
      <c r="F65" s="71"/>
      <c r="G65" s="71"/>
      <c r="H65" s="5"/>
      <c r="I65" s="5"/>
    </row>
    <row r="66" ht="24.75" customHeight="1">
      <c r="A66" t="s" s="20">
        <v>94</v>
      </c>
      <c r="B66" s="72"/>
      <c r="C66" s="72"/>
      <c r="D66" s="72"/>
      <c r="E66" s="73"/>
      <c r="F66" t="s" s="74">
        <v>84</v>
      </c>
      <c r="G66" s="75"/>
      <c r="H66" s="23"/>
      <c r="I66" s="5"/>
    </row>
    <row r="67" ht="16" customHeight="1">
      <c r="A67" t="s" s="76">
        <v>95</v>
      </c>
      <c r="B67" s="77"/>
      <c r="C67" s="77"/>
      <c r="D67" s="77"/>
      <c r="E67" s="78"/>
      <c r="F67" s="26"/>
      <c r="G67" s="26"/>
      <c r="H67" s="23"/>
      <c r="I67" s="5"/>
    </row>
    <row r="68" ht="16" customHeight="1">
      <c r="A68" t="s" s="76">
        <v>96</v>
      </c>
      <c r="B68" s="79"/>
      <c r="C68" s="79"/>
      <c r="D68" s="79"/>
      <c r="E68" s="79"/>
      <c r="F68" s="31"/>
      <c r="G68" s="31"/>
      <c r="H68" s="23"/>
      <c r="I68" s="5"/>
    </row>
    <row r="69" ht="16" customHeight="1">
      <c r="A69" t="s" s="76">
        <v>97</v>
      </c>
      <c r="B69" s="79"/>
      <c r="C69" s="79"/>
      <c r="D69" s="79"/>
      <c r="E69" s="79"/>
      <c r="F69" s="31"/>
      <c r="G69" s="31"/>
      <c r="H69" s="23"/>
      <c r="I69" s="5"/>
    </row>
    <row r="70" ht="16" customHeight="1">
      <c r="A70" t="s" s="35">
        <v>98</v>
      </c>
      <c r="B70" s="79"/>
      <c r="C70" s="79"/>
      <c r="D70" s="79"/>
      <c r="E70" s="79"/>
      <c r="F70" s="31"/>
      <c r="G70" s="31"/>
      <c r="H70" s="23"/>
      <c r="I70" s="5"/>
    </row>
    <row r="71" ht="16" customHeight="1">
      <c r="A71" t="s" s="35">
        <v>99</v>
      </c>
      <c r="B71" s="79"/>
      <c r="C71" s="79"/>
      <c r="D71" s="79"/>
      <c r="E71" s="79"/>
      <c r="F71" s="31"/>
      <c r="G71" s="31"/>
      <c r="H71" s="23"/>
      <c r="I71" s="5"/>
    </row>
    <row r="72" ht="16" customHeight="1">
      <c r="A72" t="s" s="35">
        <v>100</v>
      </c>
      <c r="B72" s="79"/>
      <c r="C72" s="79"/>
      <c r="D72" s="79"/>
      <c r="E72" s="79"/>
      <c r="F72" s="31"/>
      <c r="G72" s="31"/>
      <c r="H72" s="23"/>
      <c r="I72" s="5"/>
    </row>
    <row r="73" ht="16" customHeight="1">
      <c r="A73" t="s" s="76">
        <v>101</v>
      </c>
      <c r="B73" s="79"/>
      <c r="C73" s="79"/>
      <c r="D73" s="79"/>
      <c r="E73" s="79"/>
      <c r="F73" s="31"/>
      <c r="G73" s="31"/>
      <c r="H73" s="23"/>
      <c r="I73" s="5"/>
    </row>
    <row r="74" ht="16" customHeight="1">
      <c r="A74" s="80"/>
      <c r="B74" s="81"/>
      <c r="C74" s="81"/>
      <c r="D74" s="81"/>
      <c r="E74" s="80"/>
      <c r="F74" s="80"/>
      <c r="G74" s="80"/>
      <c r="H74" s="5"/>
      <c r="I74" s="5"/>
    </row>
  </sheetData>
  <mergeCells count="18">
    <mergeCell ref="A15:A16"/>
    <mergeCell ref="A18:A21"/>
    <mergeCell ref="A22:A23"/>
    <mergeCell ref="A25:A26"/>
    <mergeCell ref="A30:A31"/>
    <mergeCell ref="A36:A37"/>
    <mergeCell ref="G2:I2"/>
    <mergeCell ref="G18:G21"/>
    <mergeCell ref="G22:G23"/>
    <mergeCell ref="A43:A49"/>
    <mergeCell ref="B43:E43"/>
    <mergeCell ref="B44:E44"/>
    <mergeCell ref="B45:E45"/>
    <mergeCell ref="B46:E46"/>
    <mergeCell ref="B47:E47"/>
    <mergeCell ref="B48:E48"/>
    <mergeCell ref="B49:E49"/>
    <mergeCell ref="B50:E50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