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organStingray\Desktop\Data for manuscript\"/>
    </mc:Choice>
  </mc:AlternateContent>
  <xr:revisionPtr revIDLastSave="0" documentId="8_{D7D6B0C4-144A-4CA2-9845-41F31AFE5ED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able 1" sheetId="1" r:id="rId1"/>
    <sheet name="Correl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3" l="1"/>
  <c r="F47" i="3"/>
  <c r="F48" i="3"/>
  <c r="F49" i="3"/>
  <c r="L49" i="3" s="1"/>
  <c r="F50" i="3"/>
  <c r="F45" i="3"/>
  <c r="L46" i="3" s="1"/>
  <c r="E46" i="3"/>
  <c r="K46" i="3" s="1"/>
  <c r="E47" i="3"/>
  <c r="K47" i="3" s="1"/>
  <c r="E48" i="3"/>
  <c r="K48" i="3" s="1"/>
  <c r="E49" i="3"/>
  <c r="K49" i="3" s="1"/>
  <c r="E50" i="3"/>
  <c r="K50" i="3" s="1"/>
  <c r="E45" i="3"/>
  <c r="K45" i="3" s="1"/>
  <c r="D46" i="3"/>
  <c r="D47" i="3"/>
  <c r="D48" i="3"/>
  <c r="D49" i="3"/>
  <c r="J49" i="3" s="1"/>
  <c r="D50" i="3"/>
  <c r="J50" i="3" s="1"/>
  <c r="D45" i="3"/>
  <c r="C46" i="3"/>
  <c r="C47" i="3"/>
  <c r="C48" i="3"/>
  <c r="I48" i="3" s="1"/>
  <c r="C49" i="3"/>
  <c r="I49" i="3" s="1"/>
  <c r="C50" i="3"/>
  <c r="C45" i="3"/>
  <c r="B46" i="3"/>
  <c r="B47" i="3"/>
  <c r="B48" i="3"/>
  <c r="B49" i="3"/>
  <c r="B50" i="3"/>
  <c r="B45" i="3"/>
  <c r="D52" i="3" s="1"/>
  <c r="F38" i="3"/>
  <c r="F39" i="3"/>
  <c r="F40" i="3"/>
  <c r="F41" i="3"/>
  <c r="F36" i="3"/>
  <c r="F37" i="3"/>
  <c r="L37" i="3" s="1"/>
  <c r="E37" i="3"/>
  <c r="E38" i="3"/>
  <c r="E39" i="3"/>
  <c r="E40" i="3"/>
  <c r="E41" i="3"/>
  <c r="E36" i="3"/>
  <c r="K37" i="3" s="1"/>
  <c r="D37" i="3"/>
  <c r="D38" i="3"/>
  <c r="D39" i="3"/>
  <c r="D40" i="3"/>
  <c r="J40" i="3" s="1"/>
  <c r="D41" i="3"/>
  <c r="D36" i="3"/>
  <c r="J39" i="3" s="1"/>
  <c r="C41" i="3"/>
  <c r="C40" i="3"/>
  <c r="C39" i="3"/>
  <c r="C38" i="3"/>
  <c r="C37" i="3"/>
  <c r="C36" i="3"/>
  <c r="I38" i="3" s="1"/>
  <c r="B41" i="3"/>
  <c r="B40" i="3"/>
  <c r="B39" i="3"/>
  <c r="B38" i="3"/>
  <c r="B37" i="3"/>
  <c r="B36" i="3"/>
  <c r="J46" i="3"/>
  <c r="J47" i="3"/>
  <c r="J48" i="3"/>
  <c r="H48" i="3"/>
  <c r="H49" i="3"/>
  <c r="L45" i="3"/>
  <c r="J45" i="3"/>
  <c r="I41" i="3"/>
  <c r="K36" i="3"/>
  <c r="J3" i="1"/>
  <c r="J4" i="1"/>
  <c r="J2" i="1"/>
  <c r="I3" i="1"/>
  <c r="I4" i="1"/>
  <c r="I2" i="1"/>
  <c r="C15" i="1"/>
  <c r="D15" i="1"/>
  <c r="B15" i="1"/>
  <c r="C14" i="1"/>
  <c r="D14" i="1"/>
  <c r="B14" i="1"/>
  <c r="H47" i="3" l="1"/>
  <c r="H46" i="3"/>
  <c r="I46" i="3"/>
  <c r="L40" i="3"/>
  <c r="H40" i="3"/>
  <c r="L38" i="3"/>
  <c r="I37" i="3"/>
  <c r="L48" i="3"/>
  <c r="K39" i="3"/>
  <c r="J41" i="3"/>
  <c r="H38" i="3"/>
  <c r="K40" i="3"/>
  <c r="K38" i="3"/>
  <c r="L47" i="3"/>
  <c r="L36" i="3"/>
  <c r="L41" i="3"/>
  <c r="L39" i="3"/>
  <c r="H41" i="3"/>
  <c r="I50" i="3"/>
  <c r="H50" i="3"/>
  <c r="L50" i="3"/>
  <c r="J38" i="3"/>
  <c r="I40" i="3"/>
  <c r="I39" i="3"/>
  <c r="J37" i="3"/>
  <c r="J36" i="3"/>
  <c r="K41" i="3"/>
  <c r="C52" i="3"/>
  <c r="H45" i="3"/>
  <c r="C43" i="3"/>
  <c r="F52" i="3"/>
  <c r="E52" i="3"/>
  <c r="J52" i="3"/>
  <c r="I45" i="3"/>
  <c r="I47" i="3"/>
  <c r="E43" i="3"/>
  <c r="H36" i="3"/>
  <c r="D43" i="3"/>
  <c r="I36" i="3"/>
  <c r="H39" i="3"/>
  <c r="F43" i="3"/>
  <c r="H37" i="3"/>
  <c r="K43" i="3" l="1"/>
  <c r="I52" i="3"/>
  <c r="K52" i="3"/>
  <c r="L52" i="3"/>
  <c r="L43" i="3"/>
  <c r="J43" i="3"/>
  <c r="I43" i="3"/>
</calcChain>
</file>

<file path=xl/sharedStrings.xml><?xml version="1.0" encoding="utf-8"?>
<sst xmlns="http://schemas.openxmlformats.org/spreadsheetml/2006/main" count="91" uniqueCount="31">
  <si>
    <t>Off</t>
  </si>
  <si>
    <t>On</t>
  </si>
  <si>
    <t>Sub1</t>
  </si>
  <si>
    <t>Sub3</t>
  </si>
  <si>
    <t>Sub5</t>
  </si>
  <si>
    <t>Sub8</t>
  </si>
  <si>
    <t>Sub10</t>
  </si>
  <si>
    <t>Sub11</t>
  </si>
  <si>
    <t>L-Dopa</t>
  </si>
  <si>
    <t>Age</t>
  </si>
  <si>
    <t>Duration PD</t>
  </si>
  <si>
    <t>mean</t>
  </si>
  <si>
    <t>sd</t>
  </si>
  <si>
    <t>MDS-UPDRS 3</t>
  </si>
  <si>
    <t>H&amp;Y</t>
  </si>
  <si>
    <t>Stage</t>
  </si>
  <si>
    <t>Mean</t>
  </si>
  <si>
    <t>Sd</t>
  </si>
  <si>
    <t>Flexor L</t>
  </si>
  <si>
    <t>Extensor L</t>
  </si>
  <si>
    <t>Flexor R</t>
  </si>
  <si>
    <t>Extensor R</t>
  </si>
  <si>
    <t>Fist Peaks</t>
  </si>
  <si>
    <t>FTT Peaks</t>
  </si>
  <si>
    <t>Before L-DOPA</t>
  </si>
  <si>
    <t>After L-DOPA</t>
  </si>
  <si>
    <t>Sub2</t>
  </si>
  <si>
    <t>Sub4</t>
  </si>
  <si>
    <t>Sub6</t>
  </si>
  <si>
    <t>FTT</t>
  </si>
  <si>
    <t>FIST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</si>
</sst>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Flexors R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Correlations!$B$45:$B$50</c:f>
              <c:numCache>
                <c:formatCode>General</c:formatCode>
                <c:ptCount val="6"/>
                <c:pt idx="0">
                  <c:v>-21</c:v>
                </c:pt>
                <c:pt idx="1">
                  <c:v>-15</c:v>
                </c:pt>
                <c:pt idx="2">
                  <c:v>-9</c:v>
                </c:pt>
                <c:pt idx="3">
                  <c:v>-15</c:v>
                </c:pt>
                <c:pt idx="4">
                  <c:v>-10</c:v>
                </c:pt>
                <c:pt idx="5">
                  <c:v>-11</c:v>
                </c:pt>
              </c:numCache>
            </c:numRef>
          </c:xVal>
          <c:yVal>
            <c:numRef>
              <c:f>Correlations!$E$45:$E$50</c:f>
              <c:numCache>
                <c:formatCode>General</c:formatCode>
                <c:ptCount val="6"/>
                <c:pt idx="0">
                  <c:v>17</c:v>
                </c:pt>
                <c:pt idx="1">
                  <c:v>11</c:v>
                </c:pt>
                <c:pt idx="2">
                  <c:v>1</c:v>
                </c:pt>
                <c:pt idx="3">
                  <c:v>15</c:v>
                </c:pt>
                <c:pt idx="4">
                  <c:v>7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8-41A6-A96C-93895FB1D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22224"/>
        <c:axId val="694318944"/>
      </c:scatterChart>
      <c:valAx>
        <c:axId val="694322224"/>
        <c:scaling>
          <c:orientation val="minMax"/>
          <c:max val="-7"/>
          <c:min val="-2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 in UPDRS III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18944"/>
        <c:crosses val="autoZero"/>
        <c:crossBetween val="midCat"/>
      </c:valAx>
      <c:valAx>
        <c:axId val="6943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in the number of peaks (s)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22224"/>
        <c:crossesAt val="-2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Extensors</a:t>
            </a:r>
            <a:r>
              <a:rPr lang="en-US" baseline="0"/>
              <a:t> R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6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Correlations!$B$45:$B$50</c:f>
              <c:numCache>
                <c:formatCode>General</c:formatCode>
                <c:ptCount val="6"/>
                <c:pt idx="0">
                  <c:v>-21</c:v>
                </c:pt>
                <c:pt idx="1">
                  <c:v>-15</c:v>
                </c:pt>
                <c:pt idx="2">
                  <c:v>-9</c:v>
                </c:pt>
                <c:pt idx="3">
                  <c:v>-15</c:v>
                </c:pt>
                <c:pt idx="4">
                  <c:v>-10</c:v>
                </c:pt>
                <c:pt idx="5">
                  <c:v>-11</c:v>
                </c:pt>
              </c:numCache>
            </c:numRef>
          </c:xVal>
          <c:yVal>
            <c:numRef>
              <c:f>Correlations!$F$45:$F$50</c:f>
              <c:numCache>
                <c:formatCode>General</c:formatCode>
                <c:ptCount val="6"/>
                <c:pt idx="0">
                  <c:v>19</c:v>
                </c:pt>
                <c:pt idx="1">
                  <c:v>10</c:v>
                </c:pt>
                <c:pt idx="2">
                  <c:v>1</c:v>
                </c:pt>
                <c:pt idx="3">
                  <c:v>15</c:v>
                </c:pt>
                <c:pt idx="4">
                  <c:v>9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F5F-4F3E-ACF7-BE2482205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22224"/>
        <c:axId val="694318944"/>
      </c:scatterChart>
      <c:valAx>
        <c:axId val="694322224"/>
        <c:scaling>
          <c:orientation val="minMax"/>
          <c:max val="-7"/>
          <c:min val="-2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 in UPDRS III scores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18944"/>
        <c:crosses val="autoZero"/>
        <c:crossBetween val="midCat"/>
      </c:valAx>
      <c:valAx>
        <c:axId val="694318944"/>
        <c:scaling>
          <c:orientation val="minMax"/>
          <c:max val="2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Difference in the number of peaks </a:t>
                </a:r>
                <a:r>
                  <a:rPr lang="ru-RU" sz="1200" b="0" i="0" baseline="0">
                    <a:effectLst/>
                  </a:rPr>
                  <a:t>(</a:t>
                </a:r>
                <a:r>
                  <a:rPr lang="en-US" sz="1200" b="0" i="0" baseline="0">
                    <a:effectLst/>
                  </a:rPr>
                  <a:t>s</a:t>
                </a:r>
                <a:r>
                  <a:rPr lang="ru-RU" sz="1200" b="0" i="0" baseline="0">
                    <a:effectLst/>
                  </a:rPr>
                  <a:t>)</a:t>
                </a:r>
                <a:endParaRPr lang="ru-RU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22224"/>
        <c:crossesAt val="-23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Flexors L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Correlations!$B$45:$B$50</c:f>
              <c:numCache>
                <c:formatCode>General</c:formatCode>
                <c:ptCount val="6"/>
                <c:pt idx="0">
                  <c:v>-21</c:v>
                </c:pt>
                <c:pt idx="1">
                  <c:v>-15</c:v>
                </c:pt>
                <c:pt idx="2">
                  <c:v>-9</c:v>
                </c:pt>
                <c:pt idx="3">
                  <c:v>-15</c:v>
                </c:pt>
                <c:pt idx="4">
                  <c:v>-10</c:v>
                </c:pt>
                <c:pt idx="5">
                  <c:v>-11</c:v>
                </c:pt>
              </c:numCache>
            </c:numRef>
          </c:xVal>
          <c:yVal>
            <c:numRef>
              <c:f>Correlations!$C$45:$C$50</c:f>
              <c:numCache>
                <c:formatCode>General</c:formatCode>
                <c:ptCount val="6"/>
                <c:pt idx="0">
                  <c:v>12</c:v>
                </c:pt>
                <c:pt idx="1">
                  <c:v>13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  <c:pt idx="5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E-437C-B400-4652E1260E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22224"/>
        <c:axId val="694318944"/>
      </c:scatterChart>
      <c:valAx>
        <c:axId val="694322224"/>
        <c:scaling>
          <c:orientation val="minMax"/>
          <c:max val="-7"/>
          <c:min val="-2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in UPDRS</a:t>
                </a:r>
                <a:r>
                  <a:rPr lang="en-US"/>
                  <a:t> III scores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18944"/>
        <c:crosses val="autoZero"/>
        <c:crossBetween val="midCat"/>
      </c:valAx>
      <c:valAx>
        <c:axId val="6943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 in the number of peaks </a:t>
                </a:r>
                <a:r>
                  <a:rPr lang="ru-RU"/>
                  <a:t>(</a:t>
                </a:r>
                <a:r>
                  <a:rPr lang="en-US"/>
                  <a:t>s</a:t>
                </a:r>
                <a:r>
                  <a:rPr lang="ru-RU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22224"/>
        <c:crossesAt val="-2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Extensors L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Correlations!$B$45:$B$50</c:f>
              <c:numCache>
                <c:formatCode>General</c:formatCode>
                <c:ptCount val="6"/>
                <c:pt idx="0">
                  <c:v>-21</c:v>
                </c:pt>
                <c:pt idx="1">
                  <c:v>-15</c:v>
                </c:pt>
                <c:pt idx="2">
                  <c:v>-9</c:v>
                </c:pt>
                <c:pt idx="3">
                  <c:v>-15</c:v>
                </c:pt>
                <c:pt idx="4">
                  <c:v>-10</c:v>
                </c:pt>
                <c:pt idx="5">
                  <c:v>-11</c:v>
                </c:pt>
              </c:numCache>
            </c:numRef>
          </c:xVal>
          <c:yVal>
            <c:numRef>
              <c:f>Correlations!$D$45:$D$50</c:f>
              <c:numCache>
                <c:formatCode>General</c:formatCode>
                <c:ptCount val="6"/>
                <c:pt idx="0">
                  <c:v>12</c:v>
                </c:pt>
                <c:pt idx="1">
                  <c:v>14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62-4A76-8FEE-D1B270E55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322224"/>
        <c:axId val="694318944"/>
      </c:scatterChart>
      <c:valAx>
        <c:axId val="694322224"/>
        <c:scaling>
          <c:orientation val="minMax"/>
          <c:max val="-7"/>
          <c:min val="-2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</a:t>
                </a:r>
                <a:r>
                  <a:rPr lang="en-US" baseline="0"/>
                  <a:t> in UPDRS III scores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18944"/>
        <c:crosses val="autoZero"/>
        <c:crossBetween val="midCat"/>
      </c:valAx>
      <c:valAx>
        <c:axId val="6943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Difference in the number of peaks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4322224"/>
        <c:crossesAt val="-23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315406</xdr:colOff>
      <xdr:row>54</xdr:row>
      <xdr:rowOff>55974</xdr:rowOff>
    </xdr:from>
    <xdr:to>
      <xdr:col>25</xdr:col>
      <xdr:colOff>112755</xdr:colOff>
      <xdr:row>71</xdr:row>
      <xdr:rowOff>14065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61BAED3-B39A-6620-65A1-91ADADEA8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109929</xdr:colOff>
      <xdr:row>54</xdr:row>
      <xdr:rowOff>62917</xdr:rowOff>
    </xdr:from>
    <xdr:to>
      <xdr:col>33</xdr:col>
      <xdr:colOff>511628</xdr:colOff>
      <xdr:row>71</xdr:row>
      <xdr:rowOff>10885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337449C-2A69-DAC0-9EF4-CA2101C7E8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312420</xdr:colOff>
      <xdr:row>37</xdr:row>
      <xdr:rowOff>105517</xdr:rowOff>
    </xdr:from>
    <xdr:to>
      <xdr:col>25</xdr:col>
      <xdr:colOff>106680</xdr:colOff>
      <xdr:row>54</xdr:row>
      <xdr:rowOff>63607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24F9787E-6871-4FB4-AA89-E707487DB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101531</xdr:colOff>
      <xdr:row>37</xdr:row>
      <xdr:rowOff>102562</xdr:rowOff>
    </xdr:from>
    <xdr:to>
      <xdr:col>33</xdr:col>
      <xdr:colOff>503332</xdr:colOff>
      <xdr:row>54</xdr:row>
      <xdr:rowOff>58180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B330C7E-6584-4851-83CA-9E2E962E6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15"/>
  <sheetViews>
    <sheetView workbookViewId="0">
      <selection activeCell="C20" sqref="C20"/>
    </sheetView>
  </sheetViews>
  <sheetFormatPr defaultRowHeight="14.4" x14ac:dyDescent="0.3"/>
  <cols>
    <col min="2" max="2" width="12.33203125" bestFit="1" customWidth="1"/>
    <col min="3" max="4" width="13.44140625" bestFit="1" customWidth="1"/>
  </cols>
  <sheetData>
    <row r="1" spans="1:10" x14ac:dyDescent="0.3">
      <c r="A1" s="8"/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I1" t="s">
        <v>11</v>
      </c>
      <c r="J1" t="s">
        <v>12</v>
      </c>
    </row>
    <row r="2" spans="1:10" x14ac:dyDescent="0.3">
      <c r="A2" s="8" t="s">
        <v>8</v>
      </c>
      <c r="B2" s="8">
        <v>1000</v>
      </c>
      <c r="C2" s="8">
        <v>500</v>
      </c>
      <c r="D2" s="8">
        <v>625</v>
      </c>
      <c r="E2" s="8">
        <v>750</v>
      </c>
      <c r="F2" s="8">
        <v>500</v>
      </c>
      <c r="G2" s="8">
        <v>125</v>
      </c>
      <c r="I2" s="2">
        <f>AVERAGE(B2:G2)</f>
        <v>583.33333333333337</v>
      </c>
      <c r="J2" s="2">
        <f>STDEV(B2:G2)</f>
        <v>292.26129861250303</v>
      </c>
    </row>
    <row r="3" spans="1:10" x14ac:dyDescent="0.3">
      <c r="A3" s="8" t="s">
        <v>9</v>
      </c>
      <c r="B3" s="8">
        <v>64</v>
      </c>
      <c r="C3" s="8">
        <v>62</v>
      </c>
      <c r="D3" s="8">
        <v>70</v>
      </c>
      <c r="E3" s="8">
        <v>71</v>
      </c>
      <c r="F3" s="8">
        <v>68</v>
      </c>
      <c r="G3" s="8">
        <v>50</v>
      </c>
      <c r="I3" s="2">
        <f>AVERAGE(B3:G3)</f>
        <v>64.166666666666671</v>
      </c>
      <c r="J3" s="2">
        <f>STDEV(B3:G3)</f>
        <v>7.7567175188133817</v>
      </c>
    </row>
    <row r="4" spans="1:10" x14ac:dyDescent="0.3">
      <c r="A4" s="8" t="s">
        <v>10</v>
      </c>
      <c r="B4" s="8">
        <v>4</v>
      </c>
      <c r="C4" s="8">
        <v>11</v>
      </c>
      <c r="D4" s="8">
        <v>25</v>
      </c>
      <c r="E4" s="8">
        <v>9</v>
      </c>
      <c r="F4" s="8">
        <v>6</v>
      </c>
      <c r="G4" s="8">
        <v>11</v>
      </c>
      <c r="I4" s="2">
        <f>AVERAGE(B4:G4)</f>
        <v>11</v>
      </c>
      <c r="J4" s="2">
        <f>STDEV(B4:G4)</f>
        <v>7.4027022093286989</v>
      </c>
    </row>
    <row r="6" spans="1:10" x14ac:dyDescent="0.3">
      <c r="A6" s="8"/>
      <c r="B6" s="9" t="s">
        <v>13</v>
      </c>
      <c r="C6" s="9"/>
      <c r="D6" s="10" t="s">
        <v>14</v>
      </c>
    </row>
    <row r="7" spans="1:10" x14ac:dyDescent="0.3">
      <c r="A7" s="8"/>
      <c r="B7" s="8" t="s">
        <v>0</v>
      </c>
      <c r="C7" s="8" t="s">
        <v>1</v>
      </c>
      <c r="D7" s="8" t="s">
        <v>15</v>
      </c>
    </row>
    <row r="8" spans="1:10" x14ac:dyDescent="0.3">
      <c r="A8" s="8" t="s">
        <v>2</v>
      </c>
      <c r="B8" s="8">
        <v>48</v>
      </c>
      <c r="C8" s="8">
        <v>27</v>
      </c>
      <c r="D8" s="8">
        <v>2.5</v>
      </c>
    </row>
    <row r="9" spans="1:10" x14ac:dyDescent="0.3">
      <c r="A9" s="8" t="s">
        <v>3</v>
      </c>
      <c r="B9" s="8">
        <v>63</v>
      </c>
      <c r="C9" s="8">
        <v>48</v>
      </c>
      <c r="D9" s="8">
        <v>3</v>
      </c>
    </row>
    <row r="10" spans="1:10" x14ac:dyDescent="0.3">
      <c r="A10" s="8" t="s">
        <v>4</v>
      </c>
      <c r="B10" s="8">
        <v>22</v>
      </c>
      <c r="C10" s="8">
        <v>13</v>
      </c>
      <c r="D10" s="8">
        <v>2.5</v>
      </c>
    </row>
    <row r="11" spans="1:10" x14ac:dyDescent="0.3">
      <c r="A11" s="8" t="s">
        <v>5</v>
      </c>
      <c r="B11" s="8">
        <v>44</v>
      </c>
      <c r="C11" s="8">
        <v>29</v>
      </c>
      <c r="D11" s="8">
        <v>3</v>
      </c>
    </row>
    <row r="12" spans="1:10" x14ac:dyDescent="0.3">
      <c r="A12" s="8" t="s">
        <v>6</v>
      </c>
      <c r="B12" s="8">
        <v>19</v>
      </c>
      <c r="C12" s="8">
        <v>9</v>
      </c>
      <c r="D12" s="8">
        <v>2</v>
      </c>
    </row>
    <row r="13" spans="1:10" x14ac:dyDescent="0.3">
      <c r="A13" s="8" t="s">
        <v>7</v>
      </c>
      <c r="B13" s="8">
        <v>35</v>
      </c>
      <c r="C13" s="8">
        <v>24</v>
      </c>
      <c r="D13" s="8">
        <v>2.5</v>
      </c>
    </row>
    <row r="14" spans="1:10" x14ac:dyDescent="0.3">
      <c r="A14" s="8" t="s">
        <v>16</v>
      </c>
      <c r="B14" s="11">
        <f>AVERAGE(B8:B13)</f>
        <v>38.5</v>
      </c>
      <c r="C14" s="11">
        <f>AVERAGE(C8:C13)</f>
        <v>25</v>
      </c>
      <c r="D14" s="11">
        <f>AVERAGE(D8:D13)</f>
        <v>2.5833333333333335</v>
      </c>
    </row>
    <row r="15" spans="1:10" x14ac:dyDescent="0.3">
      <c r="A15" s="8" t="s">
        <v>17</v>
      </c>
      <c r="B15" s="11">
        <f>STDEV(B8:B13)</f>
        <v>16.646320914844818</v>
      </c>
      <c r="C15" s="11">
        <f>STDEV(C8:C13)</f>
        <v>13.784048752090222</v>
      </c>
      <c r="D15" s="11">
        <f>STDEV(D8:D13)</f>
        <v>0.37638632635454111</v>
      </c>
    </row>
  </sheetData>
  <mergeCells count="1">
    <mergeCell ref="B6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68AF-DE03-48F9-A3FF-68A2E1106A4E}">
  <dimension ref="A1:P52"/>
  <sheetViews>
    <sheetView tabSelected="1" topLeftCell="A11" zoomScale="70" zoomScaleNormal="70" workbookViewId="0">
      <selection activeCell="E27" sqref="E27"/>
    </sheetView>
  </sheetViews>
  <sheetFormatPr defaultRowHeight="14.4" x14ac:dyDescent="0.3"/>
  <cols>
    <col min="11" max="11" width="9.44140625" bestFit="1" customWidth="1"/>
  </cols>
  <sheetData>
    <row r="1" spans="1:16" x14ac:dyDescent="0.3">
      <c r="B1" s="7" t="s">
        <v>13</v>
      </c>
      <c r="C1" s="7"/>
      <c r="D1" s="1" t="s">
        <v>14</v>
      </c>
      <c r="H1" s="7" t="s">
        <v>29</v>
      </c>
      <c r="I1" s="7"/>
      <c r="J1" s="7"/>
      <c r="N1" s="7" t="s">
        <v>30</v>
      </c>
      <c r="O1" s="7"/>
      <c r="P1" s="7"/>
    </row>
    <row r="2" spans="1:16" x14ac:dyDescent="0.3">
      <c r="B2" t="s">
        <v>0</v>
      </c>
      <c r="C2" t="s">
        <v>1</v>
      </c>
      <c r="D2" t="s">
        <v>15</v>
      </c>
      <c r="I2" t="s">
        <v>24</v>
      </c>
      <c r="J2" t="s">
        <v>25</v>
      </c>
      <c r="O2" t="s">
        <v>24</v>
      </c>
      <c r="P2" t="s">
        <v>25</v>
      </c>
    </row>
    <row r="3" spans="1:16" ht="18" x14ac:dyDescent="0.3">
      <c r="A3" t="s">
        <v>2</v>
      </c>
      <c r="B3">
        <v>48</v>
      </c>
      <c r="C3">
        <v>27</v>
      </c>
      <c r="D3">
        <v>2.5</v>
      </c>
      <c r="H3" t="s">
        <v>18</v>
      </c>
      <c r="I3" s="3">
        <v>36</v>
      </c>
      <c r="J3" s="3">
        <v>42</v>
      </c>
      <c r="N3" t="s">
        <v>18</v>
      </c>
      <c r="O3" s="5">
        <v>34</v>
      </c>
      <c r="P3" s="3">
        <v>46</v>
      </c>
    </row>
    <row r="4" spans="1:16" ht="18" x14ac:dyDescent="0.3">
      <c r="A4" t="s">
        <v>26</v>
      </c>
      <c r="B4">
        <v>63</v>
      </c>
      <c r="C4">
        <v>48</v>
      </c>
      <c r="D4">
        <v>3</v>
      </c>
      <c r="H4" t="s">
        <v>18</v>
      </c>
      <c r="I4" s="3">
        <v>16</v>
      </c>
      <c r="J4" s="3">
        <v>32</v>
      </c>
      <c r="N4" t="s">
        <v>18</v>
      </c>
      <c r="O4" s="3">
        <v>12</v>
      </c>
      <c r="P4" s="3">
        <v>25</v>
      </c>
    </row>
    <row r="5" spans="1:16" ht="18" x14ac:dyDescent="0.3">
      <c r="A5" t="s">
        <v>3</v>
      </c>
      <c r="B5">
        <v>22</v>
      </c>
      <c r="C5">
        <v>13</v>
      </c>
      <c r="D5">
        <v>2.5</v>
      </c>
      <c r="H5" t="s">
        <v>18</v>
      </c>
      <c r="I5" s="3">
        <v>52</v>
      </c>
      <c r="J5" s="3">
        <v>68</v>
      </c>
      <c r="N5" t="s">
        <v>18</v>
      </c>
      <c r="O5" s="3">
        <v>36</v>
      </c>
      <c r="P5" s="3">
        <v>43</v>
      </c>
    </row>
    <row r="6" spans="1:16" ht="18" x14ac:dyDescent="0.35">
      <c r="A6" t="s">
        <v>27</v>
      </c>
      <c r="B6">
        <v>44</v>
      </c>
      <c r="C6">
        <v>29</v>
      </c>
      <c r="D6">
        <v>3</v>
      </c>
      <c r="H6" t="s">
        <v>18</v>
      </c>
      <c r="I6" s="4">
        <v>27</v>
      </c>
      <c r="J6" s="4">
        <v>48</v>
      </c>
      <c r="N6" t="s">
        <v>18</v>
      </c>
      <c r="O6" s="3">
        <v>26</v>
      </c>
      <c r="P6" s="3">
        <v>30</v>
      </c>
    </row>
    <row r="7" spans="1:16" ht="18" x14ac:dyDescent="0.3">
      <c r="A7" t="s">
        <v>4</v>
      </c>
      <c r="B7">
        <v>19</v>
      </c>
      <c r="C7">
        <v>9</v>
      </c>
      <c r="D7">
        <v>2</v>
      </c>
      <c r="H7" t="s">
        <v>18</v>
      </c>
      <c r="I7" s="3">
        <v>51</v>
      </c>
      <c r="J7" s="3">
        <v>57</v>
      </c>
      <c r="N7" t="s">
        <v>18</v>
      </c>
      <c r="O7" s="3">
        <v>36</v>
      </c>
      <c r="P7" s="3">
        <v>38</v>
      </c>
    </row>
    <row r="8" spans="1:16" ht="18" x14ac:dyDescent="0.3">
      <c r="A8" t="s">
        <v>28</v>
      </c>
      <c r="B8">
        <v>35</v>
      </c>
      <c r="C8">
        <v>24</v>
      </c>
      <c r="D8">
        <v>2.5</v>
      </c>
      <c r="H8" t="s">
        <v>18</v>
      </c>
      <c r="I8" s="3">
        <v>36</v>
      </c>
      <c r="J8" s="3">
        <v>45</v>
      </c>
      <c r="N8" t="s">
        <v>18</v>
      </c>
      <c r="O8" s="3">
        <v>19</v>
      </c>
      <c r="P8" s="3">
        <v>26</v>
      </c>
    </row>
    <row r="9" spans="1:16" ht="18" x14ac:dyDescent="0.3">
      <c r="H9" t="s">
        <v>19</v>
      </c>
      <c r="I9" s="3">
        <v>37</v>
      </c>
      <c r="J9" s="3">
        <v>42</v>
      </c>
      <c r="N9" t="s">
        <v>19</v>
      </c>
      <c r="O9" s="5">
        <v>34</v>
      </c>
      <c r="P9" s="5">
        <v>46</v>
      </c>
    </row>
    <row r="10" spans="1:16" ht="18" x14ac:dyDescent="0.3">
      <c r="H10" t="s">
        <v>19</v>
      </c>
      <c r="I10" s="3">
        <v>17</v>
      </c>
      <c r="J10" s="3">
        <v>32</v>
      </c>
      <c r="N10" t="s">
        <v>19</v>
      </c>
      <c r="O10" s="3">
        <v>14</v>
      </c>
      <c r="P10" s="3">
        <v>28</v>
      </c>
    </row>
    <row r="11" spans="1:16" ht="18" x14ac:dyDescent="0.3">
      <c r="H11" t="s">
        <v>19</v>
      </c>
      <c r="I11" s="3">
        <v>52</v>
      </c>
      <c r="J11" s="3">
        <v>68</v>
      </c>
      <c r="N11" t="s">
        <v>19</v>
      </c>
      <c r="O11" s="3">
        <v>38</v>
      </c>
      <c r="P11" s="3">
        <v>45</v>
      </c>
    </row>
    <row r="12" spans="1:16" ht="18" x14ac:dyDescent="0.3">
      <c r="H12" t="s">
        <v>19</v>
      </c>
      <c r="I12" s="3">
        <v>28</v>
      </c>
      <c r="J12" s="3">
        <v>48</v>
      </c>
      <c r="N12" t="s">
        <v>19</v>
      </c>
      <c r="O12" s="3">
        <v>27</v>
      </c>
      <c r="P12" s="3">
        <v>30</v>
      </c>
    </row>
    <row r="13" spans="1:16" ht="18" x14ac:dyDescent="0.3">
      <c r="H13" t="s">
        <v>19</v>
      </c>
      <c r="I13" s="3">
        <v>52</v>
      </c>
      <c r="J13" s="3">
        <v>56</v>
      </c>
      <c r="N13" t="s">
        <v>19</v>
      </c>
      <c r="O13" s="3">
        <v>37</v>
      </c>
      <c r="P13" s="3">
        <v>39</v>
      </c>
    </row>
    <row r="14" spans="1:16" ht="18" x14ac:dyDescent="0.3">
      <c r="H14" t="s">
        <v>19</v>
      </c>
      <c r="I14" s="3">
        <v>36</v>
      </c>
      <c r="J14" s="3">
        <v>45</v>
      </c>
      <c r="N14" t="s">
        <v>19</v>
      </c>
      <c r="O14" s="3">
        <v>21</v>
      </c>
      <c r="P14" s="3">
        <v>25</v>
      </c>
    </row>
    <row r="15" spans="1:16" ht="18" x14ac:dyDescent="0.3">
      <c r="H15" t="s">
        <v>20</v>
      </c>
      <c r="I15" s="3">
        <v>46</v>
      </c>
      <c r="J15" s="3">
        <v>51</v>
      </c>
      <c r="N15" t="s">
        <v>20</v>
      </c>
      <c r="O15" s="5">
        <v>29</v>
      </c>
      <c r="P15" s="5">
        <v>46</v>
      </c>
    </row>
    <row r="16" spans="1:16" ht="18" x14ac:dyDescent="0.3">
      <c r="H16" t="s">
        <v>20</v>
      </c>
      <c r="I16" s="3">
        <v>19</v>
      </c>
      <c r="J16" s="3">
        <v>31</v>
      </c>
      <c r="N16" t="s">
        <v>20</v>
      </c>
      <c r="O16" s="3">
        <v>14</v>
      </c>
      <c r="P16" s="3">
        <v>25</v>
      </c>
    </row>
    <row r="17" spans="8:16" ht="18" x14ac:dyDescent="0.3">
      <c r="H17" t="s">
        <v>20</v>
      </c>
      <c r="I17" s="3">
        <v>59</v>
      </c>
      <c r="J17" s="3">
        <v>67</v>
      </c>
      <c r="N17" t="s">
        <v>20</v>
      </c>
      <c r="O17" s="3">
        <v>43</v>
      </c>
      <c r="P17" s="3">
        <v>44</v>
      </c>
    </row>
    <row r="18" spans="8:16" ht="18" x14ac:dyDescent="0.3">
      <c r="H18" t="s">
        <v>20</v>
      </c>
      <c r="I18" s="3">
        <v>41</v>
      </c>
      <c r="J18" s="3">
        <v>50</v>
      </c>
      <c r="N18" t="s">
        <v>20</v>
      </c>
      <c r="O18" s="3">
        <v>22</v>
      </c>
      <c r="P18" s="3">
        <v>37</v>
      </c>
    </row>
    <row r="19" spans="8:16" ht="18" x14ac:dyDescent="0.3">
      <c r="H19" t="s">
        <v>20</v>
      </c>
      <c r="I19" s="3">
        <v>54</v>
      </c>
      <c r="J19" s="3">
        <v>60</v>
      </c>
      <c r="N19" t="s">
        <v>20</v>
      </c>
      <c r="O19" s="3">
        <v>31</v>
      </c>
      <c r="P19" s="3">
        <v>38</v>
      </c>
    </row>
    <row r="20" spans="8:16" ht="18" x14ac:dyDescent="0.3">
      <c r="H20" t="s">
        <v>20</v>
      </c>
      <c r="I20" s="3">
        <v>49</v>
      </c>
      <c r="J20" s="3">
        <v>57</v>
      </c>
      <c r="N20" t="s">
        <v>20</v>
      </c>
      <c r="O20" s="3">
        <v>16</v>
      </c>
      <c r="P20" s="3">
        <v>21</v>
      </c>
    </row>
    <row r="21" spans="8:16" ht="18" x14ac:dyDescent="0.3">
      <c r="H21" t="s">
        <v>21</v>
      </c>
      <c r="I21" s="3">
        <v>44</v>
      </c>
      <c r="J21" s="3">
        <v>49</v>
      </c>
      <c r="N21" t="s">
        <v>21</v>
      </c>
      <c r="O21" s="5">
        <v>29</v>
      </c>
      <c r="P21" s="5">
        <v>48</v>
      </c>
    </row>
    <row r="22" spans="8:16" ht="18" x14ac:dyDescent="0.3">
      <c r="H22" t="s">
        <v>21</v>
      </c>
      <c r="I22" s="3">
        <v>20</v>
      </c>
      <c r="J22" s="3">
        <v>32</v>
      </c>
      <c r="N22" t="s">
        <v>21</v>
      </c>
      <c r="O22" s="3">
        <v>15</v>
      </c>
      <c r="P22" s="3">
        <v>25</v>
      </c>
    </row>
    <row r="23" spans="8:16" ht="18" x14ac:dyDescent="0.3">
      <c r="H23" t="s">
        <v>21</v>
      </c>
      <c r="I23" s="3">
        <v>59</v>
      </c>
      <c r="J23" s="3">
        <v>67</v>
      </c>
      <c r="N23" t="s">
        <v>21</v>
      </c>
      <c r="O23" s="3">
        <v>43</v>
      </c>
      <c r="P23" s="3">
        <v>44</v>
      </c>
    </row>
    <row r="24" spans="8:16" ht="18" x14ac:dyDescent="0.3">
      <c r="H24" t="s">
        <v>21</v>
      </c>
      <c r="I24" s="3">
        <v>43</v>
      </c>
      <c r="J24" s="3">
        <v>49</v>
      </c>
      <c r="N24" t="s">
        <v>21</v>
      </c>
      <c r="O24" s="3">
        <v>22</v>
      </c>
      <c r="P24" s="3">
        <v>37</v>
      </c>
    </row>
    <row r="25" spans="8:16" ht="18" x14ac:dyDescent="0.3">
      <c r="H25" t="s">
        <v>21</v>
      </c>
      <c r="I25" s="3">
        <v>51</v>
      </c>
      <c r="J25" s="3">
        <v>60</v>
      </c>
      <c r="N25" t="s">
        <v>21</v>
      </c>
      <c r="O25" s="3">
        <v>30</v>
      </c>
      <c r="P25" s="3">
        <v>39</v>
      </c>
    </row>
    <row r="26" spans="8:16" ht="18" x14ac:dyDescent="0.35">
      <c r="H26" t="s">
        <v>21</v>
      </c>
      <c r="I26" s="3">
        <v>48</v>
      </c>
      <c r="J26" s="4">
        <v>56</v>
      </c>
      <c r="N26" t="s">
        <v>21</v>
      </c>
      <c r="O26" s="3">
        <v>18</v>
      </c>
      <c r="P26" s="3">
        <v>21</v>
      </c>
    </row>
    <row r="34" spans="2:12" x14ac:dyDescent="0.3">
      <c r="B34" s="7" t="s">
        <v>23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6" spans="2:12" x14ac:dyDescent="0.3">
      <c r="B36">
        <f>C3-B3</f>
        <v>-21</v>
      </c>
      <c r="C36">
        <f>J3-I3</f>
        <v>6</v>
      </c>
      <c r="D36">
        <f>J9-I9</f>
        <v>5</v>
      </c>
      <c r="E36">
        <f>J15-I15</f>
        <v>5</v>
      </c>
      <c r="F36">
        <f>J21-I21</f>
        <v>5</v>
      </c>
      <c r="H36">
        <f t="shared" ref="H36:H41" si="0">_xlfn.RANK.AVG(B36,$B$36:$B$41,0)</f>
        <v>6</v>
      </c>
      <c r="I36">
        <f t="shared" ref="I36:I41" si="1">_xlfn.RANK.AVG(C36,$C$36:$C$41,0)</f>
        <v>5.5</v>
      </c>
      <c r="J36">
        <f t="shared" ref="J36:J41" si="2">_xlfn.RANK.AVG(D36,$D$36:$D$41,0)</f>
        <v>5</v>
      </c>
      <c r="K36">
        <f t="shared" ref="K36:K41" si="3">_xlfn.RANK.AVG(E36,$E$36:$E$41,0)</f>
        <v>6</v>
      </c>
      <c r="L36">
        <f t="shared" ref="L36:L41" si="4">_xlfn.RANK.AVG(F36,$F$36:$F$41,0)</f>
        <v>6</v>
      </c>
    </row>
    <row r="37" spans="2:12" x14ac:dyDescent="0.3">
      <c r="B37">
        <f>C4-B4</f>
        <v>-15</v>
      </c>
      <c r="C37">
        <f>J4-I4</f>
        <v>16</v>
      </c>
      <c r="D37">
        <f>J10-I10</f>
        <v>15</v>
      </c>
      <c r="E37">
        <f>J16-I16</f>
        <v>12</v>
      </c>
      <c r="F37">
        <f>J22-I22</f>
        <v>12</v>
      </c>
      <c r="H37">
        <f t="shared" si="0"/>
        <v>4.5</v>
      </c>
      <c r="I37">
        <f t="shared" si="1"/>
        <v>2.5</v>
      </c>
      <c r="J37">
        <f t="shared" si="2"/>
        <v>3</v>
      </c>
      <c r="K37">
        <f t="shared" si="3"/>
        <v>1</v>
      </c>
      <c r="L37">
        <f t="shared" si="4"/>
        <v>1</v>
      </c>
    </row>
    <row r="38" spans="2:12" x14ac:dyDescent="0.3">
      <c r="B38">
        <f>C5-B5</f>
        <v>-9</v>
      </c>
      <c r="C38">
        <f>J5-I5</f>
        <v>16</v>
      </c>
      <c r="D38">
        <f>J11-I11</f>
        <v>16</v>
      </c>
      <c r="E38">
        <f>J17-I17</f>
        <v>8</v>
      </c>
      <c r="F38">
        <f>J23-I23</f>
        <v>8</v>
      </c>
      <c r="H38">
        <f t="shared" si="0"/>
        <v>1</v>
      </c>
      <c r="I38">
        <f t="shared" si="1"/>
        <v>2.5</v>
      </c>
      <c r="J38">
        <f t="shared" si="2"/>
        <v>2</v>
      </c>
      <c r="K38">
        <f t="shared" si="3"/>
        <v>3.5</v>
      </c>
      <c r="L38">
        <f t="shared" si="4"/>
        <v>3.5</v>
      </c>
    </row>
    <row r="39" spans="2:12" x14ac:dyDescent="0.3">
      <c r="B39">
        <f>C6-B6</f>
        <v>-15</v>
      </c>
      <c r="C39">
        <f>J6-I6</f>
        <v>21</v>
      </c>
      <c r="D39">
        <f>J12-I12</f>
        <v>20</v>
      </c>
      <c r="E39">
        <f>J18-I18</f>
        <v>9</v>
      </c>
      <c r="F39">
        <f>J24-I24</f>
        <v>6</v>
      </c>
      <c r="H39">
        <f t="shared" si="0"/>
        <v>4.5</v>
      </c>
      <c r="I39">
        <f t="shared" si="1"/>
        <v>1</v>
      </c>
      <c r="J39">
        <f t="shared" si="2"/>
        <v>1</v>
      </c>
      <c r="K39">
        <f t="shared" si="3"/>
        <v>2</v>
      </c>
      <c r="L39">
        <f t="shared" si="4"/>
        <v>5</v>
      </c>
    </row>
    <row r="40" spans="2:12" x14ac:dyDescent="0.3">
      <c r="B40">
        <f>C7-B7</f>
        <v>-10</v>
      </c>
      <c r="C40">
        <f>J7-I7</f>
        <v>6</v>
      </c>
      <c r="D40">
        <f>J13-I13</f>
        <v>4</v>
      </c>
      <c r="E40">
        <f>J19-I19</f>
        <v>6</v>
      </c>
      <c r="F40">
        <f>J25-I25</f>
        <v>9</v>
      </c>
      <c r="H40">
        <f t="shared" si="0"/>
        <v>2</v>
      </c>
      <c r="I40">
        <f t="shared" si="1"/>
        <v>5.5</v>
      </c>
      <c r="J40">
        <f t="shared" si="2"/>
        <v>6</v>
      </c>
      <c r="K40">
        <f t="shared" si="3"/>
        <v>5</v>
      </c>
      <c r="L40">
        <f t="shared" si="4"/>
        <v>2</v>
      </c>
    </row>
    <row r="41" spans="2:12" x14ac:dyDescent="0.3">
      <c r="B41">
        <f>C8-B8</f>
        <v>-11</v>
      </c>
      <c r="C41">
        <f>J8-I8</f>
        <v>9</v>
      </c>
      <c r="D41">
        <f>J14-I14</f>
        <v>9</v>
      </c>
      <c r="E41">
        <f>J20-I20</f>
        <v>8</v>
      </c>
      <c r="F41">
        <f>J26-I26</f>
        <v>8</v>
      </c>
      <c r="H41">
        <f t="shared" si="0"/>
        <v>3</v>
      </c>
      <c r="I41">
        <f t="shared" si="1"/>
        <v>4</v>
      </c>
      <c r="J41">
        <f t="shared" si="2"/>
        <v>4</v>
      </c>
      <c r="K41">
        <f t="shared" si="3"/>
        <v>3.5</v>
      </c>
      <c r="L41">
        <f t="shared" si="4"/>
        <v>3.5</v>
      </c>
    </row>
    <row r="43" spans="2:12" x14ac:dyDescent="0.3">
      <c r="C43">
        <f>CORREL($B$36:$B$41,C36:C41)</f>
        <v>0.10814995654175118</v>
      </c>
      <c r="D43">
        <f>CORREL($B$36:$B$41,D36:D41)</f>
        <v>0.12813511835521918</v>
      </c>
      <c r="E43">
        <f>CORREL($B$36:$B$41,E36:E41)</f>
        <v>0.14642587207662563</v>
      </c>
      <c r="F43">
        <f>CORREL($B$36:$B$41,F36:F41)</f>
        <v>0.42097438222029876</v>
      </c>
      <c r="I43">
        <f>CORREL($H$36:$H$41,I36:I41)</f>
        <v>4.4781107551989906E-2</v>
      </c>
      <c r="J43">
        <f>CORREL($H$36:$H$41,J36:J41)</f>
        <v>2.898855178262242E-2</v>
      </c>
      <c r="K43" s="6">
        <f>CORREL($H$36:$H$41,K36:K41)</f>
        <v>0</v>
      </c>
      <c r="L43">
        <f>CORREL($H$36:$H$41,L36:L41)</f>
        <v>0.44117647058823523</v>
      </c>
    </row>
    <row r="44" spans="2:12" x14ac:dyDescent="0.3">
      <c r="B44" s="7" t="s">
        <v>22</v>
      </c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2" x14ac:dyDescent="0.3">
      <c r="B45">
        <f>C3-B3</f>
        <v>-21</v>
      </c>
      <c r="C45">
        <f>P3-O3</f>
        <v>12</v>
      </c>
      <c r="D45">
        <f>P9-O9</f>
        <v>12</v>
      </c>
      <c r="E45">
        <f>P15-O15</f>
        <v>17</v>
      </c>
      <c r="F45">
        <f>P21-O21</f>
        <v>19</v>
      </c>
      <c r="H45">
        <f t="shared" ref="H45:H50" si="5">_xlfn.RANK.AVG(B45,$B$45:$B$50,0)</f>
        <v>6</v>
      </c>
      <c r="I45">
        <f t="shared" ref="I45:I50" si="6">_xlfn.RANK.AVG(C45,$C$45:$C$50,0)</f>
        <v>2</v>
      </c>
      <c r="J45">
        <f t="shared" ref="J45:J50" si="7">_xlfn.RANK.AVG(D45,$D$45:$D$50,0)</f>
        <v>2</v>
      </c>
      <c r="K45">
        <f t="shared" ref="K45:K50" si="8">_xlfn.RANK.AVG(E45,$E$45:$E$50,0)</f>
        <v>1</v>
      </c>
      <c r="L45">
        <f t="shared" ref="L45:L50" si="9">_xlfn.RANK.AVG(F45,$F$45:$F$50,0)</f>
        <v>1</v>
      </c>
    </row>
    <row r="46" spans="2:12" x14ac:dyDescent="0.3">
      <c r="B46">
        <f>C4-B4</f>
        <v>-15</v>
      </c>
      <c r="C46">
        <f t="shared" ref="C46:C50" si="10">P4-O4</f>
        <v>13</v>
      </c>
      <c r="D46">
        <f t="shared" ref="D46:D50" si="11">P10-O10</f>
        <v>14</v>
      </c>
      <c r="E46">
        <f t="shared" ref="E46:E50" si="12">P16-O16</f>
        <v>11</v>
      </c>
      <c r="F46">
        <f t="shared" ref="F46:F50" si="13">P22-O22</f>
        <v>10</v>
      </c>
      <c r="H46">
        <f t="shared" si="5"/>
        <v>4.5</v>
      </c>
      <c r="I46">
        <f t="shared" si="6"/>
        <v>1</v>
      </c>
      <c r="J46">
        <f t="shared" si="7"/>
        <v>1</v>
      </c>
      <c r="K46">
        <f t="shared" si="8"/>
        <v>3</v>
      </c>
      <c r="L46">
        <f t="shared" si="9"/>
        <v>3</v>
      </c>
    </row>
    <row r="47" spans="2:12" x14ac:dyDescent="0.3">
      <c r="B47">
        <f>C5-B5</f>
        <v>-9</v>
      </c>
      <c r="C47">
        <f t="shared" si="10"/>
        <v>7</v>
      </c>
      <c r="D47">
        <f t="shared" si="11"/>
        <v>7</v>
      </c>
      <c r="E47">
        <f t="shared" si="12"/>
        <v>1</v>
      </c>
      <c r="F47">
        <f t="shared" si="13"/>
        <v>1</v>
      </c>
      <c r="H47">
        <f t="shared" si="5"/>
        <v>1</v>
      </c>
      <c r="I47">
        <f t="shared" si="6"/>
        <v>3.5</v>
      </c>
      <c r="J47">
        <f t="shared" si="7"/>
        <v>3</v>
      </c>
      <c r="K47">
        <f t="shared" si="8"/>
        <v>6</v>
      </c>
      <c r="L47">
        <f t="shared" si="9"/>
        <v>6</v>
      </c>
    </row>
    <row r="48" spans="2:12" x14ac:dyDescent="0.3">
      <c r="B48">
        <f>C6-B6</f>
        <v>-15</v>
      </c>
      <c r="C48">
        <f t="shared" si="10"/>
        <v>4</v>
      </c>
      <c r="D48">
        <f t="shared" si="11"/>
        <v>3</v>
      </c>
      <c r="E48">
        <f t="shared" si="12"/>
        <v>15</v>
      </c>
      <c r="F48">
        <f t="shared" si="13"/>
        <v>15</v>
      </c>
      <c r="H48">
        <f t="shared" si="5"/>
        <v>4.5</v>
      </c>
      <c r="I48">
        <f t="shared" si="6"/>
        <v>5</v>
      </c>
      <c r="J48">
        <f t="shared" si="7"/>
        <v>5</v>
      </c>
      <c r="K48">
        <f t="shared" si="8"/>
        <v>2</v>
      </c>
      <c r="L48">
        <f t="shared" si="9"/>
        <v>2</v>
      </c>
    </row>
    <row r="49" spans="2:12" x14ac:dyDescent="0.3">
      <c r="B49">
        <f>C7-B7</f>
        <v>-10</v>
      </c>
      <c r="C49">
        <f t="shared" si="10"/>
        <v>2</v>
      </c>
      <c r="D49">
        <f t="shared" si="11"/>
        <v>2</v>
      </c>
      <c r="E49">
        <f t="shared" si="12"/>
        <v>7</v>
      </c>
      <c r="F49">
        <f t="shared" si="13"/>
        <v>9</v>
      </c>
      <c r="H49">
        <f t="shared" si="5"/>
        <v>2</v>
      </c>
      <c r="I49">
        <f t="shared" si="6"/>
        <v>6</v>
      </c>
      <c r="J49">
        <f t="shared" si="7"/>
        <v>6</v>
      </c>
      <c r="K49">
        <f t="shared" si="8"/>
        <v>4</v>
      </c>
      <c r="L49">
        <f t="shared" si="9"/>
        <v>4</v>
      </c>
    </row>
    <row r="50" spans="2:12" x14ac:dyDescent="0.3">
      <c r="B50">
        <f>C8-B8</f>
        <v>-11</v>
      </c>
      <c r="C50">
        <f t="shared" si="10"/>
        <v>7</v>
      </c>
      <c r="D50">
        <f t="shared" si="11"/>
        <v>4</v>
      </c>
      <c r="E50">
        <f t="shared" si="12"/>
        <v>5</v>
      </c>
      <c r="F50">
        <f t="shared" si="13"/>
        <v>3</v>
      </c>
      <c r="H50">
        <f t="shared" si="5"/>
        <v>3</v>
      </c>
      <c r="I50">
        <f t="shared" si="6"/>
        <v>3.5</v>
      </c>
      <c r="J50">
        <f t="shared" si="7"/>
        <v>4</v>
      </c>
      <c r="K50">
        <f t="shared" si="8"/>
        <v>5</v>
      </c>
      <c r="L50">
        <f t="shared" si="9"/>
        <v>5</v>
      </c>
    </row>
    <row r="52" spans="2:12" x14ac:dyDescent="0.3">
      <c r="C52">
        <f>CORREL($B$45:$B$50,C45:C50)</f>
        <v>-0.61687847987348265</v>
      </c>
      <c r="D52">
        <f>CORREL($B$45:$B$50,D45:D50)</f>
        <v>-0.60318762052951524</v>
      </c>
      <c r="E52">
        <f>CORREL($B$45:$B$50,E45:E50)</f>
        <v>-0.91556871037249365</v>
      </c>
      <c r="F52">
        <f>CORREL($B$45:$B$50,F45:F50)</f>
        <v>-0.89171414395065696</v>
      </c>
      <c r="I52">
        <f>CORREL($H$45:$H$50,I45:I50)</f>
        <v>-0.49999999999999994</v>
      </c>
      <c r="J52">
        <f>CORREL($H$45:$H$50,J45:J50)</f>
        <v>-0.43482827673933633</v>
      </c>
      <c r="K52">
        <f>CORREL($H$45:$H$50,K45:K50)</f>
        <v>-0.92763365704391743</v>
      </c>
      <c r="L52">
        <f>CORREL($H$45:$H$50,L45:L50)</f>
        <v>-0.92763365704391743</v>
      </c>
    </row>
  </sheetData>
  <mergeCells count="5">
    <mergeCell ref="B1:C1"/>
    <mergeCell ref="B44:L44"/>
    <mergeCell ref="B34:L34"/>
    <mergeCell ref="H1:J1"/>
    <mergeCell ref="N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1</vt:lpstr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Stingray</dc:creator>
  <cp:lastModifiedBy>Morgan Stingray</cp:lastModifiedBy>
  <dcterms:created xsi:type="dcterms:W3CDTF">2015-06-05T18:19:34Z</dcterms:created>
  <dcterms:modified xsi:type="dcterms:W3CDTF">2023-08-03T12:58:59Z</dcterms:modified>
</cp:coreProperties>
</file>