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codeName="ThisWorkbook" defaultThemeVersion="124226"/>
  <xr:revisionPtr revIDLastSave="0" documentId="8_{0AE4EC02-773B-48D4-A898-28849CDA0649}" xr6:coauthVersionLast="47" xr6:coauthVersionMax="47" xr10:uidLastSave="{00000000-0000-0000-0000-000000000000}"/>
  <bookViews>
    <workbookView xWindow="38280" yWindow="-60" windowWidth="29040" windowHeight="15720" tabRatio="860" activeTab="6" xr2:uid="{00000000-000D-0000-FFFF-FFFF00000000}"/>
  </bookViews>
  <sheets>
    <sheet name="アジア1-1" sheetId="1" r:id="rId1"/>
    <sheet name="アジア1-2" sheetId="2" r:id="rId2"/>
    <sheet name="アジア1-3" sheetId="3" r:id="rId3"/>
    <sheet name="アジア1-4" sheetId="4" r:id="rId4"/>
    <sheet name="アジア1-5" sheetId="5" r:id="rId5"/>
    <sheet name="アジア1-6" sheetId="6" r:id="rId6"/>
    <sheet name="アジア2-1" sheetId="7" r:id="rId7"/>
    <sheet name="アジア2-2" sheetId="8" r:id="rId8"/>
    <sheet name="アジア2-3" sheetId="9" r:id="rId9"/>
    <sheet name="アジア2-4" sheetId="10" r:id="rId10"/>
    <sheet name="アジア2-5" sheetId="11" r:id="rId11"/>
    <sheet name="アジア2-6" sheetId="12" r:id="rId12"/>
    <sheet name="欧州1" sheetId="60" r:id="rId13"/>
    <sheet name="欧州2" sheetId="103" r:id="rId14"/>
    <sheet name="欧州3" sheetId="62" r:id="rId15"/>
    <sheet name="欧州4" sheetId="63" r:id="rId16"/>
    <sheet name="欧州5" sheetId="64" r:id="rId17"/>
    <sheet name="欧州6" sheetId="65" r:id="rId18"/>
    <sheet name="中東・アフリカ 1" sheetId="37" r:id="rId19"/>
    <sheet name="中東・アフリカ 2" sheetId="38" r:id="rId20"/>
    <sheet name="中東・アフリカ 3" sheetId="39" r:id="rId21"/>
    <sheet name="中東・アフリカ 4" sheetId="40" r:id="rId22"/>
    <sheet name="中東・アフリカ 5" sheetId="41" r:id="rId23"/>
    <sheet name="中東・アフリカ 6" sheetId="42" r:id="rId24"/>
    <sheet name="CIS１" sheetId="43" r:id="rId25"/>
    <sheet name="CIS２" sheetId="44" r:id="rId26"/>
    <sheet name="CIS３" sheetId="45" r:id="rId27"/>
    <sheet name="CIS４" sheetId="46" r:id="rId28"/>
    <sheet name="CIS５" sheetId="47" r:id="rId29"/>
    <sheet name="CIS６" sheetId="24" r:id="rId30"/>
    <sheet name="北米１" sheetId="91" r:id="rId31"/>
    <sheet name="北米２" sheetId="92" r:id="rId32"/>
    <sheet name="北米３" sheetId="93" r:id="rId33"/>
    <sheet name="北米４" sheetId="94" r:id="rId34"/>
    <sheet name="北米５" sheetId="95" r:id="rId35"/>
    <sheet name="北米６" sheetId="96" r:id="rId36"/>
    <sheet name="中南米１" sheetId="97" r:id="rId37"/>
    <sheet name="中南米２" sheetId="98" r:id="rId38"/>
    <sheet name="中南米３" sheetId="99" r:id="rId39"/>
    <sheet name="中南米４" sheetId="100" r:id="rId40"/>
    <sheet name="中南米５" sheetId="101" r:id="rId41"/>
    <sheet name="中南米６" sheetId="102" r:id="rId42"/>
  </sheets>
  <definedNames>
    <definedName name="_xlnm._FilterDatabase" localSheetId="0" hidden="1">'アジア1-1'!$A$6:$A$6</definedName>
    <definedName name="_xlnm.Print_Area" localSheetId="24">'CIS１'!$A$1:$N$37</definedName>
    <definedName name="_xlnm.Print_Area" localSheetId="25">'CIS２'!$A$1:$N$22</definedName>
    <definedName name="_xlnm.Print_Area" localSheetId="26">'CIS３'!$A$1:$N$22</definedName>
    <definedName name="_xlnm.Print_Area" localSheetId="27">'CIS４'!$A$1:$N$37</definedName>
    <definedName name="_xlnm.Print_Area" localSheetId="28">'CIS５'!$A$1:$N$39</definedName>
    <definedName name="_xlnm.Print_Area" localSheetId="29">'CIS６'!$A$1:$N$24</definedName>
    <definedName name="_xlnm.Print_Area" localSheetId="0">'アジア1-1'!$A$1:$N$135</definedName>
    <definedName name="_xlnm.Print_Area" localSheetId="1">'アジア1-2'!$A$1:$N$98</definedName>
    <definedName name="_xlnm.Print_Area" localSheetId="2">'アジア1-3'!$A$1:$N$95</definedName>
    <definedName name="_xlnm.Print_Area" localSheetId="3">'アジア1-4'!$A$1:$N$158</definedName>
    <definedName name="_xlnm.Print_Area" localSheetId="4">'アジア1-5'!$A$1:$N$93</definedName>
    <definedName name="_xlnm.Print_Area" localSheetId="5">'アジア1-6'!$A$1:$M$74</definedName>
    <definedName name="_xlnm.Print_Area" localSheetId="6">'アジア2-1'!$A$1:$N$133</definedName>
    <definedName name="_xlnm.Print_Area" localSheetId="7">'アジア2-2'!$A$1:$N$114</definedName>
    <definedName name="_xlnm.Print_Area" localSheetId="8">'アジア2-3'!$A$1:$N$94</definedName>
    <definedName name="_xlnm.Print_Area" localSheetId="9">'アジア2-4'!$A$1:$N$133</definedName>
    <definedName name="_xlnm.Print_Area" localSheetId="10">'アジア2-5'!$A$1:$N$121</definedName>
    <definedName name="_xlnm.Print_Area" localSheetId="11">'アジア2-6'!$A$1:$N$91</definedName>
    <definedName name="_xlnm.Print_Area" localSheetId="12">欧州1!$A$1:$N$144</definedName>
    <definedName name="_xlnm.Print_Area" localSheetId="13">欧州2!$A$1:$N$128</definedName>
    <definedName name="_xlnm.Print_Area" localSheetId="14">欧州3!$A$1:$N$123</definedName>
    <definedName name="_xlnm.Print_Area" localSheetId="15">欧州4!$A$1:$N$159</definedName>
    <definedName name="_xlnm.Print_Area" localSheetId="16">欧州5!$A$1:$N$144</definedName>
    <definedName name="_xlnm.Print_Area" localSheetId="17">欧州6!$A$1:$N$108</definedName>
    <definedName name="_xlnm.Print_Area" localSheetId="18">'中東・アフリカ 1'!$A$1:$N$68</definedName>
    <definedName name="_xlnm.Print_Area" localSheetId="19">'中東・アフリカ 2'!$A$1:$N$67</definedName>
    <definedName name="_xlnm.Print_Area" localSheetId="20">'中東・アフリカ 3'!$A$1:$N$70</definedName>
    <definedName name="_xlnm.Print_Area" localSheetId="21">'中東・アフリカ 4'!$A$1:$N$67</definedName>
    <definedName name="_xlnm.Print_Area" localSheetId="22">'中東・アフリカ 5'!$A$1:$N$74</definedName>
    <definedName name="_xlnm.Print_Area" localSheetId="23">'中東・アフリカ 6'!$A$1:$N$71</definedName>
    <definedName name="_xlnm.Print_Area" localSheetId="36">中南米１!$A$1:$N$59</definedName>
    <definedName name="_xlnm.Print_Area" localSheetId="37">中南米２!$A$1:$N$64</definedName>
    <definedName name="_xlnm.Print_Area" localSheetId="38">中南米３!$A$1:$N$69</definedName>
    <definedName name="_xlnm.Print_Area" localSheetId="39">中南米４!$A$1:$N$64</definedName>
    <definedName name="_xlnm.Print_Area" localSheetId="40">中南米５!$A$1:$N$66</definedName>
    <definedName name="_xlnm.Print_Area" localSheetId="41">中南米６!$A$1:$N$64</definedName>
    <definedName name="_xlnm.Print_Area" localSheetId="30">北米１!$A$1:$O$90</definedName>
    <definedName name="_xlnm.Print_Area" localSheetId="31">北米２!$A$1:$N$41</definedName>
    <definedName name="_xlnm.Print_Area" localSheetId="32">北米３!$A$1:$N$51</definedName>
    <definedName name="_xlnm.Print_Area" localSheetId="33">北米４!$A$1:$N$76</definedName>
    <definedName name="_xlnm.Print_Area" localSheetId="34">北米５!$A$1:$N$55</definedName>
    <definedName name="_xlnm.Print_Area" localSheetId="35">北米６!$A$1:$N$55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3" i="103" l="1"/>
  <c r="D49" i="12" l="1"/>
  <c r="H49" i="12"/>
  <c r="D20" i="12"/>
  <c r="D22" i="12"/>
  <c r="H20" i="12"/>
  <c r="H22" i="12" s="1"/>
  <c r="L20" i="11"/>
  <c r="L22" i="11" s="1"/>
  <c r="H20" i="11"/>
  <c r="H22" i="11" s="1"/>
  <c r="D20" i="11"/>
  <c r="D22" i="11" s="1"/>
  <c r="D100" i="11"/>
  <c r="D102" i="11" s="1"/>
  <c r="L100" i="11"/>
  <c r="L102" i="11" s="1"/>
  <c r="H117" i="11"/>
  <c r="H119" i="11" s="1"/>
  <c r="L56" i="11" l="1"/>
  <c r="L58" i="11" s="1"/>
  <c r="H56" i="11"/>
  <c r="H58" i="11" s="1"/>
  <c r="D56" i="11"/>
  <c r="D117" i="11"/>
  <c r="D118" i="11"/>
  <c r="D119" i="11" s="1"/>
  <c r="H130" i="10"/>
  <c r="H131" i="10" s="1"/>
  <c r="D89" i="10"/>
  <c r="D90" i="10" s="1"/>
  <c r="H90" i="10"/>
  <c r="H89" i="10"/>
  <c r="L19" i="8"/>
  <c r="L21" i="8" s="1"/>
  <c r="H116" i="7"/>
  <c r="H118" i="7" s="1"/>
  <c r="H89" i="5" l="1"/>
  <c r="H91" i="5" s="1"/>
  <c r="H70" i="5"/>
  <c r="L67" i="11" l="1"/>
  <c r="D58" i="11"/>
  <c r="H79" i="10"/>
  <c r="D79" i="10"/>
  <c r="H67" i="10"/>
  <c r="H66" i="10"/>
  <c r="H68" i="10" s="1"/>
  <c r="L42" i="9"/>
  <c r="L61" i="8"/>
  <c r="H61" i="8"/>
  <c r="D61" i="8"/>
  <c r="L48" i="8"/>
  <c r="D48" i="8"/>
  <c r="L85" i="7"/>
  <c r="H85" i="7"/>
  <c r="D85" i="7"/>
  <c r="D69" i="7"/>
  <c r="L68" i="7"/>
  <c r="L70" i="7" s="1"/>
  <c r="H68" i="7"/>
  <c r="H70" i="7" s="1"/>
  <c r="D68" i="7"/>
  <c r="D70" i="7" s="1"/>
  <c r="D101" i="65" l="1"/>
  <c r="H99" i="65"/>
  <c r="H101" i="65" s="1"/>
  <c r="H64" i="65"/>
  <c r="D64" i="65"/>
  <c r="D66" i="65" s="1"/>
  <c r="L137" i="64"/>
  <c r="H137" i="64"/>
  <c r="D135" i="64"/>
  <c r="D137" i="64" s="1"/>
  <c r="L89" i="64"/>
  <c r="H89" i="64"/>
  <c r="D88" i="64"/>
  <c r="D141" i="64" s="1"/>
  <c r="D87" i="64"/>
  <c r="D140" i="64" s="1"/>
  <c r="H156" i="63"/>
  <c r="L152" i="63"/>
  <c r="D152" i="63"/>
  <c r="H150" i="63"/>
  <c r="H152" i="63" s="1"/>
  <c r="L109" i="63"/>
  <c r="D108" i="63"/>
  <c r="D156" i="63" s="1"/>
  <c r="H107" i="63"/>
  <c r="H109" i="63" s="1"/>
  <c r="D107" i="63"/>
  <c r="D155" i="63" s="1"/>
  <c r="L120" i="62"/>
  <c r="L116" i="62"/>
  <c r="D116" i="62"/>
  <c r="H115" i="62"/>
  <c r="H114" i="62"/>
  <c r="H78" i="62"/>
  <c r="D78" i="62"/>
  <c r="D120" i="62" s="1"/>
  <c r="L77" i="62"/>
  <c r="L119" i="62" s="1"/>
  <c r="H77" i="62"/>
  <c r="D77" i="62"/>
  <c r="D119" i="62" s="1"/>
  <c r="L125" i="103"/>
  <c r="H125" i="103"/>
  <c r="D121" i="103"/>
  <c r="L119" i="103"/>
  <c r="L121" i="103" s="1"/>
  <c r="H119" i="103"/>
  <c r="H121" i="103" s="1"/>
  <c r="D125" i="103"/>
  <c r="L82" i="103"/>
  <c r="H82" i="103"/>
  <c r="D82" i="103"/>
  <c r="L141" i="60"/>
  <c r="H141" i="60"/>
  <c r="H137" i="60"/>
  <c r="D137" i="60"/>
  <c r="L135" i="60"/>
  <c r="L137" i="60" s="1"/>
  <c r="D93" i="60"/>
  <c r="D141" i="60" s="1"/>
  <c r="L92" i="60"/>
  <c r="L94" i="60" s="1"/>
  <c r="H92" i="60"/>
  <c r="H94" i="60" s="1"/>
  <c r="D92" i="60"/>
  <c r="L121" i="62" l="1"/>
  <c r="D124" i="103"/>
  <c r="D84" i="103"/>
  <c r="H124" i="103"/>
  <c r="H126" i="103" s="1"/>
  <c r="H104" i="65"/>
  <c r="H106" i="65" s="1"/>
  <c r="D104" i="65"/>
  <c r="D106" i="65" s="1"/>
  <c r="H66" i="65"/>
  <c r="D89" i="64"/>
  <c r="D142" i="64"/>
  <c r="H155" i="63"/>
  <c r="H157" i="63" s="1"/>
  <c r="D109" i="63"/>
  <c r="D157" i="63"/>
  <c r="H79" i="62"/>
  <c r="H116" i="62"/>
  <c r="H120" i="62"/>
  <c r="H119" i="62"/>
  <c r="D121" i="62"/>
  <c r="L79" i="62"/>
  <c r="D79" i="62"/>
  <c r="L124" i="103"/>
  <c r="L126" i="103" s="1"/>
  <c r="D126" i="103"/>
  <c r="H84" i="103"/>
  <c r="L84" i="103"/>
  <c r="D94" i="60"/>
  <c r="H140" i="60"/>
  <c r="H142" i="60" s="1"/>
  <c r="D140" i="60"/>
  <c r="D142" i="60" s="1"/>
  <c r="L140" i="60"/>
  <c r="L142" i="60" s="1"/>
  <c r="H121" i="62" l="1"/>
  <c r="H19" i="95" l="1"/>
  <c r="H42" i="96"/>
  <c r="D41" i="96"/>
  <c r="H27" i="96"/>
  <c r="H20" i="96"/>
  <c r="D28" i="96"/>
  <c r="D14" i="95" l="1"/>
  <c r="H63" i="94"/>
  <c r="D63" i="94"/>
  <c r="D77" i="91"/>
  <c r="I77" i="91"/>
  <c r="H28" i="92"/>
  <c r="H13" i="92"/>
  <c r="D22" i="102"/>
  <c r="H19" i="102"/>
  <c r="L24" i="101"/>
  <c r="H10" i="101"/>
  <c r="L11" i="101"/>
  <c r="D23" i="100"/>
  <c r="H12" i="100"/>
  <c r="D11" i="100"/>
  <c r="H41" i="99"/>
  <c r="H26" i="99"/>
  <c r="H22" i="99"/>
  <c r="H10" i="99"/>
  <c r="H11" i="98"/>
  <c r="H26" i="98"/>
  <c r="D27" i="98"/>
  <c r="D10" i="98"/>
  <c r="H23" i="97"/>
  <c r="L10" i="97"/>
  <c r="H11" i="97"/>
  <c r="D10" i="97"/>
  <c r="H35" i="102"/>
  <c r="D37" i="102"/>
  <c r="L46" i="101"/>
  <c r="L37" i="101"/>
  <c r="D50" i="100"/>
  <c r="D44" i="98"/>
  <c r="M65" i="91" l="1"/>
  <c r="I65" i="91"/>
  <c r="H61" i="100"/>
  <c r="H55" i="100"/>
  <c r="H60" i="100" s="1"/>
  <c r="D37" i="100"/>
  <c r="L65" i="99"/>
  <c r="D60" i="99"/>
  <c r="D65" i="99" s="1"/>
  <c r="D67" i="99" s="1"/>
  <c r="D21" i="99"/>
  <c r="D16" i="99"/>
  <c r="L10" i="99"/>
  <c r="D10" i="99"/>
  <c r="D57" i="98"/>
  <c r="L55" i="98"/>
  <c r="L57" i="98" s="1"/>
  <c r="H33" i="98"/>
  <c r="D33" i="98"/>
  <c r="H22" i="98"/>
  <c r="D22" i="98"/>
  <c r="L21" i="98"/>
  <c r="L10" i="98"/>
  <c r="H46" i="97"/>
  <c r="D37" i="97"/>
  <c r="D50" i="97" s="1"/>
  <c r="D55" i="97" s="1"/>
  <c r="D57" i="97" s="1"/>
  <c r="H36" i="97"/>
  <c r="H16" i="97"/>
  <c r="L51" i="95"/>
  <c r="L53" i="95" s="1"/>
  <c r="L42" i="95"/>
  <c r="L28" i="95"/>
  <c r="L74" i="94"/>
  <c r="H73" i="94"/>
  <c r="D73" i="94"/>
  <c r="H72" i="94"/>
  <c r="D72" i="94"/>
  <c r="D69" i="94"/>
  <c r="D58" i="94"/>
  <c r="D51" i="94"/>
  <c r="L51" i="94"/>
  <c r="H51" i="94"/>
  <c r="D45" i="94"/>
  <c r="D36" i="94"/>
  <c r="H43" i="94"/>
  <c r="H17" i="94"/>
  <c r="L11" i="94"/>
  <c r="L48" i="93"/>
  <c r="H48" i="93"/>
  <c r="L47" i="93"/>
  <c r="H47" i="93"/>
  <c r="L44" i="93"/>
  <c r="L38" i="93"/>
  <c r="L32" i="93"/>
  <c r="H32" i="93"/>
  <c r="D32" i="93"/>
  <c r="L26" i="93"/>
  <c r="H21" i="93"/>
  <c r="L15" i="93"/>
  <c r="D14" i="93"/>
  <c r="H13" i="93"/>
  <c r="L23" i="92"/>
  <c r="D16" i="92"/>
  <c r="L14" i="92"/>
  <c r="M87" i="91"/>
  <c r="D87" i="91"/>
  <c r="M86" i="91"/>
  <c r="D86" i="91"/>
  <c r="I83" i="91"/>
  <c r="I73" i="91"/>
  <c r="D73" i="91"/>
  <c r="M71" i="91"/>
  <c r="D65" i="91"/>
  <c r="D59" i="91"/>
  <c r="I44" i="91"/>
  <c r="M42" i="91"/>
  <c r="D27" i="91"/>
  <c r="M19" i="91"/>
  <c r="I19" i="91"/>
  <c r="D88" i="91" l="1"/>
  <c r="D55" i="100"/>
  <c r="D57" i="100" s="1"/>
  <c r="H50" i="97"/>
  <c r="H74" i="94"/>
  <c r="H49" i="93"/>
  <c r="D62" i="99"/>
  <c r="H55" i="97"/>
  <c r="D52" i="97"/>
  <c r="D74" i="94"/>
  <c r="L48" i="41" l="1"/>
  <c r="L47" i="41"/>
  <c r="L49" i="41" s="1"/>
  <c r="D42" i="40"/>
  <c r="H40" i="40"/>
  <c r="H42" i="40" s="1"/>
  <c r="D36" i="40"/>
  <c r="D37" i="40" s="1"/>
  <c r="L44" i="39"/>
  <c r="L41" i="37"/>
  <c r="H41" i="37"/>
  <c r="D41" i="37"/>
  <c r="L38" i="37"/>
  <c r="L43" i="37" s="1"/>
  <c r="H38" i="37"/>
  <c r="H43" i="37" s="1"/>
  <c r="D38" i="37"/>
  <c r="D43" i="37" s="1"/>
  <c r="D32" i="12" l="1"/>
  <c r="L35" i="11"/>
  <c r="L34" i="11"/>
  <c r="D26" i="10"/>
  <c r="D25" i="10" s="1"/>
  <c r="D27" i="10" s="1"/>
  <c r="H25" i="10"/>
  <c r="H27" i="10" s="1"/>
  <c r="D26" i="7"/>
  <c r="D25" i="7" s="1"/>
  <c r="D27" i="7" s="1"/>
  <c r="L36" i="11" l="1"/>
  <c r="L72" i="5"/>
  <c r="D70" i="5"/>
  <c r="D72" i="5" s="1"/>
  <c r="H136" i="4"/>
  <c r="D136" i="4"/>
  <c r="L135" i="4"/>
  <c r="H135" i="4"/>
  <c r="D135" i="4"/>
  <c r="L91" i="3"/>
  <c r="L93" i="3" s="1"/>
  <c r="D78" i="3"/>
  <c r="D80" i="3" s="1"/>
  <c r="L77" i="2"/>
  <c r="L118" i="1"/>
  <c r="H118" i="1"/>
  <c r="D118" i="1"/>
  <c r="L117" i="1"/>
  <c r="H117" i="1"/>
  <c r="H119" i="1" s="1"/>
  <c r="D117" i="1"/>
  <c r="D137" i="4" l="1"/>
  <c r="H137" i="4"/>
  <c r="L119" i="1"/>
  <c r="D119" i="1"/>
  <c r="H34" i="6"/>
  <c r="H39" i="6" s="1"/>
  <c r="D34" i="6"/>
  <c r="D39" i="6" s="1"/>
  <c r="H23" i="6"/>
  <c r="H38" i="6" s="1"/>
  <c r="H40" i="6" s="1"/>
  <c r="D23" i="6"/>
  <c r="D38" i="6" s="1"/>
  <c r="D40" i="6" s="1"/>
  <c r="L43" i="5"/>
  <c r="L48" i="5" s="1"/>
  <c r="H38" i="5"/>
  <c r="H48" i="5" s="1"/>
  <c r="D35" i="5"/>
  <c r="D48" i="5" s="1"/>
  <c r="L26" i="5"/>
  <c r="L47" i="5" s="1"/>
  <c r="H23" i="5"/>
  <c r="H47" i="5" s="1"/>
  <c r="D21" i="5"/>
  <c r="D47" i="5" s="1"/>
  <c r="D96" i="4"/>
  <c r="D87" i="4"/>
  <c r="D80" i="4"/>
  <c r="D74" i="4"/>
  <c r="H65" i="4"/>
  <c r="D64" i="4"/>
  <c r="H57" i="4"/>
  <c r="D56" i="4"/>
  <c r="H47" i="4"/>
  <c r="D46" i="4"/>
  <c r="H42" i="4"/>
  <c r="D42" i="4"/>
  <c r="H35" i="4"/>
  <c r="D33" i="4"/>
  <c r="L25" i="4"/>
  <c r="L101" i="4" s="1"/>
  <c r="H22" i="4"/>
  <c r="D22" i="4"/>
  <c r="L14" i="4"/>
  <c r="L100" i="4" s="1"/>
  <c r="L60" i="3"/>
  <c r="L43" i="3"/>
  <c r="D43" i="3"/>
  <c r="D65" i="3" s="1"/>
  <c r="D39" i="3"/>
  <c r="D64" i="3" s="1"/>
  <c r="L33" i="3"/>
  <c r="L29" i="3"/>
  <c r="L64" i="3" s="1"/>
  <c r="H24" i="3"/>
  <c r="H65" i="3" s="1"/>
  <c r="H20" i="3"/>
  <c r="H64" i="3" s="1"/>
  <c r="L57" i="2"/>
  <c r="L62" i="2" s="1"/>
  <c r="L48" i="2"/>
  <c r="L61" i="2" s="1"/>
  <c r="H48" i="2"/>
  <c r="H62" i="2" s="1"/>
  <c r="H32" i="2"/>
  <c r="H61" i="2" s="1"/>
  <c r="D31" i="2"/>
  <c r="D62" i="2" s="1"/>
  <c r="D26" i="2"/>
  <c r="D61" i="2" s="1"/>
  <c r="D83" i="1"/>
  <c r="D72" i="1"/>
  <c r="H69" i="1"/>
  <c r="H65" i="1"/>
  <c r="L63" i="1"/>
  <c r="D62" i="1"/>
  <c r="D55" i="1"/>
  <c r="L52" i="1"/>
  <c r="H51" i="1"/>
  <c r="D47" i="1"/>
  <c r="L37" i="1"/>
  <c r="H35" i="1"/>
  <c r="D28" i="1"/>
  <c r="L25" i="1"/>
  <c r="H49" i="5" l="1"/>
  <c r="H101" i="4"/>
  <c r="L65" i="3"/>
  <c r="L66" i="3" s="1"/>
  <c r="L49" i="5"/>
  <c r="H66" i="3"/>
  <c r="D66" i="3"/>
  <c r="L88" i="1"/>
  <c r="L89" i="1" s="1"/>
  <c r="D88" i="1"/>
  <c r="D49" i="5"/>
  <c r="H100" i="4"/>
  <c r="H102" i="4" s="1"/>
  <c r="D101" i="4"/>
  <c r="D100" i="4"/>
  <c r="D102" i="4" s="1"/>
  <c r="L102" i="4"/>
  <c r="L63" i="2"/>
  <c r="L87" i="1"/>
  <c r="H63" i="2"/>
  <c r="H87" i="1"/>
  <c r="D63" i="2"/>
  <c r="D87" i="1"/>
  <c r="D89" i="1" s="1"/>
  <c r="H88" i="1"/>
  <c r="H89" i="1" l="1"/>
  <c r="H982" i="12" l="1"/>
  <c r="H984" i="12" s="1"/>
  <c r="D982" i="12"/>
  <c r="D984" i="12" s="1"/>
</calcChain>
</file>

<file path=xl/sharedStrings.xml><?xml version="1.0" encoding="utf-8"?>
<sst xmlns="http://schemas.openxmlformats.org/spreadsheetml/2006/main" count="8385" uniqueCount="1362">
  <si>
    <t xml:space="preserve">    </t>
  </si>
  <si>
    <t xml:space="preserve"> </t>
  </si>
  <si>
    <t xml:space="preserve"> </t>
    <phoneticPr fontId="20"/>
  </si>
  <si>
    <t>欧州</t>
    <rPh sb="0" eb="2">
      <t>オウシュウ</t>
    </rPh>
    <phoneticPr fontId="20"/>
  </si>
  <si>
    <t>アジア</t>
    <phoneticPr fontId="20"/>
  </si>
  <si>
    <t>アジア・オーストラリア</t>
    <phoneticPr fontId="20"/>
  </si>
  <si>
    <t xml:space="preserve"> </t>
    <phoneticPr fontId="20"/>
  </si>
  <si>
    <t>パラキシレン</t>
  </si>
  <si>
    <t>ベンゼン</t>
  </si>
  <si>
    <t>IRPC (former TPI)</t>
  </si>
  <si>
    <t>増設</t>
    <rPh sb="0" eb="2">
      <t>ゾウセツ</t>
    </rPh>
    <phoneticPr fontId="20"/>
  </si>
  <si>
    <t>新設</t>
    <rPh sb="0" eb="2">
      <t>シンセツ</t>
    </rPh>
    <phoneticPr fontId="20"/>
  </si>
  <si>
    <t>TPC</t>
  </si>
  <si>
    <t>TOC Glycol</t>
  </si>
  <si>
    <t>IRPC</t>
  </si>
  <si>
    <t>PTTAR (ATC)</t>
  </si>
  <si>
    <t>TPT</t>
  </si>
  <si>
    <t>PTTAR</t>
  </si>
  <si>
    <t>既存</t>
  </si>
  <si>
    <t>Angarsk polymer plant (Rosneft)</t>
  </si>
  <si>
    <t>既存</t>
    <rPh sb="0" eb="2">
      <t>キゾン</t>
    </rPh>
    <phoneticPr fontId="20"/>
  </si>
  <si>
    <t>Stavrolen (Lukoil)</t>
  </si>
  <si>
    <t>新設</t>
  </si>
  <si>
    <t>FEPCO (Rosneft)</t>
  </si>
  <si>
    <t>KINEF (Surgutneftegaz)</t>
  </si>
  <si>
    <t>Polief (Sibur)</t>
  </si>
  <si>
    <t>Slavneft-Yaroslavnefteorgsintez</t>
  </si>
  <si>
    <t>既存</t>
    <rPh sb="0" eb="2">
      <t>キソン</t>
    </rPh>
    <phoneticPr fontId="20"/>
  </si>
  <si>
    <t>Certain-Teed Products</t>
  </si>
  <si>
    <t>Alon USA</t>
  </si>
  <si>
    <t>Pemex</t>
  </si>
  <si>
    <t>IDESA</t>
  </si>
  <si>
    <t/>
  </si>
  <si>
    <t>TPE</t>
  </si>
  <si>
    <t>ditto</t>
  </si>
  <si>
    <t>増強</t>
    <rPh sb="0" eb="2">
      <t>ゾウキョウ</t>
    </rPh>
    <phoneticPr fontId="20"/>
  </si>
  <si>
    <t>ROC</t>
  </si>
  <si>
    <t>＊： Swingプラント (LLDPE/HDPE)</t>
  </si>
  <si>
    <t>新規</t>
    <rPh sb="0" eb="2">
      <t>シンキ</t>
    </rPh>
    <phoneticPr fontId="20"/>
  </si>
  <si>
    <t>Petronas</t>
  </si>
  <si>
    <t>Lanxess (Bayer)</t>
  </si>
  <si>
    <t>VINITHAI</t>
  </si>
  <si>
    <t>Thai Styrenics (HMT)</t>
  </si>
  <si>
    <t>TPC Paste Resin</t>
  </si>
  <si>
    <t>IRM</t>
  </si>
  <si>
    <t>MECI</t>
  </si>
  <si>
    <t>VCMSB</t>
  </si>
  <si>
    <t>Kaneka</t>
  </si>
  <si>
    <t>VINYTHAI</t>
  </si>
  <si>
    <t>TPP</t>
  </si>
  <si>
    <t>TPP HMC</t>
  </si>
  <si>
    <t>TPP MOC</t>
  </si>
  <si>
    <t>HMC</t>
  </si>
  <si>
    <t>PPMSB</t>
  </si>
  <si>
    <t>Shell</t>
  </si>
  <si>
    <t>SMPC</t>
  </si>
  <si>
    <t>Esso Thailand</t>
  </si>
  <si>
    <t>TPX</t>
  </si>
  <si>
    <t>Indorama</t>
  </si>
  <si>
    <t>Reliance</t>
  </si>
  <si>
    <t>Qenos/Botany</t>
  </si>
  <si>
    <t>Qenos/Altona</t>
  </si>
  <si>
    <t>Qenos Altona</t>
  </si>
  <si>
    <t>LyondellBasell/Geelong</t>
  </si>
  <si>
    <t>Nil</t>
  </si>
  <si>
    <t>Vitol</t>
  </si>
  <si>
    <t>BASF Antwerp</t>
  </si>
  <si>
    <t>-</t>
  </si>
  <si>
    <t>ExxonMobil</t>
  </si>
  <si>
    <t>FAO</t>
  </si>
  <si>
    <t>Specialty Polymers</t>
  </si>
  <si>
    <t>Ineos</t>
  </si>
  <si>
    <t>Total PC</t>
  </si>
  <si>
    <t>AP Feyzin</t>
  </si>
  <si>
    <t>LyondellBasell</t>
  </si>
  <si>
    <t>Naphtachimie</t>
  </si>
  <si>
    <t>BASF SE</t>
  </si>
  <si>
    <t>Dow</t>
  </si>
  <si>
    <t>OMV</t>
  </si>
  <si>
    <t>Ruhr Oel</t>
  </si>
  <si>
    <t>Sabic</t>
  </si>
  <si>
    <t>Shell &amp; DEA Oil</t>
  </si>
  <si>
    <t>SABIC Europe</t>
  </si>
  <si>
    <t>Dow Benelux</t>
  </si>
  <si>
    <t>Shell Chem Neth</t>
  </si>
  <si>
    <t>Dow Iberica</t>
  </si>
  <si>
    <t>Repsol Quimica</t>
  </si>
  <si>
    <t>TDESA</t>
  </si>
  <si>
    <t>ExxonMobil/Shell</t>
  </si>
  <si>
    <t>Borealis</t>
  </si>
  <si>
    <t>Borealis Poly</t>
  </si>
  <si>
    <t>2012</t>
  </si>
  <si>
    <t>Noretyl</t>
  </si>
  <si>
    <t>Lonza AG</t>
  </si>
  <si>
    <t>UNIPETROL</t>
  </si>
  <si>
    <t>増設</t>
  </si>
  <si>
    <t>Slovnaft</t>
  </si>
  <si>
    <t>TVK</t>
  </si>
  <si>
    <t>Total</t>
  </si>
  <si>
    <t>Vestolit</t>
  </si>
  <si>
    <t>Vinnolit</t>
  </si>
  <si>
    <t>Kostas Zafranas</t>
  </si>
  <si>
    <t>Ellba</t>
  </si>
  <si>
    <t>Lyondell/Bayer</t>
  </si>
  <si>
    <t>Shin-Etsu</t>
  </si>
  <si>
    <t>Polidux</t>
  </si>
  <si>
    <t>Ercros SA</t>
  </si>
  <si>
    <t>Total PC Iberica</t>
  </si>
  <si>
    <t>CIRES</t>
  </si>
  <si>
    <t>CHZ Novaky</t>
  </si>
  <si>
    <t>SPOLANA</t>
  </si>
  <si>
    <t>DUNASTYR</t>
  </si>
  <si>
    <t>BASF</t>
  </si>
  <si>
    <t>Clariant</t>
  </si>
  <si>
    <t>Evonik Degussa</t>
  </si>
  <si>
    <t>Sasol</t>
  </si>
  <si>
    <t>Shell Chemicals</t>
  </si>
  <si>
    <t>IQA</t>
  </si>
  <si>
    <t>Akzo Nobel</t>
  </si>
  <si>
    <t>BORSODCHEM</t>
  </si>
  <si>
    <t>ANWIL</t>
  </si>
  <si>
    <t>PKN ORLEN</t>
  </si>
  <si>
    <t>Appryl</t>
  </si>
  <si>
    <t>Polychim</t>
  </si>
  <si>
    <t>Bayern Oil</t>
  </si>
  <si>
    <t>MiRo</t>
  </si>
  <si>
    <t>PCK Schwedt</t>
  </si>
  <si>
    <t>Raffinerie Heide</t>
  </si>
  <si>
    <t>Hellenic Petrol</t>
  </si>
  <si>
    <t>既設</t>
  </si>
  <si>
    <t>Eni Refining</t>
  </si>
  <si>
    <t>Raff. Mediterr</t>
  </si>
  <si>
    <t>CEPSA</t>
  </si>
  <si>
    <t>Petronor</t>
  </si>
  <si>
    <t>Propanchem</t>
  </si>
  <si>
    <t>Repsol Petroleo</t>
  </si>
  <si>
    <t>Lindsey Oil</t>
  </si>
  <si>
    <t>SCANRAFF</t>
  </si>
  <si>
    <t>LUKOIL</t>
  </si>
  <si>
    <t>SLOVNAFT</t>
  </si>
  <si>
    <t>CESKA</t>
  </si>
  <si>
    <t>MOL GROUP</t>
  </si>
  <si>
    <t>BASELL-ORLEN</t>
  </si>
  <si>
    <t>ROMPETROL</t>
  </si>
  <si>
    <t>HIP</t>
  </si>
  <si>
    <t>HIPOL ODZACI</t>
  </si>
  <si>
    <t>Total Petrochemicals</t>
  </si>
  <si>
    <t>BP</t>
  </si>
  <si>
    <t>Ruetgerswerke</t>
  </si>
  <si>
    <t>Gexaro</t>
  </si>
  <si>
    <t>Arsol Aromatics</t>
  </si>
  <si>
    <t>Deutsche Shell</t>
  </si>
  <si>
    <t>Deutsche BP Refining</t>
  </si>
  <si>
    <t>Holborn</t>
  </si>
  <si>
    <t>PCK</t>
  </si>
  <si>
    <t>Aquila</t>
  </si>
  <si>
    <t>ExxonMobil Chemical</t>
  </si>
  <si>
    <t>Cepsa</t>
  </si>
  <si>
    <t>ESSO UK</t>
  </si>
  <si>
    <t>PETROGAL</t>
  </si>
  <si>
    <t>Slvnaft</t>
  </si>
  <si>
    <t>DEZA</t>
  </si>
  <si>
    <t>MCHZ Ostrava</t>
  </si>
  <si>
    <t>Synthos Kralupy</t>
  </si>
  <si>
    <t>MOL Group</t>
  </si>
  <si>
    <t>Z.C. Blachownia</t>
  </si>
  <si>
    <t>Synthos Dwory</t>
  </si>
  <si>
    <t>Grupa Lotos</t>
  </si>
  <si>
    <t>Petrom</t>
  </si>
  <si>
    <t>Rompetrol</t>
  </si>
  <si>
    <t>State_Romania</t>
  </si>
  <si>
    <t>NIS-Naftgas</t>
  </si>
  <si>
    <t>INA</t>
  </si>
  <si>
    <t>Ottana Polymeri</t>
  </si>
  <si>
    <t>Indorama Petrochem</t>
  </si>
  <si>
    <t>Kazanorgsintez (TAIF)</t>
  </si>
  <si>
    <t>Omsk refinery (Gazprom Neft)</t>
  </si>
  <si>
    <t>Ufaneftekhim</t>
  </si>
  <si>
    <t>Nizhnekamsk Neftekhim</t>
  </si>
  <si>
    <t>Novy Urengoy GCC (Gazprom)</t>
  </si>
  <si>
    <t>Polimir (Naftan, Belarus)</t>
  </si>
  <si>
    <t>SANORS (Rosneft)</t>
  </si>
  <si>
    <t>Gazpromneftkhim Salavat</t>
  </si>
  <si>
    <t>Sibur-Neftekhim</t>
  </si>
  <si>
    <t>SOCAR Ethylene –Propylene (Azerbaijan)</t>
  </si>
  <si>
    <t>Tomskneftekhim (Sibur)</t>
  </si>
  <si>
    <t>Ufaorgsintez</t>
  </si>
  <si>
    <t>ZapSibNeftekhim (Sibur)</t>
  </si>
  <si>
    <t>Uzbekneftegas (Shurtan, Uzbekistan)</t>
  </si>
  <si>
    <t>Uz-Kor Gas Chemical</t>
  </si>
  <si>
    <t>Turkmengaz (Turkmenistan)</t>
  </si>
  <si>
    <t>SOCAR Polymer (Azerbaijan)</t>
  </si>
  <si>
    <t>Sayanskkhimplast</t>
  </si>
  <si>
    <t>Penoplex (Kirishi)</t>
  </si>
  <si>
    <t>Rusvinyl (Sibur)</t>
  </si>
  <si>
    <t>Sibur Khimprom (Perm)</t>
  </si>
  <si>
    <t>STIROL (Ukraine)</t>
  </si>
  <si>
    <t>Uzlovaya Plastik (PS+ABS)</t>
  </si>
  <si>
    <t xml:space="preserve">Uzlovaya Plastik </t>
  </si>
  <si>
    <t>Volgograd Khimprom</t>
  </si>
  <si>
    <t>NavoiyAzot (Uzbekistan)</t>
  </si>
  <si>
    <t>Petrokam (Nizhnekamsk)</t>
  </si>
  <si>
    <t>SayanskKhimplast</t>
  </si>
  <si>
    <t>Linos Refinery (Ukraine)</t>
  </si>
  <si>
    <t>LUKOIL-LINOS</t>
  </si>
  <si>
    <t>Turkmenbachi Komplex (Turkmenistan)</t>
  </si>
  <si>
    <t>Saratovorgsintez (Lukoil)</t>
  </si>
  <si>
    <t>Sibur-Neftekhim (Kstovo)</t>
  </si>
  <si>
    <t>Poliom (Titan Group)</t>
  </si>
  <si>
    <t>KPI Inc. (Kazakhstan, UCC)</t>
  </si>
  <si>
    <t>Neftekhim Ltd (Kazakhstan)</t>
  </si>
  <si>
    <t>Naftan (Belarus)</t>
  </si>
  <si>
    <t>Atyrau Refinery (KMG, Kazakhstan)</t>
  </si>
  <si>
    <t>Ryazan refinery (Rosneft)</t>
  </si>
  <si>
    <t>Ukrtatnafta (Ukraine)</t>
  </si>
  <si>
    <t>Uralorgsintez (Sibur)</t>
  </si>
  <si>
    <t>Yaroslavi Refinery</t>
  </si>
  <si>
    <t>ORPIC</t>
  </si>
  <si>
    <t>Petro-Rabigh</t>
  </si>
  <si>
    <t>Aramco</t>
  </si>
  <si>
    <t>2019</t>
  </si>
  <si>
    <t>SKグローバル（Ulsan）</t>
  </si>
  <si>
    <t>大韓油化（Ulsan）</t>
  </si>
  <si>
    <t>大韓油化（温山）</t>
    <rPh sb="3" eb="4">
      <t>カ</t>
    </rPh>
    <rPh sb="5" eb="6">
      <t>オン</t>
    </rPh>
    <rPh sb="6" eb="7">
      <t>ヤマ</t>
    </rPh>
    <phoneticPr fontId="20"/>
  </si>
  <si>
    <t>大林産業（Yeosu）</t>
  </si>
  <si>
    <t>大韓油化（温山）</t>
    <rPh sb="5" eb="6">
      <t>オン</t>
    </rPh>
    <rPh sb="6" eb="7">
      <t>ヤマ</t>
    </rPh>
    <phoneticPr fontId="20"/>
  </si>
  <si>
    <t>麗川NCC（Yeosu）</t>
  </si>
  <si>
    <t>　</t>
  </si>
  <si>
    <t>停止</t>
    <rPh sb="0" eb="2">
      <t>テイシ</t>
    </rPh>
    <phoneticPr fontId="20"/>
  </si>
  <si>
    <t>BASF (EPS)（Ulsan）</t>
  </si>
  <si>
    <t>SKC（Ulsan）</t>
  </si>
  <si>
    <t>廃棄</t>
    <rPh sb="0" eb="2">
      <t>ハイキ</t>
    </rPh>
    <phoneticPr fontId="20"/>
  </si>
  <si>
    <t>泰光産業（Ulsan）</t>
  </si>
  <si>
    <t>GSカルテックス（Yeosu）</t>
  </si>
  <si>
    <t>エスオイル（温山）</t>
    <rPh sb="6" eb="7">
      <t>オン</t>
    </rPh>
    <rPh sb="7" eb="8">
      <t>ヤマ</t>
    </rPh>
    <phoneticPr fontId="20"/>
  </si>
  <si>
    <t>GS カルテックス（Yeosu）</t>
  </si>
  <si>
    <t>ロッテケミカル（Ulsan）</t>
  </si>
  <si>
    <t>未定</t>
    <rPh sb="0" eb="2">
      <t>ミテイ</t>
    </rPh>
    <phoneticPr fontId="20"/>
  </si>
  <si>
    <t>HCペトロケミカル（Daesan）</t>
  </si>
  <si>
    <t>HC ペトロケミカル（Daesan）</t>
  </si>
  <si>
    <t>亜東石化（観音）</t>
    <rPh sb="0" eb="1">
      <t>ア</t>
    </rPh>
    <rPh sb="1" eb="2">
      <t>ヒガシ</t>
    </rPh>
    <rPh sb="2" eb="4">
      <t>セッカ</t>
    </rPh>
    <rPh sb="5" eb="7">
      <t>カンノン</t>
    </rPh>
    <phoneticPr fontId="20"/>
  </si>
  <si>
    <t>　　　　　　　　　 　（林園）</t>
    <rPh sb="12" eb="13">
      <t>ハヤシ</t>
    </rPh>
    <rPh sb="13" eb="14">
      <t>ソノ</t>
    </rPh>
    <phoneticPr fontId="20"/>
  </si>
  <si>
    <t>PCS</t>
  </si>
  <si>
    <t>CPSC</t>
  </si>
  <si>
    <t>Shell Eastern</t>
  </si>
  <si>
    <t xml:space="preserve">Shell </t>
  </si>
  <si>
    <t>Singapore Aromatics</t>
  </si>
  <si>
    <t>SHELL</t>
  </si>
  <si>
    <t>Eastman</t>
  </si>
  <si>
    <t>Formosa Plastics</t>
  </si>
  <si>
    <t>Formosa</t>
  </si>
  <si>
    <t>Huntsman</t>
  </si>
  <si>
    <t>Dow Chem. Canada</t>
  </si>
  <si>
    <t>Westlake Styrene</t>
  </si>
  <si>
    <t>Shintech</t>
  </si>
  <si>
    <t xml:space="preserve">Westlake </t>
  </si>
  <si>
    <t>Shell Canada</t>
  </si>
  <si>
    <t>Westlake</t>
  </si>
  <si>
    <t>BASF-Total LLC</t>
  </si>
  <si>
    <t>Braskem</t>
  </si>
  <si>
    <t>Baton Rouge Propylene</t>
  </si>
  <si>
    <t>Braskem PP Americas</t>
  </si>
  <si>
    <t>Chevron Phillips</t>
  </si>
  <si>
    <t>Enterprise/Total</t>
  </si>
  <si>
    <t>Enterprise</t>
  </si>
  <si>
    <t>Equistar</t>
  </si>
  <si>
    <t>Flint Hills Resources</t>
  </si>
  <si>
    <t>Gulf Liquids</t>
  </si>
  <si>
    <t>Huntsuman</t>
  </si>
  <si>
    <t>Husky</t>
  </si>
  <si>
    <t xml:space="preserve">Ineos </t>
  </si>
  <si>
    <t>Marathon Petroleum</t>
  </si>
  <si>
    <t>Phillips 66</t>
  </si>
  <si>
    <t>Tesoro</t>
  </si>
  <si>
    <t>Valero</t>
  </si>
  <si>
    <t>Citgo</t>
  </si>
  <si>
    <t>Petro-Canada</t>
  </si>
  <si>
    <t>Suncor</t>
  </si>
  <si>
    <t>Resirene</t>
  </si>
  <si>
    <t>Oxiteno</t>
  </si>
  <si>
    <t>Petrobras</t>
  </si>
  <si>
    <t>Acominas</t>
  </si>
  <si>
    <t>NIL</t>
  </si>
  <si>
    <t>新設</t>
    <rPh sb="0" eb="2">
      <t>シンセツ</t>
    </rPh>
    <phoneticPr fontId="3"/>
  </si>
  <si>
    <t>PT Polychem Lindo</t>
  </si>
  <si>
    <t>Standard Toyo Polymer (Statomer)</t>
  </si>
  <si>
    <t>Eastern Polymer</t>
  </si>
  <si>
    <t>PT Asahimas Chem</t>
  </si>
  <si>
    <t>PT Satomo Indovyl Monomer</t>
  </si>
  <si>
    <t>Pertamina</t>
  </si>
  <si>
    <t>TPPI</t>
  </si>
  <si>
    <t>Gazprom Neftekhim Salavat</t>
  </si>
  <si>
    <t>SAFPET</t>
  </si>
  <si>
    <t>国僑（台南）</t>
    <rPh sb="1" eb="2">
      <t>キョウ</t>
    </rPh>
    <rPh sb="3" eb="5">
      <t>タイナン</t>
    </rPh>
    <phoneticPr fontId="20"/>
  </si>
  <si>
    <t>国亨（台南）</t>
    <rPh sb="0" eb="1">
      <t>クニ</t>
    </rPh>
    <rPh sb="1" eb="2">
      <t>リョウ</t>
    </rPh>
    <rPh sb="3" eb="5">
      <t>タイナン</t>
    </rPh>
    <phoneticPr fontId="20"/>
  </si>
  <si>
    <t>TPPI</t>
    <phoneticPr fontId="20"/>
  </si>
  <si>
    <t>Medco Energy International.</t>
    <phoneticPr fontId="20"/>
  </si>
  <si>
    <t>#13 Ilam</t>
  </si>
  <si>
    <t>Petro- Rabigh</t>
  </si>
  <si>
    <t>Vitol Geelong</t>
  </si>
  <si>
    <t>東欧</t>
    <phoneticPr fontId="20"/>
  </si>
  <si>
    <t>計画</t>
    <rPh sb="0" eb="2">
      <t>ケイカク</t>
    </rPh>
    <phoneticPr fontId="20"/>
  </si>
  <si>
    <t>区分</t>
  </si>
  <si>
    <t>Petro Rabigh</t>
  </si>
  <si>
    <t>Equister LBI</t>
  </si>
  <si>
    <t>Flint Hills</t>
  </si>
  <si>
    <t>Javelina</t>
  </si>
  <si>
    <t>Loan Star NGL LLC</t>
  </si>
  <si>
    <t>Williams/SABIC</t>
  </si>
  <si>
    <t>LACC</t>
  </si>
  <si>
    <t>Oxy/Mexichem JV</t>
  </si>
  <si>
    <t>Shinetsu</t>
  </si>
  <si>
    <t xml:space="preserve">Croda Chemicals </t>
  </si>
  <si>
    <t>Imperial Oil</t>
  </si>
  <si>
    <t>Nova Chemicals</t>
  </si>
  <si>
    <t>Nova/Dow</t>
  </si>
  <si>
    <t>INEOS/CP</t>
  </si>
  <si>
    <t>Haneywell</t>
  </si>
  <si>
    <t>Ineos/Sasol</t>
  </si>
  <si>
    <t>American Styrenics</t>
  </si>
  <si>
    <t>Dart Container</t>
  </si>
  <si>
    <t>Deltech</t>
  </si>
  <si>
    <t>Nova</t>
  </si>
  <si>
    <t>Sabic Plastics</t>
  </si>
  <si>
    <t>Ineos Styrolution</t>
  </si>
  <si>
    <t>Multi-Plastics Extentions</t>
  </si>
  <si>
    <t>Mexichem</t>
  </si>
  <si>
    <t>Oxyvinyl</t>
  </si>
  <si>
    <t>Olin</t>
  </si>
  <si>
    <t>Oxy</t>
  </si>
  <si>
    <t>Indorama Ventures O&amp;G</t>
  </si>
  <si>
    <t>FPC</t>
  </si>
  <si>
    <t>ME Global</t>
  </si>
  <si>
    <t>Alberta &amp; Orient Gly.</t>
  </si>
  <si>
    <t>MEGlobal</t>
  </si>
  <si>
    <t>Williams/Sabic</t>
  </si>
  <si>
    <t>Husky Oil</t>
  </si>
  <si>
    <t>Interpipeline</t>
  </si>
  <si>
    <t>Lyondell Basel</t>
  </si>
  <si>
    <t>Pinnacle Polymers</t>
  </si>
  <si>
    <t>Braskem PP America</t>
  </si>
  <si>
    <t xml:space="preserve">BP </t>
  </si>
  <si>
    <t>PBF Energy Partners</t>
  </si>
  <si>
    <t>DAK Americas</t>
  </si>
  <si>
    <t>Mossi &amp; Ghisolfi</t>
  </si>
  <si>
    <t>Parachem</t>
  </si>
  <si>
    <t>BASF-Total</t>
  </si>
  <si>
    <t>HollyFrontier Corp.</t>
  </si>
  <si>
    <t>Houston Refining LP</t>
  </si>
  <si>
    <t>INEOS Styrolution</t>
  </si>
  <si>
    <t>Marathon Petrol.</t>
  </si>
  <si>
    <t>Philadelphia Energy</t>
  </si>
  <si>
    <t>WRB Refining</t>
  </si>
  <si>
    <t>America Styrenics</t>
  </si>
  <si>
    <t>BASF Total LLC</t>
  </si>
  <si>
    <t>Cosmar</t>
  </si>
  <si>
    <t>Equister</t>
  </si>
  <si>
    <t xml:space="preserve">Philadelphia Energy </t>
  </si>
  <si>
    <t>Velero</t>
  </si>
  <si>
    <t>Toledo Refining LLC</t>
  </si>
  <si>
    <t>CITGO</t>
  </si>
  <si>
    <t>Unigel</t>
  </si>
  <si>
    <t>Innova</t>
  </si>
  <si>
    <t>Videolar</t>
  </si>
  <si>
    <t>Videolar-Innova</t>
  </si>
  <si>
    <t>Unigel-CBE</t>
  </si>
  <si>
    <t>Unigel-EDN</t>
  </si>
  <si>
    <t>MexiChem</t>
  </si>
  <si>
    <t>PMV</t>
  </si>
  <si>
    <t>Solvay Indupa</t>
  </si>
  <si>
    <t>Unipar Carbocloro</t>
  </si>
  <si>
    <t>Sovay Indupa</t>
  </si>
  <si>
    <t>Pequiven</t>
  </si>
  <si>
    <t>Petroqumica Suape</t>
  </si>
  <si>
    <t>Videolar-Innova S.A.</t>
  </si>
  <si>
    <t>DGFM</t>
  </si>
  <si>
    <t>Petrobras Energia</t>
  </si>
  <si>
    <t>YPF</t>
  </si>
  <si>
    <t>Ecopetrol</t>
  </si>
  <si>
    <t>Confab</t>
  </si>
  <si>
    <t>その他</t>
    <rPh sb="2" eb="3">
      <t>タ</t>
    </rPh>
    <phoneticPr fontId="20"/>
  </si>
  <si>
    <t>ハンファ・トタル（Daesan）</t>
  </si>
  <si>
    <t>CPC/台湾中油（林園）</t>
    <rPh sb="9" eb="10">
      <t>リン</t>
    </rPh>
    <rPh sb="10" eb="11">
      <t>エン</t>
    </rPh>
    <phoneticPr fontId="20"/>
  </si>
  <si>
    <t>FPCC/台塑石化（ 麦寮）</t>
    <rPh sb="5" eb="6">
      <t>タイ</t>
    </rPh>
    <rPh sb="6" eb="7">
      <t>ソ</t>
    </rPh>
    <rPh sb="7" eb="9">
      <t>セッカ</t>
    </rPh>
    <rPh sb="11" eb="12">
      <t>ムギ</t>
    </rPh>
    <rPh sb="12" eb="13">
      <t>リョウ</t>
    </rPh>
    <phoneticPr fontId="20"/>
  </si>
  <si>
    <t>FPC/台湾塑膠（林園）</t>
    <rPh sb="4" eb="6">
      <t>タイワン</t>
    </rPh>
    <rPh sb="6" eb="7">
      <t>ソ</t>
    </rPh>
    <rPh sb="7" eb="8">
      <t>ニカワ</t>
    </rPh>
    <rPh sb="9" eb="10">
      <t>ハヤシ</t>
    </rPh>
    <rPh sb="10" eb="11">
      <t>エン</t>
    </rPh>
    <phoneticPr fontId="20"/>
  </si>
  <si>
    <t>FPCC/台塑石化（麦寮）</t>
    <rPh sb="5" eb="6">
      <t>タイ</t>
    </rPh>
    <rPh sb="6" eb="7">
      <t>ソ</t>
    </rPh>
    <rPh sb="7" eb="9">
      <t>セッカ</t>
    </rPh>
    <rPh sb="10" eb="11">
      <t>ムギ</t>
    </rPh>
    <rPh sb="11" eb="12">
      <t>リョウ</t>
    </rPh>
    <phoneticPr fontId="20"/>
  </si>
  <si>
    <t>APC（林園）</t>
    <rPh sb="4" eb="5">
      <t>リン</t>
    </rPh>
    <rPh sb="5" eb="6">
      <t>エン</t>
    </rPh>
    <phoneticPr fontId="20"/>
  </si>
  <si>
    <t>（単位:千トン）</t>
  </si>
  <si>
    <t>FPC/台湾塑膠（麦寮）</t>
    <rPh sb="4" eb="6">
      <t>タイワン</t>
    </rPh>
    <rPh sb="6" eb="7">
      <t>ソ</t>
    </rPh>
    <rPh sb="7" eb="8">
      <t>ニカワ</t>
    </rPh>
    <rPh sb="9" eb="10">
      <t>ムギ</t>
    </rPh>
    <rPh sb="10" eb="11">
      <t>リョウ</t>
    </rPh>
    <phoneticPr fontId="20"/>
  </si>
  <si>
    <t>GPPC/ 國喬石化（大社）</t>
    <rPh sb="11" eb="12">
      <t>ダイ</t>
    </rPh>
    <rPh sb="12" eb="13">
      <t>シャ</t>
    </rPh>
    <phoneticPr fontId="20"/>
  </si>
  <si>
    <t>TSMC/台湾ｽﾁﾚﾝﾓﾉﾏ‐（林園）</t>
    <rPh sb="16" eb="17">
      <t>リン</t>
    </rPh>
    <rPh sb="17" eb="18">
      <t>エン</t>
    </rPh>
    <phoneticPr fontId="20"/>
  </si>
  <si>
    <t>FPC/台湾プラスチック（林園）</t>
    <rPh sb="4" eb="6">
      <t>タイワン</t>
    </rPh>
    <rPh sb="13" eb="14">
      <t>ハヤシ</t>
    </rPh>
    <rPh sb="14" eb="15">
      <t>エン</t>
    </rPh>
    <phoneticPr fontId="20"/>
  </si>
  <si>
    <t>FCFC/台湾化繊（麦寮）</t>
    <rPh sb="7" eb="9">
      <t>カセン</t>
    </rPh>
    <rPh sb="10" eb="11">
      <t>ムギ</t>
    </rPh>
    <rPh sb="11" eb="12">
      <t>リョウ</t>
    </rPh>
    <phoneticPr fontId="20"/>
  </si>
  <si>
    <t>OUCC/東聯化学（林園）</t>
    <rPh sb="5" eb="6">
      <t>ヒガシ</t>
    </rPh>
    <rPh sb="6" eb="7">
      <t>レン</t>
    </rPh>
    <rPh sb="7" eb="9">
      <t>カガク</t>
    </rPh>
    <rPh sb="10" eb="11">
      <t>リン</t>
    </rPh>
    <rPh sb="11" eb="12">
      <t>エン</t>
    </rPh>
    <phoneticPr fontId="20"/>
  </si>
  <si>
    <t>CMMFC/中国人造繊維（大社）</t>
    <rPh sb="8" eb="10">
      <t>ジンゾウ</t>
    </rPh>
    <rPh sb="10" eb="12">
      <t>センイ</t>
    </rPh>
    <rPh sb="13" eb="14">
      <t>ダイ</t>
    </rPh>
    <rPh sb="14" eb="15">
      <t>シャ</t>
    </rPh>
    <phoneticPr fontId="20"/>
  </si>
  <si>
    <t>Nanya/南亜プラスチック（麦寮）</t>
    <rPh sb="6" eb="7">
      <t>ナン</t>
    </rPh>
    <rPh sb="7" eb="8">
      <t>ア</t>
    </rPh>
    <rPh sb="15" eb="16">
      <t>ムギ</t>
    </rPh>
    <rPh sb="16" eb="17">
      <t>リョウ</t>
    </rPh>
    <phoneticPr fontId="20"/>
  </si>
  <si>
    <t>FCFC/台湾化繊（麦寮）</t>
    <rPh sb="5" eb="7">
      <t>タイワン</t>
    </rPh>
    <rPh sb="7" eb="9">
      <t>カセン</t>
    </rPh>
    <rPh sb="10" eb="11">
      <t>ムギ</t>
    </rPh>
    <rPh sb="11" eb="12">
      <t>リョウ</t>
    </rPh>
    <phoneticPr fontId="20"/>
  </si>
  <si>
    <t>SK仁川石油化学（仁川）</t>
    <rPh sb="2" eb="3">
      <t>ジン</t>
    </rPh>
    <rPh sb="3" eb="4">
      <t>カワ</t>
    </rPh>
    <rPh sb="4" eb="6">
      <t>セキユ</t>
    </rPh>
    <rPh sb="6" eb="8">
      <t>カガク</t>
    </rPh>
    <rPh sb="9" eb="10">
      <t>ジン</t>
    </rPh>
    <rPh sb="10" eb="11">
      <t>カワ</t>
    </rPh>
    <phoneticPr fontId="20"/>
  </si>
  <si>
    <t>三南石油化学（Yeosu）</t>
  </si>
  <si>
    <t>OCIカンパニー（光陽）</t>
    <rPh sb="9" eb="10">
      <t>ヒカリ</t>
    </rPh>
    <phoneticPr fontId="20"/>
  </si>
  <si>
    <t>大韓油化（温山）</t>
    <rPh sb="0" eb="2">
      <t>ダイカン</t>
    </rPh>
    <rPh sb="2" eb="4">
      <t>ユカ</t>
    </rPh>
    <rPh sb="5" eb="6">
      <t>オン</t>
    </rPh>
    <rPh sb="6" eb="7">
      <t>ヤマ</t>
    </rPh>
    <phoneticPr fontId="20"/>
  </si>
  <si>
    <t>CAPCO/中美和（林園）</t>
    <rPh sb="6" eb="7">
      <t>チュウ</t>
    </rPh>
    <rPh sb="7" eb="8">
      <t>ビ</t>
    </rPh>
    <rPh sb="8" eb="9">
      <t>ワ</t>
    </rPh>
    <rPh sb="10" eb="11">
      <t>ハヤシ</t>
    </rPh>
    <rPh sb="11" eb="12">
      <t>ソノ</t>
    </rPh>
    <phoneticPr fontId="20"/>
  </si>
  <si>
    <t>CAPCO/中美和（台中）</t>
    <rPh sb="6" eb="7">
      <t>チュウ</t>
    </rPh>
    <rPh sb="7" eb="8">
      <t>ビ</t>
    </rPh>
    <rPh sb="8" eb="9">
      <t>ワ</t>
    </rPh>
    <rPh sb="10" eb="12">
      <t>タイチュウ</t>
    </rPh>
    <phoneticPr fontId="20"/>
  </si>
  <si>
    <t>CPC/台湾中油（高雄）</t>
    <rPh sb="9" eb="11">
      <t>タカオ</t>
    </rPh>
    <phoneticPr fontId="20"/>
  </si>
  <si>
    <t>東展興業（台南）</t>
    <rPh sb="5" eb="7">
      <t>タイナン</t>
    </rPh>
    <phoneticPr fontId="20"/>
  </si>
  <si>
    <t>FCFC/台湾化繊（龍徳）</t>
    <rPh sb="5" eb="7">
      <t>タイワン</t>
    </rPh>
    <rPh sb="7" eb="9">
      <t>カセン</t>
    </rPh>
    <rPh sb="10" eb="11">
      <t>リュウ</t>
    </rPh>
    <rPh sb="11" eb="12">
      <t>トク</t>
    </rPh>
    <phoneticPr fontId="20"/>
  </si>
  <si>
    <t>SK 仁川石油化学（仁川）</t>
    <rPh sb="3" eb="4">
      <t>ジン</t>
    </rPh>
    <rPh sb="4" eb="5">
      <t>カワ</t>
    </rPh>
    <rPh sb="5" eb="7">
      <t>セキユ</t>
    </rPh>
    <rPh sb="7" eb="9">
      <t>カガク</t>
    </rPh>
    <rPh sb="10" eb="11">
      <t>ジン</t>
    </rPh>
    <rPh sb="11" eb="12">
      <t>カワ</t>
    </rPh>
    <phoneticPr fontId="20"/>
  </si>
  <si>
    <t>麗川NCC（Yeosu）</t>
    <rPh sb="1" eb="2">
      <t>カワ</t>
    </rPh>
    <phoneticPr fontId="20"/>
  </si>
  <si>
    <t>(単位:千トン)</t>
  </si>
  <si>
    <t>プロピレン</t>
  </si>
  <si>
    <t>ＰＰ</t>
  </si>
  <si>
    <t>ＡＮ</t>
  </si>
  <si>
    <t>企業名</t>
  </si>
  <si>
    <t>時期</t>
  </si>
  <si>
    <t>既存・計（2015 年末）</t>
    <rPh sb="0" eb="2">
      <t>キソン</t>
    </rPh>
    <rPh sb="3" eb="4">
      <t>ケイ</t>
    </rPh>
    <rPh sb="10" eb="11">
      <t>ネン</t>
    </rPh>
    <rPh sb="11" eb="12">
      <t>マツ</t>
    </rPh>
    <phoneticPr fontId="7"/>
  </si>
  <si>
    <t>増減・計（16 ～21年）</t>
    <rPh sb="0" eb="2">
      <t>ゾウゲン</t>
    </rPh>
    <rPh sb="3" eb="4">
      <t>ケイ</t>
    </rPh>
    <rPh sb="11" eb="12">
      <t>ネン</t>
    </rPh>
    <phoneticPr fontId="7"/>
  </si>
  <si>
    <t>国・
地域名</t>
    <phoneticPr fontId="20"/>
  </si>
  <si>
    <t>エチレン</t>
  </si>
  <si>
    <t>ＬＬ／ＬＤＰＥ</t>
  </si>
  <si>
    <t>ＨＤＰＥ</t>
  </si>
  <si>
    <t>ＰＳ</t>
  </si>
  <si>
    <t>ＳＭ</t>
  </si>
  <si>
    <t>ＰＶＣ</t>
  </si>
  <si>
    <t>ＥＤＣ</t>
  </si>
  <si>
    <t>ＥＧ</t>
  </si>
  <si>
    <t>ＰＴＡ</t>
  </si>
  <si>
    <t>トルエン</t>
  </si>
  <si>
    <t>キシレン</t>
  </si>
  <si>
    <t>ＶＣＭ</t>
  </si>
  <si>
    <t xml:space="preserve">   能力</t>
    <phoneticPr fontId="20"/>
  </si>
  <si>
    <t>アジア</t>
  </si>
  <si>
    <t>LG化学 (PS/EPS)（Yeosu）</t>
    <rPh sb="2" eb="4">
      <t>カガク</t>
    </rPh>
    <phoneticPr fontId="20"/>
  </si>
  <si>
    <t>錦湖石 化(PS/EPS)（Ulsan）</t>
    <rPh sb="2" eb="3">
      <t>イシ</t>
    </rPh>
    <rPh sb="4" eb="5">
      <t>カ</t>
    </rPh>
    <phoneticPr fontId="20"/>
  </si>
  <si>
    <t>現代エンプラ (PS/EPS)</t>
    <rPh sb="0" eb="2">
      <t>ゲンダイ</t>
    </rPh>
    <phoneticPr fontId="20"/>
  </si>
  <si>
    <t>SHケミカル (EPS)（群山）</t>
    <rPh sb="13" eb="14">
      <t>グン</t>
    </rPh>
    <rPh sb="14" eb="15">
      <t>ヤマ</t>
    </rPh>
    <phoneticPr fontId="20"/>
  </si>
  <si>
    <t>台  湾</t>
    <phoneticPr fontId="20"/>
  </si>
  <si>
    <t>奇美実業（台南）</t>
    <rPh sb="5" eb="7">
      <t>タイナン</t>
    </rPh>
    <phoneticPr fontId="20"/>
  </si>
  <si>
    <t>高福化学（高雄）</t>
    <rPh sb="5" eb="7">
      <t>タカオ</t>
    </rPh>
    <phoneticPr fontId="20"/>
  </si>
  <si>
    <t>台達化学（林園）</t>
    <rPh sb="5" eb="6">
      <t>リン</t>
    </rPh>
    <rPh sb="6" eb="7">
      <t>エン</t>
    </rPh>
    <phoneticPr fontId="20"/>
  </si>
  <si>
    <t>英全（台中）</t>
    <rPh sb="3" eb="5">
      <t>タイチュウ</t>
    </rPh>
    <phoneticPr fontId="20"/>
  </si>
  <si>
    <t>SKエナジー（Ulsan）</t>
  </si>
  <si>
    <t>ポリミレイ（Yeosu）</t>
  </si>
  <si>
    <r>
      <t>既存</t>
    </r>
    <r>
      <rPr>
        <sz val="10"/>
        <rFont val="Arial"/>
        <family val="2"/>
      </rPr>
      <t/>
    </r>
    <rPh sb="0" eb="2">
      <t>キゾン</t>
    </rPh>
    <phoneticPr fontId="20"/>
  </si>
  <si>
    <t>東西石化（Ulsan）</t>
  </si>
  <si>
    <t>麗川NCC（Yeosu）　</t>
  </si>
  <si>
    <t>　　　 OUCプロセス</t>
  </si>
  <si>
    <t>大韓油化　（温山）</t>
    <rPh sb="6" eb="7">
      <t>オン</t>
    </rPh>
    <rPh sb="7" eb="8">
      <t>ヤマ</t>
    </rPh>
    <phoneticPr fontId="20"/>
  </si>
  <si>
    <t>李長栄化学（大社）</t>
    <rPh sb="0" eb="1">
      <t>リ</t>
    </rPh>
    <rPh sb="1" eb="2">
      <t>ナガ</t>
    </rPh>
    <rPh sb="2" eb="3">
      <t>サカエ</t>
    </rPh>
    <rPh sb="3" eb="5">
      <t>カガク</t>
    </rPh>
    <rPh sb="6" eb="7">
      <t>ダイ</t>
    </rPh>
    <rPh sb="7" eb="8">
      <t>シャ</t>
    </rPh>
    <phoneticPr fontId="20"/>
  </si>
  <si>
    <t>CPDC/中国石化（大社）</t>
    <rPh sb="5" eb="7">
      <t>チュウゴク</t>
    </rPh>
    <rPh sb="7" eb="9">
      <t>セッカ</t>
    </rPh>
    <rPh sb="10" eb="11">
      <t>ダイ</t>
    </rPh>
    <rPh sb="11" eb="12">
      <t>シャ</t>
    </rPh>
    <phoneticPr fontId="20"/>
  </si>
  <si>
    <t>CPC/台湾中油（林園）</t>
    <rPh sb="4" eb="6">
      <t>タイワン</t>
    </rPh>
    <rPh sb="6" eb="7">
      <t>チュウ</t>
    </rPh>
    <rPh sb="7" eb="8">
      <t>ユ</t>
    </rPh>
    <rPh sb="9" eb="10">
      <t>リン</t>
    </rPh>
    <rPh sb="10" eb="11">
      <t>エン</t>
    </rPh>
    <phoneticPr fontId="20"/>
  </si>
  <si>
    <t>FPC/台湾プラスチック（林園）</t>
    <rPh sb="4" eb="6">
      <t>タイワン</t>
    </rPh>
    <rPh sb="13" eb="14">
      <t>リン</t>
    </rPh>
    <rPh sb="14" eb="15">
      <t>エン</t>
    </rPh>
    <phoneticPr fontId="20"/>
  </si>
  <si>
    <t>CPC/台湾中油（大林）</t>
    <rPh sb="9" eb="10">
      <t>ダイ</t>
    </rPh>
    <rPh sb="10" eb="11">
      <t>ハヤシ</t>
    </rPh>
    <phoneticPr fontId="20"/>
  </si>
  <si>
    <t>CPC/台湾中油（桃園）</t>
    <rPh sb="9" eb="10">
      <t>モモ</t>
    </rPh>
    <rPh sb="10" eb="11">
      <t>ソノ</t>
    </rPh>
    <phoneticPr fontId="20"/>
  </si>
  <si>
    <t>FPCC/台塑石化（麦寮）</t>
    <rPh sb="5" eb="6">
      <t>タイ</t>
    </rPh>
    <rPh sb="6" eb="7">
      <t>ソ</t>
    </rPh>
    <rPh sb="7" eb="8">
      <t>イシ</t>
    </rPh>
    <rPh sb="8" eb="9">
      <t>カ</t>
    </rPh>
    <rPh sb="10" eb="11">
      <t>ムギ</t>
    </rPh>
    <rPh sb="11" eb="12">
      <t>リョウ</t>
    </rPh>
    <phoneticPr fontId="20"/>
  </si>
  <si>
    <t>蔚山アロマ</t>
    <rPh sb="0" eb="2">
      <t>ウルサン</t>
    </rPh>
    <phoneticPr fontId="20"/>
  </si>
  <si>
    <t>ＬＤＰＥ</t>
  </si>
  <si>
    <t>アジア・オセアニア</t>
    <phoneticPr fontId="20"/>
  </si>
  <si>
    <t>マレーシア</t>
  </si>
  <si>
    <t>イ   ン   ド</t>
  </si>
  <si>
    <t>フィリピン</t>
  </si>
  <si>
    <t>ベトナム</t>
  </si>
  <si>
    <t>オーストラリア</t>
    <phoneticPr fontId="20"/>
  </si>
  <si>
    <t>シンガポール</t>
  </si>
  <si>
    <t>インドネシア</t>
    <phoneticPr fontId="20"/>
  </si>
  <si>
    <t>2021年合計</t>
    <rPh sb="4" eb="5">
      <t>ネン</t>
    </rPh>
    <rPh sb="5" eb="7">
      <t>ゴウケイ</t>
    </rPh>
    <phoneticPr fontId="20"/>
  </si>
  <si>
    <t>PTT（TOC）</t>
  </si>
  <si>
    <t>西欧</t>
    <rPh sb="0" eb="2">
      <t>セイオウ</t>
    </rPh>
    <phoneticPr fontId="22"/>
  </si>
  <si>
    <t>ベルギー</t>
  </si>
  <si>
    <t>フランス</t>
  </si>
  <si>
    <t>ドイツ</t>
  </si>
  <si>
    <t>ギリシャ</t>
  </si>
  <si>
    <t>イタリア</t>
  </si>
  <si>
    <t>オランダ</t>
  </si>
  <si>
    <t>スペイン</t>
  </si>
  <si>
    <t>イギリス</t>
  </si>
  <si>
    <t>ポルトガル</t>
  </si>
  <si>
    <t>オーストリア</t>
  </si>
  <si>
    <t>フィンランド</t>
  </si>
  <si>
    <t>ノルウェー</t>
  </si>
  <si>
    <t>スイス</t>
  </si>
  <si>
    <t>スウェーデン</t>
  </si>
  <si>
    <t>西欧合計</t>
    <rPh sb="0" eb="2">
      <t>セイオウ</t>
    </rPh>
    <rPh sb="2" eb="4">
      <t>ゴウケイ</t>
    </rPh>
    <phoneticPr fontId="22"/>
  </si>
  <si>
    <t>ブルガリア</t>
  </si>
  <si>
    <t>スロバキア</t>
  </si>
  <si>
    <t>チェコ</t>
  </si>
  <si>
    <t>ハンガリー</t>
  </si>
  <si>
    <t>ポーランド</t>
  </si>
  <si>
    <t>ルーマニア</t>
  </si>
  <si>
    <t>旧ユーゴ
スラヴィア</t>
    <phoneticPr fontId="20"/>
  </si>
  <si>
    <t>東欧合計</t>
    <rPh sb="0" eb="2">
      <t>トウオウ</t>
    </rPh>
    <rPh sb="2" eb="4">
      <t>ゴウケイ</t>
    </rPh>
    <phoneticPr fontId="20"/>
  </si>
  <si>
    <t>欧州合計</t>
    <rPh sb="0" eb="2">
      <t>オウシュウ</t>
    </rPh>
    <rPh sb="2" eb="4">
      <t>ゴウケイ</t>
    </rPh>
    <phoneticPr fontId="22"/>
  </si>
  <si>
    <t>デンマーク</t>
  </si>
  <si>
    <t>CHEMOPETROL⇒UNIPETROL</t>
  </si>
  <si>
    <t>不明</t>
    <rPh sb="0" eb="2">
      <t>フメイ</t>
    </rPh>
    <phoneticPr fontId="20"/>
  </si>
  <si>
    <t>BASF-YPC</t>
  </si>
  <si>
    <t>CNOOC AND SHELL PC</t>
  </si>
  <si>
    <t>FUJIAN REFINING AND PC</t>
  </si>
  <si>
    <t>LIAONING BORA PETROCHEMICAL</t>
  </si>
  <si>
    <t>SHENYANG PARAFFIN CHEM.</t>
  </si>
  <si>
    <t>PETROCHINA DAQING PC</t>
  </si>
  <si>
    <t>SINOPEC GUANGZHOU  PC</t>
  </si>
  <si>
    <t>PETROCHINA DUSHANZI PC</t>
  </si>
  <si>
    <t>SINOPEC MAOMING PC</t>
  </si>
  <si>
    <t>PETROCHINA FUSHUN PC</t>
  </si>
  <si>
    <t>SINOPEC QILU PC</t>
  </si>
  <si>
    <t>PETROCHINA JILIN PC</t>
  </si>
  <si>
    <t>PETROCHINA LANZHOU PC</t>
  </si>
  <si>
    <t>PETROCHINA LIAOYANG PC</t>
  </si>
  <si>
    <t>SHANGHAI GOLDEN PHILLIPS</t>
  </si>
  <si>
    <t>SHANGHAI SECCO PC</t>
  </si>
  <si>
    <t>SINOPEC SHANGHAI PC</t>
  </si>
  <si>
    <t>SINOPEC YANGZI PC</t>
  </si>
  <si>
    <t>SINOPEC YANSHAN COMPANY</t>
  </si>
  <si>
    <t>SINOPEC-SK WUHAN PC</t>
  </si>
  <si>
    <t>SINOPEC SABIC TIANJIN PC</t>
  </si>
  <si>
    <t>NINGXIA BAOFENG ENERGY</t>
  </si>
  <si>
    <t>SINOPEC ZHONGYUAN PC</t>
  </si>
  <si>
    <t>CHINA NAT. OFFSHORE OIL CO</t>
  </si>
  <si>
    <t>TIANJIN UNITED CHEMICAL</t>
  </si>
  <si>
    <t>HENGLI PC</t>
  </si>
  <si>
    <t>SHANDONG YUHUANG CHEMICAL</t>
  </si>
  <si>
    <t>FUJIAN GULEI PETROCHEMICAL</t>
  </si>
  <si>
    <t>SHANXI COKING COAL GROUP</t>
  </si>
  <si>
    <t>SHENHUA NINGXIA COAL IND.</t>
  </si>
  <si>
    <t>ZHONG TIAN HE CHUANG ENERGY CO.</t>
  </si>
  <si>
    <t>NANJING CHENGZHI CLEAN ENERGY</t>
  </si>
  <si>
    <t>SHANDONG HAODA</t>
  </si>
  <si>
    <t>SHANDONG YANGMEI HENGTONG CC</t>
  </si>
  <si>
    <t>SHENHUA COAL TO LIQUID AND CHEMICAL CO.</t>
  </si>
  <si>
    <t>ZHEJIANG XINGXING NEW ENERGY CO.</t>
  </si>
  <si>
    <t>JILIN CONNELL CHEMICAL</t>
  </si>
  <si>
    <t>SHENHUA XINJIANG ENERGY</t>
  </si>
  <si>
    <t>QINGHAI SALT LAKE INDUSTRY GROUP</t>
  </si>
  <si>
    <t>ロッテケミカル(Daesan)</t>
  </si>
  <si>
    <t>ロッテケミカル(Yeosu)</t>
  </si>
  <si>
    <t>SKグローバル(Ulsan)</t>
  </si>
  <si>
    <t>ANHUI HUASU</t>
  </si>
  <si>
    <t>FORMOSA PLASTICS CORP.</t>
  </si>
  <si>
    <t>CHANGZHOU DOHOW CHEMICAL</t>
  </si>
  <si>
    <t>DEZHOU SHIHUA CHEMICAL</t>
  </si>
  <si>
    <t>FUJIAN HONGRUN</t>
  </si>
  <si>
    <t>CHANGZHOU NEW SOLAR CHEM.</t>
  </si>
  <si>
    <t>GRAND ASTOR</t>
  </si>
  <si>
    <t>HANWHA CHEMICAL</t>
  </si>
  <si>
    <t>HUIZHOU RENXIN PS</t>
  </si>
  <si>
    <t>HUBEI YIHUA CHEMICAL IND.</t>
  </si>
  <si>
    <t>CNOOC NINGBO DAXIE PC</t>
  </si>
  <si>
    <t>JIANGSU LVAN QINGFENG</t>
  </si>
  <si>
    <t>DAGU CHEMICAL</t>
  </si>
  <si>
    <t>INNER MONGOLIA YIHUA CHEM</t>
  </si>
  <si>
    <t>JIANGSU LEASTY CHEMICAL</t>
  </si>
  <si>
    <t>KEYUAN PETROCHEMICALS</t>
  </si>
  <si>
    <t>MAHATMA XINJIANG ENERGY CO.</t>
  </si>
  <si>
    <t>QINGDAO HAIJING</t>
  </si>
  <si>
    <t>QINGHAI YIHUA</t>
  </si>
  <si>
    <t>SHAANXI YANCHANG PETROLEUM</t>
  </si>
  <si>
    <t>TIANJIN RENTAI CHEMICAL</t>
  </si>
  <si>
    <t>SICHUAN JINLU GROUP</t>
  </si>
  <si>
    <t>TOTAL PETROCHEMICALS</t>
  </si>
  <si>
    <t>SINOPEC NANJING CHEM. IND.</t>
  </si>
  <si>
    <t>SINOPEC ANQING PC CO</t>
  </si>
  <si>
    <t>WUHAI CHEMICAL INDUSTRY</t>
  </si>
  <si>
    <t>XINGHUI AUTO MODEL</t>
  </si>
  <si>
    <t>SINOPEC BALING PC</t>
  </si>
  <si>
    <t>NANNING LUZHOU CHEMICAL</t>
  </si>
  <si>
    <t>ZHENJIANG CHIMEI CHEM.</t>
  </si>
  <si>
    <t>SHANGHAI CHLORO-ALKALI</t>
  </si>
  <si>
    <t>SP CHEMICALS (TAIXING)</t>
  </si>
  <si>
    <t>ZRCC LYONDELL CHEMICAL</t>
  </si>
  <si>
    <t>JILANTAI SALT CHEMICAL</t>
  </si>
  <si>
    <t>ANHUI HAOYUAN CHEMICAL</t>
  </si>
  <si>
    <t>HAOHUA YUHANG</t>
  </si>
  <si>
    <t>TAIZHOU UNION CHEMICAL</t>
  </si>
  <si>
    <t>HEBEI SHENGHUA CHEMICAL</t>
  </si>
  <si>
    <t>TANGSHAN SANYOU CHEMICAL</t>
  </si>
  <si>
    <t>YILI CHEMICAL INDUSTRIAL</t>
  </si>
  <si>
    <t>ZHEJIANG PETROCHEMICAL</t>
  </si>
  <si>
    <t>NINGXIA YOUNGLIGHT CHEMICAL</t>
  </si>
  <si>
    <t>SHANDONG XINFA CHEMICAL</t>
  </si>
  <si>
    <t>SHANXI RUIHENG CHEMICAL</t>
  </si>
  <si>
    <t>XINJIANG XIANGYUN IND.</t>
  </si>
  <si>
    <t>YIBIN TIANYUAN GROUP</t>
  </si>
  <si>
    <t>JUNZHENG CHEMICAL INDUSTRY</t>
  </si>
  <si>
    <t>HEBEI JINNIU CHEMICAL IND.</t>
  </si>
  <si>
    <t>BEIYUAN CHEMICAL</t>
  </si>
  <si>
    <t>XINJIANG ZHONGTAI CHEM.</t>
  </si>
  <si>
    <t>XINJIANG TIANYE</t>
  </si>
  <si>
    <t>HENAN YONGJIN CHEMICAL</t>
  </si>
  <si>
    <t>TIANJIN LG BOHAI CHEMICAL</t>
  </si>
  <si>
    <t>SINOPEC HUBEI CHEMICAL FERTILIZER</t>
  </si>
  <si>
    <t>PINGMEI SHENMA GROUP LANTIAN CHEM</t>
  </si>
  <si>
    <t>TONGLIAO JINMEI CHEM. IND.</t>
  </si>
  <si>
    <t>LIAONING NORTH CHEMICAL</t>
  </si>
  <si>
    <t>SANJIANG FINE CHEMICALS</t>
  </si>
  <si>
    <t>YANGQUAN COAL IND.</t>
  </si>
  <si>
    <t>QIANXI COAL CHEMICAL</t>
  </si>
  <si>
    <t>SHANDONG HUALU HENGSHENG</t>
  </si>
  <si>
    <t>ハンファ(Ulsan)</t>
  </si>
  <si>
    <t>ハンファ(Yeosu)</t>
  </si>
  <si>
    <t>NINGBO HAIYUE NEW MATERIAL</t>
  </si>
  <si>
    <t>ORIENTAL ENERGY</t>
  </si>
  <si>
    <t>CHINA DATANG</t>
  </si>
  <si>
    <t>HEBEI HAIWEI GROUP</t>
  </si>
  <si>
    <t>PETROCHINA DAQING REF CH</t>
  </si>
  <si>
    <t>FUJIAN MEIDE PC</t>
  </si>
  <si>
    <t>GUANGXI KEYUAN NEW MATERIAL</t>
  </si>
  <si>
    <t>SHANDONG HAILI CHEMICAL</t>
  </si>
  <si>
    <t>YANLIAN PETROCHEMICAL CO</t>
  </si>
  <si>
    <t>ZHANGJIAGANG YANGTZE RIVER PC</t>
  </si>
  <si>
    <t>ZHEJIANG SATELL. ENERGY CO. LTD.</t>
  </si>
  <si>
    <t>暁星 (Hyosung)（Ulsan）</t>
  </si>
  <si>
    <t>NINGBO ZHONGJIN PETROCHEMICAL</t>
  </si>
  <si>
    <t>YISHENG DAHUA PC</t>
  </si>
  <si>
    <t>SINOPEC TIANJIN CO</t>
  </si>
  <si>
    <t>YISHENG PETROCHEMICAL</t>
  </si>
  <si>
    <t>CNOOC KINGS GROUP</t>
  </si>
  <si>
    <t>SINOPEC JINLING PC CO</t>
  </si>
  <si>
    <t>QINGDAO LIDONG CHEMICAL</t>
  </si>
  <si>
    <t>FUJIA DAHUA PETROCHMICAL</t>
  </si>
  <si>
    <t>PETROCHINA DALIAN PC</t>
  </si>
  <si>
    <t>SINOPEC HAINAN PC</t>
  </si>
  <si>
    <t>JIANGSU HONGGANG PC</t>
  </si>
  <si>
    <t>JIAXING PC</t>
  </si>
  <si>
    <t>BP ZHUHAI CHEMICAL</t>
  </si>
  <si>
    <t>FORMOSA CHEMICALS AND FIBERS</t>
  </si>
  <si>
    <t>JIANGSU HAILUN CHEMICAL</t>
  </si>
  <si>
    <t>JIANGSU YALU PC</t>
  </si>
  <si>
    <t>XIANG LU PETROCHEMICAL</t>
  </si>
  <si>
    <t xml:space="preserve">SHENGHONG REFINING &amp; CHEMICAL </t>
  </si>
  <si>
    <t>NINGXIA BAOTA PETROCHEMICAL</t>
  </si>
  <si>
    <t>ロッテケミカル(Ulsan)</t>
  </si>
  <si>
    <t>CNOOC REF. AND PC</t>
  </si>
  <si>
    <t>LG化学(Yeosu)</t>
    <rPh sb="2" eb="4">
      <t>カガク</t>
    </rPh>
    <phoneticPr fontId="20"/>
  </si>
  <si>
    <t>LG化学(Daesan)</t>
    <rPh sb="2" eb="4">
      <t>カガク</t>
    </rPh>
    <phoneticPr fontId="20"/>
  </si>
  <si>
    <t>麗川NCC(YNCC)（Yeosu）</t>
  </si>
  <si>
    <t>USI（仁武）（LDPE/EVA)</t>
    <rPh sb="4" eb="5">
      <t>ジン</t>
    </rPh>
    <rPh sb="5" eb="6">
      <t>ブ</t>
    </rPh>
    <phoneticPr fontId="20"/>
  </si>
  <si>
    <t>USI (仁武) *</t>
    <rPh sb="5" eb="6">
      <t>ジン</t>
    </rPh>
    <rPh sb="6" eb="7">
      <t>ブ</t>
    </rPh>
    <phoneticPr fontId="20"/>
  </si>
  <si>
    <t>FPC/台湾塑膠(麦寮)</t>
    <rPh sb="4" eb="6">
      <t>タイワン</t>
    </rPh>
    <rPh sb="6" eb="7">
      <t>ソ</t>
    </rPh>
    <rPh sb="7" eb="8">
      <t>ニカワ</t>
    </rPh>
    <rPh sb="9" eb="10">
      <t>ムギ</t>
    </rPh>
    <rPh sb="10" eb="11">
      <t>リョウ</t>
    </rPh>
    <phoneticPr fontId="20"/>
  </si>
  <si>
    <t>FPC/台湾塑膠（麦寮）(LD/EVA)</t>
    <rPh sb="4" eb="6">
      <t>タイワン</t>
    </rPh>
    <rPh sb="6" eb="7">
      <t>ソ</t>
    </rPh>
    <rPh sb="7" eb="8">
      <t>ニカワ</t>
    </rPh>
    <rPh sb="9" eb="10">
      <t>ムギ</t>
    </rPh>
    <rPh sb="10" eb="11">
      <t>リョウ</t>
    </rPh>
    <phoneticPr fontId="20"/>
  </si>
  <si>
    <t>LG化学 (Yeosu)</t>
    <rPh sb="2" eb="4">
      <t>カガク</t>
    </rPh>
    <phoneticPr fontId="20"/>
  </si>
  <si>
    <t>LG化学(Yeosu) LD+EVA</t>
    <rPh sb="2" eb="4">
      <t>カガク</t>
    </rPh>
    <phoneticPr fontId="20"/>
  </si>
  <si>
    <t>LG化学(Daesan) LL</t>
    <rPh sb="2" eb="4">
      <t>カガク</t>
    </rPh>
    <phoneticPr fontId="20"/>
  </si>
  <si>
    <t>LG化学（Daesan) LL</t>
    <rPh sb="2" eb="4">
      <t>カガク</t>
    </rPh>
    <phoneticPr fontId="20"/>
  </si>
  <si>
    <t>韓国ネクスレン(Ulsan) LL</t>
    <rPh sb="0" eb="2">
      <t>カンコク</t>
    </rPh>
    <phoneticPr fontId="20"/>
  </si>
  <si>
    <t>ハンファ(Ulsan) LD+EVA</t>
  </si>
  <si>
    <t>ハンファ(Yeosu) LD+EVA</t>
  </si>
  <si>
    <t>ハンファ(Yeosu) LD</t>
  </si>
  <si>
    <t>ハンファ(Yeosu) LL</t>
  </si>
  <si>
    <t>SKグローバル（Ulsan) LL</t>
  </si>
  <si>
    <t>ロッテｹﾐｶﾙ（Daesan) LD+EVA</t>
  </si>
  <si>
    <t>ロッテｹﾐｶﾙ（Daesan) LL</t>
  </si>
  <si>
    <t>ハンファ・トタル(Daesan) LL</t>
  </si>
  <si>
    <t>　　　　　　　　　　　　　　　（LLDPE)</t>
  </si>
  <si>
    <t>ロッテSM(Daesan)</t>
  </si>
  <si>
    <t>スタイロルーション( PS)</t>
  </si>
  <si>
    <t>ロッテ・アドバンスト (PS/EPS)（Yeosu）</t>
  </si>
  <si>
    <t>FPC/台湾プラスチック(麦寮)</t>
    <rPh sb="4" eb="6">
      <t>タイワン</t>
    </rPh>
    <rPh sb="13" eb="14">
      <t>ムギ</t>
    </rPh>
    <rPh sb="14" eb="15">
      <t>リョウ</t>
    </rPh>
    <phoneticPr fontId="20"/>
  </si>
  <si>
    <t>FPC/台湾プラスチック(仁武)</t>
    <rPh sb="4" eb="6">
      <t>タイワン</t>
    </rPh>
    <rPh sb="13" eb="14">
      <t>ニン</t>
    </rPh>
    <rPh sb="14" eb="15">
      <t>タケシ</t>
    </rPh>
    <phoneticPr fontId="20"/>
  </si>
  <si>
    <t>大韓油化(Ulsan)</t>
    <rPh sb="0" eb="2">
      <t>ダイカン</t>
    </rPh>
    <rPh sb="2" eb="4">
      <t>ユカ</t>
    </rPh>
    <phoneticPr fontId="20"/>
  </si>
  <si>
    <t>ハンファ・トタル(Daesan)</t>
  </si>
  <si>
    <t>FPC/台湾塑膠(仁武)</t>
    <rPh sb="4" eb="6">
      <t>タイワン</t>
    </rPh>
    <rPh sb="6" eb="7">
      <t>ソ</t>
    </rPh>
    <rPh sb="7" eb="8">
      <t>ニカワ</t>
    </rPh>
    <rPh sb="9" eb="10">
      <t>ニン</t>
    </rPh>
    <rPh sb="10" eb="11">
      <t>タケシ</t>
    </rPh>
    <phoneticPr fontId="20"/>
  </si>
  <si>
    <t>現代オイル(Daesan）</t>
    <rPh sb="0" eb="2">
      <t>ゲンダイ</t>
    </rPh>
    <phoneticPr fontId="20"/>
  </si>
  <si>
    <t>ハンファ・トタル(Daesan）</t>
  </si>
  <si>
    <t>2018</t>
  </si>
  <si>
    <t>ハンファ・トタル(Daesan)NO.2</t>
  </si>
  <si>
    <t>ハンファ総合化学(Daesan)</t>
    <rPh sb="4" eb="6">
      <t>ソウゴウ</t>
    </rPh>
    <rPh sb="6" eb="8">
      <t>カガク</t>
    </rPh>
    <phoneticPr fontId="20"/>
  </si>
  <si>
    <t xml:space="preserve"> ロッテケミカル　650は2019年にPIA併産設備に転換。</t>
    <rPh sb="17" eb="18">
      <t>ネン</t>
    </rPh>
    <rPh sb="22" eb="23">
      <t>ヘイ</t>
    </rPh>
    <rPh sb="23" eb="24">
      <t>サン</t>
    </rPh>
    <rPh sb="24" eb="26">
      <t>セツビ</t>
    </rPh>
    <rPh sb="27" eb="29">
      <t>テンカン</t>
    </rPh>
    <phoneticPr fontId="20"/>
  </si>
  <si>
    <t>2015～</t>
  </si>
  <si>
    <t>現代ケミカル(Daeson)</t>
    <rPh sb="0" eb="2">
      <t>ゲンダイ</t>
    </rPh>
    <phoneticPr fontId="20"/>
  </si>
  <si>
    <t>2014～</t>
  </si>
  <si>
    <t>PTT</t>
  </si>
  <si>
    <t>PTT (NPC)</t>
  </si>
  <si>
    <t>PTT  (Bangkok PE)</t>
  </si>
  <si>
    <t>SIAM PE</t>
  </si>
  <si>
    <t>PTT   (PTTPE)</t>
  </si>
  <si>
    <t>Petronas  (Ethylene Malaysia)</t>
  </si>
  <si>
    <t>98/'10</t>
  </si>
  <si>
    <t>Petronas  (PE Malaysia)</t>
  </si>
  <si>
    <t>Lotte Chem. (Titan)</t>
  </si>
  <si>
    <t>93-'05</t>
  </si>
  <si>
    <t>99/'07</t>
  </si>
  <si>
    <t>Petronas  (PETLINE)</t>
  </si>
  <si>
    <t>'02/'07</t>
  </si>
  <si>
    <t>Petronas  (OPTIMAL)</t>
  </si>
  <si>
    <t>THAI ABS  (IRPC)</t>
  </si>
  <si>
    <t>SIAM PS</t>
  </si>
  <si>
    <t>SIAM SM</t>
  </si>
  <si>
    <t>Petrochemicals (Malaysia)</t>
  </si>
  <si>
    <t>Idemitsu SM Malaysia</t>
  </si>
  <si>
    <t>PTT  (NPC)</t>
  </si>
  <si>
    <t>PTT Asahi</t>
  </si>
  <si>
    <t>PTT (TOC)</t>
  </si>
  <si>
    <t>IRPC,  FCC</t>
  </si>
  <si>
    <t>IRPC (former TPI),  DCC</t>
  </si>
  <si>
    <t xml:space="preserve">ROC </t>
  </si>
  <si>
    <t>HMC,  PDH</t>
  </si>
  <si>
    <t>MOC  (Dow/SIAM), Cracker+OCT</t>
  </si>
  <si>
    <t>PTT  (PTTPE),  OCT</t>
  </si>
  <si>
    <t>Petronas  (MTBE Malaysia)</t>
  </si>
  <si>
    <t>Petronas Cracker</t>
  </si>
  <si>
    <t>Petronas FCC</t>
  </si>
  <si>
    <t>Petronas  (AMSB)</t>
  </si>
  <si>
    <t>Prime Evolue Singapore</t>
  </si>
  <si>
    <t>SCSL</t>
  </si>
  <si>
    <t>EGS</t>
  </si>
  <si>
    <t>Singapore Refining Co.</t>
  </si>
  <si>
    <t>PT Chandra Asri</t>
  </si>
  <si>
    <t>PT Dow Chemical Indonesia</t>
  </si>
  <si>
    <t>PT Styrindo Mono Indonesia</t>
  </si>
  <si>
    <t>PT Asahimas Subentra Chem</t>
  </si>
  <si>
    <t>(PT Pacific Indomas Polymer)</t>
  </si>
  <si>
    <t>PT Satomo Indovyl Polymer</t>
  </si>
  <si>
    <t>PT Maspion Polystyrene</t>
  </si>
  <si>
    <t>PT Risjad Brasali</t>
  </si>
  <si>
    <t>Siam Maspion</t>
  </si>
  <si>
    <t>PT Polychem Indonesia</t>
  </si>
  <si>
    <t>Tripolyta Indonesia, PT</t>
  </si>
  <si>
    <t>Pertamina (EXOR-I)</t>
  </si>
  <si>
    <t>Polytama Propyndo, PT</t>
  </si>
  <si>
    <t>Mitsubishi Chemical Indonesia</t>
  </si>
  <si>
    <t>PT Polysindo Eka Perkasa</t>
  </si>
  <si>
    <t>PT Amoco Mitsui PTA Indonesia</t>
  </si>
  <si>
    <t>PT Polyprima Karyareksa</t>
  </si>
  <si>
    <t>Basell-Orlen</t>
  </si>
  <si>
    <t>Trinseo</t>
  </si>
  <si>
    <t>Vynova</t>
  </si>
  <si>
    <t>Dow Chemicals</t>
  </si>
  <si>
    <t>PKN ORLEN - metathesis</t>
  </si>
  <si>
    <t>Huntsman/Botany</t>
  </si>
  <si>
    <t xml:space="preserve"> Novokuibyshevsk Petrochemical Company</t>
  </si>
  <si>
    <t>Karpatneftekhim (Ukraine)</t>
  </si>
  <si>
    <t>Sibur-Kstovo</t>
  </si>
  <si>
    <t>Sibur-Khimprom</t>
  </si>
  <si>
    <t>Bashkir Soda Company (Kaustik Sterlitamak)</t>
  </si>
  <si>
    <t>Kaustik Volgograd</t>
  </si>
  <si>
    <t>Kaustik (Volgograd)</t>
  </si>
  <si>
    <t>Rusvinyl</t>
  </si>
  <si>
    <t>NPP Neftekhimiya</t>
  </si>
  <si>
    <t>Sibur-Tobolsk</t>
  </si>
  <si>
    <t>Omsky Kauchuk</t>
  </si>
  <si>
    <t>Novopolotsk refinery (Naftan, Belarus)</t>
  </si>
  <si>
    <t>Omsk refinery (GazpromNeft)</t>
  </si>
  <si>
    <t>Bashneft (Rosneft)</t>
  </si>
  <si>
    <t>Taneko (Nizhnekamsk)</t>
  </si>
  <si>
    <t>Lukoil-PNOS</t>
  </si>
  <si>
    <t>West-Siberian Metal Plant</t>
  </si>
  <si>
    <t>Magnitogorsk Iron and Steel Works</t>
  </si>
  <si>
    <t>Severstal</t>
  </si>
  <si>
    <t>Novokuibyshevsk refinery</t>
  </si>
  <si>
    <t>Novolipetsk Metallurgical Plant</t>
  </si>
  <si>
    <t>Ural steel</t>
  </si>
  <si>
    <t>Taneko (Tatneft)</t>
  </si>
  <si>
    <t>Qapco/Ras Laffan</t>
  </si>
  <si>
    <t xml:space="preserve">Qapco/Ras Laffan </t>
  </si>
  <si>
    <t>(Oman Refineries &amp; Petroleum Industries Co.)</t>
  </si>
  <si>
    <t>EPS Qatar</t>
  </si>
  <si>
    <t>(ADNOC REFINING)</t>
  </si>
  <si>
    <t>ChemaWEyaat</t>
  </si>
  <si>
    <t>Yansab</t>
  </si>
  <si>
    <t>JUPC</t>
  </si>
  <si>
    <t>Celanese</t>
  </si>
  <si>
    <t>DowDupont</t>
  </si>
  <si>
    <t>Americas Styrenics</t>
  </si>
  <si>
    <t>Nova/Sabic</t>
  </si>
  <si>
    <t>Ascend</t>
  </si>
  <si>
    <t>Cornerstone Chemical</t>
  </si>
  <si>
    <t>CKPC/Pembina</t>
  </si>
  <si>
    <t xml:space="preserve">Imperial Oil </t>
  </si>
  <si>
    <t>Braskem Idesa</t>
  </si>
  <si>
    <t xml:space="preserve"> (LL)</t>
  </si>
  <si>
    <t>Braskem Idesa  LD</t>
  </si>
  <si>
    <t>Braskem   LD</t>
  </si>
  <si>
    <t>PBB</t>
  </si>
  <si>
    <t>PBB Polisur</t>
  </si>
  <si>
    <t>PBB Polisur LL</t>
  </si>
  <si>
    <t>Pampa Energia</t>
  </si>
  <si>
    <t>ENAP</t>
  </si>
  <si>
    <t>Polinter L-L</t>
  </si>
  <si>
    <t>Polinter</t>
  </si>
  <si>
    <t>Dexton</t>
  </si>
  <si>
    <t>Estizuila</t>
  </si>
  <si>
    <t>Solvey Indupa</t>
  </si>
  <si>
    <t>Unipar Indupa</t>
  </si>
  <si>
    <t>PRALCA</t>
  </si>
  <si>
    <t>Indelpro</t>
  </si>
  <si>
    <t>Braskem-Idesa</t>
  </si>
  <si>
    <t>Acrinor</t>
  </si>
  <si>
    <t>Petroquim Cuyo</t>
  </si>
  <si>
    <t>PETROQUIM</t>
  </si>
  <si>
    <t>Propilco</t>
  </si>
  <si>
    <t>Propilven</t>
  </si>
  <si>
    <t>Profalca</t>
  </si>
  <si>
    <t>Petrocel</t>
  </si>
  <si>
    <t>Temex</t>
  </si>
  <si>
    <t>Altos Homos</t>
  </si>
  <si>
    <t>Indus Minera</t>
  </si>
  <si>
    <t>CSN</t>
  </si>
  <si>
    <t>Repsol YPF</t>
  </si>
  <si>
    <t>Acero Pacifico</t>
  </si>
  <si>
    <t>Carboquimica</t>
  </si>
  <si>
    <t>JG Summit</t>
  </si>
  <si>
    <t>既存</t>
    <rPh sb="0" eb="2">
      <t>キソン</t>
    </rPh>
    <phoneticPr fontId="3"/>
  </si>
  <si>
    <t>JG Summit (*)</t>
  </si>
  <si>
    <t>NPC Alliance</t>
  </si>
  <si>
    <t>(*)Swingプラント (LLDPE/HDPE)</t>
  </si>
  <si>
    <t>(*) Swingプラント (LLDPE/HDPE)</t>
  </si>
  <si>
    <t>SMP Inc.</t>
  </si>
  <si>
    <t>Philippine Resin</t>
  </si>
  <si>
    <t>D&amp;L Industries Inc..</t>
  </si>
  <si>
    <t>Polystyrene MFG CO.</t>
  </si>
  <si>
    <t>Philippine Petrochemical</t>
  </si>
  <si>
    <t>General Chemical</t>
  </si>
  <si>
    <t>PETROCORP</t>
  </si>
  <si>
    <t>PETRON</t>
  </si>
  <si>
    <t>Phenix Plopylene</t>
  </si>
  <si>
    <t>Petron (Bataan Limay)</t>
  </si>
  <si>
    <t>Gail　　    (Pata) *</t>
  </si>
  <si>
    <t>Reliance　(Jamnagar)</t>
  </si>
  <si>
    <t>Gail　　    (Auraiya)</t>
  </si>
  <si>
    <t>Reliance  (Baroda)</t>
  </si>
  <si>
    <t>LLDPE</t>
  </si>
  <si>
    <t>IOC　　　 (Panipatt) *</t>
  </si>
  <si>
    <t>Reliance　 (Jamnagar) *</t>
  </si>
  <si>
    <t>OPAL　　 (Dahej) *</t>
  </si>
  <si>
    <t>Reliance   (Dahej)</t>
  </si>
  <si>
    <t xml:space="preserve">               (Nagothane) *</t>
  </si>
  <si>
    <t xml:space="preserve">IOC　　　 (Panipatt) </t>
  </si>
  <si>
    <t>※Swing Plantはそれぞれ半数を加えた</t>
    <rPh sb="17" eb="19">
      <t>ハンスウ</t>
    </rPh>
    <rPh sb="20" eb="21">
      <t>クワ</t>
    </rPh>
    <phoneticPr fontId="20"/>
  </si>
  <si>
    <t>Chemplast   (Mettur)</t>
  </si>
  <si>
    <t>LG Polymers　(Vishak.)</t>
  </si>
  <si>
    <t>Finolex India.(Ratnagiri)</t>
  </si>
  <si>
    <t>DCM Sriram  (Kota)</t>
  </si>
  <si>
    <t>DCM Sriram       (Kota)</t>
  </si>
  <si>
    <t>Reliance           (Baroda)</t>
  </si>
  <si>
    <t>　　　　(Jamnagar)</t>
  </si>
  <si>
    <t>　　　　(Baroda)</t>
  </si>
  <si>
    <t>　　　　(Nagotan)</t>
  </si>
  <si>
    <t>　　　　(Gandhar)</t>
  </si>
  <si>
    <t>EO/MEG</t>
  </si>
  <si>
    <t>FINOLEX          (Ratnagiri)</t>
  </si>
  <si>
    <t xml:space="preserve">Reliance </t>
  </si>
  <si>
    <t>Reliance      (Baroda)</t>
  </si>
  <si>
    <t>Reliance      (Jamnagar)</t>
  </si>
  <si>
    <t>HPL              (Haldia)</t>
  </si>
  <si>
    <t>IOC               (Panipatt)</t>
  </si>
  <si>
    <t>HMEL            (Bathinda)</t>
  </si>
  <si>
    <t>MPRL            (Mangalore)</t>
  </si>
  <si>
    <t>Reliance       (Jamnagar)</t>
  </si>
  <si>
    <t>IOC                (Paradip)</t>
  </si>
  <si>
    <t>BPCL  LG       (Kochi)</t>
  </si>
  <si>
    <t>Reliance       (Patalganga)</t>
  </si>
  <si>
    <t xml:space="preserve">                   (Dahej)</t>
  </si>
  <si>
    <t>MCC PTA INDIA (Haldia)</t>
  </si>
  <si>
    <t>IOC               (Panipat)</t>
  </si>
  <si>
    <t xml:space="preserve">Reliance      (Baroda) </t>
  </si>
  <si>
    <t>AROCHEM  (Chennai)</t>
  </si>
  <si>
    <t>HPL           (Haldia)</t>
  </si>
  <si>
    <t>Reliance            (Hazira)</t>
  </si>
  <si>
    <t>Reliance          (Jamnagar)</t>
  </si>
  <si>
    <t>IOC                   (Baroda)</t>
  </si>
  <si>
    <t>Arochem         (Chennai)</t>
  </si>
  <si>
    <t>Ronson Refinary</t>
  </si>
  <si>
    <t>Vietnam Polystyrene</t>
  </si>
  <si>
    <t>TPC VINA</t>
  </si>
  <si>
    <t>Petrovietnam</t>
  </si>
  <si>
    <t>Nghi Son</t>
  </si>
  <si>
    <t>Nghi Son Rifinery</t>
  </si>
  <si>
    <t xml:space="preserve">Nghi Son Rifinery </t>
  </si>
  <si>
    <r>
      <rPr>
        <sz val="12"/>
        <rFont val="ＭＳ Ｐゴシック"/>
        <family val="3"/>
        <charset val="128"/>
        <scheme val="minor"/>
      </rPr>
      <t>既存</t>
    </r>
    <rPh sb="0" eb="2">
      <t>キゾン</t>
    </rPh>
    <phoneticPr fontId="20"/>
  </si>
  <si>
    <t>国・
地域名</t>
    <phoneticPr fontId="20"/>
  </si>
  <si>
    <t xml:space="preserve">   能力</t>
    <phoneticPr fontId="20"/>
  </si>
  <si>
    <t>ハンファ (Ulsan)</t>
  </si>
  <si>
    <t>ハンファ(Daesan)</t>
  </si>
  <si>
    <t>CGPC/華夏プラスチック（頭份）</t>
    <rPh sb="14" eb="15">
      <t>アタマ</t>
    </rPh>
    <phoneticPr fontId="20"/>
  </si>
  <si>
    <t>CGPC/華夏プラスチック（林園）</t>
    <rPh sb="14" eb="15">
      <t>リン</t>
    </rPh>
    <rPh sb="15" eb="16">
      <t>ソノ</t>
    </rPh>
    <phoneticPr fontId="20"/>
  </si>
  <si>
    <t>大洋プラスチック（桃園）</t>
    <rPh sb="9" eb="10">
      <t>モモ</t>
    </rPh>
    <rPh sb="10" eb="11">
      <t>ソノ</t>
    </rPh>
    <phoneticPr fontId="20"/>
  </si>
  <si>
    <t>FCFC/台湾化繊（嘉義）</t>
    <rPh sb="7" eb="9">
      <t>カセン</t>
    </rPh>
    <rPh sb="10" eb="11">
      <t>カ</t>
    </rPh>
    <rPh sb="11" eb="12">
      <t>ギ</t>
    </rPh>
    <phoneticPr fontId="20"/>
  </si>
  <si>
    <t>EPS、他</t>
  </si>
  <si>
    <t>TVCM/台湾VCM（林園）</t>
    <rPh sb="5" eb="7">
      <t>タイワン</t>
    </rPh>
    <rPh sb="11" eb="12">
      <t>リン</t>
    </rPh>
    <rPh sb="12" eb="13">
      <t>エン</t>
    </rPh>
    <phoneticPr fontId="20"/>
  </si>
  <si>
    <t>南中石化（麦寮）</t>
    <rPh sb="5" eb="6">
      <t>ムギ</t>
    </rPh>
    <rPh sb="6" eb="7">
      <t>リョウ</t>
    </rPh>
    <phoneticPr fontId="20"/>
  </si>
  <si>
    <t>　　　　　PDHプロセス</t>
    <phoneticPr fontId="20"/>
  </si>
  <si>
    <t>PTT（NPC）</t>
  </si>
  <si>
    <t>既設</t>
    <rPh sb="0" eb="2">
      <t>キセツ</t>
    </rPh>
    <phoneticPr fontId="20"/>
  </si>
  <si>
    <t>PTT（TOC No.1）</t>
  </si>
  <si>
    <t>PTT（IRPC (former TPI)</t>
  </si>
  <si>
    <t>PTT（TOC No.2）</t>
  </si>
  <si>
    <t>MOC（Dow/SIAM）</t>
  </si>
  <si>
    <t>既設</t>
    <rPh sb="0" eb="2">
      <t>キセツ</t>
    </rPh>
    <phoneticPr fontId="3"/>
  </si>
  <si>
    <t>Qenos/Botany（LDPE)</t>
  </si>
  <si>
    <t>Qenos/Botany（LLDPE)</t>
  </si>
  <si>
    <t>既設</t>
    <rPh sb="0" eb="2">
      <t>キセツ</t>
    </rPh>
    <phoneticPr fontId="7"/>
  </si>
  <si>
    <t>ditto     : 旧 PENI</t>
  </si>
  <si>
    <t>増設</t>
    <rPh sb="0" eb="2">
      <t>ゾウセツ</t>
    </rPh>
    <phoneticPr fontId="21"/>
  </si>
  <si>
    <t>再稼働</t>
    <rPh sb="0" eb="3">
      <t>サイカドウ</t>
    </rPh>
    <phoneticPr fontId="20"/>
  </si>
  <si>
    <t>IRPC（旧TPI）</t>
    <rPh sb="5" eb="6">
      <t>キュウ</t>
    </rPh>
    <phoneticPr fontId="3"/>
  </si>
  <si>
    <t>停止</t>
    <rPh sb="0" eb="2">
      <t>テイシ</t>
    </rPh>
    <phoneticPr fontId="21"/>
  </si>
  <si>
    <t>増設</t>
    <rPh sb="0" eb="2">
      <t>ゾウセツ</t>
    </rPh>
    <phoneticPr fontId="3"/>
  </si>
  <si>
    <t>電気化学</t>
  </si>
  <si>
    <t>SCSL(旧Ellba Eastern)</t>
    <rPh sb="5" eb="6">
      <t>キュウ</t>
    </rPh>
    <phoneticPr fontId="20"/>
  </si>
  <si>
    <t>生産制限(環境規制）</t>
    <rPh sb="0" eb="2">
      <t>セイサン</t>
    </rPh>
    <rPh sb="2" eb="4">
      <t>セイゲン</t>
    </rPh>
    <rPh sb="5" eb="7">
      <t>カンキョウ</t>
    </rPh>
    <rPh sb="7" eb="9">
      <t>キセイ</t>
    </rPh>
    <phoneticPr fontId="3"/>
  </si>
  <si>
    <t>* EO/MEG含む</t>
    <rPh sb="8" eb="9">
      <t>フク</t>
    </rPh>
    <phoneticPr fontId="20"/>
  </si>
  <si>
    <t>* RELIANCE（GANDHAR）650のうち半分のみ加えた。</t>
    <rPh sb="25" eb="27">
      <t>ハンブン</t>
    </rPh>
    <rPh sb="29" eb="30">
      <t>クワ</t>
    </rPh>
    <phoneticPr fontId="20"/>
  </si>
  <si>
    <t>(旧 PT Prima Ethycolindo）</t>
    <rPh sb="1" eb="2">
      <t>キュウ</t>
    </rPh>
    <phoneticPr fontId="20"/>
  </si>
  <si>
    <t>新設</t>
    <rPh sb="0" eb="2">
      <t>シンセツ</t>
    </rPh>
    <phoneticPr fontId="21"/>
  </si>
  <si>
    <t xml:space="preserve"> ※　プロパン法</t>
    <rPh sb="7" eb="8">
      <t>ホウ</t>
    </rPh>
    <phoneticPr fontId="20"/>
  </si>
  <si>
    <t>原+増</t>
    <rPh sb="0" eb="1">
      <t>ゲン</t>
    </rPh>
    <rPh sb="2" eb="3">
      <t>ゾウ</t>
    </rPh>
    <phoneticPr fontId="20"/>
  </si>
  <si>
    <t>Bluescope Steel（タール系）</t>
  </si>
  <si>
    <t>ExxonMobil(旧Jurong Aromatics）</t>
    <rPh sb="11" eb="12">
      <t>キュウ</t>
    </rPh>
    <phoneticPr fontId="20"/>
  </si>
  <si>
    <t>休止</t>
    <rPh sb="0" eb="2">
      <t>キュウシ</t>
    </rPh>
    <phoneticPr fontId="7"/>
  </si>
  <si>
    <t>Indorama （Polyprimaを買収）</t>
    <rPh sb="20" eb="22">
      <t>バイシュウ</t>
    </rPh>
    <phoneticPr fontId="20"/>
  </si>
  <si>
    <t>再稼動</t>
    <rPh sb="0" eb="3">
      <t>サイカドウ</t>
    </rPh>
    <phoneticPr fontId="20"/>
  </si>
  <si>
    <t>BP・PTA Indonesia</t>
  </si>
  <si>
    <t>THAI　OIL</t>
  </si>
  <si>
    <t>国・
地域名</t>
    <phoneticPr fontId="20"/>
  </si>
  <si>
    <t>中東</t>
    <rPh sb="0" eb="2">
      <t>チュウトウ</t>
    </rPh>
    <phoneticPr fontId="22"/>
  </si>
  <si>
    <t>サウジアラビア</t>
  </si>
  <si>
    <t>イラン</t>
  </si>
  <si>
    <t>新設</t>
    <rPh sb="0" eb="2">
      <t>シンセツ</t>
    </rPh>
    <phoneticPr fontId="22"/>
  </si>
  <si>
    <t>新設</t>
    <rPh sb="0" eb="2">
      <t>シンセツ</t>
    </rPh>
    <phoneticPr fontId="23"/>
  </si>
  <si>
    <t>イスラエル</t>
  </si>
  <si>
    <t>クウェート</t>
  </si>
  <si>
    <t>カタール</t>
  </si>
  <si>
    <t>オマーン</t>
  </si>
  <si>
    <t>ＵＡＥ</t>
  </si>
  <si>
    <t>トルコ</t>
  </si>
  <si>
    <t>サウジ以外の
中東合計</t>
    <rPh sb="3" eb="5">
      <t>イガイ</t>
    </rPh>
    <rPh sb="7" eb="9">
      <t>チュウトウ</t>
    </rPh>
    <rPh sb="9" eb="11">
      <t>ゴウケイ</t>
    </rPh>
    <phoneticPr fontId="22"/>
  </si>
  <si>
    <t>アフリカ</t>
    <phoneticPr fontId="22"/>
  </si>
  <si>
    <t>アルジェリア</t>
  </si>
  <si>
    <t>エジプト</t>
  </si>
  <si>
    <t>ナイジェリア</t>
    <phoneticPr fontId="22"/>
  </si>
  <si>
    <t>南アフリカ</t>
  </si>
  <si>
    <t>アフリカ合計</t>
    <rPh sb="4" eb="6">
      <t>ゴウケイ</t>
    </rPh>
    <phoneticPr fontId="22"/>
  </si>
  <si>
    <t>リビア</t>
  </si>
  <si>
    <t>増設</t>
    <rPh sb="0" eb="2">
      <t>ゾウセツ</t>
    </rPh>
    <phoneticPr fontId="23"/>
  </si>
  <si>
    <t>新設</t>
    <rPh sb="0" eb="2">
      <t>シンセツ</t>
    </rPh>
    <phoneticPr fontId="13"/>
  </si>
  <si>
    <t>新設</t>
    <rPh sb="0" eb="2">
      <t>シンセツ</t>
    </rPh>
    <phoneticPr fontId="15"/>
  </si>
  <si>
    <t>バーレーン</t>
    <phoneticPr fontId="20"/>
  </si>
  <si>
    <t>アブダビ</t>
    <phoneticPr fontId="22"/>
  </si>
  <si>
    <t>世界のプラント（現有及び２０２０年までの新増設計画）</t>
    <phoneticPr fontId="20"/>
  </si>
  <si>
    <t>Styrolution ⇒ Ineos Styrenics</t>
  </si>
  <si>
    <t>Dow Benelux ⇒Styron⇒Trinseo</t>
  </si>
  <si>
    <t>Shell Chem UK⇒Essar Energy</t>
  </si>
  <si>
    <t>国・
地域名</t>
    <phoneticPr fontId="20"/>
  </si>
  <si>
    <t>休止</t>
  </si>
  <si>
    <t>北米</t>
    <rPh sb="0" eb="2">
      <t>ホクベイ</t>
    </rPh>
    <phoneticPr fontId="20"/>
  </si>
  <si>
    <t>北米(NAFTA)</t>
  </si>
  <si>
    <t>米　国</t>
    <phoneticPr fontId="20"/>
  </si>
  <si>
    <t>Equistar　LBI</t>
  </si>
  <si>
    <t>削減</t>
    <rPh sb="0" eb="2">
      <t>サクゲン</t>
    </rPh>
    <phoneticPr fontId="20"/>
  </si>
  <si>
    <t>カナダ</t>
  </si>
  <si>
    <t>（LL）</t>
  </si>
  <si>
    <t>米　国</t>
  </si>
  <si>
    <t>国・
地域名</t>
    <phoneticPr fontId="20"/>
  </si>
  <si>
    <t>ＶＣＭ</t>
    <phoneticPr fontId="20"/>
  </si>
  <si>
    <t>　</t>
    <phoneticPr fontId="20"/>
  </si>
  <si>
    <t>国・地域名</t>
    <phoneticPr fontId="20"/>
  </si>
  <si>
    <t>国・
地域名</t>
    <phoneticPr fontId="20"/>
  </si>
  <si>
    <t>移管</t>
    <rPh sb="0" eb="2">
      <t>イカン</t>
    </rPh>
    <phoneticPr fontId="20"/>
  </si>
  <si>
    <t>Marathon　Petrol.</t>
  </si>
  <si>
    <t>既存・計（2016年末）</t>
    <rPh sb="0" eb="2">
      <t>キソン</t>
    </rPh>
    <rPh sb="3" eb="4">
      <t>ケイ</t>
    </rPh>
    <rPh sb="9" eb="10">
      <t>ネン</t>
    </rPh>
    <rPh sb="10" eb="11">
      <t>マツ</t>
    </rPh>
    <phoneticPr fontId="7"/>
  </si>
  <si>
    <t>中南米</t>
    <rPh sb="0" eb="3">
      <t>チュウナンベイ</t>
    </rPh>
    <phoneticPr fontId="20"/>
  </si>
  <si>
    <t>メキシコ</t>
  </si>
  <si>
    <t>Pemex 　LD</t>
  </si>
  <si>
    <t>Braskem　Idea</t>
  </si>
  <si>
    <t>休止</t>
    <rPh sb="0" eb="2">
      <t>キュウシ</t>
    </rPh>
    <phoneticPr fontId="20"/>
  </si>
  <si>
    <t>ブラジル</t>
  </si>
  <si>
    <t>アルゼンチン</t>
  </si>
  <si>
    <t>チリ</t>
  </si>
  <si>
    <t>コロンビア</t>
  </si>
  <si>
    <t>ベネズエラ</t>
  </si>
  <si>
    <t>メキシコ</t>
    <phoneticPr fontId="20"/>
  </si>
  <si>
    <t>　　</t>
  </si>
  <si>
    <t>その他</t>
  </si>
  <si>
    <t>混合キシレン</t>
    <rPh sb="0" eb="2">
      <t>コンゴウ</t>
    </rPh>
    <phoneticPr fontId="20"/>
  </si>
  <si>
    <t>Pemex</t>
    <phoneticPr fontId="20"/>
  </si>
  <si>
    <t>DEZA</t>
    <phoneticPr fontId="20"/>
  </si>
  <si>
    <t>Unipetrol RPA</t>
    <phoneticPr fontId="20"/>
  </si>
  <si>
    <t>SLOVNAFT</t>
    <phoneticPr fontId="20"/>
  </si>
  <si>
    <t>LD</t>
    <phoneticPr fontId="20"/>
  </si>
  <si>
    <t>LL</t>
    <phoneticPr fontId="20"/>
  </si>
  <si>
    <t xml:space="preserve">Nova Chemicals   </t>
    <phoneticPr fontId="20"/>
  </si>
  <si>
    <t xml:space="preserve">Imperial Oil   </t>
    <phoneticPr fontId="20"/>
  </si>
  <si>
    <t xml:space="preserve">Total Nova Borealis   </t>
    <phoneticPr fontId="20"/>
  </si>
  <si>
    <t xml:space="preserve">Shell                </t>
    <phoneticPr fontId="20"/>
  </si>
  <si>
    <t xml:space="preserve">                        </t>
    <phoneticPr fontId="20"/>
  </si>
  <si>
    <t xml:space="preserve">Sasol                </t>
    <phoneticPr fontId="20"/>
  </si>
  <si>
    <t xml:space="preserve">FPC                 </t>
    <phoneticPr fontId="20"/>
  </si>
  <si>
    <t xml:space="preserve">                          </t>
    <phoneticPr fontId="20"/>
  </si>
  <si>
    <t xml:space="preserve">ExxonMobil         </t>
    <phoneticPr fontId="20"/>
  </si>
  <si>
    <t xml:space="preserve">DowDupont        </t>
    <phoneticPr fontId="20"/>
  </si>
  <si>
    <t xml:space="preserve">                           </t>
    <phoneticPr fontId="20"/>
  </si>
  <si>
    <t xml:space="preserve">Westlake             </t>
    <phoneticPr fontId="20"/>
  </si>
  <si>
    <t xml:space="preserve">Formosa Plastics   </t>
    <phoneticPr fontId="20"/>
  </si>
  <si>
    <t xml:space="preserve">ExxonMobil          </t>
    <phoneticPr fontId="20"/>
  </si>
  <si>
    <t xml:space="preserve">                            </t>
    <phoneticPr fontId="20"/>
  </si>
  <si>
    <t xml:space="preserve">Equistar                </t>
    <phoneticPr fontId="20"/>
  </si>
  <si>
    <t xml:space="preserve">                            　</t>
    <phoneticPr fontId="20"/>
  </si>
  <si>
    <t>Chevron Phillips   　　　　</t>
    <phoneticPr fontId="20"/>
  </si>
  <si>
    <t>LLDPE</t>
    <phoneticPr fontId="20"/>
  </si>
  <si>
    <t>HDPE</t>
    <phoneticPr fontId="20"/>
  </si>
  <si>
    <t>SINOPEC ZHENHAI REF AND CHEM</t>
  </si>
  <si>
    <t>NORTH HUAJIN CHEMICAL IND.</t>
  </si>
  <si>
    <t>PETROCHINA SICHUAN PETROCHEM</t>
    <phoneticPr fontId="20"/>
  </si>
  <si>
    <t>SHAANXI YANCHANG COAL YULIN EN. AND CH.</t>
  </si>
  <si>
    <t>SHAANXI YULIN ENERGY &amp; CHEM</t>
    <phoneticPr fontId="20"/>
  </si>
  <si>
    <t>CHINA COAL MENGDA NEW ENERGY</t>
    <phoneticPr fontId="20"/>
  </si>
  <si>
    <t>小計</t>
    <rPh sb="0" eb="2">
      <t>ショウケイ</t>
    </rPh>
    <phoneticPr fontId="20"/>
  </si>
  <si>
    <t>YANCHANG PETROLEUM YAN AN ENERGY</t>
    <phoneticPr fontId="20"/>
  </si>
  <si>
    <t>SHENHUA BAOTOU COAL CHEM.</t>
    <phoneticPr fontId="20"/>
  </si>
  <si>
    <t>SINOCHEM QUANZHOU PETROCHEM</t>
    <phoneticPr fontId="20"/>
  </si>
  <si>
    <t>SINOPEC ZHONGKE REF. &amp; PC.</t>
  </si>
  <si>
    <t>PUCHENG CLEAN ENERGY CHEM COM</t>
    <phoneticPr fontId="20"/>
  </si>
  <si>
    <t>LIAONING BORA PETROCHEM</t>
    <phoneticPr fontId="20"/>
  </si>
  <si>
    <t>CHINA NORTH INDUSTRIES GR./ SAUDI ARAMCO</t>
  </si>
  <si>
    <t>SHANDONG YUHUANG CHEM</t>
    <phoneticPr fontId="20"/>
  </si>
  <si>
    <t>WANHUA CHEMICAL GROUP</t>
  </si>
  <si>
    <t>SINOPEC GUIZHOU ZHIJIN</t>
  </si>
  <si>
    <t>NINGBO HUATAI WEALTHY POLYMER MAT.</t>
  </si>
  <si>
    <t>NINGBO HUATAI WEALTHY POLYMER</t>
    <phoneticPr fontId="20"/>
  </si>
  <si>
    <t>ZHONG AN UNITED COAL CHEM CO</t>
    <phoneticPr fontId="20"/>
  </si>
  <si>
    <t>TIANJIN BOHAI CHEM. GROUP</t>
  </si>
  <si>
    <t>QINGHAI DAMEI COAL</t>
    <phoneticPr fontId="20"/>
  </si>
  <si>
    <t>MTO</t>
    <phoneticPr fontId="52"/>
  </si>
  <si>
    <t>JIUTAI ENERGY GROUP</t>
  </si>
  <si>
    <t>CHINA COAL MENGDA NEW ENERGY AND CHEM.</t>
    <phoneticPr fontId="20"/>
  </si>
  <si>
    <t>FUND ENERGY (NINGBO)</t>
  </si>
  <si>
    <t>LDPE</t>
    <phoneticPr fontId="20"/>
  </si>
  <si>
    <t>SHENHUA COAL TO LIQUID AND CHEM CO.</t>
    <phoneticPr fontId="20"/>
  </si>
  <si>
    <t>QINGHAI DAMEI COAL INDUSTRY</t>
  </si>
  <si>
    <t>CTO</t>
    <phoneticPr fontId="20"/>
  </si>
  <si>
    <t>PUCHENG CLEAN ENERGY CHEM</t>
    <phoneticPr fontId="20"/>
  </si>
  <si>
    <t xml:space="preserve">SHENHUA BAOTOU COAL CHEM. </t>
    <phoneticPr fontId="20"/>
  </si>
  <si>
    <t>ZHONG AN UNITED COAL CHEMICAL CO</t>
  </si>
  <si>
    <t>YANCHANG PETROLEUM YAN AN ENERGY AND CH.</t>
  </si>
  <si>
    <t>JIANGSU LAIDUN BAOFU PLASTICS CHEM</t>
    <phoneticPr fontId="20"/>
  </si>
  <si>
    <t>JUNZHENG CHEMICAL INDUSTRY</t>
    <phoneticPr fontId="20"/>
  </si>
  <si>
    <t>ABEL CHEMICAL</t>
  </si>
  <si>
    <t>BAOTOU SEA LEVEL POLYMER</t>
    <phoneticPr fontId="20"/>
  </si>
  <si>
    <t>JIANGSU SABRON PETROCHEM</t>
    <phoneticPr fontId="20"/>
  </si>
  <si>
    <t>ZHANJIANG NEW ZHONGMEI CHEM</t>
    <phoneticPr fontId="20"/>
  </si>
  <si>
    <t>HENAN LIANCHUANG CHEM</t>
    <phoneticPr fontId="20"/>
  </si>
  <si>
    <t>INNER MONGOLIA ERDOS CHEM</t>
    <phoneticPr fontId="20"/>
  </si>
  <si>
    <t>LIANYUNGANG JINCHEN NEW MAT</t>
    <phoneticPr fontId="20"/>
  </si>
  <si>
    <t>INNER MONGOLIA YIDONG GROUP DONGXING</t>
    <phoneticPr fontId="20"/>
  </si>
  <si>
    <t>TANGSHAN SANYOU CHEM</t>
    <phoneticPr fontId="20"/>
  </si>
  <si>
    <t>HEBEI BAOSHENG NEW MATERIAL</t>
  </si>
  <si>
    <t>JINING GOLD POWER CO.</t>
  </si>
  <si>
    <t>HEILONGJIANG HAOHUA CHEM</t>
    <phoneticPr fontId="20"/>
  </si>
  <si>
    <t>INNER MONGOLIA ZHONGGU MINING</t>
    <phoneticPr fontId="20"/>
  </si>
  <si>
    <t>MAHATMA XINJIANG ENERGY</t>
    <phoneticPr fontId="20"/>
  </si>
  <si>
    <t>NINGXIA YOUNGLIGHT CHEM</t>
    <phoneticPr fontId="20"/>
  </si>
  <si>
    <t>PINGMEI SHENMA ENERGY AND CHEM</t>
    <phoneticPr fontId="20"/>
  </si>
  <si>
    <t>QINGDAO HAIWAN GROUP</t>
  </si>
  <si>
    <t>~ADDITIONAL</t>
  </si>
  <si>
    <t>SINOCHEM SANLIAN PLASTIC</t>
  </si>
  <si>
    <t>SHAANXI JINTAI CHLOR-ALKALI</t>
  </si>
  <si>
    <t>JINCHUAN GROUP CHEM NEW MATE</t>
    <phoneticPr fontId="20"/>
  </si>
  <si>
    <t>NINGXIA JINYUYUAN CHEMICAL</t>
  </si>
  <si>
    <t>世界のプラント（現有及び２０２３年までの新増設計画）</t>
  </si>
  <si>
    <t>FAR EASTERN UNION PETROCHE YANGZHOU</t>
    <phoneticPr fontId="20"/>
  </si>
  <si>
    <t>GANSU XINCHUAN CHEMICAL</t>
  </si>
  <si>
    <t>JINXI GENERAL CHEMICAL</t>
  </si>
  <si>
    <t>SHENMA CHLOR-ALKALI CHEMICAL</t>
    <phoneticPr fontId="20"/>
  </si>
  <si>
    <t>ANLONG HEAVY CHEMICAL</t>
  </si>
  <si>
    <t>SHANXI YUSHE CHEMICAL</t>
  </si>
  <si>
    <t>ERDOS XINHANG ENERGY</t>
  </si>
  <si>
    <t>CNSG ANHUI HONG SIFANG CO</t>
  </si>
  <si>
    <t>GUIZHOU HAITONG ENERGY</t>
  </si>
  <si>
    <t>INNER MONGOLIA CONNELL CHEMICAL</t>
    <phoneticPr fontId="20"/>
  </si>
  <si>
    <t>INNER MONGOLIA YIGAO CH.</t>
  </si>
  <si>
    <t>SHANXI XIANGKUANG HONGTONG COAL CHEM</t>
    <phoneticPr fontId="20"/>
  </si>
  <si>
    <t>XINJIANG TIANYING PETCHEM</t>
  </si>
  <si>
    <t>HEBEI XINJI CHEMICAL GROUP</t>
  </si>
  <si>
    <t>JIANGSU SAILBOAT PETROCHEM</t>
    <phoneticPr fontId="20"/>
  </si>
  <si>
    <t>SHANDONG KELUER CHEMICAL</t>
    <phoneticPr fontId="20"/>
  </si>
  <si>
    <t>SHANDONG KELUER CHEM</t>
    <phoneticPr fontId="20"/>
  </si>
  <si>
    <t>CHINA NORTH IND G/ SAUDI ARAMCO</t>
    <phoneticPr fontId="20"/>
  </si>
  <si>
    <t>SHENGHONG REFINING &amp; CHEM</t>
    <phoneticPr fontId="20"/>
  </si>
  <si>
    <t>FCC</t>
    <phoneticPr fontId="20"/>
  </si>
  <si>
    <t>MTO</t>
    <phoneticPr fontId="4"/>
  </si>
  <si>
    <t>ZHEJIANG XINGXING NEW ENERGY</t>
    <phoneticPr fontId="20"/>
  </si>
  <si>
    <t>PDH</t>
    <phoneticPr fontId="20"/>
  </si>
  <si>
    <t>CTO</t>
    <phoneticPr fontId="4"/>
  </si>
  <si>
    <t>SHAANXI YANCHANG COAL YULIN EN</t>
    <phoneticPr fontId="20"/>
  </si>
  <si>
    <t>ZHONG TIAN HE CHUANG ENERGY</t>
    <phoneticPr fontId="20"/>
  </si>
  <si>
    <t>DONGGUAN GRAND RESOURCE SCIENCE</t>
    <phoneticPr fontId="20"/>
  </si>
  <si>
    <t>MTO</t>
    <phoneticPr fontId="20"/>
  </si>
  <si>
    <t>SHENHUA COAL TO LIQUID AND CHEM</t>
    <phoneticPr fontId="20"/>
  </si>
  <si>
    <t>PETROCHINA URUMQI PC</t>
  </si>
  <si>
    <t>HANBANG JIANGYIN PETROCHEM</t>
    <phoneticPr fontId="20"/>
  </si>
  <si>
    <t>PETROCHINA JINXI PC</t>
  </si>
  <si>
    <t>SINOPEC YIZHENG CHEMFIBRE</t>
  </si>
  <si>
    <t>CHONGQING PENGWEI CHEM.</t>
  </si>
  <si>
    <t>ORIENTAL PC (SHANGHAI)</t>
  </si>
  <si>
    <t>SINOPEC SHANGHAI GAOQIAO CO.</t>
  </si>
  <si>
    <t>NINGBO ZHONGJIN PETROCHEM</t>
    <phoneticPr fontId="20"/>
  </si>
  <si>
    <t>FUJIAN FUHAI CHUANG PETROCHEM</t>
    <phoneticPr fontId="20"/>
  </si>
  <si>
    <t>CHINA NORTH IND G/SAUDI ARAMCO</t>
    <phoneticPr fontId="20"/>
  </si>
  <si>
    <t>ZHEJIANG DUSHAN ENERGY</t>
  </si>
  <si>
    <t>SHAOXING REIGNWOOD PETROCHEM</t>
    <phoneticPr fontId="20"/>
  </si>
  <si>
    <t>HEBEI JIURUI CHEMICAL</t>
  </si>
  <si>
    <t>NINGXIA BAOTA PETROCHEM</t>
    <phoneticPr fontId="20"/>
  </si>
  <si>
    <t>SICHUAN SHENGDA CHEM NEW MATE</t>
    <phoneticPr fontId="20"/>
  </si>
  <si>
    <t>XINJIANG BLUE RIDGE TUNHE CHEM.</t>
  </si>
  <si>
    <t>LG化学（Daesan) LD+EVA</t>
    <rPh sb="2" eb="4">
      <t>カガク</t>
    </rPh>
    <phoneticPr fontId="20"/>
  </si>
  <si>
    <t>大林産業（Yeosu) LL</t>
    <rPh sb="0" eb="2">
      <t>オオバヤシ</t>
    </rPh>
    <rPh sb="2" eb="4">
      <t>サンギョウ</t>
    </rPh>
    <phoneticPr fontId="20"/>
  </si>
  <si>
    <t>現代ケミカル(Daesan)</t>
    <rPh sb="0" eb="2">
      <t>ゲンダイ</t>
    </rPh>
    <phoneticPr fontId="20"/>
  </si>
  <si>
    <t>GSカルテックス(Yeosu)</t>
    <phoneticPr fontId="20"/>
  </si>
  <si>
    <t>ハンファトタル(Daesan) LD+EVA</t>
    <phoneticPr fontId="20"/>
  </si>
  <si>
    <t>※　石油精製企業による計画</t>
    <rPh sb="2" eb="4">
      <t>セキユ</t>
    </rPh>
    <rPh sb="4" eb="6">
      <t>セイセイ</t>
    </rPh>
    <rPh sb="6" eb="8">
      <t>キギョウ</t>
    </rPh>
    <rPh sb="11" eb="13">
      <t>ケイカク</t>
    </rPh>
    <phoneticPr fontId="20"/>
  </si>
  <si>
    <t>エスオイル (温山）</t>
    <rPh sb="7" eb="8">
      <t>ユタカ</t>
    </rPh>
    <rPh sb="8" eb="9">
      <t>サン</t>
    </rPh>
    <phoneticPr fontId="20"/>
  </si>
  <si>
    <t>現代ケミカル(Daesan) LD+EVA</t>
    <rPh sb="0" eb="2">
      <t>ゲンダイ</t>
    </rPh>
    <phoneticPr fontId="20"/>
  </si>
  <si>
    <t>既存・計（2017 年末）</t>
  </si>
  <si>
    <t>増減・計（18 ～23年）</t>
  </si>
  <si>
    <t>2023 年 合計</t>
  </si>
  <si>
    <t>SKアドバンスト （Ulsan）    PDH</t>
    <phoneticPr fontId="20"/>
  </si>
  <si>
    <t>SKアドバンス/ポリミレイ合弁（Ulsan)</t>
    <rPh sb="13" eb="15">
      <t>ゴウベン</t>
    </rPh>
    <phoneticPr fontId="20"/>
  </si>
  <si>
    <t>東西石化（Ulsan） 2020年までに既存の1割増強</t>
    <rPh sb="16" eb="17">
      <t>ネン</t>
    </rPh>
    <rPh sb="20" eb="22">
      <t>キゾン</t>
    </rPh>
    <rPh sb="24" eb="25">
      <t>ワリ</t>
    </rPh>
    <rPh sb="25" eb="27">
      <t>ゾウキョウ</t>
    </rPh>
    <phoneticPr fontId="20"/>
  </si>
  <si>
    <t>2020まで</t>
    <phoneticPr fontId="20"/>
  </si>
  <si>
    <t>増設</t>
    <phoneticPr fontId="20"/>
  </si>
  <si>
    <t>現代ケミカル</t>
    <rPh sb="0" eb="2">
      <t>ゲンダイ</t>
    </rPh>
    <phoneticPr fontId="20"/>
  </si>
  <si>
    <t>エスオイル（温山）　　HS-FCC</t>
    <rPh sb="6" eb="7">
      <t>オン</t>
    </rPh>
    <rPh sb="7" eb="8">
      <t>ヤマ</t>
    </rPh>
    <phoneticPr fontId="20"/>
  </si>
  <si>
    <t>現代ケミカル(Daesan）</t>
    <rPh sb="0" eb="2">
      <t>ゲンダイ</t>
    </rPh>
    <phoneticPr fontId="20"/>
  </si>
  <si>
    <t>FCFCの増設計画は時期未定ゆえ、18～23年の増減には反映していない。</t>
    <rPh sb="5" eb="7">
      <t>ゾウセツ</t>
    </rPh>
    <rPh sb="7" eb="9">
      <t>ケイカク</t>
    </rPh>
    <rPh sb="10" eb="12">
      <t>ジキ</t>
    </rPh>
    <rPh sb="12" eb="14">
      <t>ミテイ</t>
    </rPh>
    <rPh sb="22" eb="23">
      <t>ネン</t>
    </rPh>
    <rPh sb="24" eb="26">
      <t>ゾウゲン</t>
    </rPh>
    <phoneticPr fontId="20"/>
  </si>
  <si>
    <t>ハンファ総合化学(Ulsan)</t>
    <rPh sb="4" eb="6">
      <t>ソウゴウ</t>
    </rPh>
    <rPh sb="6" eb="8">
      <t>カガク</t>
    </rPh>
    <phoneticPr fontId="20"/>
  </si>
  <si>
    <t>2015～</t>
    <phoneticPr fontId="20"/>
  </si>
  <si>
    <t>SK石油化学</t>
    <rPh sb="2" eb="4">
      <t>セキユ</t>
    </rPh>
    <rPh sb="4" eb="6">
      <t>カガク</t>
    </rPh>
    <phoneticPr fontId="20"/>
  </si>
  <si>
    <t>2017運転再開</t>
    <rPh sb="4" eb="6">
      <t>ウンテン</t>
    </rPh>
    <rPh sb="6" eb="8">
      <t>サイカイ</t>
    </rPh>
    <phoneticPr fontId="20"/>
  </si>
  <si>
    <r>
      <t>亜東石化（観音）</t>
    </r>
    <r>
      <rPr>
        <sz val="9"/>
        <rFont val="ＭＳ Ｐゴシック"/>
        <family val="3"/>
        <charset val="128"/>
        <scheme val="minor"/>
      </rPr>
      <t>2017年停止予定だったが再開。</t>
    </r>
    <rPh sb="0" eb="1">
      <t>ア</t>
    </rPh>
    <rPh sb="1" eb="2">
      <t>ヒガシ</t>
    </rPh>
    <rPh sb="2" eb="4">
      <t>セッカ</t>
    </rPh>
    <rPh sb="5" eb="7">
      <t>カンノン</t>
    </rPh>
    <rPh sb="12" eb="13">
      <t>ネン</t>
    </rPh>
    <rPh sb="13" eb="15">
      <t>テイシ</t>
    </rPh>
    <rPh sb="15" eb="17">
      <t>ヨテイ</t>
    </rPh>
    <rPh sb="21" eb="23">
      <t>サイカイ</t>
    </rPh>
    <phoneticPr fontId="20"/>
  </si>
  <si>
    <t>2023 年 合計</t>
    <phoneticPr fontId="20"/>
  </si>
  <si>
    <t>既存</t>
    <rPh sb="0" eb="2">
      <t>キゾン</t>
    </rPh>
    <phoneticPr fontId="52"/>
  </si>
  <si>
    <t>増設</t>
    <rPh sb="0" eb="2">
      <t>ゾウセツ</t>
    </rPh>
    <phoneticPr fontId="52"/>
  </si>
  <si>
    <r>
      <rPr>
        <sz val="12"/>
        <rFont val="ＭＳ Ｐゴシック"/>
        <family val="3"/>
        <charset val="128"/>
      </rPr>
      <t>既存</t>
    </r>
    <rPh sb="0" eb="2">
      <t>キゾン</t>
    </rPh>
    <phoneticPr fontId="20"/>
  </si>
  <si>
    <t>新設</t>
    <rPh sb="0" eb="2">
      <t>シンセツ</t>
    </rPh>
    <phoneticPr fontId="52"/>
  </si>
  <si>
    <t>既存・計（2017 年末）</t>
    <phoneticPr fontId="20"/>
  </si>
  <si>
    <t>増減・計（18 ～23年）</t>
    <phoneticPr fontId="20"/>
  </si>
  <si>
    <t>ditto</t>
    <phoneticPr fontId="20"/>
  </si>
  <si>
    <t>IRPC,  OCT</t>
    <phoneticPr fontId="20"/>
  </si>
  <si>
    <t>イ　ン　ド</t>
    <phoneticPr fontId="20"/>
  </si>
  <si>
    <t>タ　　イ</t>
    <phoneticPr fontId="20"/>
  </si>
  <si>
    <t>その他</t>
    <rPh sb="2" eb="3">
      <t>タ</t>
    </rPh>
    <phoneticPr fontId="52"/>
  </si>
  <si>
    <t>ハンファ・トタル(Daesan)</t>
    <phoneticPr fontId="20"/>
  </si>
  <si>
    <t>ナフサ</t>
    <phoneticPr fontId="4"/>
  </si>
  <si>
    <t>C2系</t>
    <rPh sb="2" eb="3">
      <t>ケイ</t>
    </rPh>
    <phoneticPr fontId="52"/>
  </si>
  <si>
    <t>Coal系</t>
    <rPh sb="4" eb="5">
      <t>ケイ</t>
    </rPh>
    <phoneticPr fontId="52"/>
  </si>
  <si>
    <t>小計</t>
    <rPh sb="0" eb="2">
      <t>ショウケイ</t>
    </rPh>
    <phoneticPr fontId="52"/>
  </si>
  <si>
    <t>PT Lotte Chemical Titan</t>
    <phoneticPr fontId="20"/>
  </si>
  <si>
    <t>PT Chandra Asri</t>
    <phoneticPr fontId="20"/>
  </si>
  <si>
    <t>PT Lotte Chem Titan</t>
    <phoneticPr fontId="20"/>
  </si>
  <si>
    <t>PTTGC/Pertamina</t>
    <phoneticPr fontId="20"/>
  </si>
  <si>
    <t xml:space="preserve"> </t>
    <phoneticPr fontId="21"/>
  </si>
  <si>
    <t xml:space="preserve">Pertamina </t>
    <phoneticPr fontId="20"/>
  </si>
  <si>
    <t>Tripolyta Indonesia, PT</t>
    <phoneticPr fontId="20"/>
  </si>
  <si>
    <t>2023年 合計</t>
  </si>
  <si>
    <t>ADNOC REFINING (PDH)</t>
    <phoneticPr fontId="22"/>
  </si>
  <si>
    <t>SOCAR</t>
    <phoneticPr fontId="22"/>
  </si>
  <si>
    <t>Aramco/Jizan</t>
    <phoneticPr fontId="22"/>
  </si>
  <si>
    <t>中東・アフリカ</t>
    <rPh sb="0" eb="2">
      <t>チュウトウ</t>
    </rPh>
    <phoneticPr fontId="20"/>
  </si>
  <si>
    <t>オマーン</t>
    <phoneticPr fontId="22"/>
  </si>
  <si>
    <t>サウジアラビア</t>
    <phoneticPr fontId="22"/>
  </si>
  <si>
    <t>アフリカ</t>
    <phoneticPr fontId="20"/>
  </si>
  <si>
    <t>Saratovorgsintez (Lukoil)*</t>
  </si>
  <si>
    <t>Nil</t>
    <phoneticPr fontId="20"/>
  </si>
  <si>
    <t>北米(NAFTA)</t>
    <phoneticPr fontId="20"/>
  </si>
  <si>
    <t>DowDupont</t>
    <phoneticPr fontId="20"/>
  </si>
  <si>
    <t xml:space="preserve">DowDupont      </t>
    <phoneticPr fontId="20"/>
  </si>
  <si>
    <t>Total →Bayport Polymers</t>
    <phoneticPr fontId="20"/>
  </si>
  <si>
    <t>Nova/SABIC</t>
    <phoneticPr fontId="20"/>
  </si>
  <si>
    <t>既存</t>
    <phoneticPr fontId="20"/>
  </si>
  <si>
    <t>Oxy/Mexichem JV</t>
    <phoneticPr fontId="20"/>
  </si>
  <si>
    <t>Chevron Phillips</t>
    <phoneticPr fontId="20"/>
  </si>
  <si>
    <t>Bayport Polymers</t>
    <phoneticPr fontId="20"/>
  </si>
  <si>
    <t>Shell</t>
    <phoneticPr fontId="20"/>
  </si>
  <si>
    <t>Indorama Ventures PCL</t>
    <phoneticPr fontId="20"/>
  </si>
  <si>
    <t>既存・計（2017 年末）</t>
    <phoneticPr fontId="7"/>
  </si>
  <si>
    <t>増減・計（18 ～23年）</t>
    <phoneticPr fontId="7"/>
  </si>
  <si>
    <t xml:space="preserve">DowDupont  </t>
    <phoneticPr fontId="20"/>
  </si>
  <si>
    <t>Celanese</t>
    <phoneticPr fontId="20"/>
  </si>
  <si>
    <t>Olin</t>
    <phoneticPr fontId="20"/>
  </si>
  <si>
    <t>Oxymar</t>
    <phoneticPr fontId="20"/>
  </si>
  <si>
    <t>Equistert</t>
    <phoneticPr fontId="20"/>
  </si>
  <si>
    <t>Westlake</t>
    <phoneticPr fontId="20"/>
  </si>
  <si>
    <t>Ethyl</t>
    <phoneticPr fontId="20"/>
  </si>
  <si>
    <t>Andeavor</t>
    <phoneticPr fontId="20"/>
  </si>
  <si>
    <t>Delek Group</t>
    <phoneticPr fontId="20"/>
  </si>
  <si>
    <t>Dow Dupont</t>
    <phoneticPr fontId="20"/>
  </si>
  <si>
    <t>ExxonMobil</t>
    <phoneticPr fontId="20"/>
  </si>
  <si>
    <t>Formosa Plastics USA</t>
    <phoneticPr fontId="20"/>
  </si>
  <si>
    <t>FPC USA</t>
    <phoneticPr fontId="20"/>
  </si>
  <si>
    <t xml:space="preserve">Ineos </t>
    <phoneticPr fontId="20"/>
  </si>
  <si>
    <t>LyondellBasell</t>
    <phoneticPr fontId="20"/>
  </si>
  <si>
    <t>NovaSabic</t>
    <phoneticPr fontId="20"/>
  </si>
  <si>
    <t>Tesoro</t>
    <phoneticPr fontId="20"/>
  </si>
  <si>
    <t>Indorama Ventures PLC</t>
    <phoneticPr fontId="20"/>
  </si>
  <si>
    <t>2023 年 合計</t>
    <phoneticPr fontId="7"/>
  </si>
  <si>
    <t>Interpipeline</t>
    <phoneticPr fontId="20"/>
  </si>
  <si>
    <t>Pampa Energia</t>
    <phoneticPr fontId="20"/>
  </si>
  <si>
    <t>Ecopetrol</t>
    <phoneticPr fontId="20"/>
  </si>
  <si>
    <t>Altaresin</t>
    <phoneticPr fontId="20"/>
  </si>
  <si>
    <t>Unipar Indupa</t>
    <phoneticPr fontId="20"/>
  </si>
  <si>
    <t>Innova</t>
    <phoneticPr fontId="20"/>
  </si>
  <si>
    <t>American Styrenics</t>
    <phoneticPr fontId="20"/>
  </si>
  <si>
    <t>Mexichem</t>
    <phoneticPr fontId="20"/>
  </si>
  <si>
    <t>Unipar Carbocloro S.A.</t>
    <phoneticPr fontId="20"/>
  </si>
  <si>
    <t>PetroCuyo</t>
    <phoneticPr fontId="20"/>
  </si>
  <si>
    <t xml:space="preserve">韓　国 </t>
    <phoneticPr fontId="20"/>
  </si>
  <si>
    <t>中　国</t>
    <phoneticPr fontId="20"/>
  </si>
  <si>
    <t>能力</t>
    <phoneticPr fontId="20"/>
  </si>
  <si>
    <t xml:space="preserve"> 停止プラントは記載は残すが、既存能力からは外した。</t>
    <rPh sb="1" eb="3">
      <t>テイシ</t>
    </rPh>
    <rPh sb="8" eb="10">
      <t>キサイ</t>
    </rPh>
    <rPh sb="11" eb="12">
      <t>ノコ</t>
    </rPh>
    <rPh sb="15" eb="17">
      <t>キゾン</t>
    </rPh>
    <rPh sb="17" eb="19">
      <t>ノウリョク</t>
    </rPh>
    <rPh sb="22" eb="23">
      <t>ハズ</t>
    </rPh>
    <phoneticPr fontId="20"/>
  </si>
  <si>
    <t>Petronas *</t>
    <phoneticPr fontId="20"/>
  </si>
  <si>
    <t xml:space="preserve"> *： Swingプラント (LLDPE/HDPE)</t>
    <phoneticPr fontId="20"/>
  </si>
  <si>
    <t>USI（仁武） *</t>
    <rPh sb="4" eb="5">
      <t>ジン</t>
    </rPh>
    <rPh sb="5" eb="6">
      <t>ブ</t>
    </rPh>
    <phoneticPr fontId="20"/>
  </si>
  <si>
    <t>Lotte Chem.  (Titan) *</t>
    <phoneticPr fontId="20"/>
  </si>
  <si>
    <t xml:space="preserve"> エスオイルのエチレン100万トン計画（2023年）の川下計画は</t>
    <rPh sb="14" eb="15">
      <t>マン</t>
    </rPh>
    <rPh sb="17" eb="19">
      <t>ケイカク</t>
    </rPh>
    <rPh sb="24" eb="25">
      <t>ネン</t>
    </rPh>
    <rPh sb="27" eb="29">
      <t>カワシモ</t>
    </rPh>
    <rPh sb="29" eb="31">
      <t>ケイカク</t>
    </rPh>
    <phoneticPr fontId="20"/>
  </si>
  <si>
    <t xml:space="preserve"> 便宜上 LDPE/HDPE 各500で数字を置いた。</t>
    <rPh sb="1" eb="3">
      <t>ベンギ</t>
    </rPh>
    <rPh sb="3" eb="4">
      <t>ジョウ</t>
    </rPh>
    <rPh sb="15" eb="16">
      <t>カク</t>
    </rPh>
    <rPh sb="20" eb="22">
      <t>スウジ</t>
    </rPh>
    <rPh sb="23" eb="24">
      <t>オ</t>
    </rPh>
    <phoneticPr fontId="20"/>
  </si>
  <si>
    <t xml:space="preserve">  *： Swingプラント (LLDPE/HDPE)</t>
    <phoneticPr fontId="20"/>
  </si>
  <si>
    <t xml:space="preserve"> エスオイルのプロピレン50万トン計画（2023年）の川下計画は</t>
    <rPh sb="14" eb="15">
      <t>マン</t>
    </rPh>
    <rPh sb="17" eb="19">
      <t>ケイカク</t>
    </rPh>
    <rPh sb="24" eb="25">
      <t>ネン</t>
    </rPh>
    <rPh sb="27" eb="29">
      <t>カワシモ</t>
    </rPh>
    <rPh sb="29" eb="31">
      <t>ケイカク</t>
    </rPh>
    <phoneticPr fontId="20"/>
  </si>
  <si>
    <t xml:space="preserve"> PTA既存能力として残すが、PIAの生産がメインになる見込み。</t>
    <rPh sb="4" eb="6">
      <t>キソン</t>
    </rPh>
    <rPh sb="6" eb="8">
      <t>ノウリョク</t>
    </rPh>
    <rPh sb="11" eb="12">
      <t>ノコ</t>
    </rPh>
    <rPh sb="19" eb="21">
      <t>セイサン</t>
    </rPh>
    <phoneticPr fontId="20"/>
  </si>
  <si>
    <t xml:space="preserve"> 中東合計</t>
    <rPh sb="1" eb="3">
      <t>チュウトウ</t>
    </rPh>
    <rPh sb="3" eb="5">
      <t>ゴウケイ</t>
    </rPh>
    <phoneticPr fontId="22"/>
  </si>
  <si>
    <t xml:space="preserve"> Ｃ Ｉ Ｓ</t>
  </si>
  <si>
    <t xml:space="preserve"> Ｃ Ｉ Ｓ合計</t>
    <rPh sb="6" eb="8">
      <t>ゴウケイ</t>
    </rPh>
    <phoneticPr fontId="20"/>
  </si>
  <si>
    <t xml:space="preserve"> 北米合計</t>
    <rPh sb="1" eb="3">
      <t>ホクベイ</t>
    </rPh>
    <rPh sb="3" eb="5">
      <t>ゴウケイ</t>
    </rPh>
    <phoneticPr fontId="20"/>
  </si>
  <si>
    <t>ＰＳ</t>
    <phoneticPr fontId="20"/>
  </si>
  <si>
    <t xml:space="preserve"> その他中南米</t>
    <phoneticPr fontId="20"/>
  </si>
  <si>
    <t xml:space="preserve"> 中南米合計</t>
    <rPh sb="1" eb="2">
      <t>ナカ</t>
    </rPh>
    <rPh sb="2" eb="4">
      <t>ナンベイ</t>
    </rPh>
    <rPh sb="4" eb="6">
      <t>ゴウケイ</t>
    </rPh>
    <phoneticPr fontId="20"/>
  </si>
  <si>
    <t xml:space="preserve"> その他
 中南米合計</t>
    <rPh sb="3" eb="4">
      <t>タ</t>
    </rPh>
    <rPh sb="6" eb="9">
      <t>チュウナンベイ</t>
    </rPh>
    <rPh sb="9" eb="11">
      <t>ゴウケイ</t>
    </rPh>
    <phoneticPr fontId="20"/>
  </si>
  <si>
    <t>Versalis</t>
    <phoneticPr fontId="20"/>
  </si>
  <si>
    <t>Total PC</t>
    <phoneticPr fontId="20"/>
  </si>
  <si>
    <t>Raffinerie Heide</t>
    <phoneticPr fontId="20"/>
  </si>
  <si>
    <t>Borealis</t>
    <phoneticPr fontId="20"/>
  </si>
  <si>
    <t>Essar Energy</t>
    <phoneticPr fontId="20"/>
  </si>
  <si>
    <t>-</t>
    <phoneticPr fontId="20"/>
  </si>
  <si>
    <t>UNIPETROL</t>
    <phoneticPr fontId="20"/>
  </si>
  <si>
    <t>欧州合計</t>
    <rPh sb="0" eb="2">
      <t>オウシュウ</t>
    </rPh>
    <rPh sb="2" eb="4">
      <t>ゴウケイ</t>
    </rPh>
    <phoneticPr fontId="20"/>
  </si>
  <si>
    <t>2023年 欧州合計</t>
    <phoneticPr fontId="20"/>
  </si>
  <si>
    <t>欧州　（西欧+東欧）</t>
    <rPh sb="0" eb="2">
      <t>オウシュウ</t>
    </rPh>
    <rPh sb="4" eb="6">
      <t>セイオウ</t>
    </rPh>
    <rPh sb="7" eb="9">
      <t>トウオウ</t>
    </rPh>
    <phoneticPr fontId="22"/>
  </si>
  <si>
    <t>西欧</t>
    <rPh sb="0" eb="2">
      <t>セイオウ</t>
    </rPh>
    <phoneticPr fontId="20"/>
  </si>
  <si>
    <t>東欧合計</t>
    <rPh sb="0" eb="2">
      <t>トウオウ</t>
    </rPh>
    <rPh sb="2" eb="4">
      <t>ゴウケイ</t>
    </rPh>
    <phoneticPr fontId="22"/>
  </si>
  <si>
    <t>INEOS Styrolution</t>
    <phoneticPr fontId="20"/>
  </si>
  <si>
    <t>Inovyn</t>
    <phoneticPr fontId="20"/>
  </si>
  <si>
    <t>2019</t>
    <phoneticPr fontId="20"/>
  </si>
  <si>
    <t>Kem One</t>
    <phoneticPr fontId="20"/>
  </si>
  <si>
    <t>Vynova</t>
    <phoneticPr fontId="20"/>
  </si>
  <si>
    <t>Trinseo</t>
    <phoneticPr fontId="20"/>
  </si>
  <si>
    <t>Dow</t>
    <phoneticPr fontId="20"/>
  </si>
  <si>
    <t>2018</t>
    <phoneticPr fontId="20"/>
  </si>
  <si>
    <t>SYNTHOS KRALUPY</t>
    <phoneticPr fontId="20"/>
  </si>
  <si>
    <t>Synthos Dwory</t>
    <phoneticPr fontId="20"/>
  </si>
  <si>
    <t>国・地域名</t>
  </si>
  <si>
    <t>Ecros</t>
    <phoneticPr fontId="20"/>
  </si>
  <si>
    <t>2023年 合計</t>
    <phoneticPr fontId="20"/>
  </si>
  <si>
    <t>Braskem Europe</t>
    <phoneticPr fontId="20"/>
  </si>
  <si>
    <t>Eni Refining</t>
    <phoneticPr fontId="20"/>
  </si>
  <si>
    <t>Saras</t>
    <phoneticPr fontId="20"/>
  </si>
  <si>
    <t>DUCOR Petrochemicals</t>
    <phoneticPr fontId="20"/>
  </si>
  <si>
    <t>AnQore</t>
    <phoneticPr fontId="20"/>
  </si>
  <si>
    <t>既存・計（2017年末）</t>
    <phoneticPr fontId="20"/>
  </si>
  <si>
    <t xml:space="preserve"> Versalis</t>
    <phoneticPr fontId="20"/>
  </si>
  <si>
    <t>Phillips 66</t>
    <phoneticPr fontId="20"/>
  </si>
  <si>
    <t>BP</t>
    <phoneticPr fontId="20"/>
  </si>
  <si>
    <t>Indorama Ventures Quimica</t>
    <phoneticPr fontId="20"/>
  </si>
  <si>
    <t>Indrama Ventures Portugal</t>
    <phoneticPr fontId="20"/>
  </si>
  <si>
    <t>*we assume that capacity of Saratovorgsintez incresed up to 200 ( although there is no official information)</t>
    <phoneticPr fontId="20"/>
  </si>
  <si>
    <t>Reliance   (Hazira)</t>
    <phoneticPr fontId="20"/>
  </si>
  <si>
    <t xml:space="preserve">               (Dahej)</t>
    <phoneticPr fontId="20"/>
  </si>
  <si>
    <t xml:space="preserve">              (Dahej)</t>
    <phoneticPr fontId="20"/>
  </si>
  <si>
    <t xml:space="preserve">               (Baroda)</t>
    <phoneticPr fontId="20"/>
  </si>
  <si>
    <t xml:space="preserve">              (Nagothane)</t>
    <phoneticPr fontId="20"/>
  </si>
  <si>
    <t xml:space="preserve">               (Gandhar)</t>
    <phoneticPr fontId="20"/>
  </si>
  <si>
    <t>HPL　　   (Hardia)</t>
    <phoneticPr fontId="20"/>
  </si>
  <si>
    <t xml:space="preserve">               (Nagothane)</t>
    <phoneticPr fontId="20"/>
  </si>
  <si>
    <t>HPL　     (Haldia）*</t>
    <phoneticPr fontId="20"/>
  </si>
  <si>
    <t>HPL　　    (Hardia)</t>
    <phoneticPr fontId="20"/>
  </si>
  <si>
    <t>Reliance  (Nagothane) *</t>
    <phoneticPr fontId="20"/>
  </si>
  <si>
    <t>GAIL　    (Pata)</t>
    <phoneticPr fontId="20"/>
  </si>
  <si>
    <t xml:space="preserve">              (Hardia）</t>
    <phoneticPr fontId="20"/>
  </si>
  <si>
    <t xml:space="preserve">              (Hazira) *</t>
    <phoneticPr fontId="20"/>
  </si>
  <si>
    <t>Gail　　   (Pata) *</t>
    <phoneticPr fontId="20"/>
  </si>
  <si>
    <t>IOC         (Panipatt)</t>
    <phoneticPr fontId="20"/>
  </si>
  <si>
    <t xml:space="preserve">              (Jamnagar)*</t>
    <phoneticPr fontId="20"/>
  </si>
  <si>
    <t>HPL　　    (Haldia）*</t>
    <phoneticPr fontId="20"/>
  </si>
  <si>
    <t>BCPL     (Lepetkata)</t>
    <phoneticPr fontId="20"/>
  </si>
  <si>
    <t>IGL         (Kashipur)</t>
    <phoneticPr fontId="20"/>
  </si>
  <si>
    <t>IOC　　　  (Panipatt) *</t>
    <phoneticPr fontId="20"/>
  </si>
  <si>
    <t>OCFL      (Shahjahanpur)</t>
    <phoneticPr fontId="20"/>
  </si>
  <si>
    <t>OPAL 　　(Dahej)</t>
    <phoneticPr fontId="20"/>
  </si>
  <si>
    <t>ONGC　 (Dahej) *</t>
    <phoneticPr fontId="20"/>
  </si>
  <si>
    <t>BCPL 　　(Dibrugarh)</t>
    <phoneticPr fontId="20"/>
  </si>
  <si>
    <t>BCPL      (Lepetkata)</t>
    <phoneticPr fontId="20"/>
  </si>
  <si>
    <t>ONGC　　(Dahej) *</t>
    <phoneticPr fontId="20"/>
  </si>
  <si>
    <t>OPAL　　(Dahej) *</t>
    <phoneticPr fontId="20"/>
  </si>
  <si>
    <t xml:space="preserve">OCFL　   (Shahjahanpur) </t>
    <phoneticPr fontId="20"/>
  </si>
  <si>
    <t>IOC        (Paradip)</t>
    <phoneticPr fontId="20"/>
  </si>
  <si>
    <t>SPL       　    （Nagothane）</t>
    <phoneticPr fontId="20"/>
  </si>
  <si>
    <t xml:space="preserve">            (Cuddalore) </t>
    <phoneticPr fontId="20"/>
  </si>
  <si>
    <t>Stylrolution　 (Dahej)</t>
    <phoneticPr fontId="20"/>
  </si>
  <si>
    <t>Reliance    (Baroda)</t>
    <phoneticPr fontId="20"/>
  </si>
  <si>
    <t xml:space="preserve">           (Hazira)</t>
    <phoneticPr fontId="20"/>
  </si>
  <si>
    <t xml:space="preserve">           (Dahej)</t>
    <phoneticPr fontId="20"/>
  </si>
  <si>
    <t>DCW            (Tuticorin)</t>
    <phoneticPr fontId="20"/>
  </si>
  <si>
    <t>TPC VINA</t>
    <phoneticPr fontId="20"/>
  </si>
  <si>
    <t>AGC Chemicals　Vietnam</t>
    <phoneticPr fontId="20"/>
  </si>
  <si>
    <t>(AGC Chemicals　Vietnam：2016社名変更）</t>
    <phoneticPr fontId="20"/>
  </si>
  <si>
    <t>Reliance     (Hazira)</t>
    <phoneticPr fontId="20"/>
  </si>
  <si>
    <t xml:space="preserve">      (Dahej)</t>
    <phoneticPr fontId="20"/>
  </si>
  <si>
    <t xml:space="preserve">      (Hazira)</t>
    <phoneticPr fontId="20"/>
  </si>
  <si>
    <t>Chemplast        (Mettur)</t>
    <phoneticPr fontId="20"/>
  </si>
  <si>
    <t>IOC             (Panipatt)</t>
    <phoneticPr fontId="20"/>
  </si>
  <si>
    <t>　　　　　　　(Nagothane)</t>
    <phoneticPr fontId="20"/>
  </si>
  <si>
    <t>　　　　　    (Nagothane)</t>
    <phoneticPr fontId="20"/>
  </si>
  <si>
    <t>　　　　　　　(Hazira)</t>
    <phoneticPr fontId="20"/>
  </si>
  <si>
    <t>　　　　　    (Hazira)</t>
    <phoneticPr fontId="20"/>
  </si>
  <si>
    <t>　　　　　　　(Dahej)</t>
    <phoneticPr fontId="20"/>
  </si>
  <si>
    <t xml:space="preserve">                  (Jamnagar)</t>
    <phoneticPr fontId="20"/>
  </si>
  <si>
    <t>HPL            (Haldia)</t>
    <phoneticPr fontId="20"/>
  </si>
  <si>
    <t>IOC             (Mathura)</t>
    <phoneticPr fontId="20"/>
  </si>
  <si>
    <t>NOCIL         (Thane)</t>
    <phoneticPr fontId="20"/>
  </si>
  <si>
    <t>OPAL 　　　  (Dahej)</t>
    <phoneticPr fontId="20"/>
  </si>
  <si>
    <t>OPAL     　     (Dahej)</t>
    <phoneticPr fontId="20"/>
  </si>
  <si>
    <t>MRPL         (Mangalore)</t>
    <phoneticPr fontId="20"/>
  </si>
  <si>
    <t>BCPL         (Lepetkata)</t>
    <phoneticPr fontId="20"/>
  </si>
  <si>
    <t>BPCL         (Mahul)</t>
    <phoneticPr fontId="20"/>
  </si>
  <si>
    <t>BCPL            (Dibrugarh)</t>
    <phoneticPr fontId="20"/>
  </si>
  <si>
    <t>BPCL         (Kochi)</t>
    <phoneticPr fontId="20"/>
  </si>
  <si>
    <t>IOC               (Panipatt)</t>
    <phoneticPr fontId="20"/>
  </si>
  <si>
    <t>Vung Ro Petroleum（計画取消）</t>
    <rPh sb="18" eb="20">
      <t>ケイカク</t>
    </rPh>
    <rPh sb="20" eb="22">
      <t>トリケシ</t>
    </rPh>
    <phoneticPr fontId="20"/>
  </si>
  <si>
    <t>Hyusong</t>
    <phoneticPr fontId="20"/>
  </si>
  <si>
    <t>IOC             (Baroda)</t>
    <phoneticPr fontId="20"/>
  </si>
  <si>
    <t xml:space="preserve">       　 (Jamnagar)</t>
    <phoneticPr fontId="20"/>
  </si>
  <si>
    <t xml:space="preserve">             (Hazira)</t>
    <phoneticPr fontId="20"/>
  </si>
  <si>
    <t xml:space="preserve">                  (Panipat)</t>
    <phoneticPr fontId="20"/>
  </si>
  <si>
    <t xml:space="preserve">      (Baroda)</t>
    <phoneticPr fontId="20"/>
  </si>
  <si>
    <t xml:space="preserve">                  (Hazira)</t>
    <phoneticPr fontId="20"/>
  </si>
  <si>
    <t xml:space="preserve">                  (Patalganga) </t>
    <phoneticPr fontId="20"/>
  </si>
  <si>
    <t>IOC              (Panipat)</t>
    <phoneticPr fontId="20"/>
  </si>
  <si>
    <t>MPRL          (Mangalore)</t>
    <phoneticPr fontId="20"/>
  </si>
  <si>
    <t>BPCL        (Mahul)</t>
    <phoneticPr fontId="20"/>
  </si>
  <si>
    <t>ONGC          (Dahej)</t>
    <phoneticPr fontId="20"/>
  </si>
  <si>
    <t xml:space="preserve">                 (Kochi)</t>
    <phoneticPr fontId="20"/>
  </si>
  <si>
    <t>Essar Oil    (Vadinar)</t>
    <phoneticPr fontId="20"/>
  </si>
  <si>
    <t>OPaL         (Dahej)</t>
    <phoneticPr fontId="20"/>
  </si>
  <si>
    <t>MRPL        (Mangalore)</t>
    <phoneticPr fontId="20"/>
  </si>
  <si>
    <t>NOCIL       (Thane)</t>
    <phoneticPr fontId="20"/>
  </si>
  <si>
    <t>Vung Ro Refinery（取消）</t>
    <rPh sb="17" eb="19">
      <t>トリケシ</t>
    </rPh>
    <phoneticPr fontId="20"/>
  </si>
  <si>
    <t xml:space="preserve">                (Baroda)</t>
    <phoneticPr fontId="20"/>
  </si>
  <si>
    <t>OSWAL             (Mumbai)</t>
    <phoneticPr fontId="20"/>
  </si>
  <si>
    <t>Vung Ro Refinery（計画取消）</t>
    <rPh sb="17" eb="19">
      <t>ケイカク</t>
    </rPh>
    <rPh sb="19" eb="21">
      <t>トリケシ</t>
    </rPh>
    <phoneticPr fontId="20"/>
  </si>
  <si>
    <t xml:space="preserve"> 正式に発表されていないが、ポリエチレン製造プラントの情報があり、</t>
    <rPh sb="4" eb="6">
      <t>ハッピョウ</t>
    </rPh>
    <rPh sb="20" eb="22">
      <t>セイゾウ</t>
    </rPh>
    <rPh sb="27" eb="29">
      <t>ジョウホウ</t>
    </rPh>
    <phoneticPr fontId="20"/>
  </si>
  <si>
    <t xml:space="preserve"> 正式に発表されていないが、ポリプロピレン製造プラントの情報あり。</t>
    <rPh sb="21" eb="23">
      <t>セイゾウ</t>
    </rPh>
    <rPh sb="28" eb="30">
      <t>ジョウホウ</t>
    </rPh>
    <phoneticPr fontId="20"/>
  </si>
  <si>
    <t>TPPI</t>
    <phoneticPr fontId="20"/>
  </si>
  <si>
    <t>PT Chandra Asri</t>
    <phoneticPr fontId="20"/>
  </si>
  <si>
    <t>TPPIの増設計画は時期未定のため、18～23年の増減には反映していない。</t>
    <rPh sb="5" eb="7">
      <t>ゾウセツ</t>
    </rPh>
    <rPh sb="7" eb="9">
      <t>ケイカク</t>
    </rPh>
    <rPh sb="10" eb="12">
      <t>ジキ</t>
    </rPh>
    <rPh sb="12" eb="14">
      <t>ミテイ</t>
    </rPh>
    <rPh sb="23" eb="24">
      <t>ネン</t>
    </rPh>
    <rPh sb="25" eb="27">
      <t>ゾウゲン</t>
    </rPh>
    <phoneticPr fontId="20"/>
  </si>
  <si>
    <t>Indorama    　 (???)</t>
    <phoneticPr fontId="20"/>
  </si>
  <si>
    <t>JBF Industries (Mangalore)</t>
    <phoneticPr fontId="20"/>
  </si>
  <si>
    <t>ONGCの新設計画は時期未定のため、18～23年の増減には反映していない。</t>
    <rPh sb="5" eb="7">
      <t>シンセツ</t>
    </rPh>
    <rPh sb="7" eb="9">
      <t>ケイカク</t>
    </rPh>
    <rPh sb="10" eb="12">
      <t>ジキ</t>
    </rPh>
    <rPh sb="12" eb="14">
      <t>ミテイ</t>
    </rPh>
    <rPh sb="23" eb="24">
      <t>ネン</t>
    </rPh>
    <rPh sb="25" eb="27">
      <t>ゾウゲン</t>
    </rPh>
    <phoneticPr fontId="20"/>
  </si>
  <si>
    <t>Indorama、JBF Industriesの新設計画は時期未定のため、18～23年の増減には反映していない。</t>
    <rPh sb="24" eb="26">
      <t>シンセツ</t>
    </rPh>
    <rPh sb="26" eb="28">
      <t>ケイカク</t>
    </rPh>
    <rPh sb="29" eb="31">
      <t>ジキ</t>
    </rPh>
    <rPh sb="31" eb="33">
      <t>ミテイ</t>
    </rPh>
    <rPh sb="42" eb="43">
      <t>ネン</t>
    </rPh>
    <rPh sb="44" eb="46">
      <t>ゾウゲン</t>
    </rPh>
    <phoneticPr fontId="20"/>
  </si>
  <si>
    <t>Reliance    (Jamnagar)</t>
    <phoneticPr fontId="20"/>
  </si>
  <si>
    <t>NOCIL、Relianceの新設計画は時期未定のため、18～23年の増減には反映していない。</t>
    <rPh sb="15" eb="17">
      <t>シンセツ</t>
    </rPh>
    <rPh sb="17" eb="19">
      <t>ケイカク</t>
    </rPh>
    <rPh sb="20" eb="22">
      <t>ジキ</t>
    </rPh>
    <rPh sb="22" eb="24">
      <t>ミテイ</t>
    </rPh>
    <rPh sb="33" eb="34">
      <t>ネン</t>
    </rPh>
    <rPh sb="35" eb="37">
      <t>ゾウゲン</t>
    </rPh>
    <phoneticPr fontId="20"/>
  </si>
  <si>
    <t>▲400</t>
    <phoneticPr fontId="20"/>
  </si>
  <si>
    <t>休止プラントは記載は残すが、既存能力からは外した。</t>
    <rPh sb="0" eb="2">
      <t>キュウシ</t>
    </rPh>
    <rPh sb="7" eb="9">
      <t>キサイ</t>
    </rPh>
    <rPh sb="10" eb="11">
      <t>ノコ</t>
    </rPh>
    <rPh sb="14" eb="16">
      <t>キゾン</t>
    </rPh>
    <rPh sb="16" eb="18">
      <t>ノウリョク</t>
    </rPh>
    <rPh sb="21" eb="22">
      <t>ハズ</t>
    </rPh>
    <phoneticPr fontId="20"/>
  </si>
  <si>
    <t>新設</t>
    <rPh sb="0" eb="2">
      <t>シンセツ</t>
    </rPh>
    <phoneticPr fontId="20"/>
  </si>
  <si>
    <t>PT Chandra Asriの新設計画は対象期間外のため、18～23年の増減には反映していない。</t>
    <rPh sb="16" eb="18">
      <t>シンセツ</t>
    </rPh>
    <rPh sb="18" eb="20">
      <t>ケイカク</t>
    </rPh>
    <rPh sb="21" eb="23">
      <t>タイショウ</t>
    </rPh>
    <rPh sb="23" eb="26">
      <t>キカンガイ</t>
    </rPh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</si>
</sst>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 @"/>
    <numFmt numFmtId="177" formatCode="#,##0;&quot;▲ &quot;#,##0"/>
    <numFmt numFmtId="178" formatCode="#,##0;\(##\);&quot;-&quot;"/>
    <numFmt numFmtId="179" formatCode="#,###;\(#,###\);&quot;0&quot;"/>
    <numFmt numFmtId="180" formatCode="#,##0;[Red]\-#,##0;\-"/>
    <numFmt numFmtId="181" formatCode="#,##0_);\(#,##0\);\-\-\-\-"/>
    <numFmt numFmtId="182" formatCode="#,##0.00_);\(#,##0.00\);\-\-\-\-"/>
    <numFmt numFmtId="183" formatCode="_(* #,##0_);_(* \(#,##0\);_(* &quot;-&quot;_);_(@_)"/>
    <numFmt numFmtId="184" formatCode="#,##0_ "/>
    <numFmt numFmtId="185" formatCode="0_ ;\-0\ "/>
    <numFmt numFmtId="186" formatCode="[$-409]mmm&quot;-&quot;yy;@"/>
    <numFmt numFmtId="187" formatCode="0_ "/>
    <numFmt numFmtId="188" formatCode="0_);\(0\)"/>
    <numFmt numFmtId="189" formatCode="#,##0_);[Red]\(#,##0\)"/>
  </numFmts>
  <fonts count="61">
    <font>
      <sz val="11"/>
      <name val="Arial"/>
      <family val="2"/>
    </font>
    <font>
      <sz val="11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ゴシック"/>
      <family val="3"/>
      <charset val="128"/>
    </font>
    <font>
      <sz val="6"/>
      <name val="ＭＳ Ｐ明朝"/>
      <family val="1"/>
      <charset val="128"/>
    </font>
    <font>
      <sz val="12"/>
      <name val="ＭＳ 明朝"/>
      <family val="1"/>
      <charset val="128"/>
    </font>
    <font>
      <sz val="11"/>
      <name val="Arial"/>
      <family val="2"/>
    </font>
    <font>
      <sz val="10"/>
      <name val="Arial"/>
      <family val="2"/>
    </font>
    <font>
      <sz val="8"/>
      <name val="Futura Lt BT"/>
      <family val="2"/>
    </font>
    <font>
      <sz val="8"/>
      <name val="Arial"/>
      <family val="2"/>
    </font>
    <font>
      <sz val="9"/>
      <name val="Futura Lt BT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u/>
      <sz val="10"/>
      <color indexed="8"/>
      <name val="Arial"/>
      <family val="2"/>
    </font>
    <font>
      <sz val="11"/>
      <name val="明朝"/>
      <family val="3"/>
      <charset val="128"/>
    </font>
    <font>
      <sz val="11"/>
      <color indexed="8"/>
      <name val="Calibri"/>
      <family val="2"/>
    </font>
    <font>
      <sz val="11"/>
      <color rgb="FF00000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inor"/>
    </font>
    <font>
      <sz val="16"/>
      <name val="ＭＳ Ｐゴシック"/>
      <family val="3"/>
      <charset val="128"/>
      <scheme val="minor"/>
    </font>
    <font>
      <b/>
      <sz val="12"/>
      <name val="ＭＳ Ｐゴシック"/>
      <family val="3"/>
      <charset val="128"/>
      <scheme val="minor"/>
    </font>
    <font>
      <strike/>
      <sz val="12"/>
      <name val="ＭＳ Ｐゴシック"/>
      <family val="3"/>
      <charset val="128"/>
      <scheme val="minor"/>
    </font>
    <font>
      <u/>
      <sz val="12"/>
      <name val="ＭＳ Ｐゴシック"/>
      <family val="3"/>
      <charset val="128"/>
      <scheme val="minor"/>
    </font>
    <font>
      <i/>
      <sz val="12"/>
      <name val="ＭＳ Ｐゴシック"/>
      <family val="3"/>
      <charset val="128"/>
      <scheme val="minor"/>
    </font>
    <font>
      <strike/>
      <sz val="11"/>
      <name val="ＭＳ Ｐゴシック"/>
      <family val="3"/>
      <charset val="128"/>
      <scheme val="minor"/>
    </font>
    <font>
      <sz val="10.5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6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12"/>
      <name val="ＭＳ Ｐゴシック"/>
      <family val="3"/>
      <charset val="128"/>
    </font>
    <font>
      <strike/>
      <sz val="12"/>
      <name val="ＭＳ Ｐ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trike/>
      <sz val="12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3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201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3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auto="1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55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55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indexed="64"/>
      </right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55"/>
      </top>
      <bottom/>
      <diagonal/>
    </border>
    <border>
      <left/>
      <right style="thin">
        <color indexed="64"/>
      </right>
      <top style="thin">
        <color indexed="5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auto="1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3"/>
      </left>
      <right/>
      <top style="thin">
        <color indexed="55"/>
      </top>
      <bottom/>
      <diagonal/>
    </border>
    <border>
      <left style="thin">
        <color indexed="63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indexed="63"/>
      </right>
      <top style="thin">
        <color indexed="64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3"/>
      </left>
      <right/>
      <top style="thin">
        <color indexed="8"/>
      </top>
      <bottom/>
      <diagonal/>
    </border>
    <border>
      <left style="thin">
        <color indexed="63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64"/>
      </right>
      <top/>
      <bottom style="thin">
        <color indexed="63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 style="thin">
        <color indexed="8"/>
      </left>
      <right/>
      <top/>
      <bottom style="thin">
        <color indexed="55"/>
      </bottom>
      <diagonal/>
    </border>
    <border>
      <left/>
      <right style="thin">
        <color indexed="8"/>
      </right>
      <top/>
      <bottom style="thin">
        <color indexed="55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3"/>
      </left>
      <right/>
      <top/>
      <bottom style="thin">
        <color indexed="55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8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  <border>
      <left style="thin">
        <color indexed="8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3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55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/>
      <right style="thin">
        <color auto="1"/>
      </right>
      <top/>
      <bottom style="thin">
        <color rgb="FF969696"/>
      </bottom>
      <diagonal/>
    </border>
    <border>
      <left/>
      <right style="thin">
        <color indexed="8"/>
      </right>
      <top/>
      <bottom style="thin">
        <color rgb="FF969696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52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5" fillId="0" borderId="0">
      <alignment horizontal="right"/>
    </xf>
    <xf numFmtId="178" fontId="26" fillId="0" borderId="0"/>
    <xf numFmtId="0" fontId="25" fillId="0" borderId="0">
      <alignment horizontal="right"/>
    </xf>
    <xf numFmtId="179" fontId="27" fillId="0" borderId="0"/>
    <xf numFmtId="180" fontId="28" fillId="0" borderId="0"/>
    <xf numFmtId="0" fontId="29" fillId="0" borderId="0" applyNumberFormat="0" applyFill="0" applyBorder="0" applyProtection="0">
      <alignment horizontal="center"/>
    </xf>
    <xf numFmtId="0" fontId="30" fillId="0" borderId="0" applyNumberFormat="0" applyFill="0" applyBorder="0" applyProtection="0">
      <alignment horizontal="center"/>
    </xf>
    <xf numFmtId="0" fontId="29" fillId="0" borderId="0" applyNumberFormat="0" applyFill="0" applyBorder="0" applyProtection="0">
      <alignment horizontal="center"/>
    </xf>
    <xf numFmtId="0" fontId="30" fillId="0" borderId="0" applyNumberFormat="0" applyFill="0" applyBorder="0" applyProtection="0">
      <alignment horizontal="center"/>
    </xf>
    <xf numFmtId="0" fontId="29" fillId="0" borderId="0" applyNumberFormat="0" applyFill="0" applyBorder="0" applyProtection="0">
      <alignment horizontal="center"/>
    </xf>
    <xf numFmtId="0" fontId="30" fillId="0" borderId="0" applyNumberFormat="0" applyFill="0" applyBorder="0" applyProtection="0">
      <alignment horizontal="center"/>
    </xf>
    <xf numFmtId="0" fontId="30" fillId="0" borderId="0" applyNumberFormat="0" applyFill="0" applyBorder="0" applyProtection="0">
      <alignment horizontal="center"/>
    </xf>
    <xf numFmtId="0" fontId="31" fillId="0" borderId="0" applyNumberFormat="0" applyFill="0" applyBorder="0" applyProtection="0">
      <alignment horizontal="center"/>
    </xf>
    <xf numFmtId="0" fontId="29" fillId="16" borderId="0" applyNumberFormat="0" applyBorder="0" applyProtection="0">
      <alignment horizontal="center"/>
    </xf>
    <xf numFmtId="0" fontId="31" fillId="0" borderId="0" applyNumberFormat="0" applyFill="0" applyBorder="0" applyProtection="0">
      <alignment horizontal="center"/>
    </xf>
    <xf numFmtId="0" fontId="29" fillId="16" borderId="0" applyNumberFormat="0" applyBorder="0" applyProtection="0">
      <alignment horizontal="center"/>
    </xf>
    <xf numFmtId="0" fontId="29" fillId="16" borderId="0" applyNumberFormat="0" applyBorder="0" applyProtection="0">
      <alignment horizontal="center"/>
    </xf>
    <xf numFmtId="0" fontId="29" fillId="16" borderId="0" applyNumberFormat="0" applyBorder="0" applyProtection="0">
      <alignment horizontal="center"/>
    </xf>
    <xf numFmtId="0" fontId="31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left"/>
    </xf>
    <xf numFmtId="0" fontId="31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left"/>
    </xf>
    <xf numFmtId="0" fontId="31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 vertical="top"/>
    </xf>
    <xf numFmtId="0" fontId="32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 vertical="top"/>
    </xf>
    <xf numFmtId="0" fontId="33" fillId="0" borderId="0" applyNumberFormat="0" applyFill="0" applyBorder="0" applyProtection="0">
      <alignment horizontal="left" vertical="top"/>
    </xf>
    <xf numFmtId="0" fontId="32" fillId="0" borderId="0" applyNumberFormat="0" applyFill="0" applyBorder="0" applyProtection="0">
      <alignment horizontal="right"/>
    </xf>
    <xf numFmtId="181" fontId="32" fillId="0" borderId="1" applyFill="0" applyProtection="0">
      <alignment horizontal="right" vertical="top"/>
    </xf>
    <xf numFmtId="0" fontId="32" fillId="0" borderId="0" applyNumberFormat="0" applyFill="0" applyBorder="0" applyProtection="0">
      <alignment horizontal="right"/>
    </xf>
    <xf numFmtId="181" fontId="32" fillId="0" borderId="1" applyFill="0" applyProtection="0">
      <alignment horizontal="right" vertical="top"/>
    </xf>
    <xf numFmtId="0" fontId="32" fillId="0" borderId="0" applyNumberFormat="0" applyFill="0" applyBorder="0" applyProtection="0">
      <alignment horizontal="right"/>
    </xf>
    <xf numFmtId="181" fontId="32" fillId="0" borderId="1" applyFill="0" applyProtection="0">
      <alignment horizontal="right" vertical="top"/>
    </xf>
    <xf numFmtId="181" fontId="32" fillId="0" borderId="1" applyFill="0" applyProtection="0">
      <alignment horizontal="right" vertical="top"/>
    </xf>
    <xf numFmtId="0" fontId="25" fillId="0" borderId="0" applyNumberFormat="0" applyFont="0" applyFill="0" applyBorder="0" applyProtection="0">
      <alignment horizontal="left"/>
    </xf>
    <xf numFmtId="181" fontId="33" fillId="0" borderId="0" applyFill="0" applyBorder="0" applyProtection="0">
      <alignment horizontal="right" vertical="top"/>
    </xf>
    <xf numFmtId="0" fontId="25" fillId="0" borderId="0" applyNumberFormat="0" applyFont="0" applyFill="0" applyBorder="0" applyProtection="0">
      <alignment horizontal="left"/>
    </xf>
    <xf numFmtId="181" fontId="33" fillId="0" borderId="0" applyFill="0" applyBorder="0" applyProtection="0">
      <alignment horizontal="right" vertical="top"/>
    </xf>
    <xf numFmtId="181" fontId="33" fillId="0" borderId="0" applyFill="0" applyBorder="0" applyProtection="0">
      <alignment horizontal="right" vertical="top"/>
    </xf>
    <xf numFmtId="181" fontId="33" fillId="0" borderId="0" applyFill="0" applyBorder="0" applyProtection="0">
      <alignment horizontal="right" vertical="top"/>
    </xf>
    <xf numFmtId="181" fontId="33" fillId="0" borderId="0" applyFill="0" applyBorder="0" applyProtection="0">
      <alignment horizontal="right" vertical="top"/>
    </xf>
    <xf numFmtId="0" fontId="34" fillId="0" borderId="0" applyNumberFormat="0" applyFill="0" applyBorder="0" applyAlignment="0" applyProtection="0">
      <alignment horizontal="right"/>
    </xf>
    <xf numFmtId="182" fontId="33" fillId="0" borderId="0" applyFill="0" applyBorder="0" applyProtection="0">
      <alignment horizontal="right" vertical="top"/>
    </xf>
    <xf numFmtId="0" fontId="34" fillId="0" borderId="0" applyNumberFormat="0" applyFill="0" applyBorder="0" applyAlignment="0" applyProtection="0">
      <alignment horizontal="right"/>
    </xf>
    <xf numFmtId="182" fontId="33" fillId="0" borderId="0" applyFill="0" applyBorder="0" applyProtection="0">
      <alignment horizontal="right" vertical="top"/>
    </xf>
    <xf numFmtId="0" fontId="25" fillId="0" borderId="0" applyNumberFormat="0" applyFont="0" applyFill="0" applyBorder="0" applyProtection="0">
      <alignment horizontal="right" wrapText="1"/>
    </xf>
    <xf numFmtId="0" fontId="32" fillId="0" borderId="2" applyNumberFormat="0" applyFill="0" applyProtection="0">
      <alignment horizontal="right"/>
    </xf>
    <xf numFmtId="0" fontId="32" fillId="0" borderId="2" applyNumberFormat="0" applyFill="0" applyProtection="0">
      <alignment horizontal="right"/>
    </xf>
    <xf numFmtId="0" fontId="25" fillId="0" borderId="0" applyNumberFormat="0" applyFont="0" applyFill="0" applyBorder="0" applyProtection="0">
      <alignment horizontal="right" wrapText="1"/>
    </xf>
    <xf numFmtId="0" fontId="32" fillId="0" borderId="2" applyNumberFormat="0" applyFill="0" applyProtection="0">
      <alignment horizontal="right"/>
    </xf>
    <xf numFmtId="0" fontId="32" fillId="0" borderId="2" applyNumberFormat="0" applyFill="0" applyProtection="0">
      <alignment horizontal="right"/>
    </xf>
    <xf numFmtId="0" fontId="25" fillId="0" borderId="0" applyNumberFormat="0" applyFont="0" applyFill="0" applyBorder="0" applyProtection="0">
      <alignment horizontal="right" wrapText="1"/>
    </xf>
    <xf numFmtId="0" fontId="25" fillId="0" borderId="3" applyNumberFormat="0" applyFont="0" applyFill="0" applyAlignment="0" applyProtection="0">
      <alignment horizontal="right"/>
    </xf>
    <xf numFmtId="0" fontId="32" fillId="0" borderId="0" applyNumberFormat="0" applyFill="0" applyBorder="0" applyProtection="0">
      <alignment horizontal="center"/>
    </xf>
    <xf numFmtId="0" fontId="32" fillId="0" borderId="0" applyNumberFormat="0" applyFill="0" applyBorder="0" applyProtection="0">
      <alignment horizontal="center"/>
    </xf>
    <xf numFmtId="0" fontId="32" fillId="0" borderId="0" applyNumberFormat="0" applyFill="0" applyBorder="0" applyProtection="0">
      <alignment horizontal="center"/>
    </xf>
    <xf numFmtId="0" fontId="25" fillId="0" borderId="3" applyNumberFormat="0" applyFont="0" applyFill="0" applyAlignment="0" applyProtection="0">
      <alignment horizontal="right"/>
    </xf>
    <xf numFmtId="0" fontId="34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 vertical="top"/>
    </xf>
    <xf numFmtId="0" fontId="34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 vertical="top"/>
    </xf>
    <xf numFmtId="0" fontId="34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 vertical="top"/>
    </xf>
    <xf numFmtId="0" fontId="33" fillId="0" borderId="0" applyNumberFormat="0" applyFill="0" applyBorder="0" applyProtection="0">
      <alignment horizontal="left" vertical="top"/>
    </xf>
    <xf numFmtId="0" fontId="33" fillId="0" borderId="0" applyNumberFormat="0" applyFill="0" applyBorder="0" applyProtection="0">
      <alignment horizontal="left" vertical="top"/>
    </xf>
    <xf numFmtId="0" fontId="35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center" vertical="top"/>
    </xf>
    <xf numFmtId="0" fontId="33" fillId="0" borderId="0" applyNumberFormat="0" applyFill="0" applyBorder="0" applyProtection="0">
      <alignment horizontal="center" vertical="top"/>
    </xf>
    <xf numFmtId="0" fontId="35" fillId="0" borderId="0" applyNumberFormat="0" applyFill="0" applyBorder="0" applyProtection="0">
      <alignment horizontal="left"/>
    </xf>
    <xf numFmtId="181" fontId="33" fillId="0" borderId="4" applyFill="0" applyProtection="0">
      <alignment horizontal="right" vertical="top"/>
    </xf>
    <xf numFmtId="181" fontId="33" fillId="0" borderId="4" applyFill="0" applyProtection="0">
      <alignment horizontal="right" vertical="top"/>
    </xf>
    <xf numFmtId="181" fontId="33" fillId="0" borderId="4" applyFill="0" applyProtection="0">
      <alignment horizontal="right" vertical="top"/>
    </xf>
    <xf numFmtId="181" fontId="33" fillId="0" borderId="4" applyFill="0" applyProtection="0">
      <alignment horizontal="right" vertical="top"/>
    </xf>
    <xf numFmtId="10" fontId="33" fillId="0" borderId="0" applyFill="0" applyBorder="0" applyProtection="0">
      <alignment horizontal="right"/>
    </xf>
    <xf numFmtId="10" fontId="33" fillId="0" borderId="0" applyFill="0" applyBorder="0" applyProtection="0">
      <alignment horizontal="right"/>
    </xf>
    <xf numFmtId="10" fontId="36" fillId="0" borderId="0" applyFill="0" applyBorder="0" applyProtection="0">
      <alignment horizontal="left"/>
    </xf>
    <xf numFmtId="10" fontId="36" fillId="0" borderId="0" applyFill="0" applyBorder="0" applyProtection="0">
      <alignment horizontal="left"/>
    </xf>
    <xf numFmtId="10" fontId="36" fillId="0" borderId="0" applyFill="0" applyBorder="0" applyProtection="0">
      <alignment horizontal="left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1" borderId="5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horizontal="right"/>
    </xf>
    <xf numFmtId="0" fontId="7" fillId="0" borderId="0" applyNumberFormat="0" applyBorder="0" applyAlignment="0">
      <alignment horizontal="left"/>
    </xf>
    <xf numFmtId="0" fontId="1" fillId="23" borderId="6" applyNumberFormat="0" applyFon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4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24" fillId="0" borderId="0" applyFont="0" applyFill="0" applyBorder="0" applyAlignment="0" applyProtection="0"/>
    <xf numFmtId="183" fontId="25" fillId="0" borderId="0" applyFont="0" applyFill="0" applyBorder="0" applyAlignment="0" applyProtection="0">
      <alignment horizontal="right"/>
    </xf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24" borderId="1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25" fillId="0" borderId="0">
      <alignment horizontal="right"/>
    </xf>
    <xf numFmtId="0" fontId="25" fillId="0" borderId="0">
      <alignment horizontal="right"/>
    </xf>
    <xf numFmtId="0" fontId="25" fillId="0" borderId="0"/>
    <xf numFmtId="0" fontId="25" fillId="0" borderId="0">
      <alignment horizontal="right"/>
    </xf>
    <xf numFmtId="0" fontId="33" fillId="0" borderId="0"/>
    <xf numFmtId="178" fontId="26" fillId="0" borderId="0"/>
    <xf numFmtId="0" fontId="37" fillId="0" borderId="0"/>
    <xf numFmtId="0" fontId="38" fillId="0" borderId="0"/>
    <xf numFmtId="0" fontId="1" fillId="0" borderId="0"/>
    <xf numFmtId="0" fontId="23" fillId="0" borderId="0"/>
    <xf numFmtId="0" fontId="19" fillId="4" borderId="0" applyNumberFormat="0" applyBorder="0" applyAlignment="0" applyProtection="0">
      <alignment vertical="center"/>
    </xf>
    <xf numFmtId="0" fontId="18" fillId="7" borderId="41" applyNumberFormat="0" applyAlignment="0" applyProtection="0">
      <alignment vertical="center"/>
    </xf>
    <xf numFmtId="0" fontId="16" fillId="24" borderId="43" applyNumberFormat="0" applyAlignment="0" applyProtection="0">
      <alignment vertical="center"/>
    </xf>
    <xf numFmtId="0" fontId="15" fillId="0" borderId="42" applyNumberFormat="0" applyFill="0" applyAlignment="0" applyProtection="0">
      <alignment vertical="center"/>
    </xf>
    <xf numFmtId="0" fontId="18" fillId="7" borderId="45" applyNumberFormat="0" applyAlignment="0" applyProtection="0">
      <alignment vertical="center"/>
    </xf>
    <xf numFmtId="0" fontId="16" fillId="24" borderId="47" applyNumberFormat="0" applyAlignment="0" applyProtection="0">
      <alignment vertical="center"/>
    </xf>
    <xf numFmtId="0" fontId="15" fillId="0" borderId="46" applyNumberFormat="0" applyFill="0" applyAlignment="0" applyProtection="0">
      <alignment vertical="center"/>
    </xf>
    <xf numFmtId="0" fontId="10" fillId="24" borderId="41" applyNumberFormat="0" applyAlignment="0" applyProtection="0">
      <alignment vertical="center"/>
    </xf>
    <xf numFmtId="0" fontId="1" fillId="23" borderId="40" applyNumberFormat="0" applyFont="0" applyAlignment="0" applyProtection="0">
      <alignment vertical="center"/>
    </xf>
    <xf numFmtId="0" fontId="10" fillId="24" borderId="45" applyNumberFormat="0" applyAlignment="0" applyProtection="0">
      <alignment vertical="center"/>
    </xf>
    <xf numFmtId="0" fontId="1" fillId="23" borderId="44" applyNumberFormat="0" applyFont="0" applyAlignment="0" applyProtection="0">
      <alignment vertical="center"/>
    </xf>
    <xf numFmtId="0" fontId="39" fillId="0" borderId="0"/>
  </cellStyleXfs>
  <cellXfs count="1622">
    <xf numFmtId="0" fontId="0" fillId="0" borderId="0" xfId="0"/>
    <xf numFmtId="0" fontId="41" fillId="0" borderId="0" xfId="110" applyFont="1" applyAlignment="1">
      <alignment horizontal="center"/>
    </xf>
    <xf numFmtId="0" fontId="41" fillId="0" borderId="0" xfId="0" applyFont="1"/>
    <xf numFmtId="0" fontId="40" fillId="0" borderId="0" xfId="0" applyFont="1"/>
    <xf numFmtId="0" fontId="41" fillId="0" borderId="0" xfId="0" applyFont="1" applyAlignment="1">
      <alignment horizontal="center"/>
    </xf>
    <xf numFmtId="0" fontId="41" fillId="0" borderId="68" xfId="110" applyFont="1" applyBorder="1" applyAlignment="1">
      <alignment horizontal="left"/>
    </xf>
    <xf numFmtId="0" fontId="41" fillId="0" borderId="0" xfId="110" applyFont="1" applyBorder="1" applyAlignment="1">
      <alignment horizontal="center"/>
    </xf>
    <xf numFmtId="0" fontId="41" fillId="0" borderId="38" xfId="110" applyFont="1" applyBorder="1" applyAlignment="1">
      <alignment horizontal="center"/>
    </xf>
    <xf numFmtId="0" fontId="41" fillId="0" borderId="0" xfId="110" applyFont="1" applyBorder="1" applyAlignment="1">
      <alignment horizontal="center" shrinkToFit="1"/>
    </xf>
    <xf numFmtId="0" fontId="40" fillId="0" borderId="68" xfId="0" applyFont="1" applyBorder="1"/>
    <xf numFmtId="0" fontId="41" fillId="0" borderId="68" xfId="110" applyFont="1" applyBorder="1" applyAlignment="1">
      <alignment horizontal="center"/>
    </xf>
    <xf numFmtId="0" fontId="41" fillId="0" borderId="38" xfId="110" applyFont="1" applyBorder="1" applyAlignment="1">
      <alignment horizontal="left"/>
    </xf>
    <xf numFmtId="0" fontId="41" fillId="0" borderId="0" xfId="0" applyFont="1" applyAlignment="1">
      <alignment horizontal="center" shrinkToFit="1"/>
    </xf>
    <xf numFmtId="0" fontId="40" fillId="0" borderId="0" xfId="0" applyFont="1" applyAlignment="1">
      <alignment horizontal="center"/>
    </xf>
    <xf numFmtId="0" fontId="41" fillId="0" borderId="0" xfId="110" applyFont="1" applyBorder="1" applyAlignment="1">
      <alignment horizontal="left"/>
    </xf>
    <xf numFmtId="0" fontId="41" fillId="0" borderId="68" xfId="0" applyFont="1" applyBorder="1"/>
    <xf numFmtId="0" fontId="41" fillId="0" borderId="68" xfId="110" applyFont="1" applyBorder="1" applyAlignment="1">
      <alignment horizontal="left" shrinkToFit="1"/>
    </xf>
    <xf numFmtId="0" fontId="41" fillId="0" borderId="68" xfId="110" applyFont="1" applyBorder="1" applyAlignment="1">
      <alignment horizontal="left" indent="1"/>
    </xf>
    <xf numFmtId="0" fontId="40" fillId="0" borderId="80" xfId="0" applyFont="1" applyBorder="1"/>
    <xf numFmtId="0" fontId="41" fillId="0" borderId="0" xfId="110" applyFont="1" applyBorder="1" applyAlignment="1">
      <alignment horizontal="left" shrinkToFit="1"/>
    </xf>
    <xf numFmtId="0" fontId="41" fillId="0" borderId="0" xfId="110" applyFont="1" applyBorder="1" applyAlignment="1">
      <alignment horizontal="left" indent="1"/>
    </xf>
    <xf numFmtId="0" fontId="41" fillId="0" borderId="91" xfId="110" applyFont="1" applyBorder="1" applyAlignment="1">
      <alignment horizontal="left" vertical="center"/>
    </xf>
    <xf numFmtId="0" fontId="41" fillId="0" borderId="92" xfId="110" applyFont="1" applyBorder="1" applyAlignment="1">
      <alignment horizontal="left" vertical="center"/>
    </xf>
    <xf numFmtId="0" fontId="41" fillId="0" borderId="80" xfId="110" applyFont="1" applyBorder="1" applyAlignment="1">
      <alignment horizontal="left" vertical="center"/>
    </xf>
    <xf numFmtId="0" fontId="41" fillId="0" borderId="81" xfId="110" applyFont="1" applyBorder="1" applyAlignment="1">
      <alignment horizontal="left" vertical="center"/>
    </xf>
    <xf numFmtId="0" fontId="41" fillId="0" borderId="91" xfId="110" applyFont="1" applyBorder="1" applyAlignment="1">
      <alignment horizontal="left"/>
    </xf>
    <xf numFmtId="0" fontId="41" fillId="0" borderId="69" xfId="110" applyFont="1" applyBorder="1" applyAlignment="1">
      <alignment horizontal="left"/>
    </xf>
    <xf numFmtId="0" fontId="41" fillId="0" borderId="14" xfId="110" applyFont="1" applyBorder="1" applyAlignment="1">
      <alignment horizontal="center"/>
    </xf>
    <xf numFmtId="0" fontId="41" fillId="0" borderId="88" xfId="110" applyFont="1" applyBorder="1" applyAlignment="1">
      <alignment horizontal="left"/>
    </xf>
    <xf numFmtId="0" fontId="41" fillId="0" borderId="0" xfId="110" applyFont="1" applyBorder="1" applyAlignment="1">
      <alignment horizontal="right"/>
    </xf>
    <xf numFmtId="0" fontId="41" fillId="0" borderId="22" xfId="110" applyFont="1" applyBorder="1" applyAlignment="1">
      <alignment horizontal="center"/>
    </xf>
    <xf numFmtId="0" fontId="41" fillId="0" borderId="22" xfId="110" applyFont="1" applyBorder="1" applyAlignment="1">
      <alignment horizontal="left"/>
    </xf>
    <xf numFmtId="0" fontId="41" fillId="0" borderId="0" xfId="0" applyFont="1" applyAlignment="1">
      <alignment horizontal="right"/>
    </xf>
    <xf numFmtId="0" fontId="41" fillId="0" borderId="80" xfId="0" applyFont="1" applyBorder="1"/>
    <xf numFmtId="0" fontId="41" fillId="0" borderId="91" xfId="0" applyFont="1" applyBorder="1"/>
    <xf numFmtId="0" fontId="41" fillId="0" borderId="88" xfId="0" applyFont="1" applyBorder="1"/>
    <xf numFmtId="0" fontId="41" fillId="0" borderId="39" xfId="110" applyFont="1" applyBorder="1" applyAlignment="1">
      <alignment horizontal="left"/>
    </xf>
    <xf numFmtId="0" fontId="41" fillId="0" borderId="14" xfId="110" applyFont="1" applyBorder="1" applyAlignment="1">
      <alignment horizontal="left"/>
    </xf>
    <xf numFmtId="0" fontId="41" fillId="0" borderId="14" xfId="0" applyFont="1" applyBorder="1"/>
    <xf numFmtId="0" fontId="41" fillId="0" borderId="88" xfId="110" applyFont="1" applyBorder="1" applyAlignment="1">
      <alignment horizontal="left" vertical="center"/>
    </xf>
    <xf numFmtId="0" fontId="41" fillId="0" borderId="39" xfId="110" applyFont="1" applyBorder="1" applyAlignment="1">
      <alignment horizontal="center"/>
    </xf>
    <xf numFmtId="0" fontId="41" fillId="0" borderId="0" xfId="0" applyFont="1" applyAlignment="1">
      <alignment horizontal="left" shrinkToFit="1"/>
    </xf>
    <xf numFmtId="0" fontId="41" fillId="0" borderId="14" xfId="110" applyFont="1" applyBorder="1" applyAlignment="1">
      <alignment horizontal="center" shrinkToFit="1"/>
    </xf>
    <xf numFmtId="0" fontId="43" fillId="0" borderId="68" xfId="110" applyFont="1" applyBorder="1" applyAlignment="1">
      <alignment horizontal="left"/>
    </xf>
    <xf numFmtId="0" fontId="41" fillId="0" borderId="0" xfId="110" applyFont="1" applyBorder="1" applyAlignment="1"/>
    <xf numFmtId="0" fontId="41" fillId="0" borderId="80" xfId="110" applyFont="1" applyBorder="1" applyAlignment="1">
      <alignment horizontal="left"/>
    </xf>
    <xf numFmtId="0" fontId="41" fillId="0" borderId="88" xfId="110" applyFont="1" applyBorder="1" applyAlignment="1">
      <alignment horizontal="center"/>
    </xf>
    <xf numFmtId="0" fontId="41" fillId="0" borderId="0" xfId="0" applyFont="1" applyAlignment="1">
      <alignment vertical="center"/>
    </xf>
    <xf numFmtId="0" fontId="41" fillId="0" borderId="106" xfId="0" applyFont="1" applyBorder="1"/>
    <xf numFmtId="0" fontId="41" fillId="0" borderId="106" xfId="0" applyFont="1" applyBorder="1" applyAlignment="1">
      <alignment horizontal="center"/>
    </xf>
    <xf numFmtId="0" fontId="43" fillId="0" borderId="91" xfId="110" applyFont="1" applyBorder="1" applyAlignment="1">
      <alignment horizontal="left"/>
    </xf>
    <xf numFmtId="0" fontId="41" fillId="0" borderId="0" xfId="138" applyFont="1"/>
    <xf numFmtId="0" fontId="41" fillId="0" borderId="78" xfId="110" applyFont="1" applyBorder="1" applyAlignment="1">
      <alignment horizontal="left"/>
    </xf>
    <xf numFmtId="0" fontId="41" fillId="0" borderId="0" xfId="138" applyFont="1" applyAlignment="1">
      <alignment horizontal="left" shrinkToFit="1"/>
    </xf>
    <xf numFmtId="0" fontId="41" fillId="0" borderId="20" xfId="110" applyFont="1" applyBorder="1" applyAlignment="1">
      <alignment horizontal="left" vertical="center"/>
    </xf>
    <xf numFmtId="0" fontId="41" fillId="0" borderId="15" xfId="110" applyFont="1" applyBorder="1" applyAlignment="1">
      <alignment horizontal="center"/>
    </xf>
    <xf numFmtId="0" fontId="42" fillId="0" borderId="38" xfId="0" applyFont="1" applyBorder="1" applyAlignment="1">
      <alignment horizontal="left" shrinkToFit="1"/>
    </xf>
    <xf numFmtId="184" fontId="41" fillId="0" borderId="0" xfId="119" applyNumberFormat="1" applyFont="1" applyFill="1" applyBorder="1" applyAlignment="1">
      <alignment horizontal="right" shrinkToFit="1"/>
    </xf>
    <xf numFmtId="184" fontId="40" fillId="0" borderId="0" xfId="0" applyNumberFormat="1" applyFont="1"/>
    <xf numFmtId="184" fontId="41" fillId="0" borderId="0" xfId="0" applyNumberFormat="1" applyFont="1"/>
    <xf numFmtId="0" fontId="41" fillId="0" borderId="28" xfId="110" applyFont="1" applyBorder="1" applyAlignment="1">
      <alignment horizontal="left" vertical="center"/>
    </xf>
    <xf numFmtId="0" fontId="41" fillId="0" borderId="51" xfId="110" applyFont="1" applyBorder="1" applyAlignment="1">
      <alignment horizontal="left" vertical="center"/>
    </xf>
    <xf numFmtId="0" fontId="41" fillId="0" borderId="50" xfId="110" applyFont="1" applyBorder="1" applyAlignment="1">
      <alignment horizontal="center"/>
    </xf>
    <xf numFmtId="0" fontId="42" fillId="0" borderId="14" xfId="0" applyFont="1" applyBorder="1" applyAlignment="1">
      <alignment horizontal="left" shrinkToFit="1"/>
    </xf>
    <xf numFmtId="0" fontId="41" fillId="0" borderId="14" xfId="0" applyFont="1" applyBorder="1" applyAlignment="1">
      <alignment horizontal="left" shrinkToFit="1"/>
    </xf>
    <xf numFmtId="0" fontId="41" fillId="0" borderId="15" xfId="0" applyFont="1" applyBorder="1"/>
    <xf numFmtId="0" fontId="41" fillId="0" borderId="22" xfId="0" applyFont="1" applyBorder="1" applyAlignment="1">
      <alignment horizontal="left" shrinkToFit="1"/>
    </xf>
    <xf numFmtId="0" fontId="42" fillId="0" borderId="22" xfId="110" applyFont="1" applyBorder="1" applyAlignment="1">
      <alignment horizontal="left"/>
    </xf>
    <xf numFmtId="0" fontId="41" fillId="0" borderId="88" xfId="110" applyFont="1" applyBorder="1" applyAlignment="1"/>
    <xf numFmtId="177" fontId="41" fillId="0" borderId="0" xfId="139" applyNumberFormat="1" applyFont="1" applyAlignment="1">
      <alignment vertical="center"/>
    </xf>
    <xf numFmtId="176" fontId="41" fillId="0" borderId="0" xfId="139" applyNumberFormat="1" applyFont="1" applyAlignment="1">
      <alignment vertical="center"/>
    </xf>
    <xf numFmtId="49" fontId="41" fillId="0" borderId="0" xfId="139" applyNumberFormat="1" applyFont="1" applyAlignment="1">
      <alignment horizontal="center" vertical="center"/>
    </xf>
    <xf numFmtId="177" fontId="41" fillId="0" borderId="0" xfId="139" applyNumberFormat="1" applyFont="1"/>
    <xf numFmtId="0" fontId="41" fillId="0" borderId="58" xfId="110" applyFont="1" applyBorder="1" applyAlignment="1">
      <alignment horizontal="left" vertical="center"/>
    </xf>
    <xf numFmtId="176" fontId="41" fillId="0" borderId="0" xfId="139" applyNumberFormat="1" applyFont="1" applyAlignment="1">
      <alignment horizontal="left" vertical="center"/>
    </xf>
    <xf numFmtId="49" fontId="41" fillId="0" borderId="0" xfId="139" applyNumberFormat="1" applyFont="1" applyAlignment="1">
      <alignment horizontal="center"/>
    </xf>
    <xf numFmtId="0" fontId="41" fillId="0" borderId="63" xfId="110" applyFont="1" applyBorder="1" applyAlignment="1">
      <alignment horizontal="left" vertical="center"/>
    </xf>
    <xf numFmtId="0" fontId="41" fillId="0" borderId="49" xfId="110" applyFont="1" applyBorder="1" applyAlignment="1">
      <alignment horizontal="left" vertical="center"/>
    </xf>
    <xf numFmtId="3" fontId="41" fillId="0" borderId="0" xfId="120" applyNumberFormat="1" applyFont="1" applyFill="1" applyBorder="1" applyAlignment="1" applyProtection="1">
      <alignment horizontal="right" shrinkToFit="1"/>
    </xf>
    <xf numFmtId="0" fontId="41" fillId="0" borderId="51" xfId="110" applyFont="1" applyBorder="1" applyAlignment="1">
      <alignment horizontal="center" vertical="center"/>
    </xf>
    <xf numFmtId="176" fontId="41" fillId="0" borderId="68" xfId="139" applyNumberFormat="1" applyFont="1" applyBorder="1"/>
    <xf numFmtId="176" fontId="41" fillId="0" borderId="91" xfId="139" applyNumberFormat="1" applyFont="1" applyBorder="1"/>
    <xf numFmtId="177" fontId="41" fillId="0" borderId="0" xfId="139" applyNumberFormat="1" applyFont="1" applyAlignment="1">
      <alignment horizontal="right"/>
    </xf>
    <xf numFmtId="49" fontId="41" fillId="0" borderId="0" xfId="0" applyNumberFormat="1" applyFont="1" applyAlignment="1">
      <alignment horizontal="center"/>
    </xf>
    <xf numFmtId="184" fontId="41" fillId="0" borderId="0" xfId="110" applyNumberFormat="1" applyFont="1" applyBorder="1" applyAlignment="1">
      <alignment horizontal="right"/>
    </xf>
    <xf numFmtId="176" fontId="41" fillId="0" borderId="39" xfId="139" applyNumberFormat="1" applyFont="1" applyBorder="1"/>
    <xf numFmtId="176" fontId="41" fillId="0" borderId="0" xfId="139" applyNumberFormat="1" applyFont="1"/>
    <xf numFmtId="176" fontId="41" fillId="0" borderId="0" xfId="139" applyNumberFormat="1" applyFont="1" applyAlignment="1">
      <alignment horizontal="left"/>
    </xf>
    <xf numFmtId="176" fontId="41" fillId="0" borderId="0" xfId="139" applyNumberFormat="1" applyFont="1" applyAlignment="1">
      <alignment horizontal="left" shrinkToFit="1"/>
    </xf>
    <xf numFmtId="176" fontId="41" fillId="0" borderId="0" xfId="139" applyNumberFormat="1" applyFont="1" applyAlignment="1">
      <alignment horizontal="left" wrapText="1"/>
    </xf>
    <xf numFmtId="0" fontId="41" fillId="0" borderId="0" xfId="110" applyFont="1" applyAlignment="1">
      <alignment horizontal="right"/>
    </xf>
    <xf numFmtId="0" fontId="41" fillId="0" borderId="16" xfId="110" applyFont="1" applyBorder="1" applyAlignment="1">
      <alignment horizontal="center"/>
    </xf>
    <xf numFmtId="0" fontId="41" fillId="0" borderId="16" xfId="110" applyFont="1" applyBorder="1" applyAlignment="1">
      <alignment horizontal="center" shrinkToFit="1"/>
    </xf>
    <xf numFmtId="184" fontId="41" fillId="0" borderId="0" xfId="110" applyNumberFormat="1" applyFont="1" applyBorder="1" applyAlignment="1">
      <alignment horizontal="left" shrinkToFit="1"/>
    </xf>
    <xf numFmtId="0" fontId="41" fillId="0" borderId="39" xfId="110" applyFont="1" applyBorder="1" applyAlignment="1">
      <alignment horizontal="left" shrinkToFit="1"/>
    </xf>
    <xf numFmtId="0" fontId="41" fillId="0" borderId="18" xfId="110" applyFont="1" applyBorder="1" applyAlignment="1">
      <alignment horizontal="left" vertical="center"/>
    </xf>
    <xf numFmtId="0" fontId="41" fillId="0" borderId="91" xfId="110" applyFont="1" applyBorder="1" applyAlignment="1">
      <alignment horizontal="center"/>
    </xf>
    <xf numFmtId="0" fontId="41" fillId="0" borderId="67" xfId="110" applyFont="1" applyBorder="1" applyAlignment="1">
      <alignment horizontal="left"/>
    </xf>
    <xf numFmtId="184" fontId="41" fillId="0" borderId="73" xfId="110" applyNumberFormat="1" applyFont="1" applyBorder="1" applyAlignment="1">
      <alignment horizontal="left" vertical="center"/>
    </xf>
    <xf numFmtId="184" fontId="41" fillId="0" borderId="74" xfId="110" applyNumberFormat="1" applyFont="1" applyBorder="1" applyAlignment="1">
      <alignment horizontal="left" vertical="center"/>
    </xf>
    <xf numFmtId="184" fontId="41" fillId="0" borderId="76" xfId="110" applyNumberFormat="1" applyFont="1" applyBorder="1" applyAlignment="1">
      <alignment horizontal="center" vertical="center"/>
    </xf>
    <xf numFmtId="184" fontId="41" fillId="0" borderId="70" xfId="110" applyNumberFormat="1" applyFont="1" applyBorder="1" applyAlignment="1">
      <alignment horizontal="center" vertical="center"/>
    </xf>
    <xf numFmtId="184" fontId="41" fillId="0" borderId="20" xfId="110" applyNumberFormat="1" applyFont="1" applyBorder="1" applyAlignment="1">
      <alignment horizontal="left" vertical="center"/>
    </xf>
    <xf numFmtId="184" fontId="41" fillId="0" borderId="49" xfId="110" applyNumberFormat="1" applyFont="1" applyBorder="1" applyAlignment="1">
      <alignment horizontal="left" vertical="center"/>
    </xf>
    <xf numFmtId="184" fontId="41" fillId="0" borderId="0" xfId="110" applyNumberFormat="1" applyFont="1" applyBorder="1" applyAlignment="1">
      <alignment horizontal="center"/>
    </xf>
    <xf numFmtId="184" fontId="41" fillId="0" borderId="14" xfId="110" applyNumberFormat="1" applyFont="1" applyBorder="1" applyAlignment="1">
      <alignment horizontal="center"/>
    </xf>
    <xf numFmtId="184" fontId="41" fillId="0" borderId="68" xfId="110" applyNumberFormat="1" applyFont="1" applyBorder="1" applyAlignment="1">
      <alignment horizontal="left"/>
    </xf>
    <xf numFmtId="184" fontId="41" fillId="0" borderId="68" xfId="110" applyNumberFormat="1" applyFont="1" applyBorder="1" applyAlignment="1">
      <alignment horizontal="center"/>
    </xf>
    <xf numFmtId="184" fontId="40" fillId="0" borderId="0" xfId="0" applyNumberFormat="1" applyFont="1" applyAlignment="1">
      <alignment horizontal="center"/>
    </xf>
    <xf numFmtId="184" fontId="41" fillId="0" borderId="38" xfId="110" applyNumberFormat="1" applyFont="1" applyBorder="1" applyAlignment="1">
      <alignment horizontal="center"/>
    </xf>
    <xf numFmtId="184" fontId="40" fillId="0" borderId="68" xfId="0" applyNumberFormat="1" applyFont="1" applyBorder="1"/>
    <xf numFmtId="184" fontId="41" fillId="0" borderId="88" xfId="110" applyNumberFormat="1" applyFont="1" applyBorder="1" applyAlignment="1">
      <alignment horizontal="left" vertical="center"/>
    </xf>
    <xf numFmtId="184" fontId="41" fillId="0" borderId="51" xfId="110" applyNumberFormat="1" applyFont="1" applyBorder="1" applyAlignment="1">
      <alignment horizontal="left" vertical="center"/>
    </xf>
    <xf numFmtId="184" fontId="41" fillId="0" borderId="98" xfId="110" applyNumberFormat="1" applyFont="1" applyBorder="1" applyAlignment="1">
      <alignment horizontal="left" vertical="center"/>
    </xf>
    <xf numFmtId="184" fontId="41" fillId="0" borderId="0" xfId="0" applyNumberFormat="1" applyFont="1" applyAlignment="1">
      <alignment vertical="center"/>
    </xf>
    <xf numFmtId="184" fontId="47" fillId="0" borderId="68" xfId="0" applyNumberFormat="1" applyFont="1" applyBorder="1" applyAlignment="1">
      <alignment vertical="center"/>
    </xf>
    <xf numFmtId="184" fontId="40" fillId="0" borderId="0" xfId="0" applyNumberFormat="1" applyFont="1" applyAlignment="1">
      <alignment horizontal="right"/>
    </xf>
    <xf numFmtId="184" fontId="41" fillId="0" borderId="91" xfId="110" applyNumberFormat="1" applyFont="1" applyBorder="1" applyAlignment="1">
      <alignment horizontal="left" vertical="center"/>
    </xf>
    <xf numFmtId="184" fontId="41" fillId="0" borderId="92" xfId="110" applyNumberFormat="1" applyFont="1" applyBorder="1" applyAlignment="1">
      <alignment horizontal="left" vertical="center"/>
    </xf>
    <xf numFmtId="184" fontId="41" fillId="0" borderId="80" xfId="110" applyNumberFormat="1" applyFont="1" applyBorder="1" applyAlignment="1">
      <alignment horizontal="left" vertical="center"/>
    </xf>
    <xf numFmtId="184" fontId="41" fillId="0" borderId="81" xfId="110" applyNumberFormat="1" applyFont="1" applyBorder="1" applyAlignment="1">
      <alignment horizontal="left" vertical="center"/>
    </xf>
    <xf numFmtId="184" fontId="43" fillId="0" borderId="91" xfId="110" applyNumberFormat="1" applyFont="1" applyBorder="1" applyAlignment="1">
      <alignment horizontal="left"/>
    </xf>
    <xf numFmtId="184" fontId="41" fillId="0" borderId="103" xfId="110" applyNumberFormat="1" applyFont="1" applyBorder="1" applyAlignment="1">
      <alignment horizontal="center"/>
    </xf>
    <xf numFmtId="184" fontId="41" fillId="0" borderId="88" xfId="110" applyNumberFormat="1" applyFont="1" applyBorder="1" applyAlignment="1">
      <alignment horizontal="left"/>
    </xf>
    <xf numFmtId="184" fontId="41" fillId="0" borderId="0" xfId="110" applyNumberFormat="1" applyFont="1" applyBorder="1" applyAlignment="1">
      <alignment vertical="center" wrapText="1"/>
    </xf>
    <xf numFmtId="184" fontId="41" fillId="0" borderId="101" xfId="110" applyNumberFormat="1" applyFont="1" applyBorder="1" applyAlignment="1">
      <alignment horizontal="left"/>
    </xf>
    <xf numFmtId="0" fontId="41" fillId="0" borderId="68" xfId="0" applyFont="1" applyBorder="1" applyAlignment="1">
      <alignment horizontal="center"/>
    </xf>
    <xf numFmtId="0" fontId="51" fillId="0" borderId="0" xfId="0" applyFont="1"/>
    <xf numFmtId="38" fontId="51" fillId="0" borderId="0" xfId="119" applyFont="1" applyFill="1" applyBorder="1" applyAlignment="1">
      <alignment horizontal="right"/>
    </xf>
    <xf numFmtId="0" fontId="41" fillId="0" borderId="119" xfId="110" applyFont="1" applyBorder="1" applyAlignment="1">
      <alignment horizontal="center"/>
    </xf>
    <xf numFmtId="0" fontId="51" fillId="0" borderId="0" xfId="0" applyFont="1" applyAlignment="1">
      <alignment horizontal="center"/>
    </xf>
    <xf numFmtId="0" fontId="41" fillId="0" borderId="124" xfId="0" applyFont="1" applyBorder="1"/>
    <xf numFmtId="0" fontId="41" fillId="0" borderId="123" xfId="110" applyFont="1" applyBorder="1" applyAlignment="1">
      <alignment horizontal="center"/>
    </xf>
    <xf numFmtId="0" fontId="41" fillId="0" borderId="124" xfId="110" applyFont="1" applyBorder="1" applyAlignment="1">
      <alignment horizontal="center"/>
    </xf>
    <xf numFmtId="0" fontId="51" fillId="0" borderId="0" xfId="0" applyFont="1" applyAlignment="1">
      <alignment horizontal="left"/>
    </xf>
    <xf numFmtId="0" fontId="51" fillId="0" borderId="0" xfId="0" applyFont="1" applyAlignment="1">
      <alignment horizontal="left" shrinkToFit="1"/>
    </xf>
    <xf numFmtId="0" fontId="50" fillId="0" borderId="0" xfId="0" applyFont="1" applyAlignment="1">
      <alignment horizontal="left" shrinkToFit="1"/>
    </xf>
    <xf numFmtId="0" fontId="50" fillId="0" borderId="0" xfId="0" applyFont="1" applyAlignment="1">
      <alignment horizontal="center"/>
    </xf>
    <xf numFmtId="38" fontId="41" fillId="0" borderId="0" xfId="0" applyNumberFormat="1" applyFont="1"/>
    <xf numFmtId="0" fontId="50" fillId="0" borderId="92" xfId="110" applyFont="1" applyBorder="1" applyAlignment="1">
      <alignment horizontal="center" vertical="center"/>
    </xf>
    <xf numFmtId="0" fontId="50" fillId="0" borderId="0" xfId="110" applyFont="1" applyBorder="1" applyAlignment="1">
      <alignment horizontal="center"/>
    </xf>
    <xf numFmtId="0" fontId="50" fillId="0" borderId="31" xfId="110" applyFont="1" applyBorder="1" applyAlignment="1">
      <alignment horizontal="center" vertical="center"/>
    </xf>
    <xf numFmtId="0" fontId="50" fillId="0" borderId="38" xfId="110" applyFont="1" applyBorder="1" applyAlignment="1">
      <alignment horizontal="center"/>
    </xf>
    <xf numFmtId="0" fontId="50" fillId="0" borderId="0" xfId="0" applyFont="1"/>
    <xf numFmtId="189" fontId="50" fillId="0" borderId="0" xfId="139" applyNumberFormat="1" applyFont="1" applyAlignment="1">
      <alignment horizontal="right" vertical="center"/>
    </xf>
    <xf numFmtId="0" fontId="50" fillId="0" borderId="18" xfId="110" applyFont="1" applyBorder="1" applyAlignment="1">
      <alignment horizontal="center" vertical="center"/>
    </xf>
    <xf numFmtId="38" fontId="50" fillId="0" borderId="0" xfId="119" applyFont="1" applyFill="1" applyBorder="1" applyAlignment="1">
      <alignment horizontal="right" shrinkToFit="1"/>
    </xf>
    <xf numFmtId="0" fontId="50" fillId="0" borderId="14" xfId="110" applyFont="1" applyBorder="1" applyAlignment="1">
      <alignment horizontal="center"/>
    </xf>
    <xf numFmtId="0" fontId="50" fillId="0" borderId="0" xfId="0" applyFont="1" applyAlignment="1">
      <alignment horizontal="right" vertical="center"/>
    </xf>
    <xf numFmtId="0" fontId="50" fillId="0" borderId="88" xfId="110" applyFont="1" applyBorder="1" applyAlignment="1">
      <alignment horizontal="right"/>
    </xf>
    <xf numFmtId="0" fontId="50" fillId="0" borderId="0" xfId="110" applyFont="1" applyBorder="1" applyAlignment="1">
      <alignment horizontal="right"/>
    </xf>
    <xf numFmtId="0" fontId="41" fillId="0" borderId="0" xfId="138" applyFont="1" applyAlignment="1">
      <alignment shrinkToFit="1"/>
    </xf>
    <xf numFmtId="0" fontId="41" fillId="0" borderId="119" xfId="110" applyFont="1" applyBorder="1" applyAlignment="1">
      <alignment horizontal="left"/>
    </xf>
    <xf numFmtId="0" fontId="41" fillId="0" borderId="14" xfId="138" applyFont="1" applyBorder="1" applyAlignment="1">
      <alignment horizontal="left" shrinkToFit="1"/>
    </xf>
    <xf numFmtId="0" fontId="43" fillId="0" borderId="39" xfId="110" applyFont="1" applyBorder="1" applyAlignment="1">
      <alignment horizontal="left"/>
    </xf>
    <xf numFmtId="0" fontId="50" fillId="0" borderId="14" xfId="0" applyFont="1" applyBorder="1" applyAlignment="1">
      <alignment horizontal="center"/>
    </xf>
    <xf numFmtId="0" fontId="50" fillId="0" borderId="106" xfId="0" applyFont="1" applyBorder="1" applyAlignment="1">
      <alignment horizontal="center"/>
    </xf>
    <xf numFmtId="0" fontId="50" fillId="0" borderId="14" xfId="0" applyFont="1" applyBorder="1" applyAlignment="1">
      <alignment horizontal="center" shrinkToFit="1"/>
    </xf>
    <xf numFmtId="0" fontId="55" fillId="0" borderId="14" xfId="0" applyFont="1" applyBorder="1" applyAlignment="1">
      <alignment horizontal="center" shrinkToFit="1"/>
    </xf>
    <xf numFmtId="0" fontId="50" fillId="0" borderId="0" xfId="138" applyFont="1" applyAlignment="1">
      <alignment horizontal="right"/>
    </xf>
    <xf numFmtId="0" fontId="50" fillId="0" borderId="0" xfId="138" applyFont="1" applyAlignment="1">
      <alignment horizontal="center"/>
    </xf>
    <xf numFmtId="0" fontId="50" fillId="0" borderId="0" xfId="0" applyFont="1" applyAlignment="1">
      <alignment horizontal="right"/>
    </xf>
    <xf numFmtId="38" fontId="43" fillId="0" borderId="91" xfId="119" applyFont="1" applyFill="1" applyBorder="1" applyAlignment="1">
      <alignment horizontal="left"/>
    </xf>
    <xf numFmtId="0" fontId="41" fillId="0" borderId="116" xfId="110" applyFont="1" applyBorder="1" applyAlignment="1">
      <alignment horizontal="center"/>
    </xf>
    <xf numFmtId="38" fontId="43" fillId="0" borderId="68" xfId="119" applyFont="1" applyFill="1" applyBorder="1" applyAlignment="1">
      <alignment horizontal="left"/>
    </xf>
    <xf numFmtId="0" fontId="41" fillId="0" borderId="117" xfId="110" applyFont="1" applyBorder="1" applyAlignment="1">
      <alignment horizontal="left"/>
    </xf>
    <xf numFmtId="0" fontId="40" fillId="0" borderId="0" xfId="110" applyFont="1" applyBorder="1" applyAlignment="1">
      <alignment horizontal="left"/>
    </xf>
    <xf numFmtId="0" fontId="40" fillId="0" borderId="69" xfId="110" applyFont="1" applyBorder="1" applyAlignment="1">
      <alignment horizontal="left"/>
    </xf>
    <xf numFmtId="0" fontId="41" fillId="0" borderId="14" xfId="110" applyFont="1" applyBorder="1" applyAlignment="1">
      <alignment horizontal="left" shrinkToFit="1"/>
    </xf>
    <xf numFmtId="0" fontId="41" fillId="0" borderId="124" xfId="0" applyFont="1" applyBorder="1" applyAlignment="1">
      <alignment horizontal="center"/>
    </xf>
    <xf numFmtId="0" fontId="41" fillId="0" borderId="130" xfId="0" applyFont="1" applyBorder="1" applyAlignment="1">
      <alignment horizontal="left"/>
    </xf>
    <xf numFmtId="0" fontId="41" fillId="0" borderId="130" xfId="0" applyFont="1" applyBorder="1" applyAlignment="1">
      <alignment horizontal="center"/>
    </xf>
    <xf numFmtId="0" fontId="41" fillId="0" borderId="29" xfId="110" applyFont="1" applyBorder="1" applyAlignment="1">
      <alignment horizontal="left" vertical="center"/>
    </xf>
    <xf numFmtId="0" fontId="50" fillId="0" borderId="27" xfId="110" applyFont="1" applyBorder="1" applyAlignment="1">
      <alignment horizontal="center" vertical="center"/>
    </xf>
    <xf numFmtId="0" fontId="41" fillId="0" borderId="27" xfId="110" applyFont="1" applyBorder="1" applyAlignment="1">
      <alignment horizontal="left" vertical="center"/>
    </xf>
    <xf numFmtId="0" fontId="41" fillId="0" borderId="30" xfId="110" applyFont="1" applyBorder="1" applyAlignment="1">
      <alignment horizontal="left" vertical="center"/>
    </xf>
    <xf numFmtId="0" fontId="40" fillId="0" borderId="0" xfId="0" applyFont="1" applyAlignment="1">
      <alignment vertical="center"/>
    </xf>
    <xf numFmtId="177" fontId="43" fillId="0" borderId="91" xfId="139" applyNumberFormat="1" applyFont="1" applyBorder="1"/>
    <xf numFmtId="176" fontId="47" fillId="0" borderId="78" xfId="139" applyNumberFormat="1" applyFont="1" applyBorder="1" applyAlignment="1">
      <alignment horizontal="left"/>
    </xf>
    <xf numFmtId="177" fontId="41" fillId="0" borderId="68" xfId="139" applyNumberFormat="1" applyFont="1" applyBorder="1"/>
    <xf numFmtId="176" fontId="47" fillId="0" borderId="0" xfId="139" applyNumberFormat="1" applyFont="1" applyAlignment="1">
      <alignment horizontal="left"/>
    </xf>
    <xf numFmtId="0" fontId="41" fillId="0" borderId="0" xfId="139" applyFont="1" applyAlignment="1">
      <alignment horizontal="left" shrinkToFit="1"/>
    </xf>
    <xf numFmtId="177" fontId="41" fillId="0" borderId="91" xfId="139" applyNumberFormat="1" applyFont="1" applyBorder="1"/>
    <xf numFmtId="0" fontId="41" fillId="0" borderId="88" xfId="139" applyFont="1" applyBorder="1" applyAlignment="1">
      <alignment horizontal="left"/>
    </xf>
    <xf numFmtId="177" fontId="41" fillId="0" borderId="80" xfId="139" applyNumberFormat="1" applyFont="1" applyBorder="1"/>
    <xf numFmtId="0" fontId="41" fillId="0" borderId="130" xfId="139" applyFont="1" applyBorder="1" applyAlignment="1">
      <alignment horizontal="left"/>
    </xf>
    <xf numFmtId="176" fontId="41" fillId="0" borderId="88" xfId="139" applyNumberFormat="1" applyFont="1" applyBorder="1" applyAlignment="1">
      <alignment horizontal="left"/>
    </xf>
    <xf numFmtId="176" fontId="47" fillId="0" borderId="0" xfId="139" applyNumberFormat="1" applyFont="1"/>
    <xf numFmtId="176" fontId="47" fillId="0" borderId="68" xfId="139" applyNumberFormat="1" applyFont="1" applyBorder="1"/>
    <xf numFmtId="0" fontId="41" fillId="0" borderId="130" xfId="0" applyFont="1" applyBorder="1"/>
    <xf numFmtId="0" fontId="43" fillId="0" borderId="68" xfId="0" applyFont="1" applyBorder="1"/>
    <xf numFmtId="0" fontId="41" fillId="0" borderId="38" xfId="0" applyFont="1" applyBorder="1"/>
    <xf numFmtId="176" fontId="41" fillId="0" borderId="88" xfId="139" applyNumberFormat="1" applyFont="1" applyBorder="1" applyAlignment="1">
      <alignment horizontal="left" shrinkToFit="1"/>
    </xf>
    <xf numFmtId="176" fontId="47" fillId="0" borderId="119" xfId="139" applyNumberFormat="1" applyFont="1" applyBorder="1" applyAlignment="1">
      <alignment horizontal="left"/>
    </xf>
    <xf numFmtId="176" fontId="47" fillId="0" borderId="14" xfId="139" applyNumberFormat="1" applyFont="1" applyBorder="1" applyAlignment="1">
      <alignment horizontal="left"/>
    </xf>
    <xf numFmtId="177" fontId="41" fillId="0" borderId="39" xfId="139" applyNumberFormat="1" applyFont="1" applyBorder="1"/>
    <xf numFmtId="176" fontId="47" fillId="0" borderId="39" xfId="139" applyNumberFormat="1" applyFont="1" applyBorder="1"/>
    <xf numFmtId="0" fontId="40" fillId="0" borderId="88" xfId="0" applyFont="1" applyBorder="1"/>
    <xf numFmtId="0" fontId="40" fillId="0" borderId="107" xfId="0" applyFont="1" applyBorder="1"/>
    <xf numFmtId="176" fontId="41" fillId="0" borderId="38" xfId="139" applyNumberFormat="1" applyFont="1" applyBorder="1" applyAlignment="1">
      <alignment horizontal="left"/>
    </xf>
    <xf numFmtId="0" fontId="41" fillId="0" borderId="106" xfId="139" applyFont="1" applyBorder="1" applyAlignment="1">
      <alignment horizontal="left"/>
    </xf>
    <xf numFmtId="0" fontId="41" fillId="0" borderId="119" xfId="139" applyFont="1" applyBorder="1" applyAlignment="1">
      <alignment horizontal="left"/>
    </xf>
    <xf numFmtId="176" fontId="41" fillId="0" borderId="119" xfId="139" applyNumberFormat="1" applyFont="1" applyBorder="1" applyAlignment="1">
      <alignment horizontal="left"/>
    </xf>
    <xf numFmtId="176" fontId="47" fillId="0" borderId="14" xfId="139" applyNumberFormat="1" applyFont="1" applyBorder="1"/>
    <xf numFmtId="0" fontId="41" fillId="0" borderId="78" xfId="139" applyFont="1" applyBorder="1" applyAlignment="1">
      <alignment horizontal="left"/>
    </xf>
    <xf numFmtId="177" fontId="43" fillId="0" borderId="68" xfId="139" applyNumberFormat="1" applyFont="1" applyBorder="1"/>
    <xf numFmtId="0" fontId="41" fillId="0" borderId="38" xfId="139" applyFont="1" applyBorder="1" applyAlignment="1">
      <alignment horizontal="left" shrinkToFit="1"/>
    </xf>
    <xf numFmtId="0" fontId="41" fillId="0" borderId="79" xfId="139" applyFont="1" applyBorder="1" applyAlignment="1">
      <alignment horizontal="left"/>
    </xf>
    <xf numFmtId="177" fontId="41" fillId="0" borderId="99" xfId="139" applyNumberFormat="1" applyFont="1" applyBorder="1"/>
    <xf numFmtId="176" fontId="41" fillId="0" borderId="79" xfId="139" applyNumberFormat="1" applyFont="1" applyBorder="1" applyAlignment="1">
      <alignment horizontal="left"/>
    </xf>
    <xf numFmtId="176" fontId="47" fillId="0" borderId="38" xfId="139" applyNumberFormat="1" applyFont="1" applyBorder="1"/>
    <xf numFmtId="176" fontId="47" fillId="0" borderId="116" xfId="139" applyNumberFormat="1" applyFont="1" applyBorder="1" applyAlignment="1">
      <alignment horizontal="left"/>
    </xf>
    <xf numFmtId="176" fontId="47" fillId="0" borderId="22" xfId="139" applyNumberFormat="1" applyFont="1" applyBorder="1" applyAlignment="1">
      <alignment horizontal="left"/>
    </xf>
    <xf numFmtId="0" fontId="41" fillId="0" borderId="22" xfId="139" applyFont="1" applyBorder="1" applyAlignment="1">
      <alignment horizontal="left" shrinkToFit="1"/>
    </xf>
    <xf numFmtId="0" fontId="41" fillId="0" borderId="22" xfId="139" applyFont="1" applyBorder="1" applyAlignment="1">
      <alignment horizontal="left"/>
    </xf>
    <xf numFmtId="176" fontId="47" fillId="0" borderId="88" xfId="139" applyNumberFormat="1" applyFont="1" applyBorder="1" applyAlignment="1">
      <alignment horizontal="left"/>
    </xf>
    <xf numFmtId="0" fontId="41" fillId="0" borderId="0" xfId="139" applyFont="1" applyAlignment="1">
      <alignment horizontal="center"/>
    </xf>
    <xf numFmtId="176" fontId="41" fillId="0" borderId="67" xfId="139" applyNumberFormat="1" applyFont="1" applyBorder="1"/>
    <xf numFmtId="177" fontId="41" fillId="0" borderId="138" xfId="139" applyNumberFormat="1" applyFont="1" applyBorder="1"/>
    <xf numFmtId="0" fontId="41" fillId="0" borderId="91" xfId="110" applyFont="1" applyBorder="1" applyAlignment="1">
      <alignment vertical="center"/>
    </xf>
    <xf numFmtId="0" fontId="41" fillId="0" borderId="0" xfId="139" applyFont="1" applyAlignment="1">
      <alignment horizontal="left"/>
    </xf>
    <xf numFmtId="0" fontId="41" fillId="0" borderId="38" xfId="139" applyFont="1" applyBorder="1" applyAlignment="1">
      <alignment horizontal="left"/>
    </xf>
    <xf numFmtId="0" fontId="41" fillId="0" borderId="14" xfId="139" applyFont="1" applyBorder="1" applyAlignment="1">
      <alignment horizontal="left"/>
    </xf>
    <xf numFmtId="184" fontId="41" fillId="0" borderId="0" xfId="110" applyNumberFormat="1" applyFont="1" applyBorder="1" applyAlignment="1">
      <alignment horizontal="left"/>
    </xf>
    <xf numFmtId="0" fontId="41" fillId="0" borderId="68" xfId="0" applyFont="1" applyBorder="1" applyAlignment="1">
      <alignment shrinkToFit="1"/>
    </xf>
    <xf numFmtId="0" fontId="41" fillId="0" borderId="14" xfId="0" applyFont="1" applyBorder="1" applyAlignment="1">
      <alignment shrinkToFit="1"/>
    </xf>
    <xf numFmtId="0" fontId="41" fillId="0" borderId="147" xfId="110" applyFont="1" applyBorder="1" applyAlignment="1">
      <alignment horizontal="center"/>
    </xf>
    <xf numFmtId="184" fontId="41" fillId="0" borderId="101" xfId="0" applyNumberFormat="1" applyFont="1" applyBorder="1" applyAlignment="1">
      <alignment horizontal="right"/>
    </xf>
    <xf numFmtId="0" fontId="41" fillId="0" borderId="106" xfId="110" applyFont="1" applyBorder="1" applyAlignment="1">
      <alignment horizontal="center"/>
    </xf>
    <xf numFmtId="0" fontId="41" fillId="0" borderId="150" xfId="0" applyFont="1" applyBorder="1" applyAlignment="1">
      <alignment horizontal="center"/>
    </xf>
    <xf numFmtId="0" fontId="41" fillId="0" borderId="14" xfId="0" applyFont="1" applyBorder="1" applyAlignment="1">
      <alignment horizontal="center" shrinkToFit="1"/>
    </xf>
    <xf numFmtId="176" fontId="41" fillId="0" borderId="68" xfId="139" applyNumberFormat="1" applyFont="1" applyBorder="1" applyAlignment="1">
      <alignment horizontal="center" vertical="center" shrinkToFit="1"/>
    </xf>
    <xf numFmtId="0" fontId="40" fillId="0" borderId="103" xfId="0" applyFont="1" applyBorder="1"/>
    <xf numFmtId="0" fontId="41" fillId="0" borderId="100" xfId="0" applyFont="1" applyBorder="1" applyAlignment="1">
      <alignment horizontal="center"/>
    </xf>
    <xf numFmtId="0" fontId="40" fillId="0" borderId="101" xfId="0" applyFont="1" applyBorder="1"/>
    <xf numFmtId="184" fontId="40" fillId="0" borderId="101" xfId="0" applyNumberFormat="1" applyFont="1" applyBorder="1"/>
    <xf numFmtId="0" fontId="41" fillId="0" borderId="14" xfId="0" applyFont="1" applyBorder="1" applyAlignment="1">
      <alignment horizontal="center"/>
    </xf>
    <xf numFmtId="0" fontId="40" fillId="0" borderId="91" xfId="0" applyFont="1" applyBorder="1"/>
    <xf numFmtId="0" fontId="40" fillId="0" borderId="153" xfId="0" applyFont="1" applyBorder="1"/>
    <xf numFmtId="184" fontId="40" fillId="0" borderId="101" xfId="0" applyNumberFormat="1" applyFont="1" applyBorder="1" applyAlignment="1">
      <alignment horizontal="right"/>
    </xf>
    <xf numFmtId="0" fontId="40" fillId="0" borderId="23" xfId="0" applyFont="1" applyBorder="1" applyAlignment="1">
      <alignment horizontal="center"/>
    </xf>
    <xf numFmtId="0" fontId="40" fillId="0" borderId="16" xfId="0" applyFont="1" applyBorder="1" applyAlignment="1">
      <alignment horizontal="center"/>
    </xf>
    <xf numFmtId="0" fontId="40" fillId="0" borderId="14" xfId="0" applyFont="1" applyBorder="1" applyAlignment="1">
      <alignment horizontal="center"/>
    </xf>
    <xf numFmtId="184" fontId="41" fillId="0" borderId="0" xfId="0" applyNumberFormat="1" applyFont="1" applyAlignment="1">
      <alignment horizontal="right"/>
    </xf>
    <xf numFmtId="38" fontId="41" fillId="0" borderId="14" xfId="0" applyNumberFormat="1" applyFont="1" applyBorder="1" applyAlignment="1">
      <alignment horizontal="center"/>
    </xf>
    <xf numFmtId="0" fontId="40" fillId="0" borderId="151" xfId="0" applyFont="1" applyBorder="1"/>
    <xf numFmtId="0" fontId="40" fillId="0" borderId="154" xfId="0" applyFont="1" applyBorder="1"/>
    <xf numFmtId="184" fontId="41" fillId="0" borderId="101" xfId="0" applyNumberFormat="1" applyFont="1" applyBorder="1" applyAlignment="1">
      <alignment horizontal="center"/>
    </xf>
    <xf numFmtId="184" fontId="41" fillId="0" borderId="23" xfId="0" applyNumberFormat="1" applyFont="1" applyBorder="1" applyAlignment="1">
      <alignment horizontal="center"/>
    </xf>
    <xf numFmtId="184" fontId="40" fillId="0" borderId="24" xfId="0" applyNumberFormat="1" applyFont="1" applyBorder="1"/>
    <xf numFmtId="184" fontId="41" fillId="0" borderId="100" xfId="0" applyNumberFormat="1" applyFont="1" applyBorder="1" applyAlignment="1">
      <alignment horizontal="center"/>
    </xf>
    <xf numFmtId="184" fontId="41" fillId="0" borderId="0" xfId="0" applyNumberFormat="1" applyFont="1" applyAlignment="1">
      <alignment horizontal="center"/>
    </xf>
    <xf numFmtId="184" fontId="40" fillId="0" borderId="67" xfId="0" applyNumberFormat="1" applyFont="1" applyBorder="1"/>
    <xf numFmtId="184" fontId="41" fillId="0" borderId="16" xfId="0" applyNumberFormat="1" applyFont="1" applyBorder="1" applyAlignment="1">
      <alignment horizontal="center"/>
    </xf>
    <xf numFmtId="184" fontId="41" fillId="0" borderId="14" xfId="0" applyNumberFormat="1" applyFont="1" applyBorder="1" applyAlignment="1">
      <alignment horizontal="center"/>
    </xf>
    <xf numFmtId="184" fontId="41" fillId="0" borderId="91" xfId="110" applyNumberFormat="1" applyFont="1" applyBorder="1" applyAlignment="1">
      <alignment horizontal="center"/>
    </xf>
    <xf numFmtId="184" fontId="40" fillId="0" borderId="100" xfId="0" applyNumberFormat="1" applyFont="1" applyBorder="1" applyAlignment="1">
      <alignment horizontal="center"/>
    </xf>
    <xf numFmtId="184" fontId="40" fillId="0" borderId="149" xfId="0" applyNumberFormat="1" applyFont="1" applyBorder="1" applyAlignment="1">
      <alignment horizontal="right"/>
    </xf>
    <xf numFmtId="184" fontId="40" fillId="0" borderId="147" xfId="0" applyNumberFormat="1" applyFont="1" applyBorder="1" applyAlignment="1">
      <alignment horizontal="center"/>
    </xf>
    <xf numFmtId="184" fontId="40" fillId="0" borderId="14" xfId="0" applyNumberFormat="1" applyFont="1" applyBorder="1" applyAlignment="1">
      <alignment horizontal="center"/>
    </xf>
    <xf numFmtId="184" fontId="41" fillId="0" borderId="147" xfId="110" applyNumberFormat="1" applyFont="1" applyBorder="1" applyAlignment="1">
      <alignment horizontal="center"/>
    </xf>
    <xf numFmtId="184" fontId="41" fillId="0" borderId="147" xfId="0" applyNumberFormat="1" applyFont="1" applyBorder="1" applyAlignment="1">
      <alignment horizontal="center"/>
    </xf>
    <xf numFmtId="184" fontId="41" fillId="0" borderId="100" xfId="110" applyNumberFormat="1" applyFont="1" applyBorder="1" applyAlignment="1">
      <alignment horizontal="center"/>
    </xf>
    <xf numFmtId="184" fontId="41" fillId="0" borderId="68" xfId="0" applyNumberFormat="1" applyFont="1" applyBorder="1"/>
    <xf numFmtId="184" fontId="41" fillId="0" borderId="165" xfId="110" applyNumberFormat="1" applyFont="1" applyBorder="1" applyAlignment="1">
      <alignment vertical="center" wrapText="1"/>
    </xf>
    <xf numFmtId="184" fontId="41" fillId="0" borderId="153" xfId="0" applyNumberFormat="1" applyFont="1" applyBorder="1" applyAlignment="1">
      <alignment vertical="center" wrapText="1"/>
    </xf>
    <xf numFmtId="0" fontId="50" fillId="0" borderId="38" xfId="0" applyFont="1" applyBorder="1" applyAlignment="1">
      <alignment horizontal="center" shrinkToFit="1"/>
    </xf>
    <xf numFmtId="0" fontId="41" fillId="0" borderId="0" xfId="0" applyFont="1" applyAlignment="1">
      <alignment shrinkToFit="1"/>
    </xf>
    <xf numFmtId="0" fontId="41" fillId="0" borderId="91" xfId="110" applyNumberFormat="1" applyFont="1" applyBorder="1" applyAlignment="1">
      <alignment horizontal="left" vertical="center"/>
    </xf>
    <xf numFmtId="0" fontId="41" fillId="0" borderId="92" xfId="110" applyNumberFormat="1" applyFont="1" applyBorder="1" applyAlignment="1">
      <alignment horizontal="left" vertical="center"/>
    </xf>
    <xf numFmtId="0" fontId="41" fillId="0" borderId="114" xfId="110" applyFont="1" applyBorder="1" applyAlignment="1">
      <alignment horizontal="left" shrinkToFit="1"/>
    </xf>
    <xf numFmtId="0" fontId="41" fillId="0" borderId="126" xfId="110" applyFont="1" applyBorder="1" applyAlignment="1">
      <alignment horizontal="left"/>
    </xf>
    <xf numFmtId="176" fontId="41" fillId="0" borderId="0" xfId="139" applyNumberFormat="1" applyFont="1" applyAlignment="1">
      <alignment shrinkToFit="1"/>
    </xf>
    <xf numFmtId="176" fontId="41" fillId="0" borderId="80" xfId="139" applyNumberFormat="1" applyFont="1" applyBorder="1" applyAlignment="1">
      <alignment horizontal="center" vertical="center" shrinkToFit="1"/>
    </xf>
    <xf numFmtId="0" fontId="41" fillId="0" borderId="153" xfId="110" applyFont="1" applyBorder="1" applyAlignment="1">
      <alignment horizontal="center"/>
    </xf>
    <xf numFmtId="0" fontId="41" fillId="0" borderId="153" xfId="110" applyFont="1" applyBorder="1" applyAlignment="1">
      <alignment horizontal="left"/>
    </xf>
    <xf numFmtId="184" fontId="41" fillId="0" borderId="153" xfId="110" applyNumberFormat="1" applyFont="1" applyBorder="1" applyAlignment="1">
      <alignment horizontal="right"/>
    </xf>
    <xf numFmtId="0" fontId="45" fillId="0" borderId="14" xfId="110" applyFont="1" applyBorder="1" applyAlignment="1">
      <alignment horizontal="center"/>
    </xf>
    <xf numFmtId="0" fontId="41" fillId="0" borderId="147" xfId="0" applyFont="1" applyBorder="1" applyAlignment="1">
      <alignment horizontal="center"/>
    </xf>
    <xf numFmtId="0" fontId="41" fillId="0" borderId="127" xfId="110" applyFont="1" applyBorder="1" applyAlignment="1">
      <alignment horizontal="center"/>
    </xf>
    <xf numFmtId="0" fontId="41" fillId="0" borderId="16" xfId="0" applyFont="1" applyBorder="1" applyAlignment="1">
      <alignment horizontal="center"/>
    </xf>
    <xf numFmtId="184" fontId="41" fillId="0" borderId="88" xfId="110" applyNumberFormat="1" applyFont="1" applyBorder="1" applyAlignment="1">
      <alignment horizontal="right"/>
    </xf>
    <xf numFmtId="0" fontId="40" fillId="0" borderId="67" xfId="0" applyFont="1" applyBorder="1"/>
    <xf numFmtId="0" fontId="41" fillId="0" borderId="114" xfId="110" applyFont="1" applyBorder="1" applyAlignment="1">
      <alignment horizontal="left"/>
    </xf>
    <xf numFmtId="184" fontId="41" fillId="0" borderId="114" xfId="110" applyNumberFormat="1" applyFont="1" applyBorder="1" applyAlignment="1">
      <alignment horizontal="left"/>
    </xf>
    <xf numFmtId="184" fontId="41" fillId="0" borderId="153" xfId="110" applyNumberFormat="1" applyFont="1" applyBorder="1" applyAlignment="1">
      <alignment horizontal="center"/>
    </xf>
    <xf numFmtId="184" fontId="41" fillId="0" borderId="126" xfId="110" applyNumberFormat="1" applyFont="1" applyBorder="1" applyAlignment="1">
      <alignment horizontal="left"/>
    </xf>
    <xf numFmtId="184" fontId="41" fillId="0" borderId="127" xfId="110" applyNumberFormat="1" applyFont="1" applyBorder="1" applyAlignment="1">
      <alignment horizontal="center"/>
    </xf>
    <xf numFmtId="184" fontId="41" fillId="0" borderId="106" xfId="110" applyNumberFormat="1" applyFont="1" applyBorder="1" applyAlignment="1">
      <alignment horizontal="center"/>
    </xf>
    <xf numFmtId="184" fontId="41" fillId="0" borderId="67" xfId="110" applyNumberFormat="1" applyFont="1" applyBorder="1" applyAlignment="1">
      <alignment horizontal="left"/>
    </xf>
    <xf numFmtId="184" fontId="41" fillId="0" borderId="16" xfId="110" applyNumberFormat="1" applyFont="1" applyBorder="1" applyAlignment="1">
      <alignment horizontal="center"/>
    </xf>
    <xf numFmtId="0" fontId="41" fillId="0" borderId="151" xfId="0" applyFont="1" applyBorder="1" applyAlignment="1">
      <alignment horizontal="center"/>
    </xf>
    <xf numFmtId="184" fontId="41" fillId="0" borderId="88" xfId="110" applyNumberFormat="1" applyFont="1" applyBorder="1" applyAlignment="1">
      <alignment horizontal="center"/>
    </xf>
    <xf numFmtId="184" fontId="41" fillId="0" borderId="139" xfId="110" applyNumberFormat="1" applyFont="1" applyBorder="1" applyAlignment="1">
      <alignment horizontal="center"/>
    </xf>
    <xf numFmtId="184" fontId="41" fillId="0" borderId="80" xfId="110" applyNumberFormat="1" applyFont="1" applyBorder="1" applyAlignment="1">
      <alignment horizontal="left"/>
    </xf>
    <xf numFmtId="0" fontId="50" fillId="0" borderId="38" xfId="0" applyFont="1" applyBorder="1" applyAlignment="1">
      <alignment horizontal="center"/>
    </xf>
    <xf numFmtId="0" fontId="50" fillId="0" borderId="38" xfId="110" quotePrefix="1" applyFont="1" applyBorder="1" applyAlignment="1">
      <alignment horizontal="center" shrinkToFit="1"/>
    </xf>
    <xf numFmtId="0" fontId="50" fillId="0" borderId="38" xfId="110" applyFont="1" applyBorder="1" applyAlignment="1">
      <alignment horizontal="center" shrinkToFit="1"/>
    </xf>
    <xf numFmtId="0" fontId="41" fillId="0" borderId="69" xfId="0" applyFont="1" applyBorder="1" applyAlignment="1">
      <alignment horizontal="left" shrinkToFit="1"/>
    </xf>
    <xf numFmtId="0" fontId="41" fillId="0" borderId="68" xfId="0" applyFont="1" applyBorder="1" applyAlignment="1">
      <alignment horizontal="left" shrinkToFit="1"/>
    </xf>
    <xf numFmtId="0" fontId="41" fillId="0" borderId="68" xfId="0" applyFont="1" applyBorder="1" applyAlignment="1">
      <alignment horizontal="left"/>
    </xf>
    <xf numFmtId="0" fontId="41" fillId="0" borderId="68" xfId="0" applyFont="1" applyBorder="1" applyAlignment="1">
      <alignment horizontal="left" wrapText="1"/>
    </xf>
    <xf numFmtId="0" fontId="41" fillId="0" borderId="69" xfId="110" applyFont="1" applyBorder="1" applyAlignment="1">
      <alignment horizontal="left" shrinkToFit="1"/>
    </xf>
    <xf numFmtId="0" fontId="50" fillId="0" borderId="38" xfId="0" applyFont="1" applyBorder="1" applyAlignment="1">
      <alignment horizontal="center" wrapText="1"/>
    </xf>
    <xf numFmtId="0" fontId="55" fillId="0" borderId="38" xfId="110" applyFont="1" applyBorder="1" applyAlignment="1">
      <alignment horizontal="center" shrinkToFit="1"/>
    </xf>
    <xf numFmtId="0" fontId="41" fillId="0" borderId="69" xfId="110" applyFont="1" applyBorder="1" applyAlignment="1">
      <alignment shrinkToFit="1"/>
    </xf>
    <xf numFmtId="0" fontId="41" fillId="0" borderId="69" xfId="0" applyFont="1" applyBorder="1" applyAlignment="1">
      <alignment shrinkToFit="1"/>
    </xf>
    <xf numFmtId="0" fontId="50" fillId="0" borderId="0" xfId="0" applyFont="1" applyAlignment="1">
      <alignment horizontal="right" shrinkToFit="1"/>
    </xf>
    <xf numFmtId="0" fontId="50" fillId="0" borderId="0" xfId="0" applyFont="1" applyAlignment="1">
      <alignment horizontal="center" vertical="center"/>
    </xf>
    <xf numFmtId="0" fontId="41" fillId="0" borderId="0" xfId="0" applyFont="1" applyAlignment="1">
      <alignment horizontal="left"/>
    </xf>
    <xf numFmtId="0" fontId="41" fillId="0" borderId="69" xfId="0" applyFont="1" applyBorder="1"/>
    <xf numFmtId="0" fontId="41" fillId="0" borderId="38" xfId="110" applyFont="1" applyBorder="1" applyAlignment="1">
      <alignment horizontal="center" vertical="center"/>
    </xf>
    <xf numFmtId="0" fontId="41" fillId="0" borderId="0" xfId="110" applyFont="1" applyBorder="1" applyAlignment="1">
      <alignment horizontal="center" vertical="center"/>
    </xf>
    <xf numFmtId="0" fontId="41" fillId="0" borderId="68" xfId="110" applyFont="1" applyBorder="1" applyAlignment="1">
      <alignment shrinkToFit="1"/>
    </xf>
    <xf numFmtId="0" fontId="41" fillId="0" borderId="68" xfId="0" applyFont="1" applyBorder="1" applyAlignment="1">
      <alignment horizontal="center" shrinkToFit="1"/>
    </xf>
    <xf numFmtId="49" fontId="50" fillId="0" borderId="38" xfId="0" applyNumberFormat="1" applyFont="1" applyBorder="1" applyAlignment="1">
      <alignment horizontal="center"/>
    </xf>
    <xf numFmtId="0" fontId="41" fillId="0" borderId="38" xfId="0" applyFont="1" applyBorder="1" applyAlignment="1">
      <alignment horizontal="center"/>
    </xf>
    <xf numFmtId="0" fontId="50" fillId="0" borderId="107" xfId="0" applyFont="1" applyBorder="1" applyAlignment="1">
      <alignment horizontal="right"/>
    </xf>
    <xf numFmtId="186" fontId="50" fillId="0" borderId="38" xfId="0" applyNumberFormat="1" applyFont="1" applyBorder="1" applyAlignment="1">
      <alignment horizontal="center"/>
    </xf>
    <xf numFmtId="49" fontId="50" fillId="0" borderId="38" xfId="0" applyNumberFormat="1" applyFont="1" applyBorder="1" applyAlignment="1">
      <alignment horizontal="center" shrinkToFit="1"/>
    </xf>
    <xf numFmtId="186" fontId="50" fillId="0" borderId="38" xfId="0" quotePrefix="1" applyNumberFormat="1" applyFont="1" applyBorder="1" applyAlignment="1">
      <alignment horizontal="center"/>
    </xf>
    <xf numFmtId="49" fontId="55" fillId="0" borderId="38" xfId="0" applyNumberFormat="1" applyFont="1" applyBorder="1" applyAlignment="1">
      <alignment horizontal="center"/>
    </xf>
    <xf numFmtId="0" fontId="41" fillId="0" borderId="68" xfId="110" applyFont="1" applyBorder="1" applyAlignment="1"/>
    <xf numFmtId="0" fontId="41" fillId="0" borderId="0" xfId="0" applyFont="1" applyAlignment="1">
      <alignment horizontal="left" vertical="center"/>
    </xf>
    <xf numFmtId="0" fontId="55" fillId="0" borderId="38" xfId="0" applyFont="1" applyBorder="1" applyAlignment="1">
      <alignment horizontal="center"/>
    </xf>
    <xf numFmtId="0" fontId="45" fillId="0" borderId="14" xfId="0" applyFont="1" applyBorder="1" applyAlignment="1">
      <alignment horizontal="center"/>
    </xf>
    <xf numFmtId="189" fontId="50" fillId="0" borderId="0" xfId="0" applyNumberFormat="1" applyFont="1" applyAlignment="1">
      <alignment horizontal="right"/>
    </xf>
    <xf numFmtId="0" fontId="41" fillId="0" borderId="39" xfId="0" applyFont="1" applyBorder="1" applyAlignment="1">
      <alignment horizontal="center"/>
    </xf>
    <xf numFmtId="38" fontId="41" fillId="0" borderId="0" xfId="119" applyFont="1" applyFill="1" applyBorder="1" applyAlignment="1">
      <alignment horizontal="right" shrinkToFit="1"/>
    </xf>
    <xf numFmtId="0" fontId="41" fillId="0" borderId="69" xfId="110" applyFont="1" applyBorder="1" applyAlignment="1"/>
    <xf numFmtId="0" fontId="41" fillId="0" borderId="16" xfId="0" applyFont="1" applyBorder="1"/>
    <xf numFmtId="0" fontId="41" fillId="0" borderId="120" xfId="0" applyFont="1" applyBorder="1"/>
    <xf numFmtId="0" fontId="41" fillId="0" borderId="22" xfId="0" applyFont="1" applyBorder="1"/>
    <xf numFmtId="0" fontId="50" fillId="0" borderId="17" xfId="110" applyFont="1" applyBorder="1" applyAlignment="1">
      <alignment horizontal="right" vertical="center"/>
    </xf>
    <xf numFmtId="0" fontId="50" fillId="0" borderId="27" xfId="110" applyFont="1" applyBorder="1" applyAlignment="1">
      <alignment horizontal="right" vertical="center"/>
    </xf>
    <xf numFmtId="0" fontId="50" fillId="0" borderId="0" xfId="110" applyFont="1" applyBorder="1" applyAlignment="1">
      <alignment horizontal="right" shrinkToFit="1"/>
    </xf>
    <xf numFmtId="0" fontId="50" fillId="0" borderId="107" xfId="110" applyFont="1" applyBorder="1" applyAlignment="1">
      <alignment horizontal="right" shrinkToFit="1"/>
    </xf>
    <xf numFmtId="0" fontId="50" fillId="0" borderId="48" xfId="0" applyFont="1" applyBorder="1" applyAlignment="1">
      <alignment horizontal="right" shrinkToFit="1"/>
    </xf>
    <xf numFmtId="0" fontId="50" fillId="0" borderId="88" xfId="110" applyFont="1" applyBorder="1" applyAlignment="1">
      <alignment horizontal="right" vertical="center"/>
    </xf>
    <xf numFmtId="0" fontId="50" fillId="0" borderId="118" xfId="110" applyFont="1" applyBorder="1" applyAlignment="1">
      <alignment horizontal="right"/>
    </xf>
    <xf numFmtId="0" fontId="54" fillId="0" borderId="0" xfId="0" applyFont="1" applyAlignment="1">
      <alignment horizontal="right" shrinkToFit="1"/>
    </xf>
    <xf numFmtId="0" fontId="50" fillId="0" borderId="101" xfId="110" applyFont="1" applyBorder="1" applyAlignment="1">
      <alignment horizontal="right"/>
    </xf>
    <xf numFmtId="38" fontId="41" fillId="0" borderId="0" xfId="116" applyFont="1" applyFill="1" applyBorder="1" applyAlignment="1">
      <alignment horizontal="right"/>
    </xf>
    <xf numFmtId="0" fontId="50" fillId="0" borderId="111" xfId="110" applyFont="1" applyBorder="1" applyAlignment="1">
      <alignment horizontal="right"/>
    </xf>
    <xf numFmtId="0" fontId="50" fillId="0" borderId="107" xfId="110" applyFont="1" applyBorder="1" applyAlignment="1">
      <alignment horizontal="right"/>
    </xf>
    <xf numFmtId="0" fontId="54" fillId="0" borderId="0" xfId="110" applyFont="1" applyBorder="1" applyAlignment="1">
      <alignment horizontal="right"/>
    </xf>
    <xf numFmtId="0" fontId="50" fillId="0" borderId="111" xfId="0" applyFont="1" applyBorder="1" applyAlignment="1">
      <alignment horizontal="right"/>
    </xf>
    <xf numFmtId="0" fontId="50" fillId="0" borderId="0" xfId="110" applyFont="1" applyBorder="1" applyAlignment="1">
      <alignment horizontal="right" vertical="center"/>
    </xf>
    <xf numFmtId="38" fontId="50" fillId="0" borderId="0" xfId="110" applyNumberFormat="1" applyFont="1" applyBorder="1" applyAlignment="1">
      <alignment horizontal="right" shrinkToFit="1"/>
    </xf>
    <xf numFmtId="0" fontId="50" fillId="0" borderId="88" xfId="0" applyFont="1" applyBorder="1" applyAlignment="1">
      <alignment horizontal="right"/>
    </xf>
    <xf numFmtId="0" fontId="41" fillId="0" borderId="107" xfId="0" applyFont="1" applyBorder="1" applyAlignment="1">
      <alignment horizontal="right"/>
    </xf>
    <xf numFmtId="0" fontId="41" fillId="0" borderId="0" xfId="110" applyFont="1" applyAlignment="1">
      <alignment horizontal="left" vertical="center"/>
    </xf>
    <xf numFmtId="0" fontId="41" fillId="0" borderId="0" xfId="110" applyFont="1" applyAlignment="1">
      <alignment horizontal="center" vertical="center"/>
    </xf>
    <xf numFmtId="189" fontId="50" fillId="0" borderId="0" xfId="117" applyNumberFormat="1" applyFont="1" applyFill="1" applyAlignment="1">
      <alignment horizontal="right" vertical="center"/>
    </xf>
    <xf numFmtId="0" fontId="50" fillId="0" borderId="0" xfId="110" applyFont="1" applyAlignment="1">
      <alignment horizontal="right" vertical="center"/>
    </xf>
    <xf numFmtId="0" fontId="50" fillId="0" borderId="0" xfId="110" applyFont="1" applyAlignment="1">
      <alignment horizontal="center" vertical="center"/>
    </xf>
    <xf numFmtId="0" fontId="41" fillId="0" borderId="0" xfId="0" applyFont="1" applyAlignment="1">
      <alignment horizontal="left" vertical="center" shrinkToFit="1"/>
    </xf>
    <xf numFmtId="0" fontId="41" fillId="0" borderId="68" xfId="0" applyFont="1" applyBorder="1" applyAlignment="1">
      <alignment vertical="center" shrinkToFit="1"/>
    </xf>
    <xf numFmtId="0" fontId="41" fillId="0" borderId="0" xfId="110" applyFont="1" applyBorder="1" applyAlignment="1">
      <alignment horizontal="left" vertical="center"/>
    </xf>
    <xf numFmtId="0" fontId="41" fillId="0" borderId="67" xfId="110" applyFont="1" applyBorder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1" fillId="0" borderId="14" xfId="110" applyFont="1" applyBorder="1" applyAlignment="1">
      <alignment horizontal="center" vertical="center"/>
    </xf>
    <xf numFmtId="0" fontId="41" fillId="0" borderId="0" xfId="110" applyFont="1" applyBorder="1" applyAlignment="1">
      <alignment horizontal="right" vertical="center"/>
    </xf>
    <xf numFmtId="176" fontId="50" fillId="0" borderId="0" xfId="139" applyNumberFormat="1" applyFont="1" applyAlignment="1">
      <alignment horizontal="right"/>
    </xf>
    <xf numFmtId="176" fontId="50" fillId="0" borderId="38" xfId="139" applyNumberFormat="1" applyFont="1" applyBorder="1" applyAlignment="1">
      <alignment horizontal="center"/>
    </xf>
    <xf numFmtId="0" fontId="41" fillId="0" borderId="125" xfId="0" applyFont="1" applyBorder="1"/>
    <xf numFmtId="176" fontId="41" fillId="0" borderId="68" xfId="139" applyNumberFormat="1" applyFont="1" applyBorder="1" applyAlignment="1">
      <alignment horizontal="center" shrinkToFit="1"/>
    </xf>
    <xf numFmtId="0" fontId="41" fillId="0" borderId="107" xfId="0" applyFont="1" applyBorder="1"/>
    <xf numFmtId="0" fontId="41" fillId="0" borderId="114" xfId="0" applyFont="1" applyBorder="1"/>
    <xf numFmtId="0" fontId="42" fillId="0" borderId="0" xfId="0" applyFont="1"/>
    <xf numFmtId="176" fontId="41" fillId="0" borderId="68" xfId="139" applyNumberFormat="1" applyFont="1" applyBorder="1" applyAlignment="1">
      <alignment horizontal="left"/>
    </xf>
    <xf numFmtId="38" fontId="50" fillId="0" borderId="0" xfId="116" applyFont="1" applyFill="1" applyAlignment="1">
      <alignment horizontal="right" vertical="center"/>
    </xf>
    <xf numFmtId="38" fontId="50" fillId="0" borderId="88" xfId="116" applyFont="1" applyFill="1" applyBorder="1" applyAlignment="1">
      <alignment horizontal="right" vertical="center"/>
    </xf>
    <xf numFmtId="38" fontId="50" fillId="0" borderId="27" xfId="116" applyFont="1" applyFill="1" applyBorder="1" applyAlignment="1">
      <alignment horizontal="right" vertical="center"/>
    </xf>
    <xf numFmtId="38" fontId="50" fillId="0" borderId="0" xfId="116" applyFont="1" applyFill="1" applyBorder="1" applyAlignment="1">
      <alignment horizontal="right"/>
    </xf>
    <xf numFmtId="38" fontId="50" fillId="0" borderId="0" xfId="116" applyFont="1" applyFill="1" applyAlignment="1">
      <alignment horizontal="left" vertical="center"/>
    </xf>
    <xf numFmtId="38" fontId="50" fillId="0" borderId="17" xfId="116" applyFont="1" applyFill="1" applyBorder="1" applyAlignment="1">
      <alignment horizontal="right" vertical="center"/>
    </xf>
    <xf numFmtId="38" fontId="50" fillId="0" borderId="0" xfId="116" applyFont="1" applyFill="1" applyBorder="1" applyAlignment="1">
      <alignment horizontal="right" vertical="center"/>
    </xf>
    <xf numFmtId="38" fontId="41" fillId="0" borderId="0" xfId="116" applyFont="1" applyFill="1" applyAlignment="1">
      <alignment horizontal="right"/>
    </xf>
    <xf numFmtId="38" fontId="41" fillId="0" borderId="0" xfId="116" applyFont="1" applyFill="1" applyBorder="1" applyAlignment="1">
      <alignment horizontal="right" wrapText="1"/>
    </xf>
    <xf numFmtId="38" fontId="41" fillId="0" borderId="0" xfId="116" applyFont="1" applyFill="1" applyBorder="1" applyAlignment="1" applyProtection="1">
      <alignment horizontal="right"/>
    </xf>
    <xf numFmtId="0" fontId="44" fillId="0" borderId="91" xfId="110" applyFont="1" applyBorder="1" applyAlignment="1">
      <alignment horizontal="left"/>
    </xf>
    <xf numFmtId="0" fontId="50" fillId="0" borderId="38" xfId="151" applyFont="1" applyBorder="1" applyAlignment="1">
      <alignment horizontal="center" wrapText="1" readingOrder="1"/>
    </xf>
    <xf numFmtId="0" fontId="41" fillId="0" borderId="87" xfId="0" applyFont="1" applyBorder="1" applyAlignment="1">
      <alignment horizontal="center"/>
    </xf>
    <xf numFmtId="0" fontId="41" fillId="0" borderId="149" xfId="0" applyFont="1" applyBorder="1" applyAlignment="1">
      <alignment horizontal="right"/>
    </xf>
    <xf numFmtId="38" fontId="41" fillId="0" borderId="130" xfId="119" applyFont="1" applyFill="1" applyBorder="1" applyAlignment="1">
      <alignment horizontal="right" shrinkToFit="1"/>
    </xf>
    <xf numFmtId="0" fontId="41" fillId="0" borderId="78" xfId="0" applyFont="1" applyBorder="1" applyAlignment="1">
      <alignment horizontal="right"/>
    </xf>
    <xf numFmtId="0" fontId="41" fillId="0" borderId="130" xfId="0" applyFont="1" applyBorder="1" applyAlignment="1">
      <alignment horizontal="right"/>
    </xf>
    <xf numFmtId="0" fontId="41" fillId="0" borderId="88" xfId="110" applyFont="1" applyBorder="1" applyAlignment="1">
      <alignment horizontal="right"/>
    </xf>
    <xf numFmtId="0" fontId="50" fillId="0" borderId="78" xfId="0" applyFont="1" applyBorder="1" applyAlignment="1">
      <alignment horizontal="right"/>
    </xf>
    <xf numFmtId="0" fontId="41" fillId="0" borderId="130" xfId="110" applyFont="1" applyBorder="1" applyAlignment="1">
      <alignment horizontal="right" shrinkToFit="1"/>
    </xf>
    <xf numFmtId="0" fontId="41" fillId="0" borderId="0" xfId="0" applyFont="1" applyAlignment="1">
      <alignment horizontal="right" shrinkToFit="1"/>
    </xf>
    <xf numFmtId="0" fontId="55" fillId="0" borderId="0" xfId="0" applyFont="1" applyAlignment="1">
      <alignment horizontal="right" shrinkToFit="1"/>
    </xf>
    <xf numFmtId="0" fontId="41" fillId="0" borderId="0" xfId="110" applyFont="1" applyBorder="1" applyAlignment="1">
      <alignment horizontal="right" shrinkToFit="1"/>
    </xf>
    <xf numFmtId="0" fontId="41" fillId="0" borderId="78" xfId="110" applyFont="1" applyBorder="1" applyAlignment="1">
      <alignment horizontal="right"/>
    </xf>
    <xf numFmtId="0" fontId="41" fillId="0" borderId="86" xfId="0" applyFont="1" applyBorder="1" applyAlignment="1">
      <alignment horizontal="right"/>
    </xf>
    <xf numFmtId="0" fontId="41" fillId="0" borderId="149" xfId="0" applyFont="1" applyBorder="1"/>
    <xf numFmtId="0" fontId="41" fillId="0" borderId="78" xfId="0" applyFont="1" applyBorder="1"/>
    <xf numFmtId="0" fontId="41" fillId="0" borderId="0" xfId="110" applyFont="1" applyBorder="1" applyAlignment="1">
      <alignment shrinkToFit="1"/>
    </xf>
    <xf numFmtId="38" fontId="41" fillId="0" borderId="130" xfId="116" applyFont="1" applyFill="1" applyBorder="1" applyAlignment="1">
      <alignment horizontal="right"/>
    </xf>
    <xf numFmtId="38" fontId="41" fillId="0" borderId="0" xfId="116" applyFont="1" applyFill="1" applyAlignment="1">
      <alignment horizontal="right" vertical="center"/>
    </xf>
    <xf numFmtId="0" fontId="41" fillId="0" borderId="88" xfId="110" applyFont="1" applyBorder="1" applyAlignment="1">
      <alignment vertical="center"/>
    </xf>
    <xf numFmtId="0" fontId="41" fillId="0" borderId="100" xfId="110" applyFont="1" applyBorder="1" applyAlignment="1">
      <alignment horizontal="center" vertical="center"/>
    </xf>
    <xf numFmtId="0" fontId="41" fillId="0" borderId="39" xfId="0" applyFont="1" applyBorder="1"/>
    <xf numFmtId="0" fontId="41" fillId="0" borderId="105" xfId="0" applyFont="1" applyBorder="1"/>
    <xf numFmtId="0" fontId="41" fillId="0" borderId="50" xfId="0" applyFont="1" applyBorder="1"/>
    <xf numFmtId="0" fontId="40" fillId="0" borderId="38" xfId="0" applyFont="1" applyBorder="1"/>
    <xf numFmtId="0" fontId="50" fillId="0" borderId="14" xfId="138" applyFont="1" applyBorder="1" applyAlignment="1">
      <alignment horizontal="center"/>
    </xf>
    <xf numFmtId="0" fontId="41" fillId="0" borderId="68" xfId="138" applyFont="1" applyBorder="1" applyAlignment="1">
      <alignment horizontal="center"/>
    </xf>
    <xf numFmtId="0" fontId="50" fillId="0" borderId="14" xfId="138" applyFont="1" applyBorder="1" applyAlignment="1">
      <alignment horizontal="center" shrinkToFit="1"/>
    </xf>
    <xf numFmtId="0" fontId="41" fillId="0" borderId="39" xfId="0" applyFont="1" applyBorder="1" applyAlignment="1">
      <alignment horizontal="left"/>
    </xf>
    <xf numFmtId="0" fontId="41" fillId="0" borderId="69" xfId="0" applyFont="1" applyBorder="1" applyAlignment="1">
      <alignment horizontal="left"/>
    </xf>
    <xf numFmtId="0" fontId="41" fillId="0" borderId="39" xfId="138" applyFont="1" applyBorder="1" applyAlignment="1">
      <alignment horizontal="left"/>
    </xf>
    <xf numFmtId="0" fontId="41" fillId="0" borderId="68" xfId="138" applyFont="1" applyBorder="1" applyAlignment="1">
      <alignment horizontal="left"/>
    </xf>
    <xf numFmtId="0" fontId="50" fillId="0" borderId="0" xfId="138" applyFont="1" applyAlignment="1">
      <alignment horizontal="right" shrinkToFit="1"/>
    </xf>
    <xf numFmtId="0" fontId="45" fillId="0" borderId="0" xfId="0" applyFont="1" applyAlignment="1">
      <alignment horizontal="right" shrinkToFit="1"/>
    </xf>
    <xf numFmtId="0" fontId="45" fillId="0" borderId="0" xfId="110" applyFont="1" applyBorder="1" applyAlignment="1">
      <alignment horizontal="right"/>
    </xf>
    <xf numFmtId="38" fontId="41" fillId="0" borderId="166" xfId="119" applyFont="1" applyFill="1" applyBorder="1" applyAlignment="1">
      <alignment horizontal="right" shrinkToFit="1"/>
    </xf>
    <xf numFmtId="0" fontId="41" fillId="0" borderId="161" xfId="110" applyFont="1" applyBorder="1" applyAlignment="1">
      <alignment horizontal="center"/>
    </xf>
    <xf numFmtId="0" fontId="41" fillId="0" borderId="149" xfId="110" applyFont="1" applyBorder="1" applyAlignment="1">
      <alignment horizontal="left" vertical="center"/>
    </xf>
    <xf numFmtId="0" fontId="44" fillId="0" borderId="149" xfId="110" applyFont="1" applyBorder="1" applyAlignment="1">
      <alignment horizontal="left"/>
    </xf>
    <xf numFmtId="0" fontId="41" fillId="0" borderId="166" xfId="110" applyFont="1" applyBorder="1" applyAlignment="1">
      <alignment horizontal="left"/>
    </xf>
    <xf numFmtId="0" fontId="41" fillId="0" borderId="0" xfId="0" applyFont="1" applyAlignment="1">
      <alignment wrapText="1"/>
    </xf>
    <xf numFmtId="0" fontId="41" fillId="0" borderId="149" xfId="110" applyFont="1" applyBorder="1" applyAlignment="1">
      <alignment horizontal="left"/>
    </xf>
    <xf numFmtId="0" fontId="50" fillId="0" borderId="150" xfId="110" applyFont="1" applyBorder="1" applyAlignment="1">
      <alignment horizontal="center" vertical="center"/>
    </xf>
    <xf numFmtId="0" fontId="50" fillId="0" borderId="167" xfId="110" applyFont="1" applyBorder="1" applyAlignment="1">
      <alignment horizontal="center"/>
    </xf>
    <xf numFmtId="0" fontId="50" fillId="0" borderId="38" xfId="0" quotePrefix="1" applyFont="1" applyBorder="1" applyAlignment="1">
      <alignment horizontal="center" shrinkToFit="1"/>
    </xf>
    <xf numFmtId="0" fontId="50" fillId="0" borderId="38" xfId="0" quotePrefix="1" applyFont="1" applyBorder="1" applyAlignment="1">
      <alignment horizontal="center"/>
    </xf>
    <xf numFmtId="0" fontId="50" fillId="0" borderId="161" xfId="110" applyFont="1" applyBorder="1" applyAlignment="1">
      <alignment horizontal="center" shrinkToFit="1"/>
    </xf>
    <xf numFmtId="0" fontId="54" fillId="0" borderId="38" xfId="0" applyFont="1" applyBorder="1" applyAlignment="1">
      <alignment horizontal="center" shrinkToFit="1"/>
    </xf>
    <xf numFmtId="0" fontId="50" fillId="0" borderId="161" xfId="0" applyFont="1" applyBorder="1" applyAlignment="1">
      <alignment horizontal="center" shrinkToFit="1"/>
    </xf>
    <xf numFmtId="0" fontId="50" fillId="0" borderId="168" xfId="110" applyFont="1" applyBorder="1" applyAlignment="1">
      <alignment horizontal="center" vertical="center"/>
    </xf>
    <xf numFmtId="0" fontId="50" fillId="0" borderId="150" xfId="110" applyFont="1" applyBorder="1" applyAlignment="1">
      <alignment horizontal="center"/>
    </xf>
    <xf numFmtId="0" fontId="41" fillId="0" borderId="169" xfId="110" applyFont="1" applyBorder="1" applyAlignment="1">
      <alignment horizontal="left" vertical="center"/>
    </xf>
    <xf numFmtId="0" fontId="41" fillId="0" borderId="166" xfId="0" applyFont="1" applyBorder="1"/>
    <xf numFmtId="0" fontId="41" fillId="0" borderId="0" xfId="151" applyFont="1" applyAlignment="1">
      <alignment horizontal="left" shrinkToFit="1"/>
    </xf>
    <xf numFmtId="0" fontId="50" fillId="0" borderId="38" xfId="110" quotePrefix="1" applyFont="1" applyBorder="1" applyAlignment="1">
      <alignment horizontal="center"/>
    </xf>
    <xf numFmtId="0" fontId="50" fillId="0" borderId="161" xfId="110" applyFont="1" applyBorder="1" applyAlignment="1">
      <alignment horizontal="center"/>
    </xf>
    <xf numFmtId="0" fontId="50" fillId="0" borderId="150" xfId="0" applyFont="1" applyBorder="1" applyAlignment="1">
      <alignment horizontal="center"/>
    </xf>
    <xf numFmtId="0" fontId="50" fillId="0" borderId="161" xfId="0" applyFont="1" applyBorder="1" applyAlignment="1">
      <alignment horizontal="center"/>
    </xf>
    <xf numFmtId="0" fontId="55" fillId="0" borderId="38" xfId="110" applyFont="1" applyBorder="1" applyAlignment="1">
      <alignment horizontal="center"/>
    </xf>
    <xf numFmtId="0" fontId="41" fillId="0" borderId="0" xfId="0" applyFont="1" applyAlignment="1">
      <alignment horizontal="center" wrapText="1"/>
    </xf>
    <xf numFmtId="176" fontId="41" fillId="0" borderId="166" xfId="139" applyNumberFormat="1" applyFont="1" applyBorder="1" applyAlignment="1">
      <alignment horizontal="left"/>
    </xf>
    <xf numFmtId="0" fontId="45" fillId="0" borderId="38" xfId="0" applyFont="1" applyBorder="1" applyAlignment="1">
      <alignment horizontal="center"/>
    </xf>
    <xf numFmtId="0" fontId="41" fillId="0" borderId="161" xfId="0" applyFont="1" applyBorder="1" applyAlignment="1">
      <alignment horizontal="center"/>
    </xf>
    <xf numFmtId="0" fontId="40" fillId="0" borderId="0" xfId="0" applyFont="1" applyAlignment="1">
      <alignment horizontal="left"/>
    </xf>
    <xf numFmtId="186" fontId="41" fillId="0" borderId="38" xfId="0" applyNumberFormat="1" applyFont="1" applyBorder="1" applyAlignment="1">
      <alignment horizontal="center"/>
    </xf>
    <xf numFmtId="0" fontId="50" fillId="0" borderId="38" xfId="151" applyFont="1" applyBorder="1" applyAlignment="1">
      <alignment horizontal="center" shrinkToFit="1"/>
    </xf>
    <xf numFmtId="0" fontId="50" fillId="0" borderId="171" xfId="110" applyFont="1" applyBorder="1" applyAlignment="1">
      <alignment horizontal="center"/>
    </xf>
    <xf numFmtId="0" fontId="50" fillId="0" borderId="172" xfId="110" applyFont="1" applyBorder="1" applyAlignment="1">
      <alignment horizontal="center"/>
    </xf>
    <xf numFmtId="0" fontId="54" fillId="0" borderId="38" xfId="0" applyFont="1" applyBorder="1" applyAlignment="1">
      <alignment horizontal="center"/>
    </xf>
    <xf numFmtId="0" fontId="54" fillId="0" borderId="38" xfId="110" applyFont="1" applyBorder="1" applyAlignment="1">
      <alignment horizontal="center"/>
    </xf>
    <xf numFmtId="0" fontId="50" fillId="0" borderId="173" xfId="110" applyFont="1" applyBorder="1" applyAlignment="1">
      <alignment horizontal="center" vertical="center"/>
    </xf>
    <xf numFmtId="0" fontId="50" fillId="0" borderId="172" xfId="0" applyFont="1" applyBorder="1" applyAlignment="1">
      <alignment horizontal="center"/>
    </xf>
    <xf numFmtId="0" fontId="41" fillId="0" borderId="0" xfId="110" applyFont="1" applyAlignment="1">
      <alignment vertical="center"/>
    </xf>
    <xf numFmtId="0" fontId="41" fillId="0" borderId="29" xfId="110" applyFont="1" applyBorder="1" applyAlignment="1">
      <alignment vertical="center"/>
    </xf>
    <xf numFmtId="0" fontId="41" fillId="0" borderId="149" xfId="110" applyFont="1" applyBorder="1" applyAlignment="1">
      <alignment vertical="center"/>
    </xf>
    <xf numFmtId="0" fontId="41" fillId="0" borderId="27" xfId="110" applyFont="1" applyBorder="1" applyAlignment="1">
      <alignment vertical="center"/>
    </xf>
    <xf numFmtId="0" fontId="44" fillId="0" borderId="149" xfId="110" applyFont="1" applyBorder="1" applyAlignment="1"/>
    <xf numFmtId="0" fontId="41" fillId="0" borderId="166" xfId="110" applyFont="1" applyBorder="1" applyAlignment="1"/>
    <xf numFmtId="0" fontId="41" fillId="0" borderId="149" xfId="110" applyFont="1" applyBorder="1" applyAlignment="1"/>
    <xf numFmtId="0" fontId="41" fillId="0" borderId="91" xfId="0" applyFont="1" applyBorder="1" applyAlignment="1">
      <alignment horizontal="left" shrinkToFit="1"/>
    </xf>
    <xf numFmtId="0" fontId="41" fillId="0" borderId="123" xfId="0" applyFont="1" applyBorder="1" applyAlignment="1">
      <alignment horizontal="left" shrinkToFit="1"/>
    </xf>
    <xf numFmtId="0" fontId="41" fillId="0" borderId="149" xfId="0" applyFont="1" applyBorder="1" applyAlignment="1">
      <alignment horizontal="left" shrinkToFit="1"/>
    </xf>
    <xf numFmtId="0" fontId="41" fillId="0" borderId="0" xfId="0" applyFont="1" applyAlignment="1">
      <alignment horizontal="left" wrapText="1"/>
    </xf>
    <xf numFmtId="0" fontId="41" fillId="0" borderId="166" xfId="0" applyFont="1" applyBorder="1" applyAlignment="1">
      <alignment horizontal="left" shrinkToFit="1"/>
    </xf>
    <xf numFmtId="0" fontId="41" fillId="0" borderId="169" xfId="110" applyFont="1" applyBorder="1" applyAlignment="1">
      <alignment vertical="center"/>
    </xf>
    <xf numFmtId="0" fontId="40" fillId="0" borderId="0" xfId="110" applyFont="1" applyBorder="1" applyAlignment="1"/>
    <xf numFmtId="176" fontId="41" fillId="0" borderId="166" xfId="139" applyNumberFormat="1" applyFont="1" applyBorder="1"/>
    <xf numFmtId="0" fontId="41" fillId="0" borderId="80" xfId="0" applyFont="1" applyBorder="1" applyAlignment="1">
      <alignment horizontal="left"/>
    </xf>
    <xf numFmtId="0" fontId="41" fillId="0" borderId="91" xfId="0" applyFont="1" applyBorder="1" applyAlignment="1">
      <alignment horizontal="left"/>
    </xf>
    <xf numFmtId="0" fontId="41" fillId="0" borderId="107" xfId="0" applyFont="1" applyBorder="1" applyAlignment="1">
      <alignment horizontal="left"/>
    </xf>
    <xf numFmtId="0" fontId="41" fillId="0" borderId="149" xfId="0" applyFont="1" applyBorder="1" applyAlignment="1">
      <alignment horizontal="left"/>
    </xf>
    <xf numFmtId="0" fontId="41" fillId="0" borderId="166" xfId="0" applyFont="1" applyBorder="1" applyAlignment="1">
      <alignment horizontal="left"/>
    </xf>
    <xf numFmtId="176" fontId="41" fillId="0" borderId="68" xfId="139" applyNumberFormat="1" applyFont="1" applyBorder="1" applyAlignment="1">
      <alignment shrinkToFit="1"/>
    </xf>
    <xf numFmtId="176" fontId="41" fillId="0" borderId="107" xfId="139" applyNumberFormat="1" applyFont="1" applyBorder="1"/>
    <xf numFmtId="0" fontId="56" fillId="0" borderId="149" xfId="110" applyFont="1" applyBorder="1" applyAlignment="1"/>
    <xf numFmtId="0" fontId="44" fillId="0" borderId="0" xfId="0" applyFont="1" applyAlignment="1">
      <alignment horizontal="left" shrinkToFit="1"/>
    </xf>
    <xf numFmtId="38" fontId="41" fillId="0" borderId="0" xfId="0" applyNumberFormat="1" applyFont="1" applyAlignment="1">
      <alignment horizontal="left"/>
    </xf>
    <xf numFmtId="0" fontId="44" fillId="0" borderId="91" xfId="110" applyFont="1" applyBorder="1" applyAlignment="1"/>
    <xf numFmtId="0" fontId="41" fillId="0" borderId="80" xfId="110" applyFont="1" applyBorder="1" applyAlignment="1"/>
    <xf numFmtId="0" fontId="41" fillId="0" borderId="166" xfId="110" applyFont="1" applyBorder="1" applyAlignment="1">
      <alignment shrinkToFit="1"/>
    </xf>
    <xf numFmtId="0" fontId="44" fillId="0" borderId="121" xfId="110" applyFont="1" applyBorder="1" applyAlignment="1"/>
    <xf numFmtId="0" fontId="41" fillId="0" borderId="122" xfId="0" applyFont="1" applyBorder="1"/>
    <xf numFmtId="0" fontId="41" fillId="0" borderId="126" xfId="110" applyFont="1" applyBorder="1" applyAlignment="1"/>
    <xf numFmtId="0" fontId="44" fillId="0" borderId="170" xfId="110" applyFont="1" applyBorder="1" applyAlignment="1"/>
    <xf numFmtId="0" fontId="41" fillId="0" borderId="165" xfId="110" applyFont="1" applyBorder="1" applyAlignment="1"/>
    <xf numFmtId="0" fontId="41" fillId="0" borderId="30" xfId="110" applyFont="1" applyBorder="1" applyAlignment="1">
      <alignment vertical="center"/>
    </xf>
    <xf numFmtId="0" fontId="41" fillId="0" borderId="39" xfId="110" applyFont="1" applyBorder="1" applyAlignment="1"/>
    <xf numFmtId="0" fontId="41" fillId="0" borderId="105" xfId="110" applyFont="1" applyBorder="1" applyAlignment="1">
      <alignment horizontal="left"/>
    </xf>
    <xf numFmtId="0" fontId="41" fillId="0" borderId="99" xfId="0" applyFont="1" applyBorder="1" applyAlignment="1">
      <alignment horizontal="left"/>
    </xf>
    <xf numFmtId="0" fontId="41" fillId="0" borderId="105" xfId="0" applyFont="1" applyBorder="1" applyAlignment="1">
      <alignment horizontal="left"/>
    </xf>
    <xf numFmtId="0" fontId="41" fillId="0" borderId="15" xfId="0" applyFont="1" applyBorder="1" applyAlignment="1">
      <alignment horizontal="left"/>
    </xf>
    <xf numFmtId="0" fontId="41" fillId="0" borderId="0" xfId="138" applyFont="1" applyAlignment="1">
      <alignment horizontal="left"/>
    </xf>
    <xf numFmtId="0" fontId="41" fillId="0" borderId="85" xfId="0" applyFont="1" applyBorder="1" applyAlignment="1">
      <alignment horizontal="left"/>
    </xf>
    <xf numFmtId="0" fontId="41" fillId="0" borderId="68" xfId="138" applyFont="1" applyBorder="1" applyAlignment="1">
      <alignment horizontal="left" shrinkToFit="1"/>
    </xf>
    <xf numFmtId="0" fontId="41" fillId="0" borderId="155" xfId="110" applyFont="1" applyBorder="1" applyAlignment="1">
      <alignment horizontal="left"/>
    </xf>
    <xf numFmtId="0" fontId="41" fillId="0" borderId="174" xfId="110" applyFont="1" applyBorder="1" applyAlignment="1">
      <alignment horizontal="left" vertical="center"/>
    </xf>
    <xf numFmtId="0" fontId="41" fillId="0" borderId="174" xfId="110" applyFont="1" applyBorder="1" applyAlignment="1">
      <alignment horizontal="left"/>
    </xf>
    <xf numFmtId="0" fontId="41" fillId="0" borderId="174" xfId="0" applyFont="1" applyBorder="1" applyAlignment="1">
      <alignment horizontal="left"/>
    </xf>
    <xf numFmtId="0" fontId="50" fillId="0" borderId="38" xfId="138" applyFont="1" applyBorder="1" applyAlignment="1">
      <alignment horizontal="center"/>
    </xf>
    <xf numFmtId="0" fontId="41" fillId="0" borderId="38" xfId="0" applyFont="1" applyBorder="1" applyAlignment="1">
      <alignment horizontal="center" shrinkToFit="1"/>
    </xf>
    <xf numFmtId="0" fontId="50" fillId="0" borderId="173" xfId="0" applyFont="1" applyBorder="1" applyAlignment="1">
      <alignment horizontal="center"/>
    </xf>
    <xf numFmtId="0" fontId="50" fillId="0" borderId="38" xfId="138" quotePrefix="1" applyFont="1" applyBorder="1" applyAlignment="1">
      <alignment horizontal="center" shrinkToFit="1"/>
    </xf>
    <xf numFmtId="0" fontId="41" fillId="0" borderId="173" xfId="0" applyFont="1" applyBorder="1" applyAlignment="1">
      <alignment horizontal="center"/>
    </xf>
    <xf numFmtId="0" fontId="41" fillId="0" borderId="173" xfId="110" applyFont="1" applyBorder="1" applyAlignment="1">
      <alignment horizontal="center"/>
    </xf>
    <xf numFmtId="0" fontId="50" fillId="0" borderId="38" xfId="138" applyFont="1" applyBorder="1" applyAlignment="1">
      <alignment horizontal="center" shrinkToFit="1"/>
    </xf>
    <xf numFmtId="17" fontId="41" fillId="0" borderId="38" xfId="110" quotePrefix="1" applyNumberFormat="1" applyFont="1" applyBorder="1" applyAlignment="1">
      <alignment horizontal="center"/>
    </xf>
    <xf numFmtId="0" fontId="45" fillId="0" borderId="0" xfId="110" applyFont="1" applyBorder="1" applyAlignment="1">
      <alignment horizontal="left"/>
    </xf>
    <xf numFmtId="0" fontId="41" fillId="0" borderId="38" xfId="110" applyFont="1" applyBorder="1" applyAlignment="1">
      <alignment horizontal="center" shrinkToFit="1"/>
    </xf>
    <xf numFmtId="0" fontId="45" fillId="0" borderId="38" xfId="110" applyFont="1" applyBorder="1" applyAlignment="1">
      <alignment horizontal="center" shrinkToFit="1"/>
    </xf>
    <xf numFmtId="0" fontId="41" fillId="0" borderId="86" xfId="0" applyFont="1" applyBorder="1" applyAlignment="1">
      <alignment horizontal="left"/>
    </xf>
    <xf numFmtId="0" fontId="41" fillId="0" borderId="171" xfId="110" applyFont="1" applyBorder="1" applyAlignment="1">
      <alignment horizontal="center"/>
    </xf>
    <xf numFmtId="0" fontId="41" fillId="0" borderId="175" xfId="0" applyFont="1" applyBorder="1" applyAlignment="1">
      <alignment horizontal="left"/>
    </xf>
    <xf numFmtId="0" fontId="41" fillId="0" borderId="175" xfId="110" applyFont="1" applyBorder="1" applyAlignment="1">
      <alignment horizontal="left"/>
    </xf>
    <xf numFmtId="0" fontId="41" fillId="0" borderId="161" xfId="110" applyFont="1" applyBorder="1" applyAlignment="1">
      <alignment horizontal="center" shrinkToFit="1"/>
    </xf>
    <xf numFmtId="0" fontId="41" fillId="0" borderId="0" xfId="138" applyFont="1" applyAlignment="1">
      <alignment horizontal="center"/>
    </xf>
    <xf numFmtId="176" fontId="41" fillId="0" borderId="80" xfId="139" applyNumberFormat="1" applyFont="1" applyBorder="1"/>
    <xf numFmtId="176" fontId="41" fillId="0" borderId="130" xfId="139" applyNumberFormat="1" applyFont="1" applyBorder="1"/>
    <xf numFmtId="176" fontId="41" fillId="0" borderId="141" xfId="139" applyNumberFormat="1" applyFont="1" applyBorder="1"/>
    <xf numFmtId="176" fontId="41" fillId="0" borderId="142" xfId="139" applyNumberFormat="1" applyFont="1" applyBorder="1"/>
    <xf numFmtId="176" fontId="41" fillId="0" borderId="88" xfId="139" applyNumberFormat="1" applyFont="1" applyBorder="1"/>
    <xf numFmtId="176" fontId="41" fillId="0" borderId="141" xfId="139" applyNumberFormat="1" applyFont="1" applyBorder="1" applyAlignment="1">
      <alignment shrinkToFit="1"/>
    </xf>
    <xf numFmtId="176" fontId="41" fillId="0" borderId="142" xfId="139" applyNumberFormat="1" applyFont="1" applyBorder="1" applyAlignment="1">
      <alignment shrinkToFit="1"/>
    </xf>
    <xf numFmtId="176" fontId="46" fillId="0" borderId="141" xfId="139" applyNumberFormat="1" applyFont="1" applyBorder="1"/>
    <xf numFmtId="176" fontId="46" fillId="0" borderId="142" xfId="139" applyNumberFormat="1" applyFont="1" applyBorder="1"/>
    <xf numFmtId="176" fontId="41" fillId="0" borderId="99" xfId="139" applyNumberFormat="1" applyFont="1" applyBorder="1"/>
    <xf numFmtId="176" fontId="41" fillId="0" borderId="78" xfId="139" applyNumberFormat="1" applyFont="1" applyBorder="1"/>
    <xf numFmtId="176" fontId="41" fillId="0" borderId="69" xfId="139" applyNumberFormat="1" applyFont="1" applyBorder="1"/>
    <xf numFmtId="176" fontId="41" fillId="0" borderId="113" xfId="139" applyNumberFormat="1" applyFont="1" applyBorder="1"/>
    <xf numFmtId="176" fontId="41" fillId="0" borderId="62" xfId="139" applyNumberFormat="1" applyFont="1" applyBorder="1"/>
    <xf numFmtId="176" fontId="41" fillId="0" borderId="140" xfId="139" applyNumberFormat="1" applyFont="1" applyBorder="1"/>
    <xf numFmtId="176" fontId="41" fillId="0" borderId="136" xfId="139" applyNumberFormat="1" applyFont="1" applyBorder="1"/>
    <xf numFmtId="176" fontId="41" fillId="0" borderId="128" xfId="139" applyNumberFormat="1" applyFont="1" applyBorder="1"/>
    <xf numFmtId="176" fontId="41" fillId="0" borderId="131" xfId="139" applyNumberFormat="1" applyFont="1" applyBorder="1"/>
    <xf numFmtId="176" fontId="41" fillId="0" borderId="136" xfId="139" applyNumberFormat="1" applyFont="1" applyBorder="1" applyAlignment="1">
      <alignment shrinkToFit="1"/>
    </xf>
    <xf numFmtId="176" fontId="41" fillId="0" borderId="128" xfId="139" applyNumberFormat="1" applyFont="1" applyBorder="1" applyAlignment="1">
      <alignment shrinkToFit="1"/>
    </xf>
    <xf numFmtId="0" fontId="41" fillId="0" borderId="134" xfId="139" applyFont="1" applyBorder="1" applyAlignment="1">
      <alignment horizontal="center"/>
    </xf>
    <xf numFmtId="0" fontId="41" fillId="0" borderId="142" xfId="139" applyFont="1" applyBorder="1" applyAlignment="1">
      <alignment horizontal="center"/>
    </xf>
    <xf numFmtId="176" fontId="41" fillId="0" borderId="146" xfId="139" applyNumberFormat="1" applyFont="1" applyBorder="1"/>
    <xf numFmtId="176" fontId="41" fillId="0" borderId="146" xfId="139" applyNumberFormat="1" applyFont="1" applyBorder="1" applyAlignment="1">
      <alignment shrinkToFit="1"/>
    </xf>
    <xf numFmtId="0" fontId="41" fillId="0" borderId="119" xfId="139" applyFont="1" applyBorder="1" applyAlignment="1">
      <alignment horizontal="center"/>
    </xf>
    <xf numFmtId="0" fontId="41" fillId="0" borderId="14" xfId="139" applyFont="1" applyBorder="1" applyAlignment="1">
      <alignment horizontal="center"/>
    </xf>
    <xf numFmtId="0" fontId="41" fillId="0" borderId="124" xfId="139" applyFont="1" applyBorder="1" applyAlignment="1">
      <alignment horizontal="center"/>
    </xf>
    <xf numFmtId="0" fontId="41" fillId="0" borderId="139" xfId="139" applyFont="1" applyBorder="1" applyAlignment="1">
      <alignment horizontal="center"/>
    </xf>
    <xf numFmtId="0" fontId="41" fillId="0" borderId="16" xfId="139" applyFont="1" applyBorder="1" applyAlignment="1">
      <alignment horizontal="center"/>
    </xf>
    <xf numFmtId="0" fontId="41" fillId="0" borderId="143" xfId="139" applyFont="1" applyBorder="1" applyAlignment="1">
      <alignment horizontal="center"/>
    </xf>
    <xf numFmtId="0" fontId="41" fillId="0" borderId="132" xfId="0" applyFont="1" applyBorder="1"/>
    <xf numFmtId="0" fontId="41" fillId="0" borderId="133" xfId="0" applyFont="1" applyBorder="1"/>
    <xf numFmtId="176" fontId="41" fillId="0" borderId="140" xfId="139" applyNumberFormat="1" applyFont="1" applyBorder="1" applyAlignment="1">
      <alignment shrinkToFit="1"/>
    </xf>
    <xf numFmtId="177" fontId="41" fillId="0" borderId="130" xfId="139" applyNumberFormat="1" applyFont="1" applyBorder="1" applyAlignment="1">
      <alignment horizontal="right"/>
    </xf>
    <xf numFmtId="177" fontId="41" fillId="0" borderId="142" xfId="139" applyNumberFormat="1" applyFont="1" applyBorder="1" applyAlignment="1">
      <alignment horizontal="right"/>
    </xf>
    <xf numFmtId="38" fontId="41" fillId="0" borderId="0" xfId="119" applyFont="1" applyFill="1" applyBorder="1" applyAlignment="1" applyProtection="1">
      <alignment horizontal="right"/>
    </xf>
    <xf numFmtId="38" fontId="41" fillId="0" borderId="88" xfId="119" applyFont="1" applyFill="1" applyBorder="1" applyAlignment="1" applyProtection="1">
      <alignment horizontal="right"/>
    </xf>
    <xf numFmtId="177" fontId="41" fillId="0" borderId="88" xfId="139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77" fontId="41" fillId="0" borderId="133" xfId="139" applyNumberFormat="1" applyFont="1" applyBorder="1" applyAlignment="1">
      <alignment horizontal="right"/>
    </xf>
    <xf numFmtId="177" fontId="44" fillId="0" borderId="0" xfId="139" applyNumberFormat="1" applyFont="1" applyAlignment="1">
      <alignment horizontal="right"/>
    </xf>
    <xf numFmtId="177" fontId="41" fillId="0" borderId="0" xfId="139" applyNumberFormat="1" applyFont="1" applyAlignment="1">
      <alignment horizontal="right" vertical="center"/>
    </xf>
    <xf numFmtId="177" fontId="41" fillId="0" borderId="78" xfId="139" applyNumberFormat="1" applyFont="1" applyBorder="1" applyAlignment="1">
      <alignment horizontal="right"/>
    </xf>
    <xf numFmtId="0" fontId="41" fillId="0" borderId="142" xfId="0" applyFont="1" applyBorder="1" applyAlignment="1">
      <alignment horizontal="right" shrinkToFit="1"/>
    </xf>
    <xf numFmtId="177" fontId="46" fillId="0" borderId="142" xfId="139" applyNumberFormat="1" applyFont="1" applyBorder="1" applyAlignment="1">
      <alignment horizontal="right"/>
    </xf>
    <xf numFmtId="177" fontId="41" fillId="0" borderId="131" xfId="139" applyNumberFormat="1" applyFont="1" applyBorder="1" applyAlignment="1">
      <alignment horizontal="right"/>
    </xf>
    <xf numFmtId="177" fontId="41" fillId="0" borderId="128" xfId="139" applyNumberFormat="1" applyFont="1" applyBorder="1" applyAlignment="1">
      <alignment horizontal="right"/>
    </xf>
    <xf numFmtId="184" fontId="41" fillId="0" borderId="0" xfId="139" applyNumberFormat="1" applyFont="1" applyAlignment="1">
      <alignment horizontal="right" vertical="center"/>
    </xf>
    <xf numFmtId="184" fontId="40" fillId="0" borderId="0" xfId="0" applyNumberFormat="1" applyFont="1" applyAlignment="1">
      <alignment horizontal="right" vertical="center"/>
    </xf>
    <xf numFmtId="0" fontId="40" fillId="0" borderId="0" xfId="0" applyFont="1" applyAlignment="1">
      <alignment horizontal="right" vertical="center"/>
    </xf>
    <xf numFmtId="184" fontId="41" fillId="0" borderId="0" xfId="0" applyNumberFormat="1" applyFont="1" applyAlignment="1">
      <alignment horizontal="right" vertical="center"/>
    </xf>
    <xf numFmtId="177" fontId="44" fillId="0" borderId="0" xfId="139" applyNumberFormat="1" applyFont="1"/>
    <xf numFmtId="38" fontId="41" fillId="0" borderId="0" xfId="116" applyFont="1" applyFill="1" applyBorder="1" applyAlignment="1" applyProtection="1">
      <alignment horizontal="right" wrapText="1"/>
    </xf>
    <xf numFmtId="38" fontId="41" fillId="0" borderId="130" xfId="116" applyFont="1" applyFill="1" applyBorder="1" applyAlignment="1" applyProtection="1">
      <alignment horizontal="right" wrapText="1"/>
    </xf>
    <xf numFmtId="38" fontId="41" fillId="0" borderId="142" xfId="116" applyFont="1" applyFill="1" applyBorder="1" applyAlignment="1" applyProtection="1">
      <alignment horizontal="right"/>
    </xf>
    <xf numFmtId="38" fontId="41" fillId="0" borderId="88" xfId="116" applyFont="1" applyFill="1" applyBorder="1" applyAlignment="1" applyProtection="1">
      <alignment horizontal="right"/>
    </xf>
    <xf numFmtId="38" fontId="41" fillId="0" borderId="88" xfId="116" applyFont="1" applyFill="1" applyBorder="1" applyAlignment="1" applyProtection="1">
      <alignment horizontal="right" wrapText="1"/>
    </xf>
    <xf numFmtId="38" fontId="40" fillId="0" borderId="0" xfId="116" applyFont="1" applyFill="1" applyAlignment="1">
      <alignment horizontal="right"/>
    </xf>
    <xf numFmtId="38" fontId="41" fillId="0" borderId="142" xfId="116" applyFont="1" applyFill="1" applyBorder="1" applyAlignment="1" applyProtection="1">
      <alignment horizontal="right" wrapText="1"/>
    </xf>
    <xf numFmtId="38" fontId="41" fillId="0" borderId="0" xfId="116" quotePrefix="1" applyFont="1" applyFill="1" applyBorder="1" applyAlignment="1" applyProtection="1">
      <alignment horizontal="right" wrapText="1"/>
    </xf>
    <xf numFmtId="38" fontId="41" fillId="0" borderId="133" xfId="116" applyFont="1" applyFill="1" applyBorder="1" applyAlignment="1" applyProtection="1">
      <alignment horizontal="right" wrapText="1"/>
    </xf>
    <xf numFmtId="38" fontId="40" fillId="0" borderId="0" xfId="116" applyFont="1" applyFill="1" applyBorder="1" applyAlignment="1">
      <alignment horizontal="right"/>
    </xf>
    <xf numFmtId="38" fontId="44" fillId="0" borderId="0" xfId="116" applyFont="1" applyFill="1" applyBorder="1" applyAlignment="1" applyProtection="1">
      <alignment horizontal="right"/>
    </xf>
    <xf numFmtId="0" fontId="41" fillId="0" borderId="68" xfId="139" applyFont="1" applyBorder="1"/>
    <xf numFmtId="0" fontId="50" fillId="0" borderId="0" xfId="110" applyNumberFormat="1" applyFont="1" applyAlignment="1">
      <alignment horizontal="center" vertical="center"/>
    </xf>
    <xf numFmtId="0" fontId="50" fillId="0" borderId="92" xfId="110" applyNumberFormat="1" applyFont="1" applyBorder="1" applyAlignment="1">
      <alignment horizontal="center" vertical="center"/>
    </xf>
    <xf numFmtId="0" fontId="50" fillId="0" borderId="31" xfId="110" applyNumberFormat="1" applyFont="1" applyBorder="1" applyAlignment="1">
      <alignment horizontal="center" vertical="center"/>
    </xf>
    <xf numFmtId="0" fontId="41" fillId="0" borderId="38" xfId="139" applyFont="1" applyBorder="1" applyAlignment="1">
      <alignment horizontal="center"/>
    </xf>
    <xf numFmtId="0" fontId="41" fillId="0" borderId="38" xfId="139" quotePrefix="1" applyFont="1" applyBorder="1" applyAlignment="1">
      <alignment horizontal="center"/>
    </xf>
    <xf numFmtId="0" fontId="50" fillId="0" borderId="27" xfId="110" applyNumberFormat="1" applyFont="1" applyBorder="1" applyAlignment="1">
      <alignment horizontal="center" vertical="center"/>
    </xf>
    <xf numFmtId="0" fontId="41" fillId="0" borderId="130" xfId="139" applyFont="1" applyBorder="1" applyAlignment="1">
      <alignment horizontal="center"/>
    </xf>
    <xf numFmtId="0" fontId="41" fillId="0" borderId="144" xfId="139" applyFont="1" applyBorder="1" applyAlignment="1">
      <alignment horizontal="center"/>
    </xf>
    <xf numFmtId="0" fontId="41" fillId="0" borderId="88" xfId="139" applyFont="1" applyBorder="1" applyAlignment="1">
      <alignment horizontal="center"/>
    </xf>
    <xf numFmtId="0" fontId="41" fillId="0" borderId="0" xfId="0" applyFont="1" applyAlignment="1">
      <alignment horizontal="right" vertical="center"/>
    </xf>
    <xf numFmtId="0" fontId="50" fillId="0" borderId="18" xfId="110" applyNumberFormat="1" applyFont="1" applyBorder="1" applyAlignment="1">
      <alignment horizontal="center" vertical="center"/>
    </xf>
    <xf numFmtId="0" fontId="41" fillId="0" borderId="145" xfId="139" applyFont="1" applyBorder="1" applyAlignment="1">
      <alignment horizontal="center"/>
    </xf>
    <xf numFmtId="0" fontId="50" fillId="0" borderId="0" xfId="110" applyNumberFormat="1" applyFont="1" applyAlignment="1">
      <alignment horizontal="right" vertical="center"/>
    </xf>
    <xf numFmtId="0" fontId="41" fillId="0" borderId="135" xfId="139" applyFont="1" applyBorder="1" applyAlignment="1">
      <alignment horizontal="center"/>
    </xf>
    <xf numFmtId="0" fontId="41" fillId="0" borderId="115" xfId="139" applyFont="1" applyBorder="1" applyAlignment="1">
      <alignment horizontal="center"/>
    </xf>
    <xf numFmtId="0" fontId="41" fillId="0" borderId="106" xfId="139" applyFont="1" applyBorder="1" applyAlignment="1">
      <alignment horizontal="center"/>
    </xf>
    <xf numFmtId="0" fontId="41" fillId="0" borderId="90" xfId="139" applyFont="1" applyBorder="1" applyAlignment="1">
      <alignment horizontal="center"/>
    </xf>
    <xf numFmtId="0" fontId="41" fillId="0" borderId="129" xfId="139" applyFont="1" applyBorder="1" applyAlignment="1">
      <alignment horizontal="center"/>
    </xf>
    <xf numFmtId="0" fontId="41" fillId="0" borderId="16" xfId="139" quotePrefix="1" applyFont="1" applyBorder="1" applyAlignment="1">
      <alignment horizontal="center" shrinkToFit="1"/>
    </xf>
    <xf numFmtId="0" fontId="41" fillId="0" borderId="127" xfId="139" applyFont="1" applyBorder="1" applyAlignment="1">
      <alignment horizontal="center"/>
    </xf>
    <xf numFmtId="0" fontId="41" fillId="0" borderId="60" xfId="139" applyFont="1" applyBorder="1" applyAlignment="1">
      <alignment horizontal="center"/>
    </xf>
    <xf numFmtId="0" fontId="41" fillId="0" borderId="137" xfId="139" applyFont="1" applyBorder="1" applyAlignment="1">
      <alignment horizontal="center"/>
    </xf>
    <xf numFmtId="0" fontId="41" fillId="0" borderId="131" xfId="139" applyFont="1" applyBorder="1" applyAlignment="1">
      <alignment horizontal="center"/>
    </xf>
    <xf numFmtId="0" fontId="41" fillId="0" borderId="128" xfId="139" applyFont="1" applyBorder="1" applyAlignment="1">
      <alignment horizontal="center"/>
    </xf>
    <xf numFmtId="0" fontId="50" fillId="0" borderId="0" xfId="139" applyFont="1" applyAlignment="1">
      <alignment horizontal="right" vertical="center"/>
    </xf>
    <xf numFmtId="0" fontId="41" fillId="0" borderId="0" xfId="110" applyNumberFormat="1" applyFont="1" applyBorder="1" applyAlignment="1">
      <alignment horizontal="center"/>
    </xf>
    <xf numFmtId="0" fontId="50" fillId="0" borderId="0" xfId="110" applyNumberFormat="1" applyFont="1" applyBorder="1" applyAlignment="1">
      <alignment horizontal="center"/>
    </xf>
    <xf numFmtId="0" fontId="44" fillId="0" borderId="0" xfId="139" applyFont="1" applyAlignment="1">
      <alignment horizontal="center"/>
    </xf>
    <xf numFmtId="0" fontId="41" fillId="0" borderId="14" xfId="110" applyNumberFormat="1" applyFont="1" applyBorder="1" applyAlignment="1">
      <alignment horizontal="center"/>
    </xf>
    <xf numFmtId="0" fontId="50" fillId="0" borderId="14" xfId="110" applyNumberFormat="1" applyFont="1" applyBorder="1" applyAlignment="1">
      <alignment horizontal="center"/>
    </xf>
    <xf numFmtId="0" fontId="40" fillId="0" borderId="88" xfId="0" applyFont="1" applyBorder="1" applyAlignment="1">
      <alignment horizontal="center"/>
    </xf>
    <xf numFmtId="0" fontId="40" fillId="0" borderId="107" xfId="0" applyFont="1" applyBorder="1" applyAlignment="1">
      <alignment horizontal="center"/>
    </xf>
    <xf numFmtId="0" fontId="41" fillId="0" borderId="14" xfId="139" applyFont="1" applyBorder="1" applyAlignment="1">
      <alignment horizontal="center" shrinkToFit="1"/>
    </xf>
    <xf numFmtId="0" fontId="46" fillId="0" borderId="145" xfId="139" applyFont="1" applyBorder="1" applyAlignment="1">
      <alignment horizontal="center"/>
    </xf>
    <xf numFmtId="0" fontId="41" fillId="0" borderId="79" xfId="139" applyFont="1" applyBorder="1" applyAlignment="1">
      <alignment horizontal="center"/>
    </xf>
    <xf numFmtId="0" fontId="46" fillId="0" borderId="142" xfId="139" applyFont="1" applyBorder="1" applyAlignment="1">
      <alignment horizontal="center"/>
    </xf>
    <xf numFmtId="0" fontId="41" fillId="0" borderId="78" xfId="139" applyFont="1" applyBorder="1" applyAlignment="1">
      <alignment horizontal="center"/>
    </xf>
    <xf numFmtId="0" fontId="41" fillId="0" borderId="0" xfId="110" applyFont="1" applyBorder="1" applyAlignment="1">
      <alignment horizontal="left" wrapText="1"/>
    </xf>
    <xf numFmtId="184" fontId="40" fillId="0" borderId="0" xfId="0" applyNumberFormat="1" applyFont="1" applyAlignment="1">
      <alignment vertical="center"/>
    </xf>
    <xf numFmtId="0" fontId="41" fillId="0" borderId="54" xfId="110" applyFont="1" applyBorder="1" applyAlignment="1">
      <alignment horizontal="center" vertical="center"/>
    </xf>
    <xf numFmtId="0" fontId="41" fillId="0" borderId="56" xfId="11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78" xfId="0" applyFont="1" applyBorder="1"/>
    <xf numFmtId="177" fontId="41" fillId="0" borderId="51" xfId="139" applyNumberFormat="1" applyFont="1" applyBorder="1"/>
    <xf numFmtId="176" fontId="41" fillId="0" borderId="51" xfId="139" applyNumberFormat="1" applyFont="1" applyBorder="1" applyAlignment="1">
      <alignment horizontal="left"/>
    </xf>
    <xf numFmtId="177" fontId="41" fillId="0" borderId="0" xfId="0" applyNumberFormat="1" applyFont="1"/>
    <xf numFmtId="176" fontId="47" fillId="0" borderId="39" xfId="0" applyNumberFormat="1" applyFont="1" applyBorder="1"/>
    <xf numFmtId="0" fontId="41" fillId="0" borderId="0" xfId="110" applyFont="1" applyAlignment="1">
      <alignment horizontal="right" vertical="center"/>
    </xf>
    <xf numFmtId="177" fontId="41" fillId="0" borderId="0" xfId="0" applyNumberFormat="1" applyFont="1" applyAlignment="1">
      <alignment horizontal="right"/>
    </xf>
    <xf numFmtId="0" fontId="40" fillId="0" borderId="75" xfId="0" applyFont="1" applyBorder="1" applyAlignment="1">
      <alignment horizontal="center"/>
    </xf>
    <xf numFmtId="38" fontId="41" fillId="0" borderId="0" xfId="116" applyFont="1" applyFill="1" applyAlignment="1" applyProtection="1">
      <alignment horizontal="right" vertical="center"/>
    </xf>
    <xf numFmtId="184" fontId="41" fillId="0" borderId="0" xfId="110" applyNumberFormat="1" applyFont="1" applyAlignment="1">
      <alignment horizontal="right" vertical="center"/>
    </xf>
    <xf numFmtId="0" fontId="41" fillId="0" borderId="19" xfId="110" applyFont="1" applyBorder="1" applyAlignment="1">
      <alignment horizontal="center" vertical="center"/>
    </xf>
    <xf numFmtId="0" fontId="41" fillId="0" borderId="19" xfId="110" applyFont="1" applyBorder="1" applyAlignment="1">
      <alignment horizontal="left" vertical="center"/>
    </xf>
    <xf numFmtId="0" fontId="41" fillId="0" borderId="61" xfId="110" applyFont="1" applyBorder="1" applyAlignment="1">
      <alignment horizontal="left" vertical="center"/>
    </xf>
    <xf numFmtId="0" fontId="41" fillId="0" borderId="57" xfId="110" applyFont="1" applyBorder="1" applyAlignment="1">
      <alignment horizontal="left" vertical="center"/>
    </xf>
    <xf numFmtId="184" fontId="41" fillId="0" borderId="0" xfId="110" applyNumberFormat="1" applyFont="1" applyBorder="1" applyAlignment="1">
      <alignment horizontal="right" vertical="center"/>
    </xf>
    <xf numFmtId="0" fontId="41" fillId="0" borderId="34" xfId="110" applyFont="1" applyBorder="1" applyAlignment="1">
      <alignment horizontal="left" vertical="center"/>
    </xf>
    <xf numFmtId="0" fontId="41" fillId="0" borderId="26" xfId="110" applyFont="1" applyBorder="1" applyAlignment="1">
      <alignment horizontal="center" vertical="center"/>
    </xf>
    <xf numFmtId="0" fontId="41" fillId="0" borderId="35" xfId="110" applyFont="1" applyBorder="1" applyAlignment="1">
      <alignment horizontal="center" vertical="center"/>
    </xf>
    <xf numFmtId="0" fontId="41" fillId="0" borderId="21" xfId="110" applyFont="1" applyBorder="1" applyAlignment="1">
      <alignment horizontal="left" vertical="center"/>
    </xf>
    <xf numFmtId="0" fontId="41" fillId="0" borderId="110" xfId="110" applyFont="1" applyBorder="1" applyAlignment="1">
      <alignment horizontal="left" vertical="center"/>
    </xf>
    <xf numFmtId="0" fontId="41" fillId="0" borderId="112" xfId="110" applyFont="1" applyBorder="1" applyAlignment="1">
      <alignment horizontal="center" vertical="center"/>
    </xf>
    <xf numFmtId="0" fontId="41" fillId="0" borderId="109" xfId="110" applyFont="1" applyBorder="1" applyAlignment="1">
      <alignment horizontal="center" vertical="center"/>
    </xf>
    <xf numFmtId="0" fontId="41" fillId="0" borderId="108" xfId="110" applyFont="1" applyBorder="1" applyAlignment="1">
      <alignment horizontal="left" vertical="center"/>
    </xf>
    <xf numFmtId="0" fontId="41" fillId="0" borderId="66" xfId="110" applyFont="1" applyBorder="1" applyAlignment="1">
      <alignment horizontal="center" vertical="center"/>
    </xf>
    <xf numFmtId="0" fontId="41" fillId="0" borderId="64" xfId="110" applyFont="1" applyBorder="1" applyAlignment="1">
      <alignment horizontal="center" vertical="center"/>
    </xf>
    <xf numFmtId="0" fontId="41" fillId="0" borderId="55" xfId="110" applyFont="1" applyBorder="1" applyAlignment="1">
      <alignment horizontal="left" vertical="center"/>
    </xf>
    <xf numFmtId="177" fontId="41" fillId="0" borderId="14" xfId="0" applyNumberFormat="1" applyFont="1" applyBorder="1"/>
    <xf numFmtId="176" fontId="47" fillId="0" borderId="68" xfId="0" applyNumberFormat="1" applyFont="1" applyBorder="1"/>
    <xf numFmtId="49" fontId="44" fillId="0" borderId="0" xfId="0" applyNumberFormat="1" applyFont="1" applyAlignment="1">
      <alignment horizontal="center"/>
    </xf>
    <xf numFmtId="0" fontId="41" fillId="0" borderId="26" xfId="110" applyFont="1" applyBorder="1" applyAlignment="1">
      <alignment horizontal="right" vertical="center"/>
    </xf>
    <xf numFmtId="0" fontId="41" fillId="0" borderId="51" xfId="110" applyFont="1" applyBorder="1" applyAlignment="1">
      <alignment horizontal="right" vertical="center"/>
    </xf>
    <xf numFmtId="0" fontId="41" fillId="0" borderId="54" xfId="110" applyFont="1" applyBorder="1" applyAlignment="1">
      <alignment horizontal="right" vertical="center"/>
    </xf>
    <xf numFmtId="0" fontId="41" fillId="0" borderId="111" xfId="110" applyFont="1" applyBorder="1" applyAlignment="1">
      <alignment horizontal="right" vertical="center"/>
    </xf>
    <xf numFmtId="0" fontId="41" fillId="0" borderId="108" xfId="110" applyFont="1" applyBorder="1" applyAlignment="1">
      <alignment horizontal="right" vertical="center"/>
    </xf>
    <xf numFmtId="0" fontId="41" fillId="0" borderId="65" xfId="110" applyFont="1" applyBorder="1" applyAlignment="1">
      <alignment horizontal="right" vertical="center"/>
    </xf>
    <xf numFmtId="0" fontId="41" fillId="0" borderId="19" xfId="110" applyFont="1" applyBorder="1" applyAlignment="1">
      <alignment horizontal="right" vertical="center"/>
    </xf>
    <xf numFmtId="0" fontId="40" fillId="0" borderId="0" xfId="0" applyFont="1" applyAlignment="1">
      <alignment horizontal="left" vertical="center"/>
    </xf>
    <xf numFmtId="176" fontId="44" fillId="0" borderId="0" xfId="0" applyNumberFormat="1" applyFont="1" applyAlignment="1">
      <alignment horizontal="left"/>
    </xf>
    <xf numFmtId="0" fontId="41" fillId="0" borderId="67" xfId="0" applyFont="1" applyBorder="1" applyAlignment="1">
      <alignment horizontal="left"/>
    </xf>
    <xf numFmtId="0" fontId="41" fillId="0" borderId="67" xfId="0" applyFont="1" applyBorder="1" applyAlignment="1">
      <alignment horizontal="left" wrapText="1"/>
    </xf>
    <xf numFmtId="0" fontId="41" fillId="0" borderId="14" xfId="110" quotePrefix="1" applyFont="1" applyBorder="1" applyAlignment="1">
      <alignment horizontal="center" wrapText="1"/>
    </xf>
    <xf numFmtId="0" fontId="41" fillId="0" borderId="68" xfId="110" applyFont="1" applyBorder="1" applyAlignment="1">
      <alignment horizontal="left" wrapText="1"/>
    </xf>
    <xf numFmtId="0" fontId="41" fillId="0" borderId="69" xfId="110" applyFont="1" applyBorder="1" applyAlignment="1">
      <alignment horizontal="left" wrapText="1"/>
    </xf>
    <xf numFmtId="0" fontId="41" fillId="0" borderId="88" xfId="0" applyFont="1" applyBorder="1" applyAlignment="1">
      <alignment horizontal="left"/>
    </xf>
    <xf numFmtId="0" fontId="41" fillId="0" borderId="88" xfId="0" applyFont="1" applyBorder="1" applyAlignment="1">
      <alignment horizontal="right"/>
    </xf>
    <xf numFmtId="49" fontId="41" fillId="0" borderId="14" xfId="0" applyNumberFormat="1" applyFont="1" applyBorder="1" applyAlignment="1">
      <alignment horizontal="center"/>
    </xf>
    <xf numFmtId="0" fontId="41" fillId="0" borderId="0" xfId="0" applyFont="1" applyAlignment="1">
      <alignment horizontal="left" wrapText="1" shrinkToFit="1"/>
    </xf>
    <xf numFmtId="0" fontId="41" fillId="0" borderId="16" xfId="0" applyFont="1" applyBorder="1" applyAlignment="1">
      <alignment horizontal="center" shrinkToFit="1"/>
    </xf>
    <xf numFmtId="0" fontId="41" fillId="0" borderId="67" xfId="0" applyFont="1" applyBorder="1" applyAlignment="1">
      <alignment horizontal="left" wrapText="1" shrinkToFit="1"/>
    </xf>
    <xf numFmtId="0" fontId="45" fillId="0" borderId="16" xfId="0" applyFont="1" applyBorder="1" applyAlignment="1">
      <alignment horizontal="center" shrinkToFit="1"/>
    </xf>
    <xf numFmtId="0" fontId="41" fillId="0" borderId="67" xfId="110" applyFont="1" applyBorder="1" applyAlignment="1">
      <alignment horizontal="left" wrapText="1"/>
    </xf>
    <xf numFmtId="0" fontId="41" fillId="0" borderId="139" xfId="110" applyFont="1" applyBorder="1" applyAlignment="1">
      <alignment horizontal="center"/>
    </xf>
    <xf numFmtId="0" fontId="41" fillId="0" borderId="148" xfId="110" applyFont="1" applyBorder="1" applyAlignment="1">
      <alignment horizontal="left"/>
    </xf>
    <xf numFmtId="49" fontId="41" fillId="0" borderId="16" xfId="0" applyNumberFormat="1" applyFont="1" applyBorder="1" applyAlignment="1">
      <alignment horizontal="center"/>
    </xf>
    <xf numFmtId="49" fontId="41" fillId="0" borderId="16" xfId="0" applyNumberFormat="1" applyFont="1" applyBorder="1" applyAlignment="1">
      <alignment horizontal="center" shrinkToFit="1"/>
    </xf>
    <xf numFmtId="0" fontId="41" fillId="0" borderId="88" xfId="0" applyFont="1" applyBorder="1" applyAlignment="1">
      <alignment horizontal="center"/>
    </xf>
    <xf numFmtId="0" fontId="41" fillId="0" borderId="39" xfId="138" applyFont="1" applyBorder="1" applyAlignment="1">
      <alignment horizontal="center"/>
    </xf>
    <xf numFmtId="0" fontId="41" fillId="0" borderId="0" xfId="110" applyNumberFormat="1" applyFont="1" applyBorder="1" applyAlignment="1">
      <alignment horizontal="right"/>
    </xf>
    <xf numFmtId="38" fontId="41" fillId="0" borderId="68" xfId="0" applyNumberFormat="1" applyFont="1" applyBorder="1" applyAlignment="1">
      <alignment horizontal="left" wrapText="1"/>
    </xf>
    <xf numFmtId="0" fontId="41" fillId="0" borderId="0" xfId="0" applyFont="1" applyAlignment="1">
      <alignment horizontal="right" wrapText="1"/>
    </xf>
    <xf numFmtId="0" fontId="41" fillId="0" borderId="68" xfId="0" applyFont="1" applyBorder="1" applyAlignment="1">
      <alignment horizontal="left" wrapText="1" shrinkToFit="1"/>
    </xf>
    <xf numFmtId="0" fontId="41" fillId="0" borderId="14" xfId="110" applyFont="1" applyBorder="1" applyAlignment="1">
      <alignment horizontal="center" wrapText="1"/>
    </xf>
    <xf numFmtId="0" fontId="41" fillId="0" borderId="14" xfId="0" applyFont="1" applyBorder="1" applyAlignment="1">
      <alignment horizontal="center" wrapText="1"/>
    </xf>
    <xf numFmtId="0" fontId="45" fillId="0" borderId="0" xfId="0" applyFont="1" applyAlignment="1">
      <alignment horizontal="center" wrapText="1"/>
    </xf>
    <xf numFmtId="0" fontId="44" fillId="0" borderId="0" xfId="0" applyFont="1" applyAlignment="1">
      <alignment horizontal="left" wrapText="1" shrinkToFit="1"/>
    </xf>
    <xf numFmtId="0" fontId="41" fillId="0" borderId="68" xfId="110" applyFont="1" applyBorder="1" applyAlignment="1">
      <alignment horizontal="left" wrapText="1" shrinkToFit="1"/>
    </xf>
    <xf numFmtId="0" fontId="44" fillId="0" borderId="0" xfId="110" applyFont="1" applyBorder="1" applyAlignment="1">
      <alignment horizontal="left" wrapText="1" shrinkToFit="1"/>
    </xf>
    <xf numFmtId="0" fontId="41" fillId="0" borderId="67" xfId="110" applyFont="1" applyBorder="1" applyAlignment="1">
      <alignment horizontal="left" wrapText="1" shrinkToFit="1"/>
    </xf>
    <xf numFmtId="0" fontId="41" fillId="0" borderId="0" xfId="110" applyFont="1" applyBorder="1" applyAlignment="1">
      <alignment horizontal="right" wrapText="1"/>
    </xf>
    <xf numFmtId="0" fontId="41" fillId="0" borderId="39" xfId="0" applyFont="1" applyBorder="1" applyAlignment="1">
      <alignment horizontal="left" wrapText="1" shrinkToFit="1"/>
    </xf>
    <xf numFmtId="0" fontId="41" fillId="0" borderId="0" xfId="110" applyFont="1" applyBorder="1" applyAlignment="1">
      <alignment horizontal="center" wrapText="1"/>
    </xf>
    <xf numFmtId="0" fontId="41" fillId="0" borderId="0" xfId="110" applyFont="1" applyBorder="1" applyAlignment="1">
      <alignment horizontal="left" wrapText="1" shrinkToFit="1"/>
    </xf>
    <xf numFmtId="0" fontId="41" fillId="0" borderId="39" xfId="110" applyFont="1" applyBorder="1" applyAlignment="1">
      <alignment horizontal="left" wrapText="1" shrinkToFit="1"/>
    </xf>
    <xf numFmtId="0" fontId="41" fillId="0" borderId="0" xfId="0" applyFont="1" applyAlignment="1">
      <alignment horizontal="right" wrapText="1" shrinkToFit="1"/>
    </xf>
    <xf numFmtId="0" fontId="41" fillId="0" borderId="16" xfId="110" applyFont="1" applyBorder="1" applyAlignment="1">
      <alignment horizontal="center" wrapText="1" shrinkToFit="1"/>
    </xf>
    <xf numFmtId="49" fontId="41" fillId="0" borderId="0" xfId="110" applyNumberFormat="1" applyFont="1" applyBorder="1" applyAlignment="1">
      <alignment horizontal="center" wrapText="1" shrinkToFit="1"/>
    </xf>
    <xf numFmtId="0" fontId="41" fillId="0" borderId="14" xfId="0" applyFont="1" applyBorder="1" applyAlignment="1">
      <alignment horizontal="center" wrapText="1" shrinkToFit="1"/>
    </xf>
    <xf numFmtId="0" fontId="41" fillId="0" borderId="0" xfId="110" applyFont="1" applyBorder="1" applyAlignment="1">
      <alignment horizontal="right" wrapText="1" shrinkToFit="1"/>
    </xf>
    <xf numFmtId="0" fontId="44" fillId="0" borderId="67" xfId="0" applyFont="1" applyBorder="1" applyAlignment="1">
      <alignment horizontal="left" wrapText="1"/>
    </xf>
    <xf numFmtId="0" fontId="41" fillId="0" borderId="0" xfId="110" applyFont="1" applyBorder="1" applyAlignment="1">
      <alignment horizontal="center" wrapText="1" shrinkToFit="1"/>
    </xf>
    <xf numFmtId="0" fontId="44" fillId="0" borderId="0" xfId="0" applyFont="1" applyAlignment="1">
      <alignment horizontal="left" wrapText="1"/>
    </xf>
    <xf numFmtId="0" fontId="41" fillId="0" borderId="16" xfId="0" applyFont="1" applyBorder="1" applyAlignment="1">
      <alignment horizontal="center" wrapText="1" shrinkToFit="1"/>
    </xf>
    <xf numFmtId="0" fontId="44" fillId="0" borderId="0" xfId="110" applyFont="1" applyBorder="1" applyAlignment="1">
      <alignment horizontal="left" wrapText="1"/>
    </xf>
    <xf numFmtId="0" fontId="41" fillId="0" borderId="130" xfId="110" applyFont="1" applyBorder="1" applyAlignment="1">
      <alignment horizontal="center"/>
    </xf>
    <xf numFmtId="0" fontId="41" fillId="0" borderId="106" xfId="110" applyFont="1" applyBorder="1" applyAlignment="1">
      <alignment horizontal="center" shrinkToFit="1"/>
    </xf>
    <xf numFmtId="0" fontId="41" fillId="0" borderId="153" xfId="110" applyFont="1" applyBorder="1" applyAlignment="1"/>
    <xf numFmtId="184" fontId="41" fillId="0" borderId="153" xfId="110" applyNumberFormat="1" applyFont="1" applyBorder="1" applyAlignment="1"/>
    <xf numFmtId="184" fontId="41" fillId="0" borderId="0" xfId="110" applyNumberFormat="1" applyFont="1" applyBorder="1" applyAlignment="1"/>
    <xf numFmtId="184" fontId="41" fillId="0" borderId="76" xfId="110" applyNumberFormat="1" applyFont="1" applyBorder="1" applyAlignment="1">
      <alignment vertical="center"/>
    </xf>
    <xf numFmtId="184" fontId="41" fillId="0" borderId="101" xfId="0" applyNumberFormat="1" applyFont="1" applyBorder="1"/>
    <xf numFmtId="0" fontId="41" fillId="0" borderId="101" xfId="0" applyFont="1" applyBorder="1" applyAlignment="1">
      <alignment horizontal="right"/>
    </xf>
    <xf numFmtId="0" fontId="41" fillId="0" borderId="153" xfId="110" applyFont="1" applyBorder="1" applyAlignment="1">
      <alignment horizontal="right"/>
    </xf>
    <xf numFmtId="0" fontId="40" fillId="0" borderId="153" xfId="0" applyFont="1" applyBorder="1" applyAlignment="1">
      <alignment horizontal="right"/>
    </xf>
    <xf numFmtId="0" fontId="40" fillId="0" borderId="101" xfId="0" applyFont="1" applyBorder="1" applyAlignment="1">
      <alignment horizontal="right"/>
    </xf>
    <xf numFmtId="0" fontId="40" fillId="0" borderId="154" xfId="0" applyFont="1" applyBorder="1" applyAlignment="1">
      <alignment horizontal="right"/>
    </xf>
    <xf numFmtId="184" fontId="41" fillId="0" borderId="76" xfId="110" applyNumberFormat="1" applyFont="1" applyBorder="1" applyAlignment="1">
      <alignment horizontal="right" vertical="center"/>
    </xf>
    <xf numFmtId="0" fontId="40" fillId="0" borderId="88" xfId="0" applyFont="1" applyBorder="1" applyAlignment="1">
      <alignment horizontal="right"/>
    </xf>
    <xf numFmtId="184" fontId="41" fillId="0" borderId="88" xfId="0" applyNumberFormat="1" applyFont="1" applyBorder="1" applyAlignment="1">
      <alignment horizontal="right"/>
    </xf>
    <xf numFmtId="0" fontId="40" fillId="0" borderId="48" xfId="0" applyFont="1" applyBorder="1" applyAlignment="1">
      <alignment horizontal="right"/>
    </xf>
    <xf numFmtId="0" fontId="40" fillId="0" borderId="124" xfId="0" applyFont="1" applyBorder="1" applyAlignment="1">
      <alignment horizontal="center"/>
    </xf>
    <xf numFmtId="0" fontId="40" fillId="0" borderId="152" xfId="0" applyFont="1" applyBorder="1" applyAlignment="1">
      <alignment horizontal="center"/>
    </xf>
    <xf numFmtId="184" fontId="41" fillId="0" borderId="67" xfId="110" applyNumberFormat="1" applyFont="1" applyBorder="1" applyAlignment="1">
      <alignment horizontal="center"/>
    </xf>
    <xf numFmtId="184" fontId="40" fillId="0" borderId="24" xfId="0" applyNumberFormat="1" applyFont="1" applyBorder="1" applyAlignment="1">
      <alignment horizontal="center"/>
    </xf>
    <xf numFmtId="184" fontId="41" fillId="0" borderId="19" xfId="139" applyNumberFormat="1" applyFont="1" applyBorder="1" applyAlignment="1">
      <alignment horizontal="right" vertical="center"/>
    </xf>
    <xf numFmtId="0" fontId="41" fillId="0" borderId="177" xfId="110" applyFont="1" applyBorder="1" applyAlignment="1">
      <alignment horizontal="left" vertical="center"/>
    </xf>
    <xf numFmtId="0" fontId="41" fillId="0" borderId="33" xfId="110" applyFont="1" applyBorder="1" applyAlignment="1">
      <alignment horizontal="left" vertical="center"/>
    </xf>
    <xf numFmtId="0" fontId="41" fillId="0" borderId="59" xfId="110" applyFont="1" applyBorder="1" applyAlignment="1">
      <alignment horizontal="right" vertical="center"/>
    </xf>
    <xf numFmtId="0" fontId="41" fillId="0" borderId="59" xfId="110" applyFont="1" applyBorder="1" applyAlignment="1">
      <alignment horizontal="center" vertical="center"/>
    </xf>
    <xf numFmtId="0" fontId="41" fillId="0" borderId="36" xfId="110" applyFont="1" applyBorder="1" applyAlignment="1">
      <alignment horizontal="center" vertical="center"/>
    </xf>
    <xf numFmtId="0" fontId="41" fillId="0" borderId="37" xfId="110" applyFont="1" applyBorder="1" applyAlignment="1">
      <alignment horizontal="center" vertical="center"/>
    </xf>
    <xf numFmtId="0" fontId="41" fillId="0" borderId="32" xfId="110" applyFont="1" applyBorder="1" applyAlignment="1">
      <alignment horizontal="left" vertical="center"/>
    </xf>
    <xf numFmtId="0" fontId="41" fillId="0" borderId="59" xfId="110" applyFont="1" applyBorder="1" applyAlignment="1">
      <alignment horizontal="left" vertical="center"/>
    </xf>
    <xf numFmtId="0" fontId="41" fillId="0" borderId="52" xfId="110" applyFont="1" applyBorder="1" applyAlignment="1">
      <alignment horizontal="left" vertical="center"/>
    </xf>
    <xf numFmtId="0" fontId="41" fillId="0" borderId="25" xfId="110" applyFont="1" applyBorder="1" applyAlignment="1">
      <alignment horizontal="right" vertical="center"/>
    </xf>
    <xf numFmtId="0" fontId="41" fillId="0" borderId="53" xfId="110" applyFont="1" applyBorder="1" applyAlignment="1">
      <alignment horizontal="center" vertical="center"/>
    </xf>
    <xf numFmtId="0" fontId="41" fillId="0" borderId="70" xfId="110" applyFont="1" applyBorder="1" applyAlignment="1">
      <alignment horizontal="center" vertical="center"/>
    </xf>
    <xf numFmtId="0" fontId="41" fillId="0" borderId="94" xfId="110" applyFont="1" applyBorder="1" applyAlignment="1">
      <alignment horizontal="left" vertical="center"/>
    </xf>
    <xf numFmtId="0" fontId="41" fillId="0" borderId="93" xfId="110" applyFont="1" applyBorder="1" applyAlignment="1">
      <alignment horizontal="right" vertical="center"/>
    </xf>
    <xf numFmtId="0" fontId="41" fillId="0" borderId="95" xfId="110" applyFont="1" applyBorder="1" applyAlignment="1">
      <alignment horizontal="center" vertical="center"/>
    </xf>
    <xf numFmtId="0" fontId="41" fillId="0" borderId="93" xfId="110" applyFont="1" applyBorder="1" applyAlignment="1">
      <alignment horizontal="left" vertical="center"/>
    </xf>
    <xf numFmtId="0" fontId="41" fillId="0" borderId="102" xfId="110" applyFont="1" applyBorder="1" applyAlignment="1">
      <alignment horizontal="right" vertical="center"/>
    </xf>
    <xf numFmtId="184" fontId="41" fillId="0" borderId="88" xfId="110" applyNumberFormat="1" applyFont="1" applyBorder="1" applyAlignment="1">
      <alignment horizontal="right" vertical="center"/>
    </xf>
    <xf numFmtId="184" fontId="41" fillId="0" borderId="92" xfId="110" applyNumberFormat="1" applyFont="1" applyBorder="1" applyAlignment="1">
      <alignment horizontal="center" vertical="center"/>
    </xf>
    <xf numFmtId="0" fontId="41" fillId="0" borderId="25" xfId="110" applyFont="1" applyBorder="1" applyAlignment="1">
      <alignment horizontal="center" vertical="center"/>
    </xf>
    <xf numFmtId="184" fontId="41" fillId="0" borderId="93" xfId="110" applyNumberFormat="1" applyFont="1" applyBorder="1" applyAlignment="1">
      <alignment horizontal="right" vertical="center"/>
    </xf>
    <xf numFmtId="0" fontId="41" fillId="0" borderId="0" xfId="0" applyFont="1" applyAlignment="1">
      <alignment horizontal="left" vertical="center" indent="2" shrinkToFit="1"/>
    </xf>
    <xf numFmtId="0" fontId="41" fillId="0" borderId="0" xfId="0" applyFont="1" applyAlignment="1">
      <alignment vertical="center" shrinkToFit="1"/>
    </xf>
    <xf numFmtId="0" fontId="41" fillId="0" borderId="130" xfId="0" applyFont="1" applyBorder="1" applyAlignment="1">
      <alignment horizontal="right" shrinkToFit="1"/>
    </xf>
    <xf numFmtId="0" fontId="41" fillId="0" borderId="68" xfId="0" applyFont="1" applyBorder="1" applyAlignment="1">
      <alignment horizontal="left" vertical="center" indent="2" shrinkToFit="1"/>
    </xf>
    <xf numFmtId="0" fontId="41" fillId="0" borderId="130" xfId="110" applyFont="1" applyBorder="1" applyAlignment="1">
      <alignment horizontal="right"/>
    </xf>
    <xf numFmtId="176" fontId="41" fillId="0" borderId="0" xfId="139" applyNumberFormat="1" applyFont="1" applyAlignment="1">
      <alignment horizontal="center" vertical="center" shrinkToFit="1"/>
    </xf>
    <xf numFmtId="0" fontId="41" fillId="0" borderId="48" xfId="0" applyFont="1" applyBorder="1" applyAlignment="1">
      <alignment horizontal="right"/>
    </xf>
    <xf numFmtId="184" fontId="41" fillId="0" borderId="22" xfId="110" applyNumberFormat="1" applyFont="1" applyBorder="1" applyAlignment="1">
      <alignment horizontal="left"/>
    </xf>
    <xf numFmtId="0" fontId="41" fillId="0" borderId="0" xfId="110" applyNumberFormat="1" applyFont="1" applyBorder="1" applyAlignment="1">
      <alignment horizontal="left"/>
    </xf>
    <xf numFmtId="0" fontId="41" fillId="0" borderId="153" xfId="0" applyFont="1" applyBorder="1"/>
    <xf numFmtId="0" fontId="41" fillId="0" borderId="152" xfId="0" applyFont="1" applyBorder="1"/>
    <xf numFmtId="184" fontId="41" fillId="0" borderId="154" xfId="110" applyNumberFormat="1" applyFont="1" applyBorder="1" applyAlignment="1">
      <alignment horizontal="center"/>
    </xf>
    <xf numFmtId="0" fontId="41" fillId="0" borderId="154" xfId="0" applyFont="1" applyBorder="1"/>
    <xf numFmtId="184" fontId="41" fillId="0" borderId="116" xfId="110" applyNumberFormat="1" applyFont="1" applyBorder="1" applyAlignment="1">
      <alignment horizontal="center"/>
    </xf>
    <xf numFmtId="184" fontId="41" fillId="0" borderId="22" xfId="110" applyNumberFormat="1" applyFont="1" applyBorder="1" applyAlignment="1">
      <alignment horizontal="center"/>
    </xf>
    <xf numFmtId="184" fontId="41" fillId="0" borderId="14" xfId="0" applyNumberFormat="1" applyFont="1" applyBorder="1"/>
    <xf numFmtId="0" fontId="41" fillId="0" borderId="153" xfId="0" applyFont="1" applyBorder="1" applyAlignment="1">
      <alignment horizontal="right"/>
    </xf>
    <xf numFmtId="0" fontId="45" fillId="0" borderId="0" xfId="0" applyFont="1" applyAlignment="1">
      <alignment horizontal="right"/>
    </xf>
    <xf numFmtId="188" fontId="45" fillId="0" borderId="0" xfId="0" applyNumberFormat="1" applyFont="1" applyAlignment="1">
      <alignment horizontal="right"/>
    </xf>
    <xf numFmtId="188" fontId="45" fillId="0" borderId="14" xfId="0" applyNumberFormat="1" applyFont="1" applyBorder="1" applyAlignment="1">
      <alignment horizontal="center"/>
    </xf>
    <xf numFmtId="0" fontId="41" fillId="0" borderId="14" xfId="116" applyNumberFormat="1" applyFont="1" applyFill="1" applyBorder="1" applyAlignment="1">
      <alignment horizontal="center"/>
    </xf>
    <xf numFmtId="0" fontId="45" fillId="0" borderId="16" xfId="0" applyFont="1" applyBorder="1" applyAlignment="1">
      <alignment horizontal="center"/>
    </xf>
    <xf numFmtId="0" fontId="40" fillId="0" borderId="153" xfId="0" applyFont="1" applyBorder="1" applyAlignment="1">
      <alignment horizontal="center"/>
    </xf>
    <xf numFmtId="0" fontId="40" fillId="0" borderId="154" xfId="0" applyFont="1" applyBorder="1" applyAlignment="1">
      <alignment horizontal="center"/>
    </xf>
    <xf numFmtId="0" fontId="45" fillId="0" borderId="0" xfId="0" applyFont="1" applyAlignment="1">
      <alignment horizontal="center"/>
    </xf>
    <xf numFmtId="0" fontId="41" fillId="0" borderId="68" xfId="0" applyFont="1" applyBorder="1" applyAlignment="1">
      <alignment horizontal="right" indent="1" shrinkToFit="1"/>
    </xf>
    <xf numFmtId="0" fontId="41" fillId="0" borderId="48" xfId="0" applyFont="1" applyBorder="1" applyAlignment="1">
      <alignment horizontal="right" shrinkToFit="1"/>
    </xf>
    <xf numFmtId="0" fontId="41" fillId="0" borderId="67" xfId="0" applyFont="1" applyBorder="1"/>
    <xf numFmtId="0" fontId="41" fillId="0" borderId="154" xfId="0" applyFont="1" applyBorder="1" applyAlignment="1">
      <alignment horizontal="right"/>
    </xf>
    <xf numFmtId="0" fontId="41" fillId="0" borderId="67" xfId="0" applyFont="1" applyBorder="1" applyAlignment="1">
      <alignment horizontal="right"/>
    </xf>
    <xf numFmtId="0" fontId="40" fillId="0" borderId="0" xfId="0" applyFont="1" applyAlignment="1">
      <alignment horizontal="right" shrinkToFit="1"/>
    </xf>
    <xf numFmtId="184" fontId="41" fillId="0" borderId="67" xfId="0" applyNumberFormat="1" applyFont="1" applyBorder="1"/>
    <xf numFmtId="184" fontId="41" fillId="0" borderId="67" xfId="0" applyNumberFormat="1" applyFont="1" applyBorder="1" applyAlignment="1">
      <alignment horizontal="left"/>
    </xf>
    <xf numFmtId="187" fontId="40" fillId="0" borderId="0" xfId="0" applyNumberFormat="1" applyFont="1" applyAlignment="1">
      <alignment horizontal="center"/>
    </xf>
    <xf numFmtId="187" fontId="41" fillId="0" borderId="0" xfId="110" applyNumberFormat="1" applyFont="1" applyBorder="1" applyAlignment="1">
      <alignment horizontal="center"/>
    </xf>
    <xf numFmtId="184" fontId="41" fillId="0" borderId="67" xfId="0" applyNumberFormat="1" applyFont="1" applyBorder="1" applyAlignment="1">
      <alignment horizontal="right"/>
    </xf>
    <xf numFmtId="184" fontId="41" fillId="0" borderId="154" xfId="0" applyNumberFormat="1" applyFont="1" applyBorder="1" applyAlignment="1">
      <alignment horizontal="right"/>
    </xf>
    <xf numFmtId="184" fontId="41" fillId="0" borderId="67" xfId="110" applyNumberFormat="1" applyFont="1" applyBorder="1" applyAlignment="1">
      <alignment horizontal="right"/>
    </xf>
    <xf numFmtId="184" fontId="41" fillId="0" borderId="0" xfId="0" applyNumberFormat="1" applyFont="1" applyAlignment="1">
      <alignment horizontal="left"/>
    </xf>
    <xf numFmtId="184" fontId="41" fillId="0" borderId="67" xfId="0" applyNumberFormat="1" applyFont="1" applyBorder="1" applyAlignment="1">
      <alignment horizontal="center"/>
    </xf>
    <xf numFmtId="184" fontId="48" fillId="0" borderId="14" xfId="0" applyNumberFormat="1" applyFont="1" applyBorder="1" applyAlignment="1">
      <alignment horizontal="center"/>
    </xf>
    <xf numFmtId="184" fontId="45" fillId="0" borderId="14" xfId="0" applyNumberFormat="1" applyFont="1" applyBorder="1" applyAlignment="1">
      <alignment horizontal="center"/>
    </xf>
    <xf numFmtId="0" fontId="41" fillId="0" borderId="16" xfId="110" applyNumberFormat="1" applyFont="1" applyBorder="1" applyAlignment="1">
      <alignment horizontal="center"/>
    </xf>
    <xf numFmtId="184" fontId="40" fillId="0" borderId="16" xfId="0" applyNumberFormat="1" applyFont="1" applyBorder="1" applyAlignment="1">
      <alignment horizontal="center"/>
    </xf>
    <xf numFmtId="0" fontId="40" fillId="0" borderId="48" xfId="0" applyFont="1" applyBorder="1" applyAlignment="1">
      <alignment horizontal="left"/>
    </xf>
    <xf numFmtId="0" fontId="40" fillId="0" borderId="101" xfId="0" applyFont="1" applyBorder="1" applyAlignment="1">
      <alignment horizontal="left"/>
    </xf>
    <xf numFmtId="0" fontId="40" fillId="0" borderId="80" xfId="0" applyFont="1" applyBorder="1" applyAlignment="1">
      <alignment horizontal="left"/>
    </xf>
    <xf numFmtId="184" fontId="41" fillId="0" borderId="68" xfId="0" applyNumberFormat="1" applyFont="1" applyBorder="1" applyAlignment="1">
      <alignment horizontal="center"/>
    </xf>
    <xf numFmtId="187" fontId="41" fillId="0" borderId="14" xfId="0" applyNumberFormat="1" applyFont="1" applyBorder="1" applyAlignment="1">
      <alignment horizontal="center"/>
    </xf>
    <xf numFmtId="184" fontId="41" fillId="0" borderId="68" xfId="0" applyNumberFormat="1" applyFont="1" applyBorder="1" applyAlignment="1">
      <alignment horizontal="left"/>
    </xf>
    <xf numFmtId="184" fontId="40" fillId="0" borderId="68" xfId="0" applyNumberFormat="1" applyFont="1" applyBorder="1" applyAlignment="1">
      <alignment horizontal="left"/>
    </xf>
    <xf numFmtId="3" fontId="50" fillId="0" borderId="0" xfId="116" applyNumberFormat="1" applyFont="1" applyFill="1" applyAlignment="1">
      <alignment horizontal="right" vertical="center"/>
    </xf>
    <xf numFmtId="3" fontId="50" fillId="0" borderId="88" xfId="116" applyNumberFormat="1" applyFont="1" applyFill="1" applyBorder="1" applyAlignment="1">
      <alignment horizontal="right" vertical="center"/>
    </xf>
    <xf numFmtId="3" fontId="50" fillId="0" borderId="27" xfId="116" applyNumberFormat="1" applyFont="1" applyFill="1" applyBorder="1" applyAlignment="1">
      <alignment horizontal="right" vertical="center"/>
    </xf>
    <xf numFmtId="3" fontId="50" fillId="0" borderId="118" xfId="116" applyNumberFormat="1" applyFont="1" applyFill="1" applyBorder="1" applyAlignment="1">
      <alignment horizontal="right"/>
    </xf>
    <xf numFmtId="3" fontId="50" fillId="0" borderId="0" xfId="116" applyNumberFormat="1" applyFont="1" applyFill="1" applyBorder="1" applyAlignment="1">
      <alignment horizontal="right"/>
    </xf>
    <xf numFmtId="3" fontId="50" fillId="0" borderId="0" xfId="116" applyNumberFormat="1" applyFont="1" applyFill="1" applyAlignment="1">
      <alignment horizontal="right"/>
    </xf>
    <xf numFmtId="3" fontId="50" fillId="0" borderId="0" xfId="116" applyNumberFormat="1" applyFont="1" applyFill="1" applyBorder="1" applyAlignment="1">
      <alignment horizontal="right" shrinkToFit="1"/>
    </xf>
    <xf numFmtId="3" fontId="50" fillId="0" borderId="107" xfId="116" applyNumberFormat="1" applyFont="1" applyFill="1" applyBorder="1" applyAlignment="1">
      <alignment horizontal="right" shrinkToFit="1"/>
    </xf>
    <xf numFmtId="3" fontId="50" fillId="0" borderId="0" xfId="116" applyNumberFormat="1" applyFont="1" applyFill="1" applyBorder="1" applyAlignment="1" applyProtection="1">
      <alignment horizontal="right" shrinkToFit="1"/>
    </xf>
    <xf numFmtId="3" fontId="50" fillId="0" borderId="0" xfId="116" applyNumberFormat="1" applyFont="1" applyFill="1" applyAlignment="1">
      <alignment horizontal="right" shrinkToFit="1"/>
    </xf>
    <xf numFmtId="3" fontId="50" fillId="0" borderId="48" xfId="116" applyNumberFormat="1" applyFont="1" applyFill="1" applyBorder="1" applyAlignment="1">
      <alignment horizontal="right" shrinkToFit="1"/>
    </xf>
    <xf numFmtId="3" fontId="50" fillId="0" borderId="0" xfId="116" applyNumberFormat="1" applyFont="1" applyFill="1" applyAlignment="1">
      <alignment horizontal="left" vertical="center"/>
    </xf>
    <xf numFmtId="3" fontId="50" fillId="0" borderId="17" xfId="116" applyNumberFormat="1" applyFont="1" applyFill="1" applyBorder="1" applyAlignment="1">
      <alignment horizontal="right" vertical="center"/>
    </xf>
    <xf numFmtId="3" fontId="50" fillId="0" borderId="88" xfId="116" applyNumberFormat="1" applyFont="1" applyFill="1" applyBorder="1" applyAlignment="1">
      <alignment horizontal="right"/>
    </xf>
    <xf numFmtId="3" fontId="41" fillId="0" borderId="0" xfId="116" applyNumberFormat="1" applyFont="1" applyFill="1" applyBorder="1" applyAlignment="1">
      <alignment horizontal="right"/>
    </xf>
    <xf numFmtId="3" fontId="50" fillId="0" borderId="0" xfId="116" applyNumberFormat="1" applyFont="1" applyFill="1" applyBorder="1" applyAlignment="1">
      <alignment horizontal="right" wrapText="1" shrinkToFit="1"/>
    </xf>
    <xf numFmtId="3" fontId="50" fillId="0" borderId="107" xfId="116" applyNumberFormat="1" applyFont="1" applyFill="1" applyBorder="1" applyAlignment="1">
      <alignment horizontal="right"/>
    </xf>
    <xf numFmtId="3" fontId="50" fillId="0" borderId="78" xfId="116" applyNumberFormat="1" applyFont="1" applyFill="1" applyBorder="1" applyAlignment="1">
      <alignment horizontal="right"/>
    </xf>
    <xf numFmtId="3" fontId="41" fillId="0" borderId="149" xfId="116" applyNumberFormat="1" applyFont="1" applyFill="1" applyBorder="1" applyAlignment="1">
      <alignment horizontal="right"/>
    </xf>
    <xf numFmtId="3" fontId="41" fillId="0" borderId="0" xfId="116" applyNumberFormat="1" applyFont="1" applyFill="1" applyBorder="1" applyAlignment="1">
      <alignment horizontal="right" wrapText="1" shrinkToFit="1"/>
    </xf>
    <xf numFmtId="3" fontId="41" fillId="0" borderId="130" xfId="116" applyNumberFormat="1" applyFont="1" applyFill="1" applyBorder="1" applyAlignment="1">
      <alignment horizontal="right"/>
    </xf>
    <xf numFmtId="3" fontId="41" fillId="0" borderId="78" xfId="116" applyNumberFormat="1" applyFont="1" applyFill="1" applyBorder="1" applyAlignment="1">
      <alignment horizontal="right"/>
    </xf>
    <xf numFmtId="3" fontId="41" fillId="0" borderId="130" xfId="116" applyNumberFormat="1" applyFont="1" applyFill="1" applyBorder="1" applyAlignment="1">
      <alignment horizontal="right" shrinkToFit="1"/>
    </xf>
    <xf numFmtId="3" fontId="41" fillId="0" borderId="0" xfId="116" applyNumberFormat="1" applyFont="1" applyFill="1" applyBorder="1" applyAlignment="1">
      <alignment horizontal="right" shrinkToFit="1"/>
    </xf>
    <xf numFmtId="3" fontId="41" fillId="0" borderId="0" xfId="116" applyNumberFormat="1" applyFont="1" applyFill="1" applyAlignment="1">
      <alignment horizontal="right" wrapText="1"/>
    </xf>
    <xf numFmtId="3" fontId="41" fillId="0" borderId="0" xfId="116" applyNumberFormat="1" applyFont="1" applyFill="1" applyAlignment="1">
      <alignment horizontal="right" vertical="center"/>
    </xf>
    <xf numFmtId="3" fontId="50" fillId="0" borderId="0" xfId="116" applyNumberFormat="1" applyFont="1" applyFill="1" applyBorder="1" applyAlignment="1">
      <alignment horizontal="right" wrapText="1"/>
    </xf>
    <xf numFmtId="3" fontId="55" fillId="0" borderId="0" xfId="116" applyNumberFormat="1" applyFont="1" applyFill="1" applyBorder="1" applyAlignment="1">
      <alignment horizontal="right" shrinkToFit="1"/>
    </xf>
    <xf numFmtId="3" fontId="50" fillId="0" borderId="0" xfId="116" applyNumberFormat="1" applyFont="1" applyFill="1" applyBorder="1" applyAlignment="1">
      <alignment horizontal="right" vertical="center"/>
    </xf>
    <xf numFmtId="3" fontId="41" fillId="0" borderId="0" xfId="116" applyNumberFormat="1" applyFont="1" applyFill="1" applyAlignment="1">
      <alignment horizontal="right"/>
    </xf>
    <xf numFmtId="3" fontId="41" fillId="0" borderId="0" xfId="116" applyNumberFormat="1" applyFont="1" applyFill="1" applyBorder="1" applyAlignment="1">
      <alignment horizontal="right" wrapText="1"/>
    </xf>
    <xf numFmtId="3" fontId="41" fillId="0" borderId="86" xfId="116" applyNumberFormat="1" applyFont="1" applyFill="1" applyBorder="1" applyAlignment="1">
      <alignment horizontal="right"/>
    </xf>
    <xf numFmtId="3" fontId="41" fillId="0" borderId="107" xfId="116" applyNumberFormat="1" applyFont="1" applyFill="1" applyBorder="1" applyAlignment="1">
      <alignment horizontal="right"/>
    </xf>
    <xf numFmtId="3" fontId="41" fillId="0" borderId="88" xfId="116" applyNumberFormat="1" applyFont="1" applyFill="1" applyBorder="1" applyAlignment="1">
      <alignment horizontal="right"/>
    </xf>
    <xf numFmtId="3" fontId="50" fillId="0" borderId="107" xfId="116" applyNumberFormat="1" applyFont="1" applyFill="1" applyBorder="1" applyAlignment="1">
      <alignment horizontal="right" wrapText="1"/>
    </xf>
    <xf numFmtId="3" fontId="50" fillId="0" borderId="88" xfId="116" applyNumberFormat="1" applyFont="1" applyFill="1" applyBorder="1" applyAlignment="1">
      <alignment horizontal="right" wrapText="1"/>
    </xf>
    <xf numFmtId="3" fontId="41" fillId="0" borderId="166" xfId="116" applyNumberFormat="1" applyFont="1" applyFill="1" applyBorder="1" applyAlignment="1">
      <alignment horizontal="right"/>
    </xf>
    <xf numFmtId="3" fontId="45" fillId="0" borderId="0" xfId="116" applyNumberFormat="1" applyFont="1" applyFill="1" applyBorder="1" applyAlignment="1">
      <alignment horizontal="right" wrapText="1"/>
    </xf>
    <xf numFmtId="3" fontId="41" fillId="0" borderId="107" xfId="116" applyNumberFormat="1" applyFont="1" applyFill="1" applyBorder="1" applyAlignment="1">
      <alignment horizontal="right" wrapText="1"/>
    </xf>
    <xf numFmtId="3" fontId="41" fillId="0" borderId="78" xfId="116" applyNumberFormat="1" applyFont="1" applyFill="1" applyBorder="1" applyAlignment="1">
      <alignment horizontal="right" wrapText="1"/>
    </xf>
    <xf numFmtId="3" fontId="50" fillId="0" borderId="101" xfId="116" applyNumberFormat="1" applyFont="1" applyFill="1" applyBorder="1" applyAlignment="1">
      <alignment horizontal="right"/>
    </xf>
    <xf numFmtId="3" fontId="50" fillId="0" borderId="0" xfId="116" applyNumberFormat="1" applyFont="1" applyFill="1" applyBorder="1" applyAlignment="1">
      <alignment horizontal="right" wrapText="1" readingOrder="1"/>
    </xf>
    <xf numFmtId="3" fontId="50" fillId="0" borderId="111" xfId="116" applyNumberFormat="1" applyFont="1" applyFill="1" applyBorder="1" applyAlignment="1">
      <alignment horizontal="right"/>
    </xf>
    <xf numFmtId="3" fontId="41" fillId="0" borderId="0" xfId="0" applyNumberFormat="1" applyFont="1" applyAlignment="1">
      <alignment horizontal="center"/>
    </xf>
    <xf numFmtId="3" fontId="50" fillId="0" borderId="0" xfId="116" applyNumberFormat="1" applyFont="1" applyFill="1" applyBorder="1" applyAlignment="1" applyProtection="1">
      <alignment horizontal="right"/>
    </xf>
    <xf numFmtId="3" fontId="50" fillId="0" borderId="0" xfId="116" applyNumberFormat="1" applyFont="1" applyFill="1" applyBorder="1" applyAlignment="1" applyProtection="1">
      <alignment horizontal="right" wrapText="1"/>
    </xf>
    <xf numFmtId="3" fontId="50" fillId="0" borderId="0" xfId="116" applyNumberFormat="1" applyFont="1" applyFill="1" applyAlignment="1">
      <alignment horizontal="right" wrapText="1"/>
    </xf>
    <xf numFmtId="3" fontId="50" fillId="0" borderId="107" xfId="116" applyNumberFormat="1" applyFont="1" applyFill="1" applyBorder="1" applyAlignment="1" applyProtection="1">
      <alignment horizontal="right"/>
    </xf>
    <xf numFmtId="3" fontId="50" fillId="0" borderId="88" xfId="116" applyNumberFormat="1" applyFont="1" applyFill="1" applyBorder="1" applyAlignment="1">
      <alignment horizontal="right" shrinkToFit="1"/>
    </xf>
    <xf numFmtId="3" fontId="50" fillId="0" borderId="0" xfId="116" quotePrefix="1" applyNumberFormat="1" applyFont="1" applyFill="1" applyBorder="1" applyAlignment="1" applyProtection="1">
      <alignment horizontal="right" wrapText="1"/>
    </xf>
    <xf numFmtId="3" fontId="50" fillId="0" borderId="0" xfId="116" quotePrefix="1" applyNumberFormat="1" applyFont="1" applyFill="1" applyBorder="1" applyAlignment="1" applyProtection="1">
      <alignment horizontal="right"/>
    </xf>
    <xf numFmtId="3" fontId="41" fillId="0" borderId="0" xfId="116" applyNumberFormat="1" applyFont="1" applyFill="1" applyBorder="1" applyAlignment="1" applyProtection="1">
      <alignment horizontal="right"/>
    </xf>
    <xf numFmtId="3" fontId="50" fillId="0" borderId="0" xfId="116" quotePrefix="1" applyNumberFormat="1" applyFont="1" applyFill="1" applyBorder="1" applyAlignment="1">
      <alignment horizontal="right"/>
    </xf>
    <xf numFmtId="3" fontId="41" fillId="0" borderId="0" xfId="116" applyNumberFormat="1" applyFont="1" applyFill="1" applyAlignment="1" applyProtection="1">
      <alignment horizontal="right" vertical="center"/>
    </xf>
    <xf numFmtId="3" fontId="40" fillId="0" borderId="0" xfId="116" applyNumberFormat="1" applyFont="1" applyFill="1" applyAlignment="1">
      <alignment horizontal="right"/>
    </xf>
    <xf numFmtId="3" fontId="41" fillId="0" borderId="0" xfId="116" applyNumberFormat="1" applyFont="1" applyFill="1" applyAlignment="1">
      <alignment vertical="center"/>
    </xf>
    <xf numFmtId="3" fontId="41" fillId="0" borderId="0" xfId="116" applyNumberFormat="1" applyFont="1" applyFill="1" applyBorder="1" applyAlignment="1" applyProtection="1">
      <alignment horizontal="right" vertical="center"/>
    </xf>
    <xf numFmtId="3" fontId="41" fillId="0" borderId="0" xfId="116" quotePrefix="1" applyNumberFormat="1" applyFont="1" applyFill="1" applyBorder="1" applyAlignment="1" applyProtection="1">
      <alignment horizontal="right"/>
    </xf>
    <xf numFmtId="3" fontId="40" fillId="0" borderId="0" xfId="116" applyNumberFormat="1" applyFont="1" applyFill="1" applyAlignment="1">
      <alignment horizontal="right" vertical="center"/>
    </xf>
    <xf numFmtId="3" fontId="41" fillId="0" borderId="0" xfId="116" applyNumberFormat="1" applyFont="1" applyFill="1" applyBorder="1" applyAlignment="1" applyProtection="1">
      <alignment horizontal="right" wrapText="1"/>
    </xf>
    <xf numFmtId="3" fontId="41" fillId="0" borderId="130" xfId="116" applyNumberFormat="1" applyFont="1" applyFill="1" applyBorder="1" applyAlignment="1" applyProtection="1">
      <alignment horizontal="right" wrapText="1"/>
    </xf>
    <xf numFmtId="3" fontId="41" fillId="0" borderId="142" xfId="116" applyNumberFormat="1" applyFont="1" applyFill="1" applyBorder="1" applyAlignment="1">
      <alignment horizontal="right"/>
    </xf>
    <xf numFmtId="3" fontId="41" fillId="0" borderId="142" xfId="116" applyNumberFormat="1" applyFont="1" applyFill="1" applyBorder="1" applyAlignment="1" applyProtection="1">
      <alignment horizontal="right"/>
    </xf>
    <xf numFmtId="3" fontId="41" fillId="0" borderId="142" xfId="116" applyNumberFormat="1" applyFont="1" applyFill="1" applyBorder="1" applyAlignment="1">
      <alignment horizontal="right" wrapText="1"/>
    </xf>
    <xf numFmtId="3" fontId="41" fillId="0" borderId="88" xfId="116" applyNumberFormat="1" applyFont="1" applyFill="1" applyBorder="1" applyAlignment="1" applyProtection="1">
      <alignment horizontal="right"/>
    </xf>
    <xf numFmtId="3" fontId="41" fillId="0" borderId="88" xfId="116" applyNumberFormat="1" applyFont="1" applyFill="1" applyBorder="1" applyAlignment="1" applyProtection="1">
      <alignment horizontal="right" wrapText="1"/>
    </xf>
    <xf numFmtId="3" fontId="41" fillId="0" borderId="142" xfId="116" applyNumberFormat="1" applyFont="1" applyFill="1" applyBorder="1" applyAlignment="1" applyProtection="1">
      <alignment horizontal="right" wrapText="1"/>
    </xf>
    <xf numFmtId="3" fontId="41" fillId="0" borderId="78" xfId="116" applyNumberFormat="1" applyFont="1" applyFill="1" applyBorder="1" applyAlignment="1" applyProtection="1">
      <alignment horizontal="right"/>
    </xf>
    <xf numFmtId="3" fontId="41" fillId="0" borderId="130" xfId="116" applyNumberFormat="1" applyFont="1" applyFill="1" applyBorder="1" applyAlignment="1" applyProtection="1">
      <alignment horizontal="right"/>
    </xf>
    <xf numFmtId="3" fontId="46" fillId="0" borderId="142" xfId="116" applyNumberFormat="1" applyFont="1" applyFill="1" applyBorder="1" applyAlignment="1" applyProtection="1">
      <alignment horizontal="right"/>
    </xf>
    <xf numFmtId="3" fontId="41" fillId="0" borderId="78" xfId="116" applyNumberFormat="1" applyFont="1" applyFill="1" applyBorder="1" applyAlignment="1" applyProtection="1">
      <alignment horizontal="right" wrapText="1"/>
    </xf>
    <xf numFmtId="3" fontId="40" fillId="0" borderId="0" xfId="116" applyNumberFormat="1" applyFont="1" applyFill="1" applyBorder="1" applyAlignment="1">
      <alignment horizontal="right"/>
    </xf>
    <xf numFmtId="3" fontId="41" fillId="0" borderId="131" xfId="116" applyNumberFormat="1" applyFont="1" applyFill="1" applyBorder="1" applyAlignment="1" applyProtection="1">
      <alignment horizontal="right" wrapText="1"/>
    </xf>
    <xf numFmtId="3" fontId="41" fillId="0" borderId="128" xfId="116" applyNumberFormat="1" applyFont="1" applyFill="1" applyBorder="1" applyAlignment="1" applyProtection="1">
      <alignment horizontal="right" wrapText="1"/>
    </xf>
    <xf numFmtId="3" fontId="41" fillId="0" borderId="128" xfId="116" applyNumberFormat="1" applyFont="1" applyFill="1" applyBorder="1" applyAlignment="1" applyProtection="1">
      <alignment horizontal="right"/>
    </xf>
    <xf numFmtId="3" fontId="41" fillId="0" borderId="131" xfId="116" applyNumberFormat="1" applyFont="1" applyFill="1" applyBorder="1" applyAlignment="1" applyProtection="1">
      <alignment horizontal="right"/>
    </xf>
    <xf numFmtId="3" fontId="41" fillId="0" borderId="0" xfId="116" quotePrefix="1" applyNumberFormat="1" applyFont="1" applyFill="1" applyBorder="1" applyAlignment="1" applyProtection="1">
      <alignment horizontal="right" wrapText="1"/>
    </xf>
    <xf numFmtId="3" fontId="41" fillId="0" borderId="133" xfId="116" applyNumberFormat="1" applyFont="1" applyFill="1" applyBorder="1" applyAlignment="1" applyProtection="1">
      <alignment horizontal="right" wrapText="1"/>
    </xf>
    <xf numFmtId="3" fontId="41" fillId="0" borderId="133" xfId="116" applyNumberFormat="1" applyFont="1" applyFill="1" applyBorder="1" applyAlignment="1" applyProtection="1">
      <alignment horizontal="right"/>
    </xf>
    <xf numFmtId="3" fontId="41" fillId="0" borderId="19" xfId="116" applyNumberFormat="1" applyFont="1" applyFill="1" applyBorder="1" applyAlignment="1">
      <alignment horizontal="right" vertical="center"/>
    </xf>
    <xf numFmtId="3" fontId="41" fillId="0" borderId="59" xfId="116" applyNumberFormat="1" applyFont="1" applyFill="1" applyBorder="1" applyAlignment="1">
      <alignment horizontal="right" vertical="center"/>
    </xf>
    <xf numFmtId="3" fontId="41" fillId="0" borderId="54" xfId="116" applyNumberFormat="1" applyFont="1" applyFill="1" applyBorder="1" applyAlignment="1">
      <alignment horizontal="right" vertical="center"/>
    </xf>
    <xf numFmtId="3" fontId="41" fillId="0" borderId="0" xfId="116" applyNumberFormat="1" applyFont="1" applyFill="1" applyBorder="1" applyAlignment="1" applyProtection="1">
      <alignment horizontal="right" wrapText="1" shrinkToFit="1"/>
    </xf>
    <xf numFmtId="3" fontId="41" fillId="0" borderId="0" xfId="116" applyNumberFormat="1" applyFont="1" applyFill="1" applyBorder="1" applyAlignment="1" applyProtection="1">
      <alignment horizontal="right" shrinkToFit="1"/>
    </xf>
    <xf numFmtId="3" fontId="41" fillId="0" borderId="19" xfId="116" applyNumberFormat="1" applyFont="1" applyFill="1" applyBorder="1" applyAlignment="1" applyProtection="1">
      <alignment horizontal="right" vertical="center"/>
    </xf>
    <xf numFmtId="3" fontId="41" fillId="0" borderId="25" xfId="116" applyNumberFormat="1" applyFont="1" applyFill="1" applyBorder="1" applyAlignment="1">
      <alignment horizontal="right" vertical="center"/>
    </xf>
    <xf numFmtId="3" fontId="41" fillId="0" borderId="26" xfId="116" applyNumberFormat="1" applyFont="1" applyFill="1" applyBorder="1" applyAlignment="1">
      <alignment horizontal="right" vertical="center"/>
    </xf>
    <xf numFmtId="3" fontId="41" fillId="0" borderId="101" xfId="116" applyNumberFormat="1" applyFont="1" applyFill="1" applyBorder="1" applyAlignment="1">
      <alignment horizontal="right"/>
    </xf>
    <xf numFmtId="3" fontId="41" fillId="0" borderId="88" xfId="116" applyNumberFormat="1" applyFont="1" applyFill="1" applyBorder="1" applyAlignment="1">
      <alignment horizontal="right" wrapText="1"/>
    </xf>
    <xf numFmtId="3" fontId="40" fillId="0" borderId="0" xfId="0" applyNumberFormat="1" applyFont="1" applyAlignment="1">
      <alignment vertical="center"/>
    </xf>
    <xf numFmtId="3" fontId="41" fillId="0" borderId="0" xfId="116" applyNumberFormat="1" applyFont="1" applyFill="1" applyBorder="1" applyAlignment="1">
      <alignment horizontal="right" vertical="center"/>
    </xf>
    <xf numFmtId="3" fontId="44" fillId="0" borderId="0" xfId="116" applyNumberFormat="1" applyFont="1" applyFill="1" applyBorder="1" applyAlignment="1" applyProtection="1">
      <alignment horizontal="right" wrapText="1" shrinkToFit="1"/>
    </xf>
    <xf numFmtId="3" fontId="44" fillId="0" borderId="0" xfId="116" applyNumberFormat="1" applyFont="1" applyFill="1" applyBorder="1" applyAlignment="1">
      <alignment horizontal="right" wrapText="1" shrinkToFit="1"/>
    </xf>
    <xf numFmtId="3" fontId="41" fillId="0" borderId="51" xfId="116" applyNumberFormat="1" applyFont="1" applyFill="1" applyBorder="1" applyAlignment="1">
      <alignment horizontal="right" vertical="center"/>
    </xf>
    <xf numFmtId="3" fontId="41" fillId="0" borderId="130" xfId="116" applyNumberFormat="1" applyFont="1" applyFill="1" applyBorder="1" applyAlignment="1">
      <alignment horizontal="right" wrapText="1"/>
    </xf>
    <xf numFmtId="3" fontId="44" fillId="0" borderId="0" xfId="116" applyNumberFormat="1" applyFont="1" applyFill="1" applyBorder="1" applyAlignment="1" applyProtection="1">
      <alignment horizontal="right" wrapText="1"/>
    </xf>
    <xf numFmtId="3" fontId="44" fillId="0" borderId="0" xfId="116" applyNumberFormat="1" applyFont="1" applyFill="1" applyBorder="1" applyAlignment="1">
      <alignment horizontal="right" wrapText="1"/>
    </xf>
    <xf numFmtId="3" fontId="41" fillId="0" borderId="93" xfId="116" applyNumberFormat="1" applyFont="1" applyFill="1" applyBorder="1" applyAlignment="1">
      <alignment horizontal="right" vertical="center"/>
    </xf>
    <xf numFmtId="3" fontId="41" fillId="0" borderId="111" xfId="116" applyNumberFormat="1" applyFont="1" applyFill="1" applyBorder="1" applyAlignment="1">
      <alignment horizontal="right" vertical="center"/>
    </xf>
    <xf numFmtId="3" fontId="41" fillId="0" borderId="108" xfId="116" applyNumberFormat="1" applyFont="1" applyFill="1" applyBorder="1" applyAlignment="1">
      <alignment horizontal="right" vertical="center"/>
    </xf>
    <xf numFmtId="3" fontId="41" fillId="0" borderId="65" xfId="116" applyNumberFormat="1" applyFont="1" applyFill="1" applyBorder="1" applyAlignment="1">
      <alignment horizontal="right" vertical="center"/>
    </xf>
    <xf numFmtId="3" fontId="40" fillId="0" borderId="101" xfId="116" applyNumberFormat="1" applyFont="1" applyFill="1" applyBorder="1" applyAlignment="1">
      <alignment horizontal="right"/>
    </xf>
    <xf numFmtId="3" fontId="41" fillId="0" borderId="153" xfId="116" applyNumberFormat="1" applyFont="1" applyFill="1" applyBorder="1" applyAlignment="1">
      <alignment horizontal="right" wrapText="1"/>
    </xf>
    <xf numFmtId="3" fontId="40" fillId="0" borderId="153" xfId="116" applyNumberFormat="1" applyFont="1" applyFill="1" applyBorder="1" applyAlignment="1">
      <alignment horizontal="right"/>
    </xf>
    <xf numFmtId="3" fontId="41" fillId="0" borderId="102" xfId="116" applyNumberFormat="1" applyFont="1" applyFill="1" applyBorder="1" applyAlignment="1">
      <alignment horizontal="right" vertical="center"/>
    </xf>
    <xf numFmtId="3" fontId="40" fillId="0" borderId="149" xfId="116" applyNumberFormat="1" applyFont="1" applyFill="1" applyBorder="1" applyAlignment="1">
      <alignment horizontal="right"/>
    </xf>
    <xf numFmtId="3" fontId="41" fillId="0" borderId="153" xfId="116" applyNumberFormat="1" applyFont="1" applyFill="1" applyBorder="1" applyAlignment="1">
      <alignment horizontal="right"/>
    </xf>
    <xf numFmtId="3" fontId="41" fillId="0" borderId="48" xfId="116" applyNumberFormat="1" applyFont="1" applyFill="1" applyBorder="1" applyAlignment="1">
      <alignment horizontal="right" wrapText="1"/>
    </xf>
    <xf numFmtId="3" fontId="40" fillId="0" borderId="153" xfId="116" applyNumberFormat="1" applyFont="1" applyFill="1" applyBorder="1"/>
    <xf numFmtId="3" fontId="40" fillId="0" borderId="0" xfId="116" applyNumberFormat="1" applyFont="1" applyFill="1"/>
    <xf numFmtId="3" fontId="41" fillId="0" borderId="88" xfId="116" applyNumberFormat="1" applyFont="1" applyFill="1" applyBorder="1" applyAlignment="1">
      <alignment horizontal="center" wrapText="1"/>
    </xf>
    <xf numFmtId="3" fontId="40" fillId="0" borderId="154" xfId="116" applyNumberFormat="1" applyFont="1" applyFill="1" applyBorder="1"/>
    <xf numFmtId="3" fontId="41" fillId="0" borderId="88" xfId="116" applyNumberFormat="1" applyFont="1" applyFill="1" applyBorder="1" applyAlignment="1">
      <alignment horizontal="right" vertical="center"/>
    </xf>
    <xf numFmtId="3" fontId="40" fillId="0" borderId="0" xfId="116" applyNumberFormat="1" applyFont="1" applyFill="1" applyBorder="1" applyAlignment="1">
      <alignment horizontal="right" wrapText="1"/>
    </xf>
    <xf numFmtId="3" fontId="40" fillId="0" borderId="154" xfId="116" applyNumberFormat="1" applyFont="1" applyFill="1" applyBorder="1" applyAlignment="1">
      <alignment horizontal="right"/>
    </xf>
    <xf numFmtId="3" fontId="41" fillId="0" borderId="0" xfId="116" applyNumberFormat="1" applyFont="1" applyFill="1" applyBorder="1" applyAlignment="1">
      <alignment wrapText="1"/>
    </xf>
    <xf numFmtId="3" fontId="41" fillId="0" borderId="154" xfId="116" applyNumberFormat="1" applyFont="1" applyFill="1" applyBorder="1" applyAlignment="1">
      <alignment horizontal="right" wrapText="1"/>
    </xf>
    <xf numFmtId="3" fontId="41" fillId="0" borderId="76" xfId="116" applyNumberFormat="1" applyFont="1" applyFill="1" applyBorder="1" applyAlignment="1">
      <alignment horizontal="right" vertical="center"/>
    </xf>
    <xf numFmtId="3" fontId="45" fillId="0" borderId="0" xfId="116" quotePrefix="1" applyNumberFormat="1" applyFont="1" applyFill="1" applyBorder="1" applyAlignment="1">
      <alignment horizontal="right" wrapText="1"/>
    </xf>
    <xf numFmtId="3" fontId="41" fillId="0" borderId="0" xfId="116" quotePrefix="1" applyNumberFormat="1" applyFont="1" applyFill="1" applyBorder="1" applyAlignment="1">
      <alignment horizontal="right" wrapText="1"/>
    </xf>
    <xf numFmtId="3" fontId="40" fillId="0" borderId="88" xfId="116" applyNumberFormat="1" applyFont="1" applyFill="1" applyBorder="1" applyAlignment="1">
      <alignment horizontal="right" wrapText="1"/>
    </xf>
    <xf numFmtId="3" fontId="40" fillId="0" borderId="48" xfId="116" applyNumberFormat="1" applyFont="1" applyFill="1" applyBorder="1"/>
    <xf numFmtId="3" fontId="40" fillId="0" borderId="48" xfId="116" applyNumberFormat="1" applyFont="1" applyFill="1" applyBorder="1" applyAlignment="1">
      <alignment horizontal="right"/>
    </xf>
    <xf numFmtId="184" fontId="41" fillId="0" borderId="68" xfId="110" applyNumberFormat="1" applyFont="1" applyBorder="1" applyAlignment="1"/>
    <xf numFmtId="184" fontId="40" fillId="0" borderId="103" xfId="0" applyNumberFormat="1" applyFont="1" applyBorder="1"/>
    <xf numFmtId="184" fontId="40" fillId="0" borderId="149" xfId="0" applyNumberFormat="1" applyFont="1" applyBorder="1"/>
    <xf numFmtId="184" fontId="41" fillId="0" borderId="103" xfId="0" applyNumberFormat="1" applyFont="1" applyBorder="1"/>
    <xf numFmtId="184" fontId="41" fillId="0" borderId="91" xfId="0" applyNumberFormat="1" applyFont="1" applyBorder="1"/>
    <xf numFmtId="184" fontId="40" fillId="0" borderId="91" xfId="0" applyNumberFormat="1" applyFont="1" applyBorder="1"/>
    <xf numFmtId="184" fontId="41" fillId="0" borderId="88" xfId="0" applyNumberFormat="1" applyFont="1" applyBorder="1" applyAlignment="1">
      <alignment horizontal="left"/>
    </xf>
    <xf numFmtId="184" fontId="41" fillId="0" borderId="101" xfId="110" applyNumberFormat="1" applyFont="1" applyBorder="1" applyAlignment="1">
      <alignment horizontal="right"/>
    </xf>
    <xf numFmtId="184" fontId="41" fillId="0" borderId="149" xfId="110" applyNumberFormat="1" applyFont="1" applyBorder="1" applyAlignment="1">
      <alignment horizontal="right"/>
    </xf>
    <xf numFmtId="184" fontId="41" fillId="0" borderId="91" xfId="110" applyNumberFormat="1" applyFont="1" applyBorder="1" applyAlignment="1">
      <alignment vertical="center"/>
    </xf>
    <xf numFmtId="184" fontId="41" fillId="0" borderId="88" xfId="110" applyNumberFormat="1" applyFont="1" applyBorder="1" applyAlignment="1">
      <alignment vertical="center"/>
    </xf>
    <xf numFmtId="184" fontId="41" fillId="0" borderId="94" xfId="110" applyNumberFormat="1" applyFont="1" applyBorder="1" applyAlignment="1">
      <alignment vertical="center"/>
    </xf>
    <xf numFmtId="184" fontId="41" fillId="0" borderId="95" xfId="110" applyNumberFormat="1" applyFont="1" applyBorder="1" applyAlignment="1">
      <alignment horizontal="center" vertical="center"/>
    </xf>
    <xf numFmtId="184" fontId="41" fillId="0" borderId="102" xfId="110" applyNumberFormat="1" applyFont="1" applyBorder="1" applyAlignment="1">
      <alignment vertical="center"/>
    </xf>
    <xf numFmtId="184" fontId="41" fillId="0" borderId="77" xfId="110" applyNumberFormat="1" applyFont="1" applyBorder="1" applyAlignment="1">
      <alignment horizontal="center" vertical="center"/>
    </xf>
    <xf numFmtId="184" fontId="41" fillId="0" borderId="93" xfId="110" applyNumberFormat="1" applyFont="1" applyBorder="1" applyAlignment="1">
      <alignment vertical="center"/>
    </xf>
    <xf numFmtId="184" fontId="41" fillId="0" borderId="0" xfId="110" applyNumberFormat="1" applyFont="1" applyAlignment="1">
      <alignment horizontal="center" vertical="center"/>
    </xf>
    <xf numFmtId="184" fontId="41" fillId="0" borderId="0" xfId="110" applyNumberFormat="1" applyFont="1" applyAlignment="1">
      <alignment horizontal="left" vertical="center"/>
    </xf>
    <xf numFmtId="184" fontId="40" fillId="0" borderId="0" xfId="0" applyNumberFormat="1" applyFont="1" applyAlignment="1">
      <alignment horizontal="center" vertical="center"/>
    </xf>
    <xf numFmtId="184" fontId="41" fillId="0" borderId="68" xfId="110" applyNumberFormat="1" applyFont="1" applyBorder="1" applyAlignment="1">
      <alignment vertical="center"/>
    </xf>
    <xf numFmtId="184" fontId="41" fillId="0" borderId="14" xfId="110" applyNumberFormat="1" applyFont="1" applyBorder="1" applyAlignment="1">
      <alignment horizontal="center" vertical="center"/>
    </xf>
    <xf numFmtId="184" fontId="41" fillId="0" borderId="98" xfId="110" applyNumberFormat="1" applyFont="1" applyBorder="1" applyAlignment="1">
      <alignment vertical="center"/>
    </xf>
    <xf numFmtId="184" fontId="41" fillId="0" borderId="51" xfId="110" applyNumberFormat="1" applyFont="1" applyBorder="1" applyAlignment="1">
      <alignment horizontal="right" vertical="center"/>
    </xf>
    <xf numFmtId="184" fontId="41" fillId="0" borderId="51" xfId="110" applyNumberFormat="1" applyFont="1" applyBorder="1" applyAlignment="1">
      <alignment horizontal="center" vertical="center"/>
    </xf>
    <xf numFmtId="184" fontId="41" fillId="0" borderId="67" xfId="110" applyNumberFormat="1" applyFont="1" applyBorder="1" applyAlignment="1">
      <alignment vertical="center"/>
    </xf>
    <xf numFmtId="184" fontId="41" fillId="0" borderId="80" xfId="110" applyNumberFormat="1" applyFont="1" applyBorder="1" applyAlignment="1">
      <alignment vertical="center"/>
    </xf>
    <xf numFmtId="184" fontId="41" fillId="0" borderId="81" xfId="110" applyNumberFormat="1" applyFont="1" applyBorder="1" applyAlignment="1">
      <alignment horizontal="center" vertical="center"/>
    </xf>
    <xf numFmtId="184" fontId="41" fillId="0" borderId="51" xfId="110" applyNumberFormat="1" applyFont="1" applyBorder="1" applyAlignment="1">
      <alignment vertical="center"/>
    </xf>
    <xf numFmtId="184" fontId="41" fillId="0" borderId="49" xfId="110" applyNumberFormat="1" applyFont="1" applyBorder="1" applyAlignment="1">
      <alignment horizontal="center" vertical="center"/>
    </xf>
    <xf numFmtId="184" fontId="41" fillId="0" borderId="38" xfId="110" applyNumberFormat="1" applyFont="1" applyBorder="1" applyAlignment="1">
      <alignment horizontal="center" vertical="center"/>
    </xf>
    <xf numFmtId="184" fontId="41" fillId="0" borderId="0" xfId="110" applyNumberFormat="1" applyFont="1" applyBorder="1" applyAlignment="1">
      <alignment vertical="center"/>
    </xf>
    <xf numFmtId="184" fontId="41" fillId="0" borderId="96" xfId="110" applyNumberFormat="1" applyFont="1" applyBorder="1" applyAlignment="1">
      <alignment vertical="center"/>
    </xf>
    <xf numFmtId="184" fontId="41" fillId="0" borderId="98" xfId="110" applyNumberFormat="1" applyFont="1" applyBorder="1" applyAlignment="1">
      <alignment horizontal="right" vertical="center"/>
    </xf>
    <xf numFmtId="184" fontId="41" fillId="0" borderId="97" xfId="110" applyNumberFormat="1" applyFont="1" applyBorder="1" applyAlignment="1">
      <alignment horizontal="center" vertical="center"/>
    </xf>
    <xf numFmtId="184" fontId="42" fillId="0" borderId="75" xfId="110" applyNumberFormat="1" applyFont="1" applyBorder="1" applyAlignment="1">
      <alignment horizontal="right" vertical="center"/>
    </xf>
    <xf numFmtId="184" fontId="42" fillId="0" borderId="74" xfId="110" applyNumberFormat="1" applyFont="1" applyBorder="1" applyAlignment="1">
      <alignment horizontal="center" vertical="center"/>
    </xf>
    <xf numFmtId="184" fontId="41" fillId="0" borderId="29" xfId="110" applyNumberFormat="1" applyFont="1" applyBorder="1" applyAlignment="1">
      <alignment vertical="center"/>
    </xf>
    <xf numFmtId="184" fontId="41" fillId="0" borderId="27" xfId="110" applyNumberFormat="1" applyFont="1" applyBorder="1" applyAlignment="1">
      <alignment horizontal="right" vertical="center"/>
    </xf>
    <xf numFmtId="184" fontId="41" fillId="0" borderId="31" xfId="110" applyNumberFormat="1" applyFont="1" applyBorder="1" applyAlignment="1">
      <alignment horizontal="center" vertical="center"/>
    </xf>
    <xf numFmtId="184" fontId="41" fillId="0" borderId="27" xfId="110" applyNumberFormat="1" applyFont="1" applyBorder="1" applyAlignment="1">
      <alignment vertical="center"/>
    </xf>
    <xf numFmtId="184" fontId="41" fillId="0" borderId="0" xfId="0" applyNumberFormat="1" applyFont="1" applyAlignment="1">
      <alignment horizontal="left" shrinkToFit="1"/>
    </xf>
    <xf numFmtId="184" fontId="41" fillId="0" borderId="0" xfId="0" applyNumberFormat="1" applyFont="1" applyAlignment="1">
      <alignment horizontal="left" vertical="center" wrapText="1"/>
    </xf>
    <xf numFmtId="184" fontId="41" fillId="0" borderId="147" xfId="110" applyNumberFormat="1" applyFont="1" applyBorder="1" applyAlignment="1">
      <alignment horizontal="left"/>
    </xf>
    <xf numFmtId="184" fontId="41" fillId="0" borderId="14" xfId="110" applyNumberFormat="1" applyFont="1" applyBorder="1" applyAlignment="1">
      <alignment horizontal="left"/>
    </xf>
    <xf numFmtId="184" fontId="41" fillId="0" borderId="14" xfId="110" applyNumberFormat="1" applyFont="1" applyBorder="1" applyAlignment="1">
      <alignment horizontal="left" shrinkToFit="1"/>
    </xf>
    <xf numFmtId="184" fontId="41" fillId="0" borderId="157" xfId="110" applyNumberFormat="1" applyFont="1" applyBorder="1" applyAlignment="1">
      <alignment vertical="center" wrapText="1"/>
    </xf>
    <xf numFmtId="184" fontId="41" fillId="0" borderId="100" xfId="110" applyNumberFormat="1" applyFont="1" applyBorder="1" applyAlignment="1">
      <alignment horizontal="left"/>
    </xf>
    <xf numFmtId="184" fontId="41" fillId="0" borderId="68" xfId="0" applyNumberFormat="1" applyFont="1" applyBorder="1" applyAlignment="1">
      <alignment vertical="center"/>
    </xf>
    <xf numFmtId="3" fontId="41" fillId="0" borderId="93" xfId="119" applyNumberFormat="1" applyFont="1" applyFill="1" applyBorder="1" applyAlignment="1">
      <alignment horizontal="right" vertical="center"/>
    </xf>
    <xf numFmtId="3" fontId="41" fillId="0" borderId="0" xfId="119" applyNumberFormat="1" applyFont="1" applyFill="1" applyBorder="1" applyAlignment="1">
      <alignment horizontal="right" vertical="center"/>
    </xf>
    <xf numFmtId="3" fontId="40" fillId="0" borderId="101" xfId="119" applyNumberFormat="1" applyFont="1" applyFill="1" applyBorder="1" applyAlignment="1">
      <alignment horizontal="right"/>
    </xf>
    <xf numFmtId="3" fontId="40" fillId="0" borderId="0" xfId="119" applyNumberFormat="1" applyFont="1" applyFill="1" applyBorder="1" applyAlignment="1">
      <alignment horizontal="right"/>
    </xf>
    <xf numFmtId="3" fontId="40" fillId="0" borderId="0" xfId="0" applyNumberFormat="1" applyFont="1" applyAlignment="1">
      <alignment horizontal="right"/>
    </xf>
    <xf numFmtId="3" fontId="41" fillId="0" borderId="76" xfId="110" applyNumberFormat="1" applyFont="1" applyBorder="1" applyAlignment="1">
      <alignment horizontal="right" vertical="center"/>
    </xf>
    <xf numFmtId="3" fontId="41" fillId="0" borderId="51" xfId="119" applyNumberFormat="1" applyFont="1" applyFill="1" applyBorder="1" applyAlignment="1">
      <alignment horizontal="right" vertical="center"/>
    </xf>
    <xf numFmtId="3" fontId="40" fillId="0" borderId="149" xfId="0" applyNumberFormat="1" applyFont="1" applyBorder="1" applyAlignment="1">
      <alignment horizontal="right"/>
    </xf>
    <xf numFmtId="3" fontId="40" fillId="0" borderId="101" xfId="0" applyNumberFormat="1" applyFont="1" applyBorder="1" applyAlignment="1">
      <alignment horizontal="right"/>
    </xf>
    <xf numFmtId="3" fontId="41" fillId="0" borderId="88" xfId="110" applyNumberFormat="1" applyFont="1" applyBorder="1" applyAlignment="1">
      <alignment horizontal="right" vertical="center"/>
    </xf>
    <xf numFmtId="3" fontId="41" fillId="0" borderId="27" xfId="119" applyNumberFormat="1" applyFont="1" applyFill="1" applyBorder="1" applyAlignment="1">
      <alignment horizontal="right" vertical="center"/>
    </xf>
    <xf numFmtId="3" fontId="42" fillId="0" borderId="75" xfId="110" applyNumberFormat="1" applyFont="1" applyBorder="1" applyAlignment="1">
      <alignment horizontal="right" vertical="center"/>
    </xf>
    <xf numFmtId="3" fontId="41" fillId="0" borderId="0" xfId="110" applyNumberFormat="1" applyFont="1" applyBorder="1" applyAlignment="1">
      <alignment horizontal="right"/>
    </xf>
    <xf numFmtId="3" fontId="40" fillId="0" borderId="0" xfId="0" applyNumberFormat="1" applyFont="1" applyAlignment="1">
      <alignment horizontal="right" vertical="center"/>
    </xf>
    <xf numFmtId="3" fontId="41" fillId="0" borderId="93" xfId="110" applyNumberFormat="1" applyFont="1" applyBorder="1" applyAlignment="1">
      <alignment horizontal="right" vertical="center"/>
    </xf>
    <xf numFmtId="3" fontId="41" fillId="0" borderId="101" xfId="0" applyNumberFormat="1" applyFont="1" applyBorder="1" applyAlignment="1">
      <alignment horizontal="right"/>
    </xf>
    <xf numFmtId="3" fontId="41" fillId="0" borderId="0" xfId="0" applyNumberFormat="1" applyFont="1" applyAlignment="1">
      <alignment horizontal="right"/>
    </xf>
    <xf numFmtId="3" fontId="41" fillId="0" borderId="88" xfId="0" applyNumberFormat="1" applyFont="1" applyBorder="1" applyAlignment="1">
      <alignment horizontal="right"/>
    </xf>
    <xf numFmtId="3" fontId="41" fillId="0" borderId="98" xfId="119" applyNumberFormat="1" applyFont="1" applyFill="1" applyBorder="1" applyAlignment="1">
      <alignment horizontal="right" vertical="center"/>
    </xf>
    <xf numFmtId="0" fontId="49" fillId="0" borderId="0" xfId="110" applyFont="1" applyAlignment="1">
      <alignment horizontal="left" vertical="center"/>
    </xf>
    <xf numFmtId="184" fontId="41" fillId="0" borderId="0" xfId="119" applyNumberFormat="1" applyFont="1" applyFill="1" applyAlignment="1">
      <alignment horizontal="right" vertical="center"/>
    </xf>
    <xf numFmtId="184" fontId="41" fillId="0" borderId="19" xfId="119" applyNumberFormat="1" applyFont="1" applyFill="1" applyBorder="1" applyAlignment="1">
      <alignment horizontal="right" vertical="center"/>
    </xf>
    <xf numFmtId="3" fontId="41" fillId="0" borderId="101" xfId="116" applyNumberFormat="1" applyFont="1" applyFill="1" applyBorder="1" applyAlignment="1">
      <alignment horizontal="right" vertical="center"/>
    </xf>
    <xf numFmtId="0" fontId="41" fillId="0" borderId="101" xfId="110" applyFont="1" applyBorder="1" applyAlignment="1">
      <alignment horizontal="right" vertical="center"/>
    </xf>
    <xf numFmtId="3" fontId="41" fillId="0" borderId="107" xfId="116" applyNumberFormat="1" applyFont="1" applyFill="1" applyBorder="1" applyAlignment="1">
      <alignment horizontal="right" vertical="center"/>
    </xf>
    <xf numFmtId="0" fontId="41" fillId="0" borderId="107" xfId="110" applyFont="1" applyBorder="1" applyAlignment="1">
      <alignment horizontal="right" vertical="center"/>
    </xf>
    <xf numFmtId="0" fontId="41" fillId="0" borderId="104" xfId="110" applyFont="1" applyBorder="1" applyAlignment="1">
      <alignment horizontal="center" vertical="center"/>
    </xf>
    <xf numFmtId="3" fontId="40" fillId="0" borderId="0" xfId="116" applyNumberFormat="1" applyFont="1" applyFill="1" applyAlignment="1">
      <alignment vertical="center"/>
    </xf>
    <xf numFmtId="3" fontId="41" fillId="0" borderId="88" xfId="116" applyNumberFormat="1" applyFont="1" applyFill="1" applyBorder="1" applyAlignment="1">
      <alignment horizontal="left" vertical="center"/>
    </xf>
    <xf numFmtId="184" fontId="41" fillId="0" borderId="92" xfId="110" applyNumberFormat="1" applyFont="1" applyBorder="1" applyAlignment="1">
      <alignment horizontal="right" vertical="center"/>
    </xf>
    <xf numFmtId="184" fontId="41" fillId="0" borderId="0" xfId="0" applyNumberFormat="1" applyFont="1" applyAlignment="1">
      <alignment horizontal="center" vertical="center"/>
    </xf>
    <xf numFmtId="3" fontId="41" fillId="0" borderId="27" xfId="116" applyNumberFormat="1" applyFont="1" applyFill="1" applyBorder="1" applyAlignment="1">
      <alignment horizontal="right" vertical="center"/>
    </xf>
    <xf numFmtId="3" fontId="41" fillId="0" borderId="76" xfId="116" applyNumberFormat="1" applyFont="1" applyFill="1" applyBorder="1" applyAlignment="1">
      <alignment horizontal="left" vertical="center"/>
    </xf>
    <xf numFmtId="184" fontId="41" fillId="0" borderId="0" xfId="110" applyNumberFormat="1" applyFont="1" applyBorder="1" applyAlignment="1">
      <alignment horizontal="center" vertical="center"/>
    </xf>
    <xf numFmtId="3" fontId="41" fillId="0" borderId="25" xfId="116" applyNumberFormat="1" applyFont="1" applyFill="1" applyBorder="1" applyAlignment="1">
      <alignment horizontal="left" vertical="center"/>
    </xf>
    <xf numFmtId="3" fontId="41" fillId="0" borderId="71" xfId="116" applyNumberFormat="1" applyFont="1" applyFill="1" applyBorder="1" applyAlignment="1">
      <alignment horizontal="right" vertical="center"/>
    </xf>
    <xf numFmtId="0" fontId="41" fillId="0" borderId="71" xfId="110" applyFont="1" applyBorder="1" applyAlignment="1">
      <alignment horizontal="right" vertical="center"/>
    </xf>
    <xf numFmtId="0" fontId="41" fillId="0" borderId="72" xfId="110" applyFont="1" applyBorder="1" applyAlignment="1">
      <alignment horizontal="center" vertical="center"/>
    </xf>
    <xf numFmtId="0" fontId="41" fillId="0" borderId="49" xfId="110" applyFont="1" applyBorder="1" applyAlignment="1">
      <alignment horizontal="center" vertical="center"/>
    </xf>
    <xf numFmtId="3" fontId="41" fillId="0" borderId="93" xfId="116" applyNumberFormat="1" applyFont="1" applyFill="1" applyBorder="1" applyAlignment="1">
      <alignment horizontal="left" vertical="center"/>
    </xf>
    <xf numFmtId="0" fontId="41" fillId="0" borderId="81" xfId="110" applyFont="1" applyBorder="1" applyAlignment="1">
      <alignment horizontal="center" vertical="center"/>
    </xf>
    <xf numFmtId="3" fontId="41" fillId="0" borderId="0" xfId="119" applyNumberFormat="1" applyFont="1" applyFill="1" applyBorder="1" applyAlignment="1">
      <alignment horizontal="right" wrapText="1"/>
    </xf>
    <xf numFmtId="3" fontId="41" fillId="0" borderId="0" xfId="0" applyNumberFormat="1" applyFont="1" applyAlignment="1">
      <alignment horizontal="right" wrapText="1"/>
    </xf>
    <xf numFmtId="3" fontId="41" fillId="0" borderId="0" xfId="110" applyNumberFormat="1" applyFont="1" applyBorder="1" applyAlignment="1">
      <alignment horizontal="right" wrapText="1"/>
    </xf>
    <xf numFmtId="187" fontId="41" fillId="0" borderId="14" xfId="110" applyNumberFormat="1" applyFont="1" applyBorder="1" applyAlignment="1">
      <alignment horizontal="center"/>
    </xf>
    <xf numFmtId="184" fontId="41" fillId="0" borderId="68" xfId="0" applyNumberFormat="1" applyFont="1" applyBorder="1" applyAlignment="1">
      <alignment shrinkToFit="1"/>
    </xf>
    <xf numFmtId="3" fontId="41" fillId="0" borderId="0" xfId="119" applyNumberFormat="1" applyFont="1" applyFill="1" applyBorder="1" applyAlignment="1">
      <alignment horizontal="right" wrapText="1" shrinkToFit="1"/>
    </xf>
    <xf numFmtId="184" fontId="45" fillId="0" borderId="14" xfId="110" applyNumberFormat="1" applyFont="1" applyBorder="1" applyAlignment="1">
      <alignment horizontal="center" shrinkToFit="1"/>
    </xf>
    <xf numFmtId="184" fontId="41" fillId="0" borderId="0" xfId="0" applyNumberFormat="1" applyFont="1" applyAlignment="1">
      <alignment shrinkToFit="1"/>
    </xf>
    <xf numFmtId="184" fontId="41" fillId="0" borderId="14" xfId="110" applyNumberFormat="1" applyFont="1" applyBorder="1" applyAlignment="1">
      <alignment horizontal="center" shrinkToFit="1"/>
    </xf>
    <xf numFmtId="184" fontId="41" fillId="0" borderId="68" xfId="0" applyNumberFormat="1" applyFont="1" applyBorder="1" applyAlignment="1">
      <alignment vertical="center" shrinkToFit="1"/>
    </xf>
    <xf numFmtId="184" fontId="41" fillId="0" borderId="0" xfId="0" applyNumberFormat="1" applyFont="1" applyAlignment="1">
      <alignment vertical="top"/>
    </xf>
    <xf numFmtId="184" fontId="41" fillId="0" borderId="14" xfId="0" applyNumberFormat="1" applyFont="1" applyBorder="1" applyAlignment="1">
      <alignment horizontal="center" shrinkToFit="1"/>
    </xf>
    <xf numFmtId="184" fontId="45" fillId="0" borderId="14" xfId="0" applyNumberFormat="1" applyFont="1" applyBorder="1" applyAlignment="1">
      <alignment horizontal="center" shrinkToFit="1"/>
    </xf>
    <xf numFmtId="3" fontId="41" fillId="0" borderId="153" xfId="0" applyNumberFormat="1" applyFont="1" applyBorder="1" applyAlignment="1">
      <alignment horizontal="right" wrapText="1"/>
    </xf>
    <xf numFmtId="3" fontId="45" fillId="0" borderId="0" xfId="0" applyNumberFormat="1" applyFont="1" applyAlignment="1">
      <alignment horizontal="right"/>
    </xf>
    <xf numFmtId="184" fontId="45" fillId="0" borderId="0" xfId="0" applyNumberFormat="1" applyFont="1" applyAlignment="1">
      <alignment horizontal="right"/>
    </xf>
    <xf numFmtId="3" fontId="41" fillId="0" borderId="154" xfId="119" applyNumberFormat="1" applyFont="1" applyFill="1" applyBorder="1" applyAlignment="1">
      <alignment horizontal="right" wrapText="1"/>
    </xf>
    <xf numFmtId="3" fontId="41" fillId="0" borderId="0" xfId="119" applyNumberFormat="1" applyFont="1" applyFill="1" applyBorder="1" applyAlignment="1">
      <alignment horizontal="right"/>
    </xf>
    <xf numFmtId="3" fontId="41" fillId="0" borderId="154" xfId="0" applyNumberFormat="1" applyFont="1" applyBorder="1" applyAlignment="1">
      <alignment horizontal="right" wrapText="1"/>
    </xf>
    <xf numFmtId="184" fontId="41" fillId="0" borderId="154" xfId="110" applyNumberFormat="1" applyFont="1" applyBorder="1" applyAlignment="1">
      <alignment horizontal="right"/>
    </xf>
    <xf numFmtId="184" fontId="45" fillId="0" borderId="0" xfId="110" applyNumberFormat="1" applyFont="1" applyBorder="1" applyAlignment="1">
      <alignment horizontal="right"/>
    </xf>
    <xf numFmtId="184" fontId="45" fillId="0" borderId="16" xfId="110" applyNumberFormat="1" applyFont="1" applyBorder="1" applyAlignment="1">
      <alignment horizontal="center"/>
    </xf>
    <xf numFmtId="184" fontId="45" fillId="0" borderId="16" xfId="110" applyNumberFormat="1" applyFont="1" applyBorder="1" applyAlignment="1">
      <alignment horizontal="center" shrinkToFit="1"/>
    </xf>
    <xf numFmtId="184" fontId="41" fillId="0" borderId="16" xfId="110" applyNumberFormat="1" applyFont="1" applyBorder="1" applyAlignment="1">
      <alignment horizontal="center" shrinkToFit="1"/>
    </xf>
    <xf numFmtId="3" fontId="41" fillId="0" borderId="0" xfId="0" applyNumberFormat="1" applyFont="1" applyAlignment="1">
      <alignment horizontal="right" wrapText="1" shrinkToFit="1"/>
    </xf>
    <xf numFmtId="184" fontId="41" fillId="0" borderId="16" xfId="0" applyNumberFormat="1" applyFont="1" applyBorder="1" applyAlignment="1">
      <alignment horizontal="center" shrinkToFit="1"/>
    </xf>
    <xf numFmtId="3" fontId="45" fillId="0" borderId="0" xfId="110" applyNumberFormat="1" applyFont="1" applyBorder="1" applyAlignment="1">
      <alignment horizontal="right" wrapText="1" shrinkToFit="1"/>
    </xf>
    <xf numFmtId="184" fontId="41" fillId="0" borderId="103" xfId="0" applyNumberFormat="1" applyFont="1" applyBorder="1" applyAlignment="1">
      <alignment shrinkToFit="1"/>
    </xf>
    <xf numFmtId="3" fontId="41" fillId="0" borderId="101" xfId="119" applyNumberFormat="1" applyFont="1" applyFill="1" applyBorder="1" applyAlignment="1">
      <alignment horizontal="right" wrapText="1" shrinkToFit="1"/>
    </xf>
    <xf numFmtId="184" fontId="41" fillId="0" borderId="101" xfId="0" applyNumberFormat="1" applyFont="1" applyBorder="1" applyAlignment="1">
      <alignment horizontal="right" shrinkToFit="1"/>
    </xf>
    <xf numFmtId="184" fontId="41" fillId="0" borderId="100" xfId="0" applyNumberFormat="1" applyFont="1" applyBorder="1" applyAlignment="1">
      <alignment horizontal="center" shrinkToFit="1"/>
    </xf>
    <xf numFmtId="184" fontId="41" fillId="0" borderId="101" xfId="0" applyNumberFormat="1" applyFont="1" applyBorder="1" applyAlignment="1">
      <alignment shrinkToFit="1"/>
    </xf>
    <xf numFmtId="3" fontId="41" fillId="0" borderId="101" xfId="0" applyNumberFormat="1" applyFont="1" applyBorder="1" applyAlignment="1">
      <alignment horizontal="right" wrapText="1" shrinkToFit="1"/>
    </xf>
    <xf numFmtId="184" fontId="41" fillId="0" borderId="23" xfId="0" applyNumberFormat="1" applyFont="1" applyBorder="1" applyAlignment="1">
      <alignment horizontal="center" shrinkToFit="1"/>
    </xf>
    <xf numFmtId="184" fontId="41" fillId="0" borderId="24" xfId="0" applyNumberFormat="1" applyFont="1" applyBorder="1" applyAlignment="1">
      <alignment shrinkToFit="1"/>
    </xf>
    <xf numFmtId="3" fontId="45" fillId="0" borderId="101" xfId="110" applyNumberFormat="1" applyFont="1" applyBorder="1" applyAlignment="1">
      <alignment horizontal="right" wrapText="1" shrinkToFit="1"/>
    </xf>
    <xf numFmtId="184" fontId="41" fillId="0" borderId="101" xfId="110" applyNumberFormat="1" applyFont="1" applyBorder="1" applyAlignment="1">
      <alignment horizontal="right" shrinkToFit="1"/>
    </xf>
    <xf numFmtId="184" fontId="45" fillId="0" borderId="100" xfId="110" applyNumberFormat="1" applyFont="1" applyBorder="1" applyAlignment="1">
      <alignment horizontal="center" shrinkToFit="1"/>
    </xf>
    <xf numFmtId="184" fontId="41" fillId="0" borderId="0" xfId="0" applyNumberFormat="1" applyFont="1" applyAlignment="1">
      <alignment horizontal="right" shrinkToFit="1"/>
    </xf>
    <xf numFmtId="3" fontId="40" fillId="0" borderId="153" xfId="0" applyNumberFormat="1" applyFont="1" applyBorder="1" applyAlignment="1">
      <alignment horizontal="right"/>
    </xf>
    <xf numFmtId="0" fontId="40" fillId="0" borderId="106" xfId="0" applyFont="1" applyBorder="1" applyAlignment="1">
      <alignment horizontal="center"/>
    </xf>
    <xf numFmtId="184" fontId="41" fillId="0" borderId="68" xfId="0" applyNumberFormat="1" applyFont="1" applyBorder="1" applyAlignment="1">
      <alignment horizontal="center" shrinkToFit="1"/>
    </xf>
    <xf numFmtId="184" fontId="41" fillId="0" borderId="0" xfId="0" applyNumberFormat="1" applyFont="1" applyAlignment="1">
      <alignment horizontal="center" shrinkToFit="1"/>
    </xf>
    <xf numFmtId="184" fontId="45" fillId="0" borderId="14" xfId="110" applyNumberFormat="1" applyFont="1" applyBorder="1" applyAlignment="1">
      <alignment horizontal="center"/>
    </xf>
    <xf numFmtId="3" fontId="41" fillId="0" borderId="48" xfId="0" applyNumberFormat="1" applyFont="1" applyBorder="1" applyAlignment="1">
      <alignment horizontal="right" wrapText="1"/>
    </xf>
    <xf numFmtId="184" fontId="41" fillId="0" borderId="48" xfId="0" applyNumberFormat="1" applyFont="1" applyBorder="1" applyAlignment="1">
      <alignment horizontal="right"/>
    </xf>
    <xf numFmtId="184" fontId="41" fillId="0" borderId="48" xfId="110" applyNumberFormat="1" applyFont="1" applyBorder="1" applyAlignment="1">
      <alignment horizontal="right"/>
    </xf>
    <xf numFmtId="184" fontId="41" fillId="0" borderId="0" xfId="0" applyNumberFormat="1" applyFont="1" applyAlignment="1">
      <alignment vertical="center" shrinkToFit="1"/>
    </xf>
    <xf numFmtId="3" fontId="45" fillId="0" borderId="0" xfId="0" applyNumberFormat="1" applyFont="1" applyAlignment="1">
      <alignment horizontal="right" wrapText="1"/>
    </xf>
    <xf numFmtId="3" fontId="40" fillId="0" borderId="0" xfId="0" applyNumberFormat="1" applyFont="1" applyAlignment="1">
      <alignment horizontal="right" wrapText="1"/>
    </xf>
    <xf numFmtId="184" fontId="41" fillId="0" borderId="89" xfId="110" applyNumberFormat="1" applyFont="1" applyBorder="1" applyAlignment="1"/>
    <xf numFmtId="3" fontId="41" fillId="0" borderId="131" xfId="110" applyNumberFormat="1" applyFont="1" applyBorder="1" applyAlignment="1">
      <alignment horizontal="right" wrapText="1"/>
    </xf>
    <xf numFmtId="184" fontId="41" fillId="0" borderId="131" xfId="110" applyNumberFormat="1" applyFont="1" applyBorder="1" applyAlignment="1">
      <alignment horizontal="right"/>
    </xf>
    <xf numFmtId="184" fontId="41" fillId="0" borderId="90" xfId="110" applyNumberFormat="1" applyFont="1" applyBorder="1" applyAlignment="1">
      <alignment horizontal="center"/>
    </xf>
    <xf numFmtId="3" fontId="41" fillId="0" borderId="101" xfId="110" applyNumberFormat="1" applyFont="1" applyBorder="1" applyAlignment="1">
      <alignment horizontal="right" wrapText="1"/>
    </xf>
    <xf numFmtId="184" fontId="41" fillId="0" borderId="153" xfId="0" applyNumberFormat="1" applyFont="1" applyBorder="1" applyAlignment="1">
      <alignment horizontal="right"/>
    </xf>
    <xf numFmtId="184" fontId="41" fillId="0" borderId="158" xfId="110" applyNumberFormat="1" applyFont="1" applyBorder="1" applyAlignment="1"/>
    <xf numFmtId="3" fontId="41" fillId="0" borderId="159" xfId="110" applyNumberFormat="1" applyFont="1" applyBorder="1" applyAlignment="1">
      <alignment horizontal="right"/>
    </xf>
    <xf numFmtId="184" fontId="41" fillId="0" borderId="159" xfId="110" applyNumberFormat="1" applyFont="1" applyBorder="1" applyAlignment="1">
      <alignment horizontal="right"/>
    </xf>
    <xf numFmtId="184" fontId="41" fillId="0" borderId="160" xfId="110" applyNumberFormat="1" applyFont="1" applyBorder="1" applyAlignment="1">
      <alignment horizontal="center"/>
    </xf>
    <xf numFmtId="184" fontId="41" fillId="0" borderId="158" xfId="0" applyNumberFormat="1" applyFont="1" applyBorder="1"/>
    <xf numFmtId="3" fontId="41" fillId="0" borderId="159" xfId="0" applyNumberFormat="1" applyFont="1" applyBorder="1" applyAlignment="1">
      <alignment horizontal="right" wrapText="1"/>
    </xf>
    <xf numFmtId="184" fontId="41" fillId="0" borderId="159" xfId="0" applyNumberFormat="1" applyFont="1" applyBorder="1" applyAlignment="1">
      <alignment horizontal="right"/>
    </xf>
    <xf numFmtId="184" fontId="41" fillId="0" borderId="160" xfId="0" applyNumberFormat="1" applyFont="1" applyBorder="1" applyAlignment="1">
      <alignment horizontal="center"/>
    </xf>
    <xf numFmtId="3" fontId="45" fillId="0" borderId="159" xfId="0" applyNumberFormat="1" applyFont="1" applyBorder="1" applyAlignment="1">
      <alignment horizontal="right" wrapText="1"/>
    </xf>
    <xf numFmtId="184" fontId="45" fillId="0" borderId="159" xfId="0" applyNumberFormat="1" applyFont="1" applyBorder="1" applyAlignment="1">
      <alignment horizontal="right"/>
    </xf>
    <xf numFmtId="184" fontId="45" fillId="0" borderId="160" xfId="0" applyNumberFormat="1" applyFont="1" applyBorder="1" applyAlignment="1">
      <alignment horizontal="center"/>
    </xf>
    <xf numFmtId="184" fontId="41" fillId="0" borderId="162" xfId="110" applyNumberFormat="1" applyFont="1" applyBorder="1" applyAlignment="1"/>
    <xf numFmtId="3" fontId="41" fillId="0" borderId="163" xfId="110" applyNumberFormat="1" applyFont="1" applyBorder="1" applyAlignment="1">
      <alignment horizontal="right"/>
    </xf>
    <xf numFmtId="184" fontId="41" fillId="0" borderId="163" xfId="110" applyNumberFormat="1" applyFont="1" applyBorder="1" applyAlignment="1">
      <alignment horizontal="right"/>
    </xf>
    <xf numFmtId="184" fontId="41" fillId="0" borderId="164" xfId="110" applyNumberFormat="1" applyFont="1" applyBorder="1" applyAlignment="1">
      <alignment horizontal="center"/>
    </xf>
    <xf numFmtId="184" fontId="41" fillId="0" borderId="163" xfId="110" applyNumberFormat="1" applyFont="1" applyBorder="1" applyAlignment="1"/>
    <xf numFmtId="184" fontId="41" fillId="0" borderId="162" xfId="0" applyNumberFormat="1" applyFont="1" applyBorder="1"/>
    <xf numFmtId="3" fontId="41" fillId="0" borderId="163" xfId="0" applyNumberFormat="1" applyFont="1" applyBorder="1" applyAlignment="1">
      <alignment horizontal="right" wrapText="1"/>
    </xf>
    <xf numFmtId="184" fontId="41" fillId="0" borderId="163" xfId="0" applyNumberFormat="1" applyFont="1" applyBorder="1" applyAlignment="1">
      <alignment horizontal="right"/>
    </xf>
    <xf numFmtId="184" fontId="41" fillId="0" borderId="164" xfId="0" applyNumberFormat="1" applyFont="1" applyBorder="1" applyAlignment="1">
      <alignment horizontal="center"/>
    </xf>
    <xf numFmtId="3" fontId="45" fillId="0" borderId="163" xfId="0" applyNumberFormat="1" applyFont="1" applyBorder="1" applyAlignment="1">
      <alignment horizontal="right" wrapText="1"/>
    </xf>
    <xf numFmtId="184" fontId="45" fillId="0" borderId="163" xfId="0" applyNumberFormat="1" applyFont="1" applyBorder="1" applyAlignment="1">
      <alignment horizontal="right"/>
    </xf>
    <xf numFmtId="184" fontId="45" fillId="0" borderId="164" xfId="0" applyNumberFormat="1" applyFont="1" applyBorder="1" applyAlignment="1">
      <alignment horizontal="center"/>
    </xf>
    <xf numFmtId="3" fontId="41" fillId="0" borderId="101" xfId="0" applyNumberFormat="1" applyFont="1" applyBorder="1" applyAlignment="1">
      <alignment horizontal="right" wrapText="1"/>
    </xf>
    <xf numFmtId="3" fontId="45" fillId="0" borderId="0" xfId="119" applyNumberFormat="1" applyFont="1" applyFill="1" applyBorder="1" applyAlignment="1">
      <alignment horizontal="right" wrapText="1"/>
    </xf>
    <xf numFmtId="3" fontId="41" fillId="0" borderId="163" xfId="110" applyNumberFormat="1" applyFont="1" applyBorder="1" applyAlignment="1">
      <alignment horizontal="right" wrapText="1"/>
    </xf>
    <xf numFmtId="3" fontId="40" fillId="0" borderId="0" xfId="119" applyNumberFormat="1" applyFont="1" applyFill="1" applyBorder="1" applyAlignment="1">
      <alignment horizontal="right" wrapText="1"/>
    </xf>
    <xf numFmtId="3" fontId="45" fillId="0" borderId="0" xfId="110" applyNumberFormat="1" applyFont="1" applyBorder="1" applyAlignment="1">
      <alignment horizontal="right"/>
    </xf>
    <xf numFmtId="3" fontId="45" fillId="0" borderId="163" xfId="110" applyNumberFormat="1" applyFont="1" applyBorder="1" applyAlignment="1">
      <alignment horizontal="right"/>
    </xf>
    <xf numFmtId="184" fontId="45" fillId="0" borderId="163" xfId="110" applyNumberFormat="1" applyFont="1" applyBorder="1" applyAlignment="1">
      <alignment horizontal="right"/>
    </xf>
    <xf numFmtId="184" fontId="45" fillId="0" borderId="164" xfId="110" applyNumberFormat="1" applyFont="1" applyBorder="1" applyAlignment="1">
      <alignment horizontal="center"/>
    </xf>
    <xf numFmtId="184" fontId="41" fillId="0" borderId="38" xfId="0" applyNumberFormat="1" applyFont="1" applyBorder="1" applyAlignment="1">
      <alignment horizontal="center"/>
    </xf>
    <xf numFmtId="184" fontId="41" fillId="0" borderId="155" xfId="110" applyNumberFormat="1" applyFont="1" applyBorder="1" applyAlignment="1"/>
    <xf numFmtId="3" fontId="41" fillId="0" borderId="166" xfId="119" applyNumberFormat="1" applyFont="1" applyFill="1" applyBorder="1" applyAlignment="1">
      <alignment horizontal="right" wrapText="1"/>
    </xf>
    <xf numFmtId="184" fontId="41" fillId="0" borderId="166" xfId="110" applyNumberFormat="1" applyFont="1" applyBorder="1" applyAlignment="1">
      <alignment horizontal="right"/>
    </xf>
    <xf numFmtId="184" fontId="41" fillId="0" borderId="161" xfId="110" applyNumberFormat="1" applyFont="1" applyBorder="1" applyAlignment="1">
      <alignment horizontal="center"/>
    </xf>
    <xf numFmtId="184" fontId="41" fillId="0" borderId="166" xfId="110" applyNumberFormat="1" applyFont="1" applyBorder="1" applyAlignment="1"/>
    <xf numFmtId="3" fontId="41" fillId="0" borderId="166" xfId="110" applyNumberFormat="1" applyFont="1" applyBorder="1" applyAlignment="1">
      <alignment horizontal="right" wrapText="1"/>
    </xf>
    <xf numFmtId="184" fontId="41" fillId="0" borderId="178" xfId="110" applyNumberFormat="1" applyFont="1" applyBorder="1" applyAlignment="1">
      <alignment horizontal="center"/>
    </xf>
    <xf numFmtId="184" fontId="41" fillId="0" borderId="156" xfId="110" applyNumberFormat="1" applyFont="1" applyBorder="1" applyAlignment="1">
      <alignment horizontal="center"/>
    </xf>
    <xf numFmtId="3" fontId="41" fillId="0" borderId="166" xfId="110" applyNumberFormat="1" applyFont="1" applyBorder="1" applyAlignment="1">
      <alignment horizontal="right"/>
    </xf>
    <xf numFmtId="184" fontId="41" fillId="0" borderId="179" xfId="110" applyNumberFormat="1" applyFont="1" applyBorder="1" applyAlignment="1">
      <alignment horizontal="center"/>
    </xf>
    <xf numFmtId="184" fontId="41" fillId="0" borderId="180" xfId="110" applyNumberFormat="1" applyFont="1" applyBorder="1" applyAlignment="1"/>
    <xf numFmtId="3" fontId="41" fillId="0" borderId="181" xfId="119" applyNumberFormat="1" applyFont="1" applyFill="1" applyBorder="1" applyAlignment="1">
      <alignment horizontal="right"/>
    </xf>
    <xf numFmtId="184" fontId="41" fillId="0" borderId="181" xfId="110" applyNumberFormat="1" applyFont="1" applyBorder="1" applyAlignment="1">
      <alignment horizontal="right"/>
    </xf>
    <xf numFmtId="184" fontId="41" fillId="0" borderId="182" xfId="110" applyNumberFormat="1" applyFont="1" applyBorder="1" applyAlignment="1">
      <alignment horizontal="center"/>
    </xf>
    <xf numFmtId="184" fontId="41" fillId="0" borderId="181" xfId="110" applyNumberFormat="1" applyFont="1" applyBorder="1" applyAlignment="1"/>
    <xf numFmtId="3" fontId="41" fillId="0" borderId="181" xfId="110" applyNumberFormat="1" applyFont="1" applyBorder="1" applyAlignment="1">
      <alignment horizontal="right"/>
    </xf>
    <xf numFmtId="184" fontId="41" fillId="0" borderId="183" xfId="110" applyNumberFormat="1" applyFont="1" applyBorder="1" applyAlignment="1">
      <alignment horizontal="center"/>
    </xf>
    <xf numFmtId="3" fontId="41" fillId="0" borderId="181" xfId="119" applyNumberFormat="1" applyFont="1" applyFill="1" applyBorder="1" applyAlignment="1">
      <alignment horizontal="right" wrapText="1"/>
    </xf>
    <xf numFmtId="3" fontId="41" fillId="0" borderId="181" xfId="110" applyNumberFormat="1" applyFont="1" applyBorder="1" applyAlignment="1">
      <alignment horizontal="right" wrapText="1"/>
    </xf>
    <xf numFmtId="184" fontId="40" fillId="0" borderId="38" xfId="0" applyNumberFormat="1" applyFont="1" applyBorder="1" applyAlignment="1">
      <alignment horizontal="center"/>
    </xf>
    <xf numFmtId="184" fontId="41" fillId="0" borderId="38" xfId="110" applyNumberFormat="1" applyFont="1" applyBorder="1" applyAlignment="1">
      <alignment horizontal="left" shrinkToFit="1"/>
    </xf>
    <xf numFmtId="3" fontId="41" fillId="0" borderId="166" xfId="0" applyNumberFormat="1" applyFont="1" applyBorder="1" applyAlignment="1">
      <alignment horizontal="right" wrapText="1"/>
    </xf>
    <xf numFmtId="184" fontId="41" fillId="0" borderId="166" xfId="0" applyNumberFormat="1" applyFont="1" applyBorder="1" applyAlignment="1">
      <alignment horizontal="right"/>
    </xf>
    <xf numFmtId="3" fontId="41" fillId="0" borderId="174" xfId="0" applyNumberFormat="1" applyFont="1" applyBorder="1" applyAlignment="1">
      <alignment horizontal="right" wrapText="1"/>
    </xf>
    <xf numFmtId="184" fontId="41" fillId="0" borderId="174" xfId="0" applyNumberFormat="1" applyFont="1" applyBorder="1" applyAlignment="1">
      <alignment horizontal="right"/>
    </xf>
    <xf numFmtId="3" fontId="41" fillId="0" borderId="174" xfId="116" applyNumberFormat="1" applyFont="1" applyFill="1" applyBorder="1" applyAlignment="1">
      <alignment horizontal="right" wrapText="1"/>
    </xf>
    <xf numFmtId="0" fontId="41" fillId="0" borderId="174" xfId="0" applyFont="1" applyBorder="1" applyAlignment="1">
      <alignment horizontal="right" shrinkToFit="1"/>
    </xf>
    <xf numFmtId="3" fontId="41" fillId="0" borderId="166" xfId="116" applyNumberFormat="1" applyFont="1" applyFill="1" applyBorder="1" applyAlignment="1">
      <alignment horizontal="right" wrapText="1"/>
    </xf>
    <xf numFmtId="0" fontId="41" fillId="0" borderId="166" xfId="0" applyFont="1" applyBorder="1" applyAlignment="1">
      <alignment horizontal="right"/>
    </xf>
    <xf numFmtId="0" fontId="41" fillId="0" borderId="174" xfId="0" applyFont="1" applyBorder="1" applyAlignment="1">
      <alignment horizontal="right"/>
    </xf>
    <xf numFmtId="38" fontId="41" fillId="0" borderId="14" xfId="116" applyFont="1" applyFill="1" applyBorder="1" applyAlignment="1">
      <alignment horizontal="center"/>
    </xf>
    <xf numFmtId="0" fontId="41" fillId="0" borderId="166" xfId="110" applyFont="1" applyBorder="1" applyAlignment="1">
      <alignment horizontal="right"/>
    </xf>
    <xf numFmtId="0" fontId="50" fillId="0" borderId="0" xfId="110" applyNumberFormat="1" applyFont="1" applyBorder="1" applyAlignment="1">
      <alignment horizontal="center" vertical="center"/>
    </xf>
    <xf numFmtId="3" fontId="40" fillId="0" borderId="78" xfId="116" applyNumberFormat="1" applyFont="1" applyFill="1" applyBorder="1" applyAlignment="1">
      <alignment horizontal="right"/>
    </xf>
    <xf numFmtId="0" fontId="40" fillId="0" borderId="78" xfId="0" applyFont="1" applyBorder="1" applyAlignment="1">
      <alignment horizontal="center"/>
    </xf>
    <xf numFmtId="176" fontId="41" fillId="0" borderId="51" xfId="139" applyNumberFormat="1" applyFont="1" applyBorder="1"/>
    <xf numFmtId="3" fontId="41" fillId="0" borderId="51" xfId="116" applyNumberFormat="1" applyFont="1" applyFill="1" applyBorder="1" applyAlignment="1" applyProtection="1">
      <alignment horizontal="right"/>
    </xf>
    <xf numFmtId="49" fontId="41" fillId="0" borderId="51" xfId="139" applyNumberFormat="1" applyFont="1" applyBorder="1" applyAlignment="1">
      <alignment horizontal="center"/>
    </xf>
    <xf numFmtId="3" fontId="41" fillId="0" borderId="0" xfId="116" applyNumberFormat="1" applyFont="1" applyFill="1" applyAlignment="1">
      <alignment horizontal="left" vertical="center"/>
    </xf>
    <xf numFmtId="177" fontId="41" fillId="0" borderId="68" xfId="139" applyNumberFormat="1" applyFont="1" applyBorder="1" applyAlignment="1">
      <alignment vertical="center"/>
    </xf>
    <xf numFmtId="0" fontId="41" fillId="0" borderId="175" xfId="0" applyFont="1" applyBorder="1"/>
    <xf numFmtId="0" fontId="41" fillId="0" borderId="185" xfId="110" applyFont="1" applyBorder="1" applyAlignment="1">
      <alignment horizontal="center"/>
    </xf>
    <xf numFmtId="0" fontId="41" fillId="0" borderId="174" xfId="110" applyFont="1" applyBorder="1" applyAlignment="1">
      <alignment horizontal="center"/>
    </xf>
    <xf numFmtId="49" fontId="41" fillId="0" borderId="14" xfId="139" applyNumberFormat="1" applyFont="1" applyBorder="1" applyAlignment="1">
      <alignment horizontal="center" vertical="center"/>
    </xf>
    <xf numFmtId="0" fontId="41" fillId="0" borderId="78" xfId="110" applyFont="1" applyBorder="1" applyAlignment="1">
      <alignment horizontal="right" vertical="center"/>
    </xf>
    <xf numFmtId="0" fontId="50" fillId="0" borderId="0" xfId="0" applyFont="1" applyAlignment="1">
      <alignment horizontal="right" vertical="center" shrinkToFit="1"/>
    </xf>
    <xf numFmtId="0" fontId="40" fillId="0" borderId="78" xfId="0" applyFont="1" applyBorder="1" applyAlignment="1">
      <alignment horizontal="right" vertical="center"/>
    </xf>
    <xf numFmtId="3" fontId="40" fillId="0" borderId="0" xfId="116" applyNumberFormat="1" applyFont="1" applyFill="1" applyBorder="1" applyAlignment="1">
      <alignment horizontal="right" vertical="center"/>
    </xf>
    <xf numFmtId="177" fontId="41" fillId="0" borderId="51" xfId="139" applyNumberFormat="1" applyFont="1" applyBorder="1" applyAlignment="1">
      <alignment horizontal="right" vertical="center"/>
    </xf>
    <xf numFmtId="0" fontId="41" fillId="0" borderId="184" xfId="0" applyFont="1" applyBorder="1"/>
    <xf numFmtId="177" fontId="41" fillId="0" borderId="184" xfId="139" applyNumberFormat="1" applyFont="1" applyBorder="1"/>
    <xf numFmtId="0" fontId="41" fillId="0" borderId="14" xfId="139" applyFont="1" applyBorder="1" applyAlignment="1">
      <alignment horizontal="left" shrinkToFit="1"/>
    </xf>
    <xf numFmtId="177" fontId="41" fillId="0" borderId="185" xfId="139" applyNumberFormat="1" applyFont="1" applyBorder="1"/>
    <xf numFmtId="0" fontId="41" fillId="0" borderId="174" xfId="139" applyFont="1" applyBorder="1" applyAlignment="1">
      <alignment horizontal="left"/>
    </xf>
    <xf numFmtId="177" fontId="41" fillId="0" borderId="68" xfId="139" applyNumberFormat="1" applyFont="1" applyBorder="1" applyAlignment="1">
      <alignment horizontal="left"/>
    </xf>
    <xf numFmtId="0" fontId="41" fillId="0" borderId="179" xfId="0" applyFont="1" applyBorder="1"/>
    <xf numFmtId="0" fontId="41" fillId="0" borderId="14" xfId="110" applyFont="1" applyBorder="1" applyAlignment="1">
      <alignment horizontal="left" wrapText="1"/>
    </xf>
    <xf numFmtId="176" fontId="41" fillId="0" borderId="68" xfId="0" applyNumberFormat="1" applyFont="1" applyBorder="1"/>
    <xf numFmtId="176" fontId="47" fillId="0" borderId="80" xfId="0" applyNumberFormat="1" applyFont="1" applyBorder="1"/>
    <xf numFmtId="177" fontId="41" fillId="0" borderId="175" xfId="0" applyNumberFormat="1" applyFont="1" applyBorder="1"/>
    <xf numFmtId="176" fontId="41" fillId="0" borderId="174" xfId="139" applyNumberFormat="1" applyFont="1" applyBorder="1" applyAlignment="1">
      <alignment horizontal="left"/>
    </xf>
    <xf numFmtId="49" fontId="41" fillId="0" borderId="14" xfId="139" applyNumberFormat="1" applyFont="1" applyBorder="1" applyAlignment="1">
      <alignment horizontal="center"/>
    </xf>
    <xf numFmtId="0" fontId="41" fillId="0" borderId="175" xfId="0" applyFont="1" applyBorder="1" applyAlignment="1">
      <alignment horizontal="right" vertical="center"/>
    </xf>
    <xf numFmtId="0" fontId="41" fillId="0" borderId="175" xfId="0" applyFont="1" applyBorder="1" applyAlignment="1">
      <alignment horizontal="center"/>
    </xf>
    <xf numFmtId="0" fontId="41" fillId="0" borderId="179" xfId="0" applyFont="1" applyBorder="1" applyAlignment="1">
      <alignment horizontal="center"/>
    </xf>
    <xf numFmtId="184" fontId="41" fillId="0" borderId="175" xfId="0" applyNumberFormat="1" applyFont="1" applyBorder="1" applyAlignment="1">
      <alignment horizontal="right"/>
    </xf>
    <xf numFmtId="176" fontId="41" fillId="0" borderId="184" xfId="139" applyNumberFormat="1" applyFont="1" applyBorder="1" applyAlignment="1">
      <alignment shrinkToFit="1"/>
    </xf>
    <xf numFmtId="184" fontId="41" fillId="0" borderId="0" xfId="116" applyNumberFormat="1" applyFont="1" applyFill="1" applyBorder="1" applyAlignment="1" applyProtection="1">
      <alignment horizontal="right" wrapText="1"/>
    </xf>
    <xf numFmtId="0" fontId="41" fillId="0" borderId="0" xfId="0" applyFont="1" applyAlignment="1">
      <alignment horizontal="right" vertical="center" shrinkToFit="1"/>
    </xf>
    <xf numFmtId="184" fontId="41" fillId="0" borderId="0" xfId="120" applyNumberFormat="1" applyFont="1" applyFill="1" applyBorder="1" applyAlignment="1" applyProtection="1">
      <alignment horizontal="right" wrapText="1"/>
    </xf>
    <xf numFmtId="184" fontId="41" fillId="0" borderId="0" xfId="120" quotePrefix="1" applyNumberFormat="1" applyFont="1" applyFill="1" applyBorder="1" applyAlignment="1" applyProtection="1">
      <alignment horizontal="right" wrapText="1"/>
    </xf>
    <xf numFmtId="176" fontId="41" fillId="0" borderId="80" xfId="139" applyNumberFormat="1" applyFont="1" applyBorder="1" applyAlignment="1">
      <alignment shrinkToFit="1"/>
    </xf>
    <xf numFmtId="184" fontId="41" fillId="0" borderId="175" xfId="120" applyNumberFormat="1" applyFont="1" applyFill="1" applyBorder="1" applyAlignment="1" applyProtection="1">
      <alignment horizontal="right" wrapText="1"/>
    </xf>
    <xf numFmtId="0" fontId="41" fillId="0" borderId="175" xfId="110" applyFont="1" applyBorder="1" applyAlignment="1">
      <alignment horizontal="right" vertical="center"/>
    </xf>
    <xf numFmtId="49" fontId="41" fillId="0" borderId="175" xfId="139" applyNumberFormat="1" applyFont="1" applyBorder="1" applyAlignment="1">
      <alignment horizontal="center"/>
    </xf>
    <xf numFmtId="49" fontId="41" fillId="0" borderId="179" xfId="139" applyNumberFormat="1" applyFont="1" applyBorder="1" applyAlignment="1">
      <alignment horizontal="center"/>
    </xf>
    <xf numFmtId="177" fontId="41" fillId="0" borderId="175" xfId="139" applyNumberFormat="1" applyFont="1" applyBorder="1" applyAlignment="1">
      <alignment horizontal="right" vertical="center"/>
    </xf>
    <xf numFmtId="184" fontId="41" fillId="0" borderId="0" xfId="139" applyNumberFormat="1" applyFont="1" applyAlignment="1">
      <alignment horizontal="right" wrapText="1"/>
    </xf>
    <xf numFmtId="184" fontId="41" fillId="0" borderId="0" xfId="139" applyNumberFormat="1" applyFont="1" applyAlignment="1">
      <alignment horizontal="right"/>
    </xf>
    <xf numFmtId="184" fontId="41" fillId="0" borderId="175" xfId="120" applyNumberFormat="1" applyFont="1" applyFill="1" applyBorder="1" applyAlignment="1" applyProtection="1">
      <alignment horizontal="right"/>
    </xf>
    <xf numFmtId="184" fontId="41" fillId="0" borderId="0" xfId="120" applyNumberFormat="1" applyFont="1" applyFill="1" applyBorder="1" applyAlignment="1" applyProtection="1">
      <alignment horizontal="right"/>
    </xf>
    <xf numFmtId="176" fontId="41" fillId="0" borderId="68" xfId="139" applyNumberFormat="1" applyFont="1" applyBorder="1" applyAlignment="1">
      <alignment horizontal="left" shrinkToFit="1"/>
    </xf>
    <xf numFmtId="176" fontId="41" fillId="0" borderId="80" xfId="139" applyNumberFormat="1" applyFont="1" applyBorder="1" applyAlignment="1">
      <alignment horizontal="left" shrinkToFit="1"/>
    </xf>
    <xf numFmtId="184" fontId="41" fillId="0" borderId="0" xfId="139" quotePrefix="1" applyNumberFormat="1" applyFont="1" applyAlignment="1">
      <alignment horizontal="right" wrapText="1"/>
    </xf>
    <xf numFmtId="176" fontId="41" fillId="0" borderId="185" xfId="139" applyNumberFormat="1" applyFont="1" applyBorder="1"/>
    <xf numFmtId="184" fontId="41" fillId="0" borderId="174" xfId="120" applyNumberFormat="1" applyFont="1" applyFill="1" applyBorder="1" applyAlignment="1" applyProtection="1">
      <alignment horizontal="right" wrapText="1"/>
    </xf>
    <xf numFmtId="38" fontId="41" fillId="0" borderId="174" xfId="120" applyFont="1" applyFill="1" applyBorder="1" applyAlignment="1" applyProtection="1">
      <alignment horizontal="right" vertical="center"/>
    </xf>
    <xf numFmtId="49" fontId="41" fillId="0" borderId="174" xfId="139" applyNumberFormat="1" applyFont="1" applyBorder="1" applyAlignment="1">
      <alignment horizontal="center"/>
    </xf>
    <xf numFmtId="49" fontId="41" fillId="0" borderId="173" xfId="139" applyNumberFormat="1" applyFont="1" applyBorder="1" applyAlignment="1">
      <alignment horizontal="center"/>
    </xf>
    <xf numFmtId="176" fontId="41" fillId="0" borderId="185" xfId="139" applyNumberFormat="1" applyFont="1" applyBorder="1" applyAlignment="1">
      <alignment horizontal="left"/>
    </xf>
    <xf numFmtId="184" fontId="41" fillId="0" borderId="0" xfId="120" applyNumberFormat="1" applyFont="1" applyFill="1" applyBorder="1" applyAlignment="1">
      <alignment horizontal="right" wrapText="1" shrinkToFit="1"/>
    </xf>
    <xf numFmtId="38" fontId="41" fillId="0" borderId="0" xfId="120" applyFont="1" applyFill="1" applyBorder="1" applyAlignment="1">
      <alignment horizontal="right" vertical="center" shrinkToFit="1"/>
    </xf>
    <xf numFmtId="38" fontId="41" fillId="0" borderId="0" xfId="139" applyNumberFormat="1" applyFont="1" applyAlignment="1">
      <alignment horizontal="center"/>
    </xf>
    <xf numFmtId="184" fontId="41" fillId="0" borderId="0" xfId="139" applyNumberFormat="1" applyFont="1" applyAlignment="1">
      <alignment horizontal="right" wrapText="1" shrinkToFit="1"/>
    </xf>
    <xf numFmtId="184" fontId="44" fillId="0" borderId="0" xfId="139" applyNumberFormat="1" applyFont="1" applyAlignment="1">
      <alignment horizontal="right" vertical="center" shrinkToFit="1"/>
    </xf>
    <xf numFmtId="0" fontId="50" fillId="0" borderId="0" xfId="110" applyFont="1" applyBorder="1" applyAlignment="1">
      <alignment horizontal="right" vertical="center" shrinkToFit="1"/>
    </xf>
    <xf numFmtId="0" fontId="50" fillId="0" borderId="14" xfId="110" applyFont="1" applyBorder="1" applyAlignment="1">
      <alignment horizontal="center" shrinkToFit="1"/>
    </xf>
    <xf numFmtId="184" fontId="41" fillId="0" borderId="175" xfId="110" applyNumberFormat="1" applyFont="1" applyBorder="1" applyAlignment="1">
      <alignment horizontal="right"/>
    </xf>
    <xf numFmtId="0" fontId="41" fillId="0" borderId="175" xfId="110" applyFont="1" applyBorder="1" applyAlignment="1">
      <alignment horizontal="center"/>
    </xf>
    <xf numFmtId="0" fontId="41" fillId="0" borderId="179" xfId="110" applyFont="1" applyBorder="1" applyAlignment="1">
      <alignment horizontal="center"/>
    </xf>
    <xf numFmtId="184" fontId="41" fillId="0" borderId="0" xfId="0" applyNumberFormat="1" applyFont="1" applyAlignment="1">
      <alignment horizontal="right" wrapText="1"/>
    </xf>
    <xf numFmtId="0" fontId="45" fillId="0" borderId="68" xfId="0" applyFont="1" applyBorder="1"/>
    <xf numFmtId="0" fontId="45" fillId="0" borderId="0" xfId="110" applyFont="1" applyBorder="1" applyAlignment="1">
      <alignment horizontal="right" vertical="center"/>
    </xf>
    <xf numFmtId="184" fontId="41" fillId="0" borderId="0" xfId="110" applyNumberFormat="1" applyFont="1" applyBorder="1" applyAlignment="1">
      <alignment horizontal="right" wrapText="1"/>
    </xf>
    <xf numFmtId="184" fontId="41" fillId="0" borderId="175" xfId="110" applyNumberFormat="1" applyFont="1" applyBorder="1" applyAlignment="1">
      <alignment horizontal="right" wrapText="1"/>
    </xf>
    <xf numFmtId="184" fontId="41" fillId="0" borderId="0" xfId="0" quotePrefix="1" applyNumberFormat="1" applyFont="1" applyAlignment="1">
      <alignment horizontal="right" wrapText="1"/>
    </xf>
    <xf numFmtId="184" fontId="41" fillId="0" borderId="175" xfId="0" applyNumberFormat="1" applyFont="1" applyBorder="1" applyAlignment="1">
      <alignment horizontal="right" wrapText="1"/>
    </xf>
    <xf numFmtId="0" fontId="41" fillId="0" borderId="185" xfId="110" applyFont="1" applyBorder="1" applyAlignment="1">
      <alignment horizontal="left"/>
    </xf>
    <xf numFmtId="184" fontId="41" fillId="0" borderId="174" xfId="110" applyNumberFormat="1" applyFont="1" applyBorder="1" applyAlignment="1">
      <alignment horizontal="right" wrapText="1"/>
    </xf>
    <xf numFmtId="0" fontId="41" fillId="0" borderId="174" xfId="110" applyFont="1" applyBorder="1" applyAlignment="1">
      <alignment horizontal="right" vertical="center"/>
    </xf>
    <xf numFmtId="0" fontId="41" fillId="0" borderId="80" xfId="0" applyFont="1" applyBorder="1" applyAlignment="1">
      <alignment horizontal="center"/>
    </xf>
    <xf numFmtId="38" fontId="41" fillId="0" borderId="175" xfId="120" applyFont="1" applyFill="1" applyBorder="1" applyAlignment="1">
      <alignment horizontal="right" vertical="center" shrinkToFit="1"/>
    </xf>
    <xf numFmtId="49" fontId="41" fillId="0" borderId="175" xfId="0" applyNumberFormat="1" applyFont="1" applyBorder="1" applyAlignment="1">
      <alignment horizontal="center"/>
    </xf>
    <xf numFmtId="49" fontId="41" fillId="0" borderId="179" xfId="0" applyNumberFormat="1" applyFont="1" applyBorder="1" applyAlignment="1">
      <alignment horizontal="center"/>
    </xf>
    <xf numFmtId="177" fontId="41" fillId="0" borderId="174" xfId="139" applyNumberFormat="1" applyFont="1" applyBorder="1" applyAlignment="1">
      <alignment horizontal="right" vertical="center"/>
    </xf>
    <xf numFmtId="38" fontId="41" fillId="0" borderId="0" xfId="119" applyFont="1" applyFill="1" applyBorder="1" applyAlignment="1">
      <alignment horizontal="right" vertical="center" shrinkToFit="1"/>
    </xf>
    <xf numFmtId="184" fontId="41" fillId="0" borderId="0" xfId="139" applyNumberFormat="1" applyFont="1" applyAlignment="1">
      <alignment horizontal="right" vertical="center" shrinkToFit="1"/>
    </xf>
    <xf numFmtId="38" fontId="41" fillId="0" borderId="0" xfId="120" applyFont="1" applyFill="1" applyBorder="1" applyAlignment="1" applyProtection="1">
      <alignment horizontal="right"/>
    </xf>
    <xf numFmtId="0" fontId="41" fillId="0" borderId="68" xfId="110" applyFont="1" applyBorder="1" applyAlignment="1">
      <alignment vertical="center"/>
    </xf>
    <xf numFmtId="0" fontId="41" fillId="0" borderId="173" xfId="110" applyFont="1" applyBorder="1" applyAlignment="1"/>
    <xf numFmtId="0" fontId="41" fillId="0" borderId="175" xfId="0" applyFont="1" applyBorder="1" applyAlignment="1">
      <alignment horizontal="right"/>
    </xf>
    <xf numFmtId="38" fontId="41" fillId="0" borderId="174" xfId="120" applyFont="1" applyFill="1" applyBorder="1" applyAlignment="1" applyProtection="1">
      <alignment horizontal="right"/>
    </xf>
    <xf numFmtId="177" fontId="41" fillId="0" borderId="174" xfId="139" applyNumberFormat="1" applyFont="1" applyBorder="1" applyAlignment="1">
      <alignment horizontal="right"/>
    </xf>
    <xf numFmtId="38" fontId="41" fillId="0" borderId="0" xfId="120" applyFont="1" applyFill="1" applyBorder="1" applyAlignment="1">
      <alignment horizontal="right"/>
    </xf>
    <xf numFmtId="0" fontId="41" fillId="0" borderId="92" xfId="110" applyFont="1" applyBorder="1" applyAlignment="1">
      <alignment horizontal="left"/>
    </xf>
    <xf numFmtId="0" fontId="41" fillId="0" borderId="81" xfId="110" applyFont="1" applyBorder="1" applyAlignment="1">
      <alignment horizontal="left"/>
    </xf>
    <xf numFmtId="177" fontId="43" fillId="0" borderId="68" xfId="139" applyNumberFormat="1" applyFont="1" applyBorder="1" applyAlignment="1">
      <alignment horizontal="left"/>
    </xf>
    <xf numFmtId="0" fontId="41" fillId="0" borderId="185" xfId="110" applyFont="1" applyBorder="1" applyAlignment="1"/>
    <xf numFmtId="0" fontId="41" fillId="0" borderId="80" xfId="110" applyFont="1" applyBorder="1" applyAlignment="1">
      <alignment horizontal="center"/>
    </xf>
    <xf numFmtId="176" fontId="41" fillId="0" borderId="185" xfId="139" applyNumberFormat="1" applyFont="1" applyBorder="1" applyAlignment="1">
      <alignment vertical="center"/>
    </xf>
    <xf numFmtId="49" fontId="41" fillId="0" borderId="173" xfId="139" applyNumberFormat="1" applyFont="1" applyBorder="1" applyAlignment="1">
      <alignment horizontal="center" vertical="center"/>
    </xf>
    <xf numFmtId="176" fontId="41" fillId="0" borderId="68" xfId="139" applyNumberFormat="1" applyFont="1" applyBorder="1" applyAlignment="1">
      <alignment vertical="center"/>
    </xf>
    <xf numFmtId="3" fontId="41" fillId="0" borderId="0" xfId="120" applyNumberFormat="1" applyFont="1" applyFill="1" applyBorder="1" applyAlignment="1" applyProtection="1">
      <alignment horizontal="right"/>
    </xf>
    <xf numFmtId="3" fontId="41" fillId="0" borderId="175" xfId="0" applyNumberFormat="1" applyFont="1" applyBorder="1" applyAlignment="1">
      <alignment horizontal="right"/>
    </xf>
    <xf numFmtId="3" fontId="41" fillId="0" borderId="174" xfId="120" applyNumberFormat="1" applyFont="1" applyFill="1" applyBorder="1" applyAlignment="1" applyProtection="1">
      <alignment horizontal="right"/>
    </xf>
    <xf numFmtId="3" fontId="41" fillId="0" borderId="0" xfId="120" applyNumberFormat="1" applyFont="1" applyFill="1" applyBorder="1" applyAlignment="1">
      <alignment horizontal="right"/>
    </xf>
    <xf numFmtId="3" fontId="41" fillId="0" borderId="0" xfId="120" applyNumberFormat="1" applyFont="1" applyFill="1" applyBorder="1" applyAlignment="1" applyProtection="1">
      <alignment horizontal="right" wrapText="1"/>
    </xf>
    <xf numFmtId="3" fontId="41" fillId="0" borderId="175" xfId="120" applyNumberFormat="1" applyFont="1" applyFill="1" applyBorder="1" applyAlignment="1" applyProtection="1">
      <alignment horizontal="right" wrapText="1"/>
    </xf>
    <xf numFmtId="3" fontId="41" fillId="0" borderId="0" xfId="120" applyNumberFormat="1" applyFont="1" applyFill="1" applyBorder="1" applyAlignment="1">
      <alignment horizontal="right" wrapText="1"/>
    </xf>
    <xf numFmtId="3" fontId="41" fillId="0" borderId="0" xfId="139" applyNumberFormat="1" applyFont="1" applyAlignment="1">
      <alignment horizontal="right" wrapText="1"/>
    </xf>
    <xf numFmtId="3" fontId="41" fillId="0" borderId="0" xfId="139" applyNumberFormat="1" applyFont="1" applyAlignment="1">
      <alignment horizontal="right"/>
    </xf>
    <xf numFmtId="3" fontId="41" fillId="0" borderId="175" xfId="120" applyNumberFormat="1" applyFont="1" applyFill="1" applyBorder="1" applyAlignment="1" applyProtection="1">
      <alignment horizontal="right"/>
    </xf>
    <xf numFmtId="3" fontId="41" fillId="0" borderId="0" xfId="120" quotePrefix="1" applyNumberFormat="1" applyFont="1" applyFill="1" applyBorder="1" applyAlignment="1" applyProtection="1">
      <alignment horizontal="right" wrapText="1"/>
    </xf>
    <xf numFmtId="3" fontId="41" fillId="0" borderId="0" xfId="139" quotePrefix="1" applyNumberFormat="1" applyFont="1" applyAlignment="1">
      <alignment horizontal="right" wrapText="1"/>
    </xf>
    <xf numFmtId="3" fontId="41" fillId="0" borderId="174" xfId="120" applyNumberFormat="1" applyFont="1" applyFill="1" applyBorder="1" applyAlignment="1" applyProtection="1">
      <alignment horizontal="right" wrapText="1"/>
    </xf>
    <xf numFmtId="3" fontId="41" fillId="0" borderId="0" xfId="120" applyNumberFormat="1" applyFont="1" applyFill="1" applyBorder="1" applyAlignment="1">
      <alignment horizontal="right" wrapText="1" shrinkToFit="1"/>
    </xf>
    <xf numFmtId="3" fontId="41" fillId="0" borderId="0" xfId="139" applyNumberFormat="1" applyFont="1" applyAlignment="1">
      <alignment horizontal="right" wrapText="1" shrinkToFit="1"/>
    </xf>
    <xf numFmtId="3" fontId="41" fillId="0" borderId="0" xfId="110" quotePrefix="1" applyNumberFormat="1" applyFont="1" applyBorder="1" applyAlignment="1">
      <alignment horizontal="right"/>
    </xf>
    <xf numFmtId="3" fontId="41" fillId="0" borderId="175" xfId="110" applyNumberFormat="1" applyFont="1" applyBorder="1" applyAlignment="1">
      <alignment horizontal="right"/>
    </xf>
    <xf numFmtId="3" fontId="41" fillId="0" borderId="175" xfId="110" applyNumberFormat="1" applyFont="1" applyBorder="1" applyAlignment="1">
      <alignment horizontal="right" wrapText="1"/>
    </xf>
    <xf numFmtId="3" fontId="41" fillId="0" borderId="0" xfId="0" quotePrefix="1" applyNumberFormat="1" applyFont="1" applyAlignment="1">
      <alignment horizontal="right" wrapText="1"/>
    </xf>
    <xf numFmtId="3" fontId="41" fillId="0" borderId="175" xfId="0" applyNumberFormat="1" applyFont="1" applyBorder="1" applyAlignment="1">
      <alignment horizontal="right" wrapText="1"/>
    </xf>
    <xf numFmtId="3" fontId="41" fillId="0" borderId="174" xfId="110" applyNumberFormat="1" applyFont="1" applyBorder="1" applyAlignment="1">
      <alignment horizontal="right" wrapText="1"/>
    </xf>
    <xf numFmtId="3" fontId="41" fillId="0" borderId="175" xfId="120" applyNumberFormat="1" applyFont="1" applyFill="1" applyBorder="1" applyAlignment="1">
      <alignment horizontal="right" shrinkToFit="1"/>
    </xf>
    <xf numFmtId="3" fontId="41" fillId="0" borderId="174" xfId="139" applyNumberFormat="1" applyFont="1" applyBorder="1" applyAlignment="1">
      <alignment horizontal="right"/>
    </xf>
    <xf numFmtId="38" fontId="41" fillId="0" borderId="0" xfId="120" applyFont="1" applyFill="1" applyBorder="1" applyAlignment="1">
      <alignment horizontal="right" shrinkToFit="1"/>
    </xf>
    <xf numFmtId="184" fontId="41" fillId="0" borderId="0" xfId="120" applyNumberFormat="1" applyFont="1" applyFill="1" applyBorder="1" applyAlignment="1" applyProtection="1">
      <alignment horizontal="right" vertical="center"/>
    </xf>
    <xf numFmtId="49" fontId="41" fillId="0" borderId="14" xfId="139" applyNumberFormat="1" applyFont="1" applyBorder="1" applyAlignment="1">
      <alignment horizontal="center" shrinkToFit="1"/>
    </xf>
    <xf numFmtId="3" fontId="41" fillId="0" borderId="175" xfId="120" applyNumberFormat="1" applyFont="1" applyFill="1" applyBorder="1" applyAlignment="1" applyProtection="1">
      <alignment horizontal="right" shrinkToFit="1"/>
    </xf>
    <xf numFmtId="0" fontId="41" fillId="0" borderId="175" xfId="110" applyFont="1" applyBorder="1" applyAlignment="1">
      <alignment horizontal="right" shrinkToFit="1"/>
    </xf>
    <xf numFmtId="49" fontId="41" fillId="0" borderId="179" xfId="139" applyNumberFormat="1" applyFont="1" applyBorder="1" applyAlignment="1">
      <alignment horizontal="center" shrinkToFit="1"/>
    </xf>
    <xf numFmtId="0" fontId="41" fillId="0" borderId="175" xfId="110" applyFont="1" applyBorder="1" applyAlignment="1">
      <alignment horizontal="right"/>
    </xf>
    <xf numFmtId="177" fontId="41" fillId="0" borderId="0" xfId="139" applyNumberFormat="1" applyFont="1" applyAlignment="1">
      <alignment horizontal="right" shrinkToFit="1"/>
    </xf>
    <xf numFmtId="3" fontId="41" fillId="0" borderId="0" xfId="120" quotePrefix="1" applyNumberFormat="1" applyFont="1" applyFill="1" applyBorder="1" applyAlignment="1" applyProtection="1">
      <alignment horizontal="right" shrinkToFit="1"/>
    </xf>
    <xf numFmtId="3" fontId="41" fillId="0" borderId="0" xfId="120" quotePrefix="1" applyNumberFormat="1" applyFont="1" applyFill="1" applyBorder="1" applyAlignment="1" applyProtection="1">
      <alignment horizontal="right"/>
    </xf>
    <xf numFmtId="3" fontId="41" fillId="0" borderId="0" xfId="139" applyNumberFormat="1" applyFont="1" applyAlignment="1">
      <alignment horizontal="right" shrinkToFit="1"/>
    </xf>
    <xf numFmtId="177" fontId="41" fillId="0" borderId="175" xfId="139" applyNumberFormat="1" applyFont="1" applyBorder="1" applyAlignment="1">
      <alignment horizontal="right" shrinkToFit="1"/>
    </xf>
    <xf numFmtId="177" fontId="41" fillId="0" borderId="175" xfId="139" applyNumberFormat="1" applyFont="1" applyBorder="1" applyAlignment="1">
      <alignment horizontal="right"/>
    </xf>
    <xf numFmtId="3" fontId="41" fillId="0" borderId="0" xfId="119" applyNumberFormat="1" applyFont="1" applyFill="1" applyBorder="1" applyAlignment="1">
      <alignment horizontal="right" shrinkToFit="1"/>
    </xf>
    <xf numFmtId="0" fontId="45" fillId="0" borderId="68" xfId="0" applyFont="1" applyBorder="1" applyAlignment="1">
      <alignment shrinkToFit="1"/>
    </xf>
    <xf numFmtId="3" fontId="45" fillId="0" borderId="0" xfId="0" applyNumberFormat="1" applyFont="1" applyAlignment="1">
      <alignment horizontal="right" shrinkToFit="1"/>
    </xf>
    <xf numFmtId="0" fontId="45" fillId="0" borderId="0" xfId="110" applyFont="1" applyBorder="1" applyAlignment="1">
      <alignment horizontal="right" shrinkToFit="1"/>
    </xf>
    <xf numFmtId="3" fontId="41" fillId="0" borderId="0" xfId="0" quotePrefix="1" applyNumberFormat="1" applyFont="1" applyAlignment="1">
      <alignment horizontal="right"/>
    </xf>
    <xf numFmtId="0" fontId="41" fillId="0" borderId="80" xfId="110" applyFont="1" applyBorder="1" applyAlignment="1">
      <alignment horizontal="left" shrinkToFit="1"/>
    </xf>
    <xf numFmtId="3" fontId="41" fillId="0" borderId="175" xfId="110" applyNumberFormat="1" applyFont="1" applyBorder="1" applyAlignment="1">
      <alignment horizontal="right" shrinkToFit="1"/>
    </xf>
    <xf numFmtId="0" fontId="41" fillId="0" borderId="179" xfId="110" applyFont="1" applyBorder="1" applyAlignment="1">
      <alignment horizontal="center" shrinkToFit="1"/>
    </xf>
    <xf numFmtId="3" fontId="41" fillId="0" borderId="0" xfId="110" applyNumberFormat="1" applyFont="1" applyBorder="1" applyAlignment="1">
      <alignment horizontal="right" shrinkToFit="1"/>
    </xf>
    <xf numFmtId="3" fontId="41" fillId="0" borderId="0" xfId="0" quotePrefix="1" applyNumberFormat="1" applyFont="1" applyAlignment="1">
      <alignment horizontal="right" shrinkToFit="1"/>
    </xf>
    <xf numFmtId="0" fontId="41" fillId="0" borderId="175" xfId="0" applyFont="1" applyBorder="1" applyAlignment="1">
      <alignment horizontal="right" shrinkToFit="1"/>
    </xf>
    <xf numFmtId="3" fontId="41" fillId="0" borderId="0" xfId="0" applyNumberFormat="1" applyFont="1" applyAlignment="1">
      <alignment horizontal="right" shrinkToFit="1"/>
    </xf>
    <xf numFmtId="0" fontId="41" fillId="0" borderId="80" xfId="0" applyFont="1" applyBorder="1" applyAlignment="1">
      <alignment shrinkToFit="1"/>
    </xf>
    <xf numFmtId="3" fontId="41" fillId="0" borderId="175" xfId="0" applyNumberFormat="1" applyFont="1" applyBorder="1" applyAlignment="1">
      <alignment horizontal="right" shrinkToFit="1"/>
    </xf>
    <xf numFmtId="0" fontId="41" fillId="0" borderId="179" xfId="0" applyFont="1" applyBorder="1" applyAlignment="1">
      <alignment horizontal="center" shrinkToFit="1"/>
    </xf>
    <xf numFmtId="3" fontId="41" fillId="0" borderId="174" xfId="110" applyNumberFormat="1" applyFont="1" applyBorder="1" applyAlignment="1">
      <alignment horizontal="right"/>
    </xf>
    <xf numFmtId="0" fontId="41" fillId="0" borderId="174" xfId="110" applyFont="1" applyBorder="1" applyAlignment="1">
      <alignment horizontal="right"/>
    </xf>
    <xf numFmtId="3" fontId="41" fillId="0" borderId="0" xfId="120" applyNumberFormat="1" applyFont="1" applyFill="1" applyBorder="1" applyAlignment="1">
      <alignment horizontal="right" shrinkToFit="1"/>
    </xf>
    <xf numFmtId="38" fontId="41" fillId="0" borderId="175" xfId="120" applyFont="1" applyFill="1" applyBorder="1" applyAlignment="1">
      <alignment horizontal="right" shrinkToFit="1"/>
    </xf>
    <xf numFmtId="184" fontId="41" fillId="0" borderId="0" xfId="139" applyNumberFormat="1" applyFont="1" applyAlignment="1">
      <alignment horizontal="right" shrinkToFit="1"/>
    </xf>
    <xf numFmtId="38" fontId="41" fillId="0" borderId="175" xfId="120" applyFont="1" applyFill="1" applyBorder="1" applyAlignment="1" applyProtection="1">
      <alignment horizontal="right"/>
    </xf>
    <xf numFmtId="176" fontId="41" fillId="0" borderId="68" xfId="139" applyNumberFormat="1" applyFont="1" applyBorder="1" applyAlignment="1">
      <alignment wrapText="1"/>
    </xf>
    <xf numFmtId="184" fontId="41" fillId="0" borderId="0" xfId="120" quotePrefix="1" applyNumberFormat="1" applyFont="1" applyFill="1" applyBorder="1" applyAlignment="1" applyProtection="1">
      <alignment horizontal="right"/>
    </xf>
    <xf numFmtId="38" fontId="41" fillId="0" borderId="0" xfId="120" quotePrefix="1" applyFont="1" applyFill="1" applyBorder="1" applyAlignment="1" applyProtection="1">
      <alignment horizontal="right"/>
    </xf>
    <xf numFmtId="176" fontId="41" fillId="0" borderId="80" xfId="139" applyNumberFormat="1" applyFont="1" applyBorder="1" applyAlignment="1">
      <alignment horizontal="left"/>
    </xf>
    <xf numFmtId="184" fontId="41" fillId="0" borderId="175" xfId="120" quotePrefix="1" applyNumberFormat="1" applyFont="1" applyFill="1" applyBorder="1" applyAlignment="1" applyProtection="1">
      <alignment horizontal="right"/>
    </xf>
    <xf numFmtId="176" fontId="41" fillId="0" borderId="68" xfId="139" applyNumberFormat="1" applyFont="1" applyBorder="1" applyAlignment="1">
      <alignment horizontal="left" wrapText="1"/>
    </xf>
    <xf numFmtId="184" fontId="41" fillId="0" borderId="0" xfId="0" quotePrefix="1" applyNumberFormat="1" applyFont="1" applyAlignment="1">
      <alignment horizontal="right"/>
    </xf>
    <xf numFmtId="0" fontId="41" fillId="0" borderId="0" xfId="0" quotePrefix="1" applyFont="1" applyAlignment="1">
      <alignment horizontal="right"/>
    </xf>
    <xf numFmtId="184" fontId="41" fillId="0" borderId="175" xfId="120" applyNumberFormat="1" applyFont="1" applyFill="1" applyBorder="1" applyAlignment="1">
      <alignment horizontal="right" wrapText="1" shrinkToFit="1"/>
    </xf>
    <xf numFmtId="184" fontId="41" fillId="0" borderId="174" xfId="139" applyNumberFormat="1" applyFont="1" applyBorder="1" applyAlignment="1">
      <alignment horizontal="right" vertical="center" wrapText="1"/>
    </xf>
    <xf numFmtId="184" fontId="41" fillId="0" borderId="0" xfId="139" applyNumberFormat="1" applyFont="1" applyAlignment="1">
      <alignment horizontal="right" vertical="center" wrapText="1"/>
    </xf>
    <xf numFmtId="3" fontId="41" fillId="0" borderId="0" xfId="120" applyNumberFormat="1" applyFont="1" applyFill="1" applyAlignment="1">
      <alignment horizontal="right"/>
    </xf>
    <xf numFmtId="3" fontId="41" fillId="0" borderId="0" xfId="120" applyNumberFormat="1" applyFont="1" applyFill="1" applyAlignment="1" applyProtection="1">
      <alignment horizontal="right" vertical="center"/>
    </xf>
    <xf numFmtId="0" fontId="41" fillId="0" borderId="0" xfId="0" applyFont="1" applyAlignment="1">
      <alignment horizontal="left" indent="1"/>
    </xf>
    <xf numFmtId="3" fontId="41" fillId="0" borderId="0" xfId="139" applyNumberFormat="1" applyFont="1" applyAlignment="1">
      <alignment horizontal="right" vertical="center"/>
    </xf>
    <xf numFmtId="3" fontId="41" fillId="0" borderId="0" xfId="139" quotePrefix="1" applyNumberFormat="1" applyFont="1" applyAlignment="1">
      <alignment horizontal="right"/>
    </xf>
    <xf numFmtId="3" fontId="41" fillId="0" borderId="175" xfId="139" applyNumberFormat="1" applyFont="1" applyBorder="1" applyAlignment="1">
      <alignment horizontal="right" wrapText="1"/>
    </xf>
    <xf numFmtId="3" fontId="41" fillId="0" borderId="175" xfId="139" applyNumberFormat="1" applyFont="1" applyBorder="1" applyAlignment="1">
      <alignment horizontal="right"/>
    </xf>
    <xf numFmtId="3" fontId="41" fillId="0" borderId="0" xfId="110" applyNumberFormat="1" applyFont="1" applyBorder="1" applyAlignment="1">
      <alignment horizontal="right" wrapText="1" shrinkToFit="1"/>
    </xf>
    <xf numFmtId="3" fontId="41" fillId="0" borderId="0" xfId="0" quotePrefix="1" applyNumberFormat="1" applyFont="1" applyAlignment="1">
      <alignment horizontal="right" wrapText="1" shrinkToFit="1"/>
    </xf>
    <xf numFmtId="3" fontId="41" fillId="0" borderId="175" xfId="110" applyNumberFormat="1" applyFont="1" applyBorder="1" applyAlignment="1">
      <alignment horizontal="right" wrapText="1" shrinkToFit="1"/>
    </xf>
    <xf numFmtId="3" fontId="41" fillId="0" borderId="175" xfId="0" applyNumberFormat="1" applyFont="1" applyBorder="1" applyAlignment="1">
      <alignment horizontal="right" wrapText="1" shrinkToFit="1"/>
    </xf>
    <xf numFmtId="177" fontId="41" fillId="0" borderId="14" xfId="110" applyNumberFormat="1" applyFont="1" applyBorder="1" applyAlignment="1">
      <alignment horizontal="center" shrinkToFit="1"/>
    </xf>
    <xf numFmtId="3" fontId="41" fillId="0" borderId="175" xfId="139" applyNumberFormat="1" applyFont="1" applyBorder="1" applyAlignment="1">
      <alignment horizontal="right" shrinkToFit="1"/>
    </xf>
    <xf numFmtId="184" fontId="41" fillId="0" borderId="175" xfId="139" applyNumberFormat="1" applyFont="1" applyBorder="1" applyAlignment="1">
      <alignment horizontal="right" shrinkToFit="1"/>
    </xf>
    <xf numFmtId="3" fontId="41" fillId="0" borderId="174" xfId="139" applyNumberFormat="1" applyFont="1" applyBorder="1" applyAlignment="1">
      <alignment horizontal="right" vertical="center"/>
    </xf>
    <xf numFmtId="3" fontId="41" fillId="0" borderId="0" xfId="139" applyNumberFormat="1" applyFont="1" applyAlignment="1">
      <alignment horizontal="right" vertical="center" wrapText="1"/>
    </xf>
    <xf numFmtId="3" fontId="41" fillId="0" borderId="0" xfId="120" applyNumberFormat="1" applyFont="1" applyFill="1" applyBorder="1" applyAlignment="1" applyProtection="1">
      <alignment horizontal="right" wrapText="1" shrinkToFit="1"/>
    </xf>
    <xf numFmtId="3" fontId="41" fillId="0" borderId="175" xfId="120" applyNumberFormat="1" applyFont="1" applyFill="1" applyBorder="1" applyAlignment="1" applyProtection="1">
      <alignment horizontal="right" wrapText="1" shrinkToFit="1"/>
    </xf>
    <xf numFmtId="3" fontId="41" fillId="0" borderId="0" xfId="139" quotePrefix="1" applyNumberFormat="1" applyFont="1" applyAlignment="1">
      <alignment horizontal="right" wrapText="1" shrinkToFit="1"/>
    </xf>
    <xf numFmtId="3" fontId="41" fillId="0" borderId="0" xfId="139" applyNumberFormat="1" applyFont="1" applyAlignment="1">
      <alignment horizontal="right" vertical="center" wrapText="1" shrinkToFit="1"/>
    </xf>
    <xf numFmtId="177" fontId="41" fillId="0" borderId="0" xfId="139" applyNumberFormat="1" applyFont="1" applyAlignment="1">
      <alignment horizontal="right" vertical="center" shrinkToFit="1"/>
    </xf>
    <xf numFmtId="0" fontId="41" fillId="0" borderId="14" xfId="139" applyFont="1" applyBorder="1" applyAlignment="1">
      <alignment horizontal="center" vertical="center" shrinkToFit="1"/>
    </xf>
    <xf numFmtId="3" fontId="41" fillId="0" borderId="0" xfId="120" quotePrefix="1" applyNumberFormat="1" applyFont="1" applyFill="1" applyBorder="1" applyAlignment="1" applyProtection="1">
      <alignment horizontal="right" wrapText="1" shrinkToFit="1"/>
    </xf>
    <xf numFmtId="185" fontId="41" fillId="0" borderId="0" xfId="0" applyNumberFormat="1" applyFont="1" applyAlignment="1">
      <alignment horizontal="right" shrinkToFit="1"/>
    </xf>
    <xf numFmtId="185" fontId="41" fillId="0" borderId="14" xfId="110" applyNumberFormat="1" applyFont="1" applyBorder="1" applyAlignment="1">
      <alignment horizontal="center" shrinkToFit="1"/>
    </xf>
    <xf numFmtId="3" fontId="41" fillId="0" borderId="0" xfId="139" quotePrefix="1" applyNumberFormat="1" applyFont="1" applyAlignment="1">
      <alignment horizontal="right" shrinkToFit="1"/>
    </xf>
    <xf numFmtId="0" fontId="41" fillId="0" borderId="186" xfId="110" applyFont="1" applyBorder="1" applyAlignment="1">
      <alignment horizontal="left"/>
    </xf>
    <xf numFmtId="3" fontId="41" fillId="0" borderId="187" xfId="110" applyNumberFormat="1" applyFont="1" applyBorder="1" applyAlignment="1">
      <alignment horizontal="right" wrapText="1"/>
    </xf>
    <xf numFmtId="0" fontId="41" fillId="0" borderId="187" xfId="110" applyFont="1" applyBorder="1" applyAlignment="1">
      <alignment horizontal="right"/>
    </xf>
    <xf numFmtId="0" fontId="41" fillId="0" borderId="176" xfId="110" applyFont="1" applyBorder="1" applyAlignment="1">
      <alignment horizontal="center"/>
    </xf>
    <xf numFmtId="3" fontId="41" fillId="0" borderId="187" xfId="110" applyNumberFormat="1" applyFont="1" applyBorder="1" applyAlignment="1">
      <alignment horizontal="right"/>
    </xf>
    <xf numFmtId="3" fontId="41" fillId="0" borderId="175" xfId="120" applyNumberFormat="1" applyFont="1" applyFill="1" applyBorder="1" applyAlignment="1">
      <alignment horizontal="right" wrapText="1" shrinkToFit="1"/>
    </xf>
    <xf numFmtId="3" fontId="41" fillId="0" borderId="174" xfId="139" applyNumberFormat="1" applyFont="1" applyBorder="1" applyAlignment="1">
      <alignment horizontal="right" vertical="center" wrapText="1"/>
    </xf>
    <xf numFmtId="176" fontId="41" fillId="0" borderId="174" xfId="139" applyNumberFormat="1" applyFont="1" applyBorder="1"/>
    <xf numFmtId="3" fontId="41" fillId="0" borderId="0" xfId="120" applyNumberFormat="1" applyFont="1" applyFill="1" applyBorder="1" applyAlignment="1" applyProtection="1">
      <alignment horizontal="right" vertical="center"/>
    </xf>
    <xf numFmtId="3" fontId="41" fillId="0" borderId="0" xfId="120" applyNumberFormat="1" applyFont="1" applyFill="1" applyBorder="1" applyAlignment="1">
      <alignment horizontal="right" vertical="center"/>
    </xf>
    <xf numFmtId="0" fontId="50" fillId="0" borderId="0" xfId="110" applyFont="1" applyBorder="1" applyAlignment="1">
      <alignment horizontal="center" vertical="center"/>
    </xf>
    <xf numFmtId="0" fontId="41" fillId="0" borderId="67" xfId="110" applyFont="1" applyBorder="1" applyAlignment="1">
      <alignment vertical="center"/>
    </xf>
    <xf numFmtId="176" fontId="41" fillId="0" borderId="175" xfId="139" applyNumberFormat="1" applyFont="1" applyBorder="1" applyAlignment="1">
      <alignment shrinkToFit="1"/>
    </xf>
    <xf numFmtId="176" fontId="41" fillId="0" borderId="185" xfId="139" applyNumberFormat="1" applyFont="1" applyBorder="1" applyAlignment="1">
      <alignment shrinkToFit="1"/>
    </xf>
    <xf numFmtId="3" fontId="41" fillId="0" borderId="174" xfId="120" quotePrefix="1" applyNumberFormat="1" applyFont="1" applyFill="1" applyBorder="1" applyAlignment="1" applyProtection="1">
      <alignment horizontal="right" wrapText="1" shrinkToFit="1"/>
    </xf>
    <xf numFmtId="177" fontId="41" fillId="0" borderId="174" xfId="139" applyNumberFormat="1" applyFont="1" applyBorder="1" applyAlignment="1">
      <alignment horizontal="right" shrinkToFit="1"/>
    </xf>
    <xf numFmtId="49" fontId="41" fillId="0" borderId="173" xfId="139" applyNumberFormat="1" applyFont="1" applyBorder="1" applyAlignment="1">
      <alignment horizontal="center" shrinkToFit="1"/>
    </xf>
    <xf numFmtId="176" fontId="41" fillId="0" borderId="174" xfId="139" applyNumberFormat="1" applyFont="1" applyBorder="1" applyAlignment="1">
      <alignment shrinkToFit="1"/>
    </xf>
    <xf numFmtId="176" fontId="41" fillId="0" borderId="175" xfId="139" applyNumberFormat="1" applyFont="1" applyBorder="1" applyAlignment="1">
      <alignment horizontal="left" shrinkToFit="1"/>
    </xf>
    <xf numFmtId="176" fontId="41" fillId="0" borderId="175" xfId="139" applyNumberFormat="1" applyFont="1" applyBorder="1" applyAlignment="1">
      <alignment horizontal="left"/>
    </xf>
    <xf numFmtId="176" fontId="41" fillId="0" borderId="175" xfId="139" applyNumberFormat="1" applyFont="1" applyBorder="1"/>
    <xf numFmtId="176" fontId="41" fillId="0" borderId="174" xfId="139" applyNumberFormat="1" applyFont="1" applyBorder="1" applyAlignment="1">
      <alignment vertical="center"/>
    </xf>
    <xf numFmtId="0" fontId="41" fillId="0" borderId="179" xfId="139" applyFont="1" applyBorder="1" applyAlignment="1">
      <alignment horizontal="left"/>
    </xf>
    <xf numFmtId="0" fontId="57" fillId="0" borderId="185" xfId="0" applyFont="1" applyBorder="1"/>
    <xf numFmtId="184" fontId="57" fillId="0" borderId="174" xfId="0" applyNumberFormat="1" applyFont="1" applyBorder="1"/>
    <xf numFmtId="0" fontId="57" fillId="0" borderId="174" xfId="0" applyFont="1" applyBorder="1"/>
    <xf numFmtId="0" fontId="57" fillId="0" borderId="173" xfId="0" applyFont="1" applyBorder="1"/>
    <xf numFmtId="0" fontId="57" fillId="0" borderId="189" xfId="0" applyFont="1" applyBorder="1" applyAlignment="1">
      <alignment horizontal="left"/>
    </xf>
    <xf numFmtId="184" fontId="57" fillId="0" borderId="0" xfId="119" applyNumberFormat="1" applyFont="1" applyFill="1" applyBorder="1" applyAlignment="1">
      <alignment horizontal="right" wrapText="1" shrinkToFit="1"/>
    </xf>
    <xf numFmtId="0" fontId="57" fillId="0" borderId="0" xfId="0" applyFont="1" applyAlignment="1">
      <alignment horizontal="center" shrinkToFit="1"/>
    </xf>
    <xf numFmtId="0" fontId="57" fillId="0" borderId="38" xfId="0" applyFont="1" applyBorder="1" applyAlignment="1">
      <alignment horizontal="center" shrinkToFit="1"/>
    </xf>
    <xf numFmtId="0" fontId="57" fillId="0" borderId="189" xfId="0" applyFont="1" applyBorder="1" applyAlignment="1">
      <alignment horizontal="left" indent="2"/>
    </xf>
    <xf numFmtId="0" fontId="57" fillId="0" borderId="189" xfId="0" applyFont="1" applyBorder="1"/>
    <xf numFmtId="0" fontId="57" fillId="0" borderId="189" xfId="0" applyFont="1" applyBorder="1" applyAlignment="1">
      <alignment horizontal="center"/>
    </xf>
    <xf numFmtId="38" fontId="57" fillId="0" borderId="0" xfId="119" applyFont="1" applyFill="1" applyBorder="1" applyAlignment="1">
      <alignment horizontal="center" shrinkToFit="1"/>
    </xf>
    <xf numFmtId="0" fontId="57" fillId="0" borderId="189" xfId="138" applyFont="1" applyBorder="1" applyAlignment="1">
      <alignment horizontal="center"/>
    </xf>
    <xf numFmtId="184" fontId="57" fillId="0" borderId="0" xfId="119" applyNumberFormat="1" applyFont="1" applyFill="1" applyBorder="1" applyAlignment="1">
      <alignment horizontal="right" shrinkToFit="1"/>
    </xf>
    <xf numFmtId="0" fontId="57" fillId="0" borderId="186" xfId="0" applyFont="1" applyBorder="1"/>
    <xf numFmtId="184" fontId="57" fillId="0" borderId="187" xfId="119" applyNumberFormat="1" applyFont="1" applyFill="1" applyBorder="1" applyAlignment="1">
      <alignment horizontal="right" shrinkToFit="1"/>
    </xf>
    <xf numFmtId="0" fontId="57" fillId="0" borderId="187" xfId="0" applyFont="1" applyBorder="1" applyAlignment="1">
      <alignment horizontal="center" shrinkToFit="1"/>
    </xf>
    <xf numFmtId="0" fontId="57" fillId="0" borderId="176" xfId="0" applyFont="1" applyBorder="1" applyAlignment="1">
      <alignment horizontal="center" shrinkToFit="1"/>
    </xf>
    <xf numFmtId="0" fontId="57" fillId="0" borderId="0" xfId="110" applyFont="1" applyBorder="1" applyAlignment="1">
      <alignment horizontal="center" shrinkToFit="1"/>
    </xf>
    <xf numFmtId="0" fontId="57" fillId="0" borderId="38" xfId="110" applyFont="1" applyBorder="1" applyAlignment="1">
      <alignment horizontal="center" shrinkToFit="1"/>
    </xf>
    <xf numFmtId="176" fontId="57" fillId="0" borderId="189" xfId="139" applyNumberFormat="1" applyFont="1" applyBorder="1" applyAlignment="1">
      <alignment horizontal="center" vertical="center" shrinkToFit="1"/>
    </xf>
    <xf numFmtId="0" fontId="57" fillId="0" borderId="190" xfId="0" applyFont="1" applyBorder="1"/>
    <xf numFmtId="184" fontId="57" fillId="0" borderId="191" xfId="119" applyNumberFormat="1" applyFont="1" applyFill="1" applyBorder="1" applyAlignment="1">
      <alignment horizontal="right" shrinkToFit="1"/>
    </xf>
    <xf numFmtId="0" fontId="57" fillId="0" borderId="191" xfId="0" applyFont="1" applyBorder="1" applyAlignment="1">
      <alignment horizontal="center" shrinkToFit="1"/>
    </xf>
    <xf numFmtId="0" fontId="57" fillId="0" borderId="192" xfId="0" applyFont="1" applyBorder="1" applyAlignment="1">
      <alignment horizontal="center" shrinkToFit="1"/>
    </xf>
    <xf numFmtId="184" fontId="57" fillId="0" borderId="0" xfId="119" applyNumberFormat="1" applyFont="1" applyFill="1" applyBorder="1" applyAlignment="1">
      <alignment horizontal="right" wrapText="1"/>
    </xf>
    <xf numFmtId="0" fontId="57" fillId="0" borderId="0" xfId="0" applyFont="1" applyAlignment="1">
      <alignment horizontal="center"/>
    </xf>
    <xf numFmtId="0" fontId="57" fillId="0" borderId="38" xfId="0" applyFont="1" applyBorder="1" applyAlignment="1">
      <alignment horizontal="center"/>
    </xf>
    <xf numFmtId="0" fontId="58" fillId="0" borderId="38" xfId="0" applyFont="1" applyBorder="1" applyAlignment="1">
      <alignment horizontal="center" shrinkToFit="1"/>
    </xf>
    <xf numFmtId="0" fontId="58" fillId="0" borderId="189" xfId="0" applyFont="1" applyBorder="1"/>
    <xf numFmtId="184" fontId="58" fillId="0" borderId="0" xfId="119" applyNumberFormat="1" applyFont="1" applyFill="1" applyBorder="1" applyAlignment="1">
      <alignment horizontal="right" shrinkToFit="1"/>
    </xf>
    <xf numFmtId="0" fontId="58" fillId="0" borderId="0" xfId="0" applyFont="1" applyAlignment="1">
      <alignment horizontal="center" shrinkToFit="1"/>
    </xf>
    <xf numFmtId="184" fontId="57" fillId="0" borderId="0" xfId="119" applyNumberFormat="1" applyFont="1" applyFill="1" applyBorder="1" applyAlignment="1">
      <alignment horizontal="right"/>
    </xf>
    <xf numFmtId="0" fontId="57" fillId="0" borderId="105" xfId="0" applyFont="1" applyBorder="1"/>
    <xf numFmtId="184" fontId="57" fillId="0" borderId="130" xfId="0" applyNumberFormat="1" applyFont="1" applyBorder="1"/>
    <xf numFmtId="0" fontId="57" fillId="0" borderId="130" xfId="0" applyFont="1" applyBorder="1"/>
    <xf numFmtId="0" fontId="57" fillId="0" borderId="179" xfId="0" applyFont="1" applyBorder="1"/>
    <xf numFmtId="0" fontId="57" fillId="0" borderId="85" xfId="0" applyFont="1" applyBorder="1"/>
    <xf numFmtId="184" fontId="57" fillId="0" borderId="86" xfId="0" applyNumberFormat="1" applyFont="1" applyBorder="1"/>
    <xf numFmtId="0" fontId="57" fillId="0" borderId="86" xfId="0" applyFont="1" applyBorder="1"/>
    <xf numFmtId="0" fontId="57" fillId="0" borderId="87" xfId="0" applyFont="1" applyBorder="1"/>
    <xf numFmtId="184" fontId="57" fillId="0" borderId="0" xfId="0" applyNumberFormat="1" applyFont="1" applyAlignment="1">
      <alignment wrapText="1"/>
    </xf>
    <xf numFmtId="184" fontId="57" fillId="0" borderId="0" xfId="119" quotePrefix="1" applyNumberFormat="1" applyFont="1" applyFill="1" applyBorder="1" applyAlignment="1">
      <alignment horizontal="right" wrapText="1"/>
    </xf>
    <xf numFmtId="0" fontId="57" fillId="0" borderId="0" xfId="0" applyFont="1"/>
    <xf numFmtId="0" fontId="57" fillId="0" borderId="38" xfId="0" applyFont="1" applyBorder="1"/>
    <xf numFmtId="184" fontId="57" fillId="0" borderId="191" xfId="119" applyNumberFormat="1" applyFont="1" applyFill="1" applyBorder="1" applyAlignment="1">
      <alignment horizontal="right"/>
    </xf>
    <xf numFmtId="0" fontId="57" fillId="0" borderId="191" xfId="0" applyFont="1" applyBorder="1" applyAlignment="1">
      <alignment horizontal="center"/>
    </xf>
    <xf numFmtId="0" fontId="57" fillId="0" borderId="192" xfId="0" applyFont="1" applyBorder="1" applyAlignment="1">
      <alignment horizontal="center"/>
    </xf>
    <xf numFmtId="184" fontId="57" fillId="0" borderId="187" xfId="119" applyNumberFormat="1" applyFont="1" applyFill="1" applyBorder="1" applyAlignment="1">
      <alignment horizontal="right"/>
    </xf>
    <xf numFmtId="0" fontId="57" fillId="0" borderId="187" xfId="0" applyFont="1" applyBorder="1" applyAlignment="1">
      <alignment horizontal="center"/>
    </xf>
    <xf numFmtId="0" fontId="57" fillId="0" borderId="176" xfId="0" applyFont="1" applyBorder="1" applyAlignment="1">
      <alignment horizontal="center"/>
    </xf>
    <xf numFmtId="0" fontId="57" fillId="0" borderId="82" xfId="0" applyFont="1" applyBorder="1"/>
    <xf numFmtId="184" fontId="57" fillId="0" borderId="83" xfId="119" applyNumberFormat="1" applyFont="1" applyFill="1" applyBorder="1" applyAlignment="1">
      <alignment horizontal="right" wrapText="1" shrinkToFit="1"/>
    </xf>
    <xf numFmtId="0" fontId="57" fillId="0" borderId="83" xfId="0" applyFont="1" applyBorder="1" applyAlignment="1">
      <alignment horizontal="center" shrinkToFit="1"/>
    </xf>
    <xf numFmtId="0" fontId="57" fillId="0" borderId="84" xfId="0" applyFont="1" applyBorder="1" applyAlignment="1">
      <alignment horizontal="center" shrinkToFit="1"/>
    </xf>
    <xf numFmtId="184" fontId="57" fillId="0" borderId="83" xfId="119" applyNumberFormat="1" applyFont="1" applyFill="1" applyBorder="1" applyAlignment="1">
      <alignment horizontal="right" wrapText="1"/>
    </xf>
    <xf numFmtId="0" fontId="57" fillId="0" borderId="83" xfId="0" applyFont="1" applyBorder="1" applyAlignment="1">
      <alignment horizontal="center"/>
    </xf>
    <xf numFmtId="0" fontId="57" fillId="0" borderId="84" xfId="0" applyFont="1" applyBorder="1" applyAlignment="1">
      <alignment horizontal="center"/>
    </xf>
    <xf numFmtId="184" fontId="57" fillId="0" borderId="83" xfId="119" applyNumberFormat="1" applyFont="1" applyFill="1" applyBorder="1" applyAlignment="1">
      <alignment horizontal="right"/>
    </xf>
    <xf numFmtId="184" fontId="57" fillId="0" borderId="86" xfId="119" applyNumberFormat="1" applyFont="1" applyFill="1" applyBorder="1" applyAlignment="1">
      <alignment horizontal="right" wrapText="1" shrinkToFit="1"/>
    </xf>
    <xf numFmtId="0" fontId="57" fillId="0" borderId="86" xfId="0" applyFont="1" applyBorder="1" applyAlignment="1">
      <alignment horizontal="center" shrinkToFit="1"/>
    </xf>
    <xf numFmtId="0" fontId="57" fillId="0" borderId="87" xfId="0" applyFont="1" applyBorder="1" applyAlignment="1">
      <alignment horizontal="center" shrinkToFit="1"/>
    </xf>
    <xf numFmtId="184" fontId="57" fillId="0" borderId="86" xfId="119" applyNumberFormat="1" applyFont="1" applyFill="1" applyBorder="1" applyAlignment="1">
      <alignment horizontal="right" wrapText="1"/>
    </xf>
    <xf numFmtId="0" fontId="57" fillId="0" borderId="86" xfId="0" applyFont="1" applyBorder="1" applyAlignment="1">
      <alignment horizontal="center"/>
    </xf>
    <xf numFmtId="0" fontId="57" fillId="0" borderId="87" xfId="0" applyFont="1" applyBorder="1" applyAlignment="1">
      <alignment horizontal="center"/>
    </xf>
    <xf numFmtId="184" fontId="57" fillId="0" borderId="86" xfId="119" applyNumberFormat="1" applyFont="1" applyFill="1" applyBorder="1" applyAlignment="1">
      <alignment horizontal="right"/>
    </xf>
    <xf numFmtId="184" fontId="57" fillId="0" borderId="83" xfId="0" applyNumberFormat="1" applyFont="1" applyBorder="1" applyAlignment="1">
      <alignment wrapText="1"/>
    </xf>
    <xf numFmtId="0" fontId="57" fillId="0" borderId="83" xfId="0" applyFont="1" applyBorder="1"/>
    <xf numFmtId="0" fontId="57" fillId="0" borderId="84" xfId="0" applyFont="1" applyBorder="1"/>
    <xf numFmtId="184" fontId="57" fillId="0" borderId="83" xfId="0" applyNumberFormat="1" applyFont="1" applyBorder="1"/>
    <xf numFmtId="0" fontId="57" fillId="0" borderId="189" xfId="0" applyFont="1" applyBorder="1" applyAlignment="1">
      <alignment horizontal="left" indent="1"/>
    </xf>
    <xf numFmtId="184" fontId="57" fillId="0" borderId="0" xfId="119" applyNumberFormat="1" applyFont="1" applyFill="1" applyBorder="1" applyAlignment="1">
      <alignment wrapText="1" shrinkToFit="1"/>
    </xf>
    <xf numFmtId="0" fontId="57" fillId="0" borderId="38" xfId="0" quotePrefix="1" applyFont="1" applyBorder="1" applyAlignment="1">
      <alignment horizontal="center" shrinkToFit="1"/>
    </xf>
    <xf numFmtId="0" fontId="57" fillId="0" borderId="189" xfId="0" applyFont="1" applyBorder="1" applyAlignment="1">
      <alignment horizontal="left" shrinkToFit="1"/>
    </xf>
    <xf numFmtId="184" fontId="57" fillId="0" borderId="0" xfId="0" applyNumberFormat="1" applyFont="1" applyAlignment="1">
      <alignment wrapText="1" shrinkToFit="1"/>
    </xf>
    <xf numFmtId="0" fontId="57" fillId="0" borderId="193" xfId="0" applyFont="1" applyBorder="1"/>
    <xf numFmtId="184" fontId="57" fillId="0" borderId="194" xfId="119" applyNumberFormat="1" applyFont="1" applyFill="1" applyBorder="1" applyAlignment="1">
      <alignment horizontal="right" shrinkToFit="1"/>
    </xf>
    <xf numFmtId="0" fontId="57" fillId="0" borderId="194" xfId="0" applyFont="1" applyBorder="1" applyAlignment="1">
      <alignment horizontal="center" shrinkToFit="1"/>
    </xf>
    <xf numFmtId="0" fontId="57" fillId="0" borderId="195" xfId="0" applyFont="1" applyBorder="1" applyAlignment="1">
      <alignment horizontal="center" shrinkToFit="1"/>
    </xf>
    <xf numFmtId="0" fontId="57" fillId="0" borderId="189" xfId="110" applyFont="1" applyBorder="1" applyAlignment="1">
      <alignment horizontal="left"/>
    </xf>
    <xf numFmtId="0" fontId="57" fillId="0" borderId="196" xfId="0" applyFont="1" applyBorder="1"/>
    <xf numFmtId="184" fontId="57" fillId="0" borderId="197" xfId="0" applyNumberFormat="1" applyFont="1" applyBorder="1"/>
    <xf numFmtId="0" fontId="57" fillId="0" borderId="197" xfId="0" applyFont="1" applyBorder="1"/>
    <xf numFmtId="0" fontId="57" fillId="0" borderId="198" xfId="0" applyFont="1" applyBorder="1"/>
    <xf numFmtId="189" fontId="57" fillId="0" borderId="86" xfId="0" applyNumberFormat="1" applyFont="1" applyBorder="1"/>
    <xf numFmtId="189" fontId="57" fillId="0" borderId="0" xfId="119" applyNumberFormat="1" applyFont="1" applyFill="1" applyBorder="1" applyAlignment="1">
      <alignment horizontal="right" wrapText="1"/>
    </xf>
    <xf numFmtId="184" fontId="57" fillId="0" borderId="0" xfId="119" applyNumberFormat="1" applyFont="1" applyFill="1" applyBorder="1" applyAlignment="1">
      <alignment wrapText="1"/>
    </xf>
    <xf numFmtId="0" fontId="57" fillId="0" borderId="189" xfId="0" applyFont="1" applyBorder="1" applyAlignment="1">
      <alignment horizontal="left" indent="6" shrinkToFit="1"/>
    </xf>
    <xf numFmtId="0" fontId="57" fillId="0" borderId="189" xfId="0" applyFont="1" applyBorder="1" applyAlignment="1">
      <alignment horizontal="left" indent="3"/>
    </xf>
    <xf numFmtId="0" fontId="57" fillId="0" borderId="189" xfId="0" applyFont="1" applyBorder="1" applyAlignment="1">
      <alignment shrinkToFit="1"/>
    </xf>
    <xf numFmtId="0" fontId="57" fillId="0" borderId="189" xfId="0" applyFont="1" applyBorder="1" applyAlignment="1">
      <alignment horizontal="left" indent="9" shrinkToFit="1"/>
    </xf>
    <xf numFmtId="189" fontId="57" fillId="0" borderId="0" xfId="119" applyNumberFormat="1" applyFont="1" applyFill="1" applyBorder="1" applyAlignment="1">
      <alignment horizontal="right" wrapText="1" shrinkToFit="1"/>
    </xf>
    <xf numFmtId="189" fontId="57" fillId="0" borderId="0" xfId="119" applyNumberFormat="1" applyFont="1" applyFill="1" applyBorder="1" applyAlignment="1">
      <alignment horizontal="right"/>
    </xf>
    <xf numFmtId="189" fontId="57" fillId="0" borderId="187" xfId="119" applyNumberFormat="1" applyFont="1" applyFill="1" applyBorder="1" applyAlignment="1">
      <alignment horizontal="right"/>
    </xf>
    <xf numFmtId="189" fontId="57" fillId="0" borderId="0" xfId="119" applyNumberFormat="1" applyFont="1" applyFill="1" applyBorder="1" applyAlignment="1">
      <alignment horizontal="right" shrinkToFit="1"/>
    </xf>
    <xf numFmtId="189" fontId="57" fillId="0" borderId="191" xfId="119" applyNumberFormat="1" applyFont="1" applyFill="1" applyBorder="1" applyAlignment="1">
      <alignment horizontal="right"/>
    </xf>
    <xf numFmtId="189" fontId="57" fillId="0" borderId="83" xfId="0" applyNumberFormat="1" applyFont="1" applyBorder="1"/>
    <xf numFmtId="0" fontId="57" fillId="0" borderId="188" xfId="0" applyFont="1" applyBorder="1"/>
    <xf numFmtId="184" fontId="57" fillId="0" borderId="149" xfId="0" applyNumberFormat="1" applyFont="1" applyBorder="1" applyAlignment="1">
      <alignment wrapText="1"/>
    </xf>
    <xf numFmtId="0" fontId="57" fillId="0" borderId="149" xfId="0" applyFont="1" applyBorder="1"/>
    <xf numFmtId="0" fontId="57" fillId="0" borderId="150" xfId="0" applyFont="1" applyBorder="1" applyAlignment="1">
      <alignment horizontal="center"/>
    </xf>
    <xf numFmtId="0" fontId="57" fillId="0" borderId="150" xfId="0" applyFont="1" applyBorder="1"/>
    <xf numFmtId="0" fontId="57" fillId="0" borderId="189" xfId="110" applyFont="1" applyBorder="1" applyAlignment="1">
      <alignment horizontal="left" indent="1"/>
    </xf>
    <xf numFmtId="184" fontId="57" fillId="0" borderId="130" xfId="119" applyNumberFormat="1" applyFont="1" applyFill="1" applyBorder="1" applyAlignment="1">
      <alignment horizontal="right"/>
    </xf>
    <xf numFmtId="0" fontId="57" fillId="0" borderId="130" xfId="0" applyFont="1" applyBorder="1" applyAlignment="1">
      <alignment horizontal="center"/>
    </xf>
    <xf numFmtId="0" fontId="57" fillId="0" borderId="179" xfId="0" applyFont="1" applyBorder="1" applyAlignment="1">
      <alignment horizontal="center"/>
    </xf>
    <xf numFmtId="0" fontId="57" fillId="0" borderId="179" xfId="0" applyFont="1" applyBorder="1" applyAlignment="1">
      <alignment horizontal="center" shrinkToFit="1"/>
    </xf>
    <xf numFmtId="0" fontId="57" fillId="0" borderId="189" xfId="110" applyFont="1" applyBorder="1" applyAlignment="1">
      <alignment horizontal="center"/>
    </xf>
    <xf numFmtId="38" fontId="57" fillId="0" borderId="130" xfId="119" applyFont="1" applyFill="1" applyBorder="1" applyAlignment="1">
      <alignment horizontal="center" shrinkToFit="1"/>
    </xf>
    <xf numFmtId="0" fontId="57" fillId="0" borderId="38" xfId="110" applyFont="1" applyBorder="1" applyAlignment="1">
      <alignment horizontal="center"/>
    </xf>
    <xf numFmtId="0" fontId="57" fillId="0" borderId="0" xfId="110" applyFont="1" applyBorder="1" applyAlignment="1">
      <alignment horizontal="center"/>
    </xf>
    <xf numFmtId="0" fontId="59" fillId="0" borderId="189" xfId="0" applyFont="1" applyBorder="1" applyAlignment="1">
      <alignment horizontal="left" vertical="top"/>
    </xf>
    <xf numFmtId="189" fontId="57" fillId="0" borderId="149" xfId="0" applyNumberFormat="1" applyFont="1" applyBorder="1"/>
    <xf numFmtId="184" fontId="57" fillId="0" borderId="149" xfId="0" applyNumberFormat="1" applyFont="1" applyBorder="1"/>
    <xf numFmtId="0" fontId="57" fillId="0" borderId="184" xfId="0" applyFont="1" applyBorder="1"/>
    <xf numFmtId="189" fontId="57" fillId="0" borderId="0" xfId="0" applyNumberFormat="1" applyFont="1" applyAlignment="1">
      <alignment wrapText="1"/>
    </xf>
    <xf numFmtId="189" fontId="57" fillId="0" borderId="0" xfId="119" applyNumberFormat="1" applyFont="1" applyFill="1" applyBorder="1" applyAlignment="1">
      <alignment wrapText="1"/>
    </xf>
    <xf numFmtId="0" fontId="57" fillId="0" borderId="189" xfId="0" applyFont="1" applyBorder="1" applyAlignment="1">
      <alignment horizontal="left" indent="4"/>
    </xf>
    <xf numFmtId="189" fontId="57" fillId="0" borderId="0" xfId="0" applyNumberFormat="1" applyFont="1"/>
    <xf numFmtId="189" fontId="57" fillId="0" borderId="0" xfId="119" quotePrefix="1" applyNumberFormat="1" applyFont="1" applyFill="1" applyBorder="1" applyAlignment="1">
      <alignment horizontal="right" wrapText="1"/>
    </xf>
    <xf numFmtId="184" fontId="57" fillId="0" borderId="0" xfId="0" applyNumberFormat="1" applyFont="1"/>
    <xf numFmtId="0" fontId="57" fillId="0" borderId="105" xfId="0" applyFont="1" applyBorder="1" applyAlignment="1">
      <alignment horizontal="right"/>
    </xf>
    <xf numFmtId="189" fontId="57" fillId="0" borderId="130" xfId="119" applyNumberFormat="1" applyFont="1" applyFill="1" applyBorder="1" applyAlignment="1">
      <alignment horizontal="right"/>
    </xf>
    <xf numFmtId="189" fontId="57" fillId="0" borderId="130" xfId="0" applyNumberFormat="1" applyFont="1" applyBorder="1"/>
    <xf numFmtId="0" fontId="41" fillId="0" borderId="199" xfId="0" applyFont="1" applyBorder="1"/>
    <xf numFmtId="3" fontId="41" fillId="0" borderId="197" xfId="116" applyNumberFormat="1" applyFont="1" applyFill="1" applyBorder="1" applyAlignment="1">
      <alignment horizontal="right"/>
    </xf>
    <xf numFmtId="0" fontId="41" fillId="0" borderId="197" xfId="0" applyFont="1" applyBorder="1" applyAlignment="1">
      <alignment horizontal="right" shrinkToFit="1"/>
    </xf>
    <xf numFmtId="177" fontId="41" fillId="0" borderId="0" xfId="116" applyNumberFormat="1" applyFont="1" applyFill="1" applyBorder="1" applyAlignment="1">
      <alignment horizontal="right" wrapText="1"/>
    </xf>
    <xf numFmtId="177" fontId="41" fillId="0" borderId="0" xfId="0" applyNumberFormat="1" applyFont="1" applyAlignment="1">
      <alignment horizontal="right" wrapText="1"/>
    </xf>
    <xf numFmtId="177" fontId="41" fillId="0" borderId="166" xfId="0" applyNumberFormat="1" applyFont="1" applyBorder="1" applyAlignment="1">
      <alignment horizontal="right" wrapText="1"/>
    </xf>
    <xf numFmtId="177" fontId="50" fillId="0" borderId="0" xfId="116" applyNumberFormat="1" applyFont="1" applyFill="1" applyAlignment="1">
      <alignment horizontal="right"/>
    </xf>
    <xf numFmtId="177" fontId="50" fillId="0" borderId="0" xfId="116" applyNumberFormat="1" applyFont="1" applyFill="1" applyBorder="1" applyAlignment="1">
      <alignment horizontal="right" wrapText="1"/>
    </xf>
    <xf numFmtId="177" fontId="50" fillId="0" borderId="0" xfId="116" applyNumberFormat="1" applyFont="1" applyFill="1" applyBorder="1" applyAlignment="1">
      <alignment horizontal="right"/>
    </xf>
    <xf numFmtId="177" fontId="41" fillId="0" borderId="0" xfId="120" applyNumberFormat="1" applyFont="1" applyFill="1" applyBorder="1" applyAlignment="1" applyProtection="1">
      <alignment horizontal="right" shrinkToFit="1"/>
    </xf>
    <xf numFmtId="177" fontId="41" fillId="0" borderId="0" xfId="120" applyNumberFormat="1" applyFont="1" applyFill="1" applyBorder="1" applyAlignment="1" applyProtection="1">
      <alignment horizontal="right"/>
    </xf>
    <xf numFmtId="177" fontId="41" fillId="0" borderId="0" xfId="119" applyNumberFormat="1" applyFont="1" applyFill="1" applyBorder="1" applyAlignment="1">
      <alignment horizontal="right" shrinkToFit="1"/>
    </xf>
    <xf numFmtId="0" fontId="41" fillId="25" borderId="174" xfId="110" applyFont="1" applyFill="1" applyBorder="1" applyAlignment="1">
      <alignment horizontal="left"/>
    </xf>
    <xf numFmtId="3" fontId="41" fillId="25" borderId="88" xfId="116" applyNumberFormat="1" applyFont="1" applyFill="1" applyBorder="1" applyAlignment="1">
      <alignment horizontal="right"/>
    </xf>
    <xf numFmtId="0" fontId="41" fillId="25" borderId="88" xfId="110" applyFont="1" applyFill="1" applyBorder="1" applyAlignment="1">
      <alignment horizontal="right"/>
    </xf>
    <xf numFmtId="0" fontId="41" fillId="25" borderId="173" xfId="110" applyFont="1" applyFill="1" applyBorder="1" applyAlignment="1">
      <alignment horizontal="center"/>
    </xf>
    <xf numFmtId="0" fontId="41" fillId="25" borderId="0" xfId="110" applyFont="1" applyFill="1" applyBorder="1" applyAlignment="1">
      <alignment horizontal="left"/>
    </xf>
    <xf numFmtId="3" fontId="50" fillId="25" borderId="0" xfId="116" applyNumberFormat="1" applyFont="1" applyFill="1" applyBorder="1" applyAlignment="1">
      <alignment horizontal="right"/>
    </xf>
    <xf numFmtId="0" fontId="50" fillId="25" borderId="0" xfId="110" applyFont="1" applyFill="1" applyBorder="1" applyAlignment="1">
      <alignment horizontal="right"/>
    </xf>
    <xf numFmtId="0" fontId="50" fillId="25" borderId="38" xfId="110" applyFont="1" applyFill="1" applyBorder="1" applyAlignment="1">
      <alignment horizontal="center"/>
    </xf>
    <xf numFmtId="0" fontId="41" fillId="25" borderId="0" xfId="138" applyFont="1" applyFill="1" applyAlignment="1">
      <alignment horizontal="left"/>
    </xf>
    <xf numFmtId="3" fontId="50" fillId="25" borderId="0" xfId="116" applyNumberFormat="1" applyFont="1" applyFill="1" applyBorder="1" applyAlignment="1">
      <alignment horizontal="right" wrapText="1"/>
    </xf>
    <xf numFmtId="0" fontId="50" fillId="25" borderId="0" xfId="0" applyFont="1" applyFill="1" applyAlignment="1">
      <alignment horizontal="right" shrinkToFit="1"/>
    </xf>
    <xf numFmtId="0" fontId="50" fillId="25" borderId="38" xfId="138" applyFont="1" applyFill="1" applyBorder="1" applyAlignment="1">
      <alignment horizontal="center"/>
    </xf>
    <xf numFmtId="0" fontId="41" fillId="25" borderId="0" xfId="0" applyFont="1" applyFill="1" applyAlignment="1">
      <alignment horizontal="left"/>
    </xf>
    <xf numFmtId="177" fontId="50" fillId="25" borderId="0" xfId="116" applyNumberFormat="1" applyFont="1" applyFill="1" applyBorder="1" applyAlignment="1">
      <alignment horizontal="right" wrapText="1"/>
    </xf>
    <xf numFmtId="0" fontId="41" fillId="25" borderId="0" xfId="0" applyFont="1" applyFill="1" applyAlignment="1">
      <alignment horizontal="center"/>
    </xf>
    <xf numFmtId="3" fontId="41" fillId="25" borderId="0" xfId="116" applyNumberFormat="1" applyFont="1" applyFill="1" applyAlignment="1">
      <alignment horizontal="right" wrapText="1"/>
    </xf>
    <xf numFmtId="0" fontId="41" fillId="25" borderId="0" xfId="0" applyFont="1" applyFill="1" applyAlignment="1">
      <alignment horizontal="right"/>
    </xf>
    <xf numFmtId="0" fontId="41" fillId="25" borderId="38" xfId="0" applyFont="1" applyFill="1" applyBorder="1" applyAlignment="1">
      <alignment horizontal="center"/>
    </xf>
    <xf numFmtId="0" fontId="41" fillId="25" borderId="166" xfId="0" applyFont="1" applyFill="1" applyBorder="1" applyAlignment="1">
      <alignment horizontal="left"/>
    </xf>
    <xf numFmtId="3" fontId="50" fillId="25" borderId="107" xfId="116" applyNumberFormat="1" applyFont="1" applyFill="1" applyBorder="1" applyAlignment="1">
      <alignment horizontal="right" wrapText="1"/>
    </xf>
    <xf numFmtId="0" fontId="50" fillId="25" borderId="107" xfId="0" applyFont="1" applyFill="1" applyBorder="1" applyAlignment="1">
      <alignment horizontal="right"/>
    </xf>
    <xf numFmtId="0" fontId="50" fillId="25" borderId="161" xfId="0" applyFont="1" applyFill="1" applyBorder="1" applyAlignment="1">
      <alignment horizontal="center"/>
    </xf>
    <xf numFmtId="0" fontId="41" fillId="25" borderId="174" xfId="0" applyFont="1" applyFill="1" applyBorder="1" applyAlignment="1">
      <alignment horizontal="left"/>
    </xf>
    <xf numFmtId="3" fontId="41" fillId="25" borderId="78" xfId="116" applyNumberFormat="1" applyFont="1" applyFill="1" applyBorder="1" applyAlignment="1">
      <alignment horizontal="right"/>
    </xf>
    <xf numFmtId="0" fontId="41" fillId="25" borderId="78" xfId="0" applyFont="1" applyFill="1" applyBorder="1" applyAlignment="1">
      <alignment horizontal="right"/>
    </xf>
    <xf numFmtId="0" fontId="41" fillId="25" borderId="173" xfId="0" applyFont="1" applyFill="1" applyBorder="1" applyAlignment="1">
      <alignment horizontal="center"/>
    </xf>
    <xf numFmtId="3" fontId="41" fillId="25" borderId="0" xfId="116" applyNumberFormat="1" applyFont="1" applyFill="1" applyBorder="1" applyAlignment="1">
      <alignment horizontal="right" wrapText="1" shrinkToFit="1"/>
    </xf>
    <xf numFmtId="0" fontId="41" fillId="25" borderId="0" xfId="0" applyFont="1" applyFill="1" applyAlignment="1">
      <alignment horizontal="right" shrinkToFit="1"/>
    </xf>
    <xf numFmtId="0" fontId="41" fillId="25" borderId="38" xfId="0" applyFont="1" applyFill="1" applyBorder="1" applyAlignment="1">
      <alignment horizontal="center" shrinkToFit="1"/>
    </xf>
    <xf numFmtId="3" fontId="41" fillId="25" borderId="130" xfId="116" applyNumberFormat="1" applyFont="1" applyFill="1" applyBorder="1" applyAlignment="1">
      <alignment horizontal="right"/>
    </xf>
    <xf numFmtId="0" fontId="41" fillId="25" borderId="130" xfId="0" applyFont="1" applyFill="1" applyBorder="1" applyAlignment="1">
      <alignment horizontal="right"/>
    </xf>
    <xf numFmtId="0" fontId="41" fillId="25" borderId="161" xfId="0" applyFont="1" applyFill="1" applyBorder="1" applyAlignment="1">
      <alignment horizontal="center"/>
    </xf>
    <xf numFmtId="0" fontId="57" fillId="25" borderId="186" xfId="0" applyFont="1" applyFill="1" applyBorder="1"/>
    <xf numFmtId="184" fontId="57" fillId="25" borderId="187" xfId="119" applyNumberFormat="1" applyFont="1" applyFill="1" applyBorder="1" applyAlignment="1">
      <alignment horizontal="right" shrinkToFit="1"/>
    </xf>
    <xf numFmtId="0" fontId="57" fillId="25" borderId="187" xfId="0" applyFont="1" applyFill="1" applyBorder="1" applyAlignment="1">
      <alignment horizontal="center" shrinkToFit="1"/>
    </xf>
    <xf numFmtId="0" fontId="57" fillId="25" borderId="176" xfId="0" applyFont="1" applyFill="1" applyBorder="1" applyAlignment="1">
      <alignment horizontal="center" shrinkToFit="1"/>
    </xf>
    <xf numFmtId="0" fontId="57" fillId="25" borderId="189" xfId="0" applyFont="1" applyFill="1" applyBorder="1"/>
    <xf numFmtId="184" fontId="57" fillId="25" borderId="0" xfId="119" applyNumberFormat="1" applyFont="1" applyFill="1" applyBorder="1" applyAlignment="1">
      <alignment horizontal="right" wrapText="1" shrinkToFit="1"/>
    </xf>
    <xf numFmtId="0" fontId="57" fillId="25" borderId="0" xfId="0" applyFont="1" applyFill="1" applyAlignment="1">
      <alignment horizontal="center" shrinkToFit="1"/>
    </xf>
    <xf numFmtId="0" fontId="57" fillId="25" borderId="38" xfId="0" applyFont="1" applyFill="1" applyBorder="1" applyAlignment="1">
      <alignment horizontal="center" shrinkToFit="1"/>
    </xf>
    <xf numFmtId="0" fontId="57" fillId="25" borderId="189" xfId="110" applyFont="1" applyFill="1" applyBorder="1" applyAlignment="1">
      <alignment horizontal="left" shrinkToFit="1"/>
    </xf>
    <xf numFmtId="0" fontId="57" fillId="25" borderId="0" xfId="110" applyFont="1" applyFill="1" applyBorder="1" applyAlignment="1">
      <alignment horizontal="center" shrinkToFit="1"/>
    </xf>
    <xf numFmtId="0" fontId="57" fillId="25" borderId="38" xfId="110" applyFont="1" applyFill="1" applyBorder="1" applyAlignment="1">
      <alignment horizontal="center" shrinkToFit="1"/>
    </xf>
    <xf numFmtId="0" fontId="57" fillId="25" borderId="189" xfId="110" applyFont="1" applyFill="1" applyBorder="1" applyAlignment="1">
      <alignment horizontal="left"/>
    </xf>
    <xf numFmtId="0" fontId="57" fillId="25" borderId="189" xfId="0" applyFont="1" applyFill="1" applyBorder="1" applyAlignment="1">
      <alignment horizontal="center"/>
    </xf>
    <xf numFmtId="0" fontId="57" fillId="25" borderId="189" xfId="0" applyFont="1" applyFill="1" applyBorder="1" applyAlignment="1">
      <alignment horizontal="left"/>
    </xf>
    <xf numFmtId="176" fontId="57" fillId="25" borderId="189" xfId="139" applyNumberFormat="1" applyFont="1" applyFill="1" applyBorder="1" applyAlignment="1">
      <alignment horizontal="center" vertical="center" shrinkToFit="1"/>
    </xf>
    <xf numFmtId="184" fontId="57" fillId="25" borderId="0" xfId="119" applyNumberFormat="1" applyFont="1" applyFill="1" applyBorder="1" applyAlignment="1">
      <alignment horizontal="right" shrinkToFit="1"/>
    </xf>
    <xf numFmtId="0" fontId="57" fillId="25" borderId="196" xfId="0" applyFont="1" applyFill="1" applyBorder="1"/>
    <xf numFmtId="184" fontId="57" fillId="25" borderId="197" xfId="0" applyNumberFormat="1" applyFont="1" applyFill="1" applyBorder="1"/>
    <xf numFmtId="0" fontId="57" fillId="25" borderId="197" xfId="0" applyFont="1" applyFill="1" applyBorder="1"/>
    <xf numFmtId="0" fontId="57" fillId="25" borderId="198" xfId="0" applyFont="1" applyFill="1" applyBorder="1"/>
    <xf numFmtId="0" fontId="57" fillId="25" borderId="85" xfId="0" applyFont="1" applyFill="1" applyBorder="1"/>
    <xf numFmtId="184" fontId="57" fillId="25" borderId="86" xfId="0" applyNumberFormat="1" applyFont="1" applyFill="1" applyBorder="1"/>
    <xf numFmtId="0" fontId="57" fillId="25" borderId="86" xfId="0" applyFont="1" applyFill="1" applyBorder="1"/>
    <xf numFmtId="0" fontId="57" fillId="25" borderId="87" xfId="0" applyFont="1" applyFill="1" applyBorder="1"/>
    <xf numFmtId="184" fontId="57" fillId="25" borderId="0" xfId="119" applyNumberFormat="1" applyFont="1" applyFill="1" applyBorder="1" applyAlignment="1">
      <alignment horizontal="right" wrapText="1"/>
    </xf>
    <xf numFmtId="0" fontId="57" fillId="25" borderId="38" xfId="0" applyFont="1" applyFill="1" applyBorder="1" applyAlignment="1">
      <alignment horizontal="center"/>
    </xf>
    <xf numFmtId="0" fontId="57" fillId="25" borderId="189" xfId="0" applyFont="1" applyFill="1" applyBorder="1" applyAlignment="1">
      <alignment horizontal="left" indent="2"/>
    </xf>
    <xf numFmtId="184" fontId="57" fillId="25" borderId="0" xfId="0" applyNumberFormat="1" applyFont="1" applyFill="1" applyAlignment="1">
      <alignment wrapText="1"/>
    </xf>
    <xf numFmtId="0" fontId="57" fillId="25" borderId="0" xfId="0" applyFont="1" applyFill="1" applyAlignment="1">
      <alignment horizontal="center"/>
    </xf>
    <xf numFmtId="184" fontId="57" fillId="25" borderId="0" xfId="119" quotePrefix="1" applyNumberFormat="1" applyFont="1" applyFill="1" applyBorder="1" applyAlignment="1">
      <alignment horizontal="right" wrapText="1"/>
    </xf>
    <xf numFmtId="0" fontId="57" fillId="25" borderId="0" xfId="0" applyFont="1" applyFill="1"/>
    <xf numFmtId="0" fontId="57" fillId="25" borderId="38" xfId="0" applyFont="1" applyFill="1" applyBorder="1"/>
    <xf numFmtId="38" fontId="57" fillId="25" borderId="0" xfId="119" applyFont="1" applyFill="1" applyBorder="1" applyAlignment="1">
      <alignment horizontal="center" shrinkToFit="1"/>
    </xf>
    <xf numFmtId="0" fontId="57" fillId="25" borderId="189" xfId="138" applyFont="1" applyFill="1" applyBorder="1" applyAlignment="1">
      <alignment horizontal="center"/>
    </xf>
    <xf numFmtId="0" fontId="57" fillId="25" borderId="38" xfId="0" applyFont="1" applyFill="1" applyBorder="1" applyAlignment="1">
      <alignment horizontal="right"/>
    </xf>
    <xf numFmtId="0" fontId="57" fillId="25" borderId="190" xfId="0" applyFont="1" applyFill="1" applyBorder="1"/>
    <xf numFmtId="184" fontId="57" fillId="25" borderId="191" xfId="119" applyNumberFormat="1" applyFont="1" applyFill="1" applyBorder="1" applyAlignment="1">
      <alignment horizontal="right"/>
    </xf>
    <xf numFmtId="0" fontId="57" fillId="25" borderId="191" xfId="0" applyFont="1" applyFill="1" applyBorder="1" applyAlignment="1">
      <alignment horizontal="center"/>
    </xf>
    <xf numFmtId="0" fontId="57" fillId="25" borderId="192" xfId="0" applyFont="1" applyFill="1" applyBorder="1" applyAlignment="1">
      <alignment horizontal="center"/>
    </xf>
    <xf numFmtId="184" fontId="57" fillId="25" borderId="0" xfId="119" applyNumberFormat="1" applyFont="1" applyFill="1" applyBorder="1" applyAlignment="1">
      <alignment horizontal="right"/>
    </xf>
    <xf numFmtId="0" fontId="41" fillId="25" borderId="85" xfId="0" applyFont="1" applyFill="1" applyBorder="1" applyAlignment="1">
      <alignment horizontal="left"/>
    </xf>
    <xf numFmtId="3" fontId="41" fillId="25" borderId="86" xfId="116" applyNumberFormat="1" applyFont="1" applyFill="1" applyBorder="1" applyAlignment="1">
      <alignment horizontal="right"/>
    </xf>
    <xf numFmtId="0" fontId="41" fillId="25" borderId="86" xfId="0" applyFont="1" applyFill="1" applyBorder="1" applyAlignment="1">
      <alignment horizontal="right"/>
    </xf>
    <xf numFmtId="0" fontId="41" fillId="25" borderId="87" xfId="0" applyFont="1" applyFill="1" applyBorder="1" applyAlignment="1">
      <alignment horizontal="center"/>
    </xf>
    <xf numFmtId="0" fontId="41" fillId="25" borderId="68" xfId="0" applyFont="1" applyFill="1" applyBorder="1" applyAlignment="1">
      <alignment horizontal="left"/>
    </xf>
    <xf numFmtId="0" fontId="41" fillId="25" borderId="14" xfId="0" applyFont="1" applyFill="1" applyBorder="1" applyAlignment="1">
      <alignment horizontal="center" shrinkToFit="1"/>
    </xf>
    <xf numFmtId="0" fontId="41" fillId="25" borderId="68" xfId="0" applyFont="1" applyFill="1" applyBorder="1" applyAlignment="1">
      <alignment horizontal="left" shrinkToFit="1"/>
    </xf>
    <xf numFmtId="3" fontId="41" fillId="25" borderId="0" xfId="116" applyNumberFormat="1" applyFont="1" applyFill="1" applyBorder="1" applyAlignment="1">
      <alignment horizontal="right" wrapText="1"/>
    </xf>
    <xf numFmtId="0" fontId="41" fillId="25" borderId="14" xfId="0" applyFont="1" applyFill="1" applyBorder="1" applyAlignment="1">
      <alignment horizontal="center"/>
    </xf>
    <xf numFmtId="176" fontId="41" fillId="25" borderId="200" xfId="139" applyNumberFormat="1" applyFont="1" applyFill="1" applyBorder="1"/>
    <xf numFmtId="176" fontId="41" fillId="25" borderId="0" xfId="139" applyNumberFormat="1" applyFont="1" applyFill="1"/>
    <xf numFmtId="176" fontId="41" fillId="25" borderId="38" xfId="139" applyNumberFormat="1" applyFont="1" applyFill="1" applyBorder="1"/>
    <xf numFmtId="0" fontId="41" fillId="25" borderId="0" xfId="110" applyFont="1" applyFill="1" applyBorder="1" applyAlignment="1"/>
    <xf numFmtId="0" fontId="41" fillId="25" borderId="68" xfId="0" applyFont="1" applyFill="1" applyBorder="1" applyAlignment="1">
      <alignment horizontal="center"/>
    </xf>
    <xf numFmtId="0" fontId="41" fillId="25" borderId="80" xfId="0" applyFont="1" applyFill="1" applyBorder="1" applyAlignment="1">
      <alignment horizontal="left"/>
    </xf>
    <xf numFmtId="0" fontId="41" fillId="25" borderId="124" xfId="0" applyFont="1" applyFill="1" applyBorder="1" applyAlignment="1">
      <alignment horizontal="center"/>
    </xf>
    <xf numFmtId="0" fontId="57" fillId="25" borderId="0" xfId="0" applyFont="1" applyFill="1" applyAlignment="1">
      <alignment horizontal="right" shrinkToFit="1"/>
    </xf>
    <xf numFmtId="0" fontId="57" fillId="25" borderId="68" xfId="0" applyFont="1" applyFill="1" applyBorder="1" applyAlignment="1">
      <alignment horizontal="left"/>
    </xf>
    <xf numFmtId="3" fontId="57" fillId="25" borderId="0" xfId="116" applyNumberFormat="1" applyFont="1" applyFill="1" applyBorder="1" applyAlignment="1">
      <alignment horizontal="right" shrinkToFit="1"/>
    </xf>
    <xf numFmtId="0" fontId="57" fillId="25" borderId="0" xfId="110" applyFont="1" applyFill="1" applyBorder="1" applyAlignment="1">
      <alignment horizontal="right" shrinkToFit="1"/>
    </xf>
    <xf numFmtId="0" fontId="57" fillId="25" borderId="0" xfId="0" applyFont="1" applyFill="1" applyAlignment="1">
      <alignment horizontal="left"/>
    </xf>
    <xf numFmtId="3" fontId="57" fillId="25" borderId="0" xfId="116" applyNumberFormat="1" applyFont="1" applyFill="1" applyAlignment="1">
      <alignment horizontal="right" wrapText="1"/>
    </xf>
    <xf numFmtId="0" fontId="57" fillId="25" borderId="0" xfId="0" applyFont="1" applyFill="1" applyAlignment="1">
      <alignment horizontal="right"/>
    </xf>
    <xf numFmtId="0" fontId="60" fillId="25" borderId="0" xfId="0" applyFont="1" applyFill="1" applyAlignment="1">
      <alignment horizontal="right"/>
    </xf>
    <xf numFmtId="0" fontId="57" fillId="25" borderId="68" xfId="138" applyFont="1" applyFill="1" applyBorder="1" applyAlignment="1">
      <alignment horizontal="center"/>
    </xf>
    <xf numFmtId="0" fontId="57" fillId="25" borderId="0" xfId="138" applyFont="1" applyFill="1" applyAlignment="1">
      <alignment horizontal="center"/>
    </xf>
    <xf numFmtId="0" fontId="57" fillId="25" borderId="80" xfId="0" applyFont="1" applyFill="1" applyBorder="1" applyAlignment="1">
      <alignment horizontal="left"/>
    </xf>
    <xf numFmtId="3" fontId="57" fillId="25" borderId="130" xfId="116" applyNumberFormat="1" applyFont="1" applyFill="1" applyBorder="1" applyAlignment="1">
      <alignment horizontal="right"/>
    </xf>
    <xf numFmtId="0" fontId="57" fillId="25" borderId="130" xfId="0" applyFont="1" applyFill="1" applyBorder="1" applyAlignment="1">
      <alignment horizontal="right"/>
    </xf>
    <xf numFmtId="0" fontId="57" fillId="25" borderId="161" xfId="0" applyFont="1" applyFill="1" applyBorder="1" applyAlignment="1">
      <alignment horizontal="center"/>
    </xf>
    <xf numFmtId="0" fontId="57" fillId="25" borderId="175" xfId="0" applyFont="1" applyFill="1" applyBorder="1" applyAlignment="1">
      <alignment horizontal="left"/>
    </xf>
    <xf numFmtId="0" fontId="41" fillId="25" borderId="38" xfId="110" applyFont="1" applyFill="1" applyBorder="1" applyAlignment="1">
      <alignment horizontal="center"/>
    </xf>
    <xf numFmtId="177" fontId="41" fillId="25" borderId="0" xfId="116" applyNumberFormat="1" applyFont="1" applyFill="1" applyBorder="1" applyAlignment="1">
      <alignment horizontal="right" wrapText="1"/>
    </xf>
    <xf numFmtId="0" fontId="41" fillId="25" borderId="0" xfId="110" applyFont="1" applyFill="1" applyBorder="1" applyAlignment="1">
      <alignment horizontal="right"/>
    </xf>
    <xf numFmtId="3" fontId="41" fillId="25" borderId="107" xfId="116" applyNumberFormat="1" applyFont="1" applyFill="1" applyBorder="1" applyAlignment="1">
      <alignment horizontal="right" wrapText="1"/>
    </xf>
    <xf numFmtId="0" fontId="41" fillId="25" borderId="107" xfId="0" applyFont="1" applyFill="1" applyBorder="1" applyAlignment="1">
      <alignment horizontal="right"/>
    </xf>
    <xf numFmtId="0" fontId="41" fillId="0" borderId="0" xfId="110" applyFont="1" applyBorder="1" applyAlignment="1">
      <alignment horizontal="left" wrapText="1"/>
    </xf>
    <xf numFmtId="0" fontId="41" fillId="0" borderId="68" xfId="0" applyFont="1" applyBorder="1" applyAlignment="1">
      <alignment horizontal="center"/>
    </xf>
    <xf numFmtId="0" fontId="41" fillId="0" borderId="0" xfId="0" applyFont="1" applyAlignment="1">
      <alignment horizontal="center"/>
    </xf>
    <xf numFmtId="0" fontId="57" fillId="0" borderId="0" xfId="119" applyNumberFormat="1" applyFont="1" applyFill="1" applyBorder="1" applyAlignment="1">
      <alignment horizontal="center" shrinkToFit="1"/>
    </xf>
    <xf numFmtId="0" fontId="57" fillId="0" borderId="38" xfId="119" applyNumberFormat="1" applyFont="1" applyFill="1" applyBorder="1" applyAlignment="1">
      <alignment horizontal="center" shrinkToFit="1"/>
    </xf>
    <xf numFmtId="176" fontId="41" fillId="25" borderId="200" xfId="139" applyNumberFormat="1" applyFont="1" applyFill="1" applyBorder="1" applyAlignment="1">
      <alignment horizontal="left" wrapText="1"/>
    </xf>
    <xf numFmtId="176" fontId="41" fillId="25" borderId="0" xfId="139" applyNumberFormat="1" applyFont="1" applyFill="1" applyAlignment="1">
      <alignment horizontal="left" wrapText="1"/>
    </xf>
    <xf numFmtId="176" fontId="41" fillId="25" borderId="38" xfId="139" applyNumberFormat="1" applyFont="1" applyFill="1" applyBorder="1" applyAlignment="1">
      <alignment horizontal="left" wrapText="1"/>
    </xf>
    <xf numFmtId="176" fontId="57" fillId="25" borderId="200" xfId="139" applyNumberFormat="1" applyFont="1" applyFill="1" applyBorder="1" applyAlignment="1">
      <alignment horizontal="left" wrapText="1"/>
    </xf>
    <xf numFmtId="176" fontId="57" fillId="25" borderId="0" xfId="139" applyNumberFormat="1" applyFont="1" applyFill="1" applyAlignment="1">
      <alignment horizontal="left" wrapText="1"/>
    </xf>
    <xf numFmtId="176" fontId="57" fillId="25" borderId="38" xfId="139" applyNumberFormat="1" applyFont="1" applyFill="1" applyBorder="1" applyAlignment="1">
      <alignment horizontal="left" wrapText="1"/>
    </xf>
    <xf numFmtId="0" fontId="41" fillId="0" borderId="14" xfId="110" applyFont="1" applyBorder="1" applyAlignment="1">
      <alignment horizontal="left" wrapText="1"/>
    </xf>
    <xf numFmtId="0" fontId="41" fillId="0" borderId="179" xfId="110" applyFont="1" applyBorder="1" applyAlignment="1">
      <alignment horizontal="left" wrapText="1"/>
    </xf>
    <xf numFmtId="0" fontId="41" fillId="0" borderId="0" xfId="139" applyFont="1" applyAlignment="1">
      <alignment horizontal="left" wrapText="1"/>
    </xf>
    <xf numFmtId="0" fontId="41" fillId="0" borderId="0" xfId="139" applyFont="1" applyAlignment="1">
      <alignment horizontal="left"/>
    </xf>
    <xf numFmtId="0" fontId="41" fillId="0" borderId="38" xfId="139" applyFont="1" applyBorder="1" applyAlignment="1">
      <alignment horizontal="left" wrapText="1"/>
    </xf>
    <xf numFmtId="0" fontId="41" fillId="0" borderId="38" xfId="139" applyFont="1" applyBorder="1" applyAlignment="1">
      <alignment horizontal="left"/>
    </xf>
    <xf numFmtId="0" fontId="41" fillId="0" borderId="14" xfId="139" applyFont="1" applyBorder="1" applyAlignment="1">
      <alignment horizontal="left"/>
    </xf>
    <xf numFmtId="0" fontId="41" fillId="0" borderId="68" xfId="0" applyFont="1" applyBorder="1" applyAlignment="1">
      <alignment horizontal="left" wrapText="1" shrinkToFit="1"/>
    </xf>
    <xf numFmtId="0" fontId="41" fillId="0" borderId="0" xfId="0" applyFont="1" applyAlignment="1">
      <alignment horizontal="left" wrapText="1" shrinkToFit="1"/>
    </xf>
    <xf numFmtId="0" fontId="41" fillId="0" borderId="14" xfId="0" applyFont="1" applyBorder="1" applyAlignment="1">
      <alignment horizontal="left" wrapText="1" shrinkToFit="1"/>
    </xf>
    <xf numFmtId="177" fontId="44" fillId="0" borderId="0" xfId="0" applyNumberFormat="1" applyFont="1" applyAlignment="1">
      <alignment horizontal="right"/>
    </xf>
    <xf numFmtId="176" fontId="41" fillId="0" borderId="68" xfId="139" applyNumberFormat="1" applyFont="1" applyBorder="1" applyAlignment="1">
      <alignment horizontal="center" vertical="center" shrinkToFit="1"/>
    </xf>
    <xf numFmtId="176" fontId="41" fillId="0" borderId="0" xfId="139" applyNumberFormat="1" applyFont="1" applyAlignment="1">
      <alignment horizontal="center" vertical="center" shrinkToFit="1"/>
    </xf>
    <xf numFmtId="0" fontId="40" fillId="0" borderId="99" xfId="0" applyFont="1" applyBorder="1" applyAlignment="1">
      <alignment horizontal="center"/>
    </xf>
    <xf numFmtId="0" fontId="40" fillId="0" borderId="149" xfId="0" applyFont="1" applyBorder="1" applyAlignment="1">
      <alignment horizontal="center"/>
    </xf>
    <xf numFmtId="0" fontId="40" fillId="0" borderId="68" xfId="0" applyFont="1" applyBorder="1" applyAlignment="1">
      <alignment horizontal="center"/>
    </xf>
    <xf numFmtId="0" fontId="40" fillId="0" borderId="0" xfId="0" applyFont="1" applyAlignment="1">
      <alignment horizontal="center"/>
    </xf>
    <xf numFmtId="184" fontId="41" fillId="0" borderId="68" xfId="110" applyNumberFormat="1" applyFont="1" applyBorder="1" applyAlignment="1">
      <alignment horizontal="left" wrapText="1"/>
    </xf>
    <xf numFmtId="184" fontId="41" fillId="0" borderId="14" xfId="110" applyNumberFormat="1" applyFont="1" applyBorder="1" applyAlignment="1">
      <alignment horizontal="left" wrapText="1"/>
    </xf>
  </cellXfs>
  <cellStyles count="15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Normal" xfId="151" xr:uid="{00000000-0005-0000-0000-000012000000}"/>
    <cellStyle name="Normal 2" xfId="19" xr:uid="{00000000-0005-0000-0000-000013000000}"/>
    <cellStyle name="Normal 2 2" xfId="20" xr:uid="{00000000-0005-0000-0000-000014000000}"/>
    <cellStyle name="Normal 3" xfId="21" xr:uid="{00000000-0005-0000-0000-000015000000}"/>
    <cellStyle name="Normal_Annmodel" xfId="22" xr:uid="{00000000-0005-0000-0000-000016000000}"/>
    <cellStyle name="PCI" xfId="23" xr:uid="{00000000-0005-0000-0000-000017000000}"/>
    <cellStyle name="Style 21" xfId="24" xr:uid="{00000000-0005-0000-0000-000018000000}"/>
    <cellStyle name="Style 21 2" xfId="25" xr:uid="{00000000-0005-0000-0000-000019000000}"/>
    <cellStyle name="Style 21 2 2" xfId="26" xr:uid="{00000000-0005-0000-0000-00001A000000}"/>
    <cellStyle name="Style 21 2 3" xfId="27" xr:uid="{00000000-0005-0000-0000-00001B000000}"/>
    <cellStyle name="Style 21 2 4" xfId="28" xr:uid="{00000000-0005-0000-0000-00001C000000}"/>
    <cellStyle name="Style 21 3" xfId="29" xr:uid="{00000000-0005-0000-0000-00001D000000}"/>
    <cellStyle name="Style 21 3 2" xfId="30" xr:uid="{00000000-0005-0000-0000-00001E000000}"/>
    <cellStyle name="Style 22" xfId="31" xr:uid="{00000000-0005-0000-0000-00001F000000}"/>
    <cellStyle name="Style 22 2" xfId="32" xr:uid="{00000000-0005-0000-0000-000020000000}"/>
    <cellStyle name="Style 22 2 2" xfId="33" xr:uid="{00000000-0005-0000-0000-000021000000}"/>
    <cellStyle name="Style 22 2 3" xfId="34" xr:uid="{00000000-0005-0000-0000-000022000000}"/>
    <cellStyle name="Style 22 3" xfId="35" xr:uid="{00000000-0005-0000-0000-000023000000}"/>
    <cellStyle name="Style 22 3 2" xfId="36" xr:uid="{00000000-0005-0000-0000-000024000000}"/>
    <cellStyle name="Style 23" xfId="37" xr:uid="{00000000-0005-0000-0000-000025000000}"/>
    <cellStyle name="Style 23 2" xfId="38" xr:uid="{00000000-0005-0000-0000-000026000000}"/>
    <cellStyle name="Style 23 2 2" xfId="39" xr:uid="{00000000-0005-0000-0000-000027000000}"/>
    <cellStyle name="Style 23 2 3" xfId="40" xr:uid="{00000000-0005-0000-0000-000028000000}"/>
    <cellStyle name="Style 23 2 4" xfId="41" xr:uid="{00000000-0005-0000-0000-000029000000}"/>
    <cellStyle name="Style 23 3" xfId="42" xr:uid="{00000000-0005-0000-0000-00002A000000}"/>
    <cellStyle name="Style 23 3 2" xfId="43" xr:uid="{00000000-0005-0000-0000-00002B000000}"/>
    <cellStyle name="Style 24" xfId="44" xr:uid="{00000000-0005-0000-0000-00002C000000}"/>
    <cellStyle name="Style 24 2" xfId="45" xr:uid="{00000000-0005-0000-0000-00002D000000}"/>
    <cellStyle name="Style 24 2 2" xfId="46" xr:uid="{00000000-0005-0000-0000-00002E000000}"/>
    <cellStyle name="Style 24 2 3" xfId="47" xr:uid="{00000000-0005-0000-0000-00002F000000}"/>
    <cellStyle name="Style 24 3" xfId="48" xr:uid="{00000000-0005-0000-0000-000030000000}"/>
    <cellStyle name="Style 25" xfId="49" xr:uid="{00000000-0005-0000-0000-000031000000}"/>
    <cellStyle name="Style 25 2" xfId="50" xr:uid="{00000000-0005-0000-0000-000032000000}"/>
    <cellStyle name="Style 25 2 2" xfId="51" xr:uid="{00000000-0005-0000-0000-000033000000}"/>
    <cellStyle name="Style 25 2 3" xfId="52" xr:uid="{00000000-0005-0000-0000-000034000000}"/>
    <cellStyle name="Style 25 2 4" xfId="53" xr:uid="{00000000-0005-0000-0000-000035000000}"/>
    <cellStyle name="Style 25 3" xfId="54" xr:uid="{00000000-0005-0000-0000-000036000000}"/>
    <cellStyle name="Style 25 3 2" xfId="55" xr:uid="{00000000-0005-0000-0000-000037000000}"/>
    <cellStyle name="Style 26" xfId="56" xr:uid="{00000000-0005-0000-0000-000038000000}"/>
    <cellStyle name="Style 26 2" xfId="57" xr:uid="{00000000-0005-0000-0000-000039000000}"/>
    <cellStyle name="Style 26 2 2" xfId="58" xr:uid="{00000000-0005-0000-0000-00003A000000}"/>
    <cellStyle name="Style 26 2 3" xfId="59" xr:uid="{00000000-0005-0000-0000-00003B000000}"/>
    <cellStyle name="Style 26 3" xfId="60" xr:uid="{00000000-0005-0000-0000-00003C000000}"/>
    <cellStyle name="Style 26 4" xfId="61" xr:uid="{00000000-0005-0000-0000-00003D000000}"/>
    <cellStyle name="Style 26 4 2" xfId="62" xr:uid="{00000000-0005-0000-0000-00003E000000}"/>
    <cellStyle name="Style 27" xfId="63" xr:uid="{00000000-0005-0000-0000-00003F000000}"/>
    <cellStyle name="Style 27 2" xfId="64" xr:uid="{00000000-0005-0000-0000-000040000000}"/>
    <cellStyle name="Style 27 2 2" xfId="65" xr:uid="{00000000-0005-0000-0000-000041000000}"/>
    <cellStyle name="Style 27 2 3" xfId="66" xr:uid="{00000000-0005-0000-0000-000042000000}"/>
    <cellStyle name="Style 28" xfId="67" xr:uid="{00000000-0005-0000-0000-000043000000}"/>
    <cellStyle name="Style 28 2" xfId="68" xr:uid="{00000000-0005-0000-0000-000044000000}"/>
    <cellStyle name="Style 28 2 2" xfId="69" xr:uid="{00000000-0005-0000-0000-000045000000}"/>
    <cellStyle name="Style 28 2 3" xfId="70" xr:uid="{00000000-0005-0000-0000-000046000000}"/>
    <cellStyle name="Style 28 3" xfId="71" xr:uid="{00000000-0005-0000-0000-000047000000}"/>
    <cellStyle name="Style 28 3 2" xfId="72" xr:uid="{00000000-0005-0000-0000-000048000000}"/>
    <cellStyle name="Style 28 4" xfId="73" xr:uid="{00000000-0005-0000-0000-000049000000}"/>
    <cellStyle name="Style 29" xfId="74" xr:uid="{00000000-0005-0000-0000-00004A000000}"/>
    <cellStyle name="Style 29 2" xfId="75" xr:uid="{00000000-0005-0000-0000-00004B000000}"/>
    <cellStyle name="Style 29 2 2" xfId="76" xr:uid="{00000000-0005-0000-0000-00004C000000}"/>
    <cellStyle name="Style 29 3" xfId="77" xr:uid="{00000000-0005-0000-0000-00004D000000}"/>
    <cellStyle name="Style 29 4" xfId="78" xr:uid="{00000000-0005-0000-0000-00004E000000}"/>
    <cellStyle name="Style 30" xfId="79" xr:uid="{00000000-0005-0000-0000-00004F000000}"/>
    <cellStyle name="Style 30 2" xfId="80" xr:uid="{00000000-0005-0000-0000-000050000000}"/>
    <cellStyle name="Style 30 2 2" xfId="81" xr:uid="{00000000-0005-0000-0000-000051000000}"/>
    <cellStyle name="Style 30 2 3" xfId="82" xr:uid="{00000000-0005-0000-0000-000052000000}"/>
    <cellStyle name="Style 30 2 4" xfId="83" xr:uid="{00000000-0005-0000-0000-000053000000}"/>
    <cellStyle name="Style 30 3" xfId="84" xr:uid="{00000000-0005-0000-0000-000054000000}"/>
    <cellStyle name="Style 30 4" xfId="85" xr:uid="{00000000-0005-0000-0000-000055000000}"/>
    <cellStyle name="Style 30 4 2" xfId="86" xr:uid="{00000000-0005-0000-0000-000056000000}"/>
    <cellStyle name="Style 31" xfId="87" xr:uid="{00000000-0005-0000-0000-000057000000}"/>
    <cellStyle name="Style 31 2" xfId="88" xr:uid="{00000000-0005-0000-0000-000058000000}"/>
    <cellStyle name="Style 31 2 2" xfId="89" xr:uid="{00000000-0005-0000-0000-000059000000}"/>
    <cellStyle name="Style 31 3" xfId="90" xr:uid="{00000000-0005-0000-0000-00005A000000}"/>
    <cellStyle name="Style 32" xfId="91" xr:uid="{00000000-0005-0000-0000-00005B000000}"/>
    <cellStyle name="Style 32 2" xfId="92" xr:uid="{00000000-0005-0000-0000-00005C000000}"/>
    <cellStyle name="Style 32 3" xfId="93" xr:uid="{00000000-0005-0000-0000-00005D000000}"/>
    <cellStyle name="Style 32 3 2" xfId="94" xr:uid="{00000000-0005-0000-0000-00005E000000}"/>
    <cellStyle name="Style 33" xfId="95" xr:uid="{00000000-0005-0000-0000-00005F000000}"/>
    <cellStyle name="Style 33 2" xfId="96" xr:uid="{00000000-0005-0000-0000-000060000000}"/>
    <cellStyle name="Style 34" xfId="97" xr:uid="{00000000-0005-0000-0000-000061000000}"/>
    <cellStyle name="Style 34 2" xfId="98" xr:uid="{00000000-0005-0000-0000-000062000000}"/>
    <cellStyle name="Style 34 2 2" xfId="99" xr:uid="{00000000-0005-0000-0000-000063000000}"/>
    <cellStyle name="アクセント 1" xfId="100" builtinId="29" customBuiltin="1"/>
    <cellStyle name="アクセント 2" xfId="101" builtinId="33" customBuiltin="1"/>
    <cellStyle name="アクセント 3" xfId="102" builtinId="37" customBuiltin="1"/>
    <cellStyle name="アクセント 4" xfId="103" builtinId="41" customBuiltin="1"/>
    <cellStyle name="アクセント 5" xfId="104" builtinId="45" customBuiltin="1"/>
    <cellStyle name="アクセント 6" xfId="105" builtinId="49" customBuiltin="1"/>
    <cellStyle name="タイトル" xfId="106" builtinId="15" customBuiltin="1"/>
    <cellStyle name="チェック セル" xfId="107" builtinId="23" customBuiltin="1"/>
    <cellStyle name="どちらでもない" xfId="108" builtinId="28" customBuiltin="1"/>
    <cellStyle name="パーセント 2" xfId="109" xr:uid="{00000000-0005-0000-0000-00006D000000}"/>
    <cellStyle name="フォント" xfId="110" xr:uid="{00000000-0005-0000-0000-00006E000000}"/>
    <cellStyle name="メモ" xfId="111" builtinId="10" customBuiltin="1"/>
    <cellStyle name="メモ 2" xfId="148" xr:uid="{00000000-0005-0000-0000-000070000000}"/>
    <cellStyle name="メモ 3" xfId="150" xr:uid="{00000000-0005-0000-0000-000071000000}"/>
    <cellStyle name="リンク セル" xfId="112" builtinId="24" customBuiltin="1"/>
    <cellStyle name="悪い" xfId="113" builtinId="27" customBuiltin="1"/>
    <cellStyle name="計算" xfId="114" builtinId="22" customBuiltin="1"/>
    <cellStyle name="計算 2" xfId="147" xr:uid="{00000000-0005-0000-0000-000075000000}"/>
    <cellStyle name="計算 3" xfId="149" xr:uid="{00000000-0005-0000-0000-000076000000}"/>
    <cellStyle name="警告文" xfId="115" builtinId="11" customBuiltin="1"/>
    <cellStyle name="桁区切り" xfId="116" builtinId="6"/>
    <cellStyle name="桁区切り 2" xfId="117" xr:uid="{00000000-0005-0000-0000-000079000000}"/>
    <cellStyle name="桁区切り 2 2" xfId="118" xr:uid="{00000000-0005-0000-0000-00007A000000}"/>
    <cellStyle name="桁区切り 2 3" xfId="119" xr:uid="{00000000-0005-0000-0000-00007B000000}"/>
    <cellStyle name="桁区切り 3" xfId="120" xr:uid="{00000000-0005-0000-0000-00007C000000}"/>
    <cellStyle name="桁区切り 4" xfId="121" xr:uid="{00000000-0005-0000-0000-00007D000000}"/>
    <cellStyle name="見出し 1" xfId="122" builtinId="16" customBuiltin="1"/>
    <cellStyle name="見出し 2" xfId="123" builtinId="17" customBuiltin="1"/>
    <cellStyle name="見出し 3" xfId="124" builtinId="18" customBuiltin="1"/>
    <cellStyle name="見出し 4" xfId="125" builtinId="19" customBuiltin="1"/>
    <cellStyle name="集計" xfId="126" builtinId="25" customBuiltin="1"/>
    <cellStyle name="集計 2" xfId="143" xr:uid="{00000000-0005-0000-0000-000083000000}"/>
    <cellStyle name="集計 3" xfId="146" xr:uid="{00000000-0005-0000-0000-000084000000}"/>
    <cellStyle name="出力" xfId="127" builtinId="21" customBuiltin="1"/>
    <cellStyle name="出力 2" xfId="142" xr:uid="{00000000-0005-0000-0000-000086000000}"/>
    <cellStyle name="出力 3" xfId="145" xr:uid="{00000000-0005-0000-0000-000087000000}"/>
    <cellStyle name="説明文" xfId="128" builtinId="53" customBuiltin="1"/>
    <cellStyle name="入力" xfId="129" builtinId="20" customBuiltin="1"/>
    <cellStyle name="入力 2" xfId="141" xr:uid="{00000000-0005-0000-0000-00008A000000}"/>
    <cellStyle name="入力 3" xfId="144" xr:uid="{00000000-0005-0000-0000-00008B000000}"/>
    <cellStyle name="標準" xfId="0" builtinId="0"/>
    <cellStyle name="標準 2" xfId="130" xr:uid="{00000000-0005-0000-0000-00008D000000}"/>
    <cellStyle name="標準 2 2" xfId="131" xr:uid="{00000000-0005-0000-0000-00008E000000}"/>
    <cellStyle name="標準 3" xfId="132" xr:uid="{00000000-0005-0000-0000-00008F000000}"/>
    <cellStyle name="標準 4" xfId="133" xr:uid="{00000000-0005-0000-0000-000090000000}"/>
    <cellStyle name="標準 5" xfId="134" xr:uid="{00000000-0005-0000-0000-000091000000}"/>
    <cellStyle name="標準 6" xfId="135" xr:uid="{00000000-0005-0000-0000-000092000000}"/>
    <cellStyle name="標準 7" xfId="136" xr:uid="{00000000-0005-0000-0000-000093000000}"/>
    <cellStyle name="標準 8" xfId="137" xr:uid="{00000000-0005-0000-0000-000094000000}"/>
    <cellStyle name="標準_061106新増設プラント計画(タイ＆マレーシア）" xfId="138" xr:uid="{00000000-0005-0000-0000-000095000000}"/>
    <cellStyle name="標準_欧州、中東、アフリカ（三菱商事）" xfId="139" xr:uid="{00000000-0005-0000-0000-000096000000}"/>
    <cellStyle name="良い" xfId="140" builtinId="26" customBuiltin="1"/>
  </cellStyles>
  <dxfs count="0"/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  <pageSetUpPr fitToPage="1"/>
  </sheetPr>
  <dimension ref="A1:S135"/>
  <sheetViews>
    <sheetView showGridLines="0" view="pageBreakPreview" zoomScaleNormal="40" zoomScaleSheetLayoutView="100" workbookViewId="0">
      <pane ySplit="5" topLeftCell="A6" activePane="bottomLeft" state="frozen"/>
      <selection activeCell="K35" sqref="K35"/>
      <selection pane="bottomLeft" activeCell="B1" sqref="B1"/>
    </sheetView>
  </sheetViews>
  <sheetFormatPr defaultColWidth="9" defaultRowHeight="13.5" customHeight="1"/>
  <cols>
    <col min="1" max="1" width="1.625" style="3" customWidth="1"/>
    <col min="2" max="2" width="10.625" style="3" customWidth="1"/>
    <col min="3" max="3" width="41.625" style="445" customWidth="1"/>
    <col min="4" max="4" width="8.75" style="804" customWidth="1"/>
    <col min="5" max="5" width="7" style="161" customWidth="1"/>
    <col min="6" max="6" width="8.75" style="137" customWidth="1"/>
    <col min="7" max="7" width="41.625" style="445" customWidth="1"/>
    <col min="8" max="8" width="8.75" style="804" customWidth="1"/>
    <col min="9" max="9" width="7" style="161" customWidth="1"/>
    <col min="10" max="10" width="8.75" style="137" customWidth="1"/>
    <col min="11" max="11" width="41.625" style="445" customWidth="1"/>
    <col min="12" max="12" width="8.75" style="804" customWidth="1"/>
    <col min="13" max="13" width="7" style="161" customWidth="1"/>
    <col min="14" max="14" width="8.75" style="137" customWidth="1"/>
    <col min="15" max="15" width="9" style="3"/>
    <col min="16" max="16" width="28.25" style="3" bestFit="1" customWidth="1"/>
    <col min="17" max="17" width="5.5" style="3" bestFit="1" customWidth="1"/>
    <col min="18" max="18" width="28.25" style="3" bestFit="1" customWidth="1"/>
    <col min="19" max="19" width="6" style="3" bestFit="1" customWidth="1"/>
    <col min="20" max="16384" width="9" style="3"/>
  </cols>
  <sheetData>
    <row r="1" spans="1:14" s="47" customFormat="1" ht="18" customHeight="1">
      <c r="A1" s="351" t="s">
        <v>1058</v>
      </c>
      <c r="B1" s="352"/>
      <c r="C1" s="351"/>
      <c r="D1" s="799"/>
      <c r="E1" s="354"/>
      <c r="F1" s="355"/>
      <c r="G1" s="351"/>
      <c r="H1" s="810" t="s">
        <v>4</v>
      </c>
      <c r="I1" s="354"/>
      <c r="J1" s="355"/>
      <c r="K1" s="351"/>
      <c r="L1" s="799"/>
      <c r="M1" s="354"/>
      <c r="N1" s="355"/>
    </row>
    <row r="2" spans="1:14" s="47" customFormat="1" ht="16.5" customHeight="1">
      <c r="A2" s="352"/>
      <c r="B2" s="352"/>
      <c r="C2" s="351"/>
      <c r="D2" s="799"/>
      <c r="E2" s="354"/>
      <c r="F2" s="355"/>
      <c r="G2" s="351"/>
      <c r="H2" s="799"/>
      <c r="I2" s="354"/>
      <c r="J2" s="355"/>
      <c r="K2" s="351"/>
      <c r="L2" s="799"/>
      <c r="M2" s="354"/>
      <c r="N2" s="355"/>
    </row>
    <row r="3" spans="1:14" s="47" customFormat="1" ht="16.5" customHeight="1">
      <c r="A3" s="352"/>
      <c r="B3" s="352"/>
      <c r="C3" s="351"/>
      <c r="D3" s="799"/>
      <c r="E3" s="354"/>
      <c r="F3" s="355"/>
      <c r="G3" s="351"/>
      <c r="H3" s="799"/>
      <c r="I3" s="354"/>
      <c r="J3" s="355"/>
      <c r="K3" s="351"/>
      <c r="L3" s="799"/>
      <c r="M3" s="354"/>
      <c r="N3" s="144" t="s">
        <v>387</v>
      </c>
    </row>
    <row r="4" spans="1:14" s="47" customFormat="1" ht="18" customHeight="1">
      <c r="A4" s="268" t="s">
        <v>416</v>
      </c>
      <c r="B4" s="269"/>
      <c r="C4" s="21" t="s">
        <v>417</v>
      </c>
      <c r="D4" s="800"/>
      <c r="E4" s="338"/>
      <c r="F4" s="424"/>
      <c r="G4" s="419" t="s">
        <v>418</v>
      </c>
      <c r="H4" s="811"/>
      <c r="I4" s="333"/>
      <c r="J4" s="431"/>
      <c r="K4" s="174" t="s">
        <v>419</v>
      </c>
      <c r="L4" s="811"/>
      <c r="M4" s="333"/>
      <c r="N4" s="424"/>
    </row>
    <row r="5" spans="1:14" s="47" customFormat="1" ht="18" customHeight="1">
      <c r="A5" s="23"/>
      <c r="B5" s="24"/>
      <c r="C5" s="172" t="s">
        <v>412</v>
      </c>
      <c r="D5" s="801" t="s">
        <v>1207</v>
      </c>
      <c r="E5" s="334" t="s">
        <v>302</v>
      </c>
      <c r="F5" s="141" t="s">
        <v>413</v>
      </c>
      <c r="G5" s="174" t="s">
        <v>412</v>
      </c>
      <c r="H5" s="801" t="s">
        <v>1207</v>
      </c>
      <c r="I5" s="334" t="s">
        <v>302</v>
      </c>
      <c r="J5" s="431" t="s">
        <v>413</v>
      </c>
      <c r="K5" s="174" t="s">
        <v>412</v>
      </c>
      <c r="L5" s="801" t="s">
        <v>1207</v>
      </c>
      <c r="M5" s="334" t="s">
        <v>302</v>
      </c>
      <c r="N5" s="431" t="s">
        <v>413</v>
      </c>
    </row>
    <row r="6" spans="1:14" s="143" customFormat="1" ht="18.75">
      <c r="A6" s="162" t="s">
        <v>430</v>
      </c>
      <c r="B6" s="163"/>
      <c r="C6" s="165"/>
      <c r="D6" s="802"/>
      <c r="E6" s="339"/>
      <c r="F6" s="425"/>
      <c r="G6" s="420"/>
      <c r="H6" s="812"/>
      <c r="I6" s="149"/>
      <c r="J6" s="432"/>
      <c r="K6" s="423"/>
      <c r="L6" s="812"/>
      <c r="M6" s="149"/>
      <c r="N6" s="432"/>
    </row>
    <row r="7" spans="1:14" s="127" customFormat="1" ht="6" customHeight="1">
      <c r="A7" s="164"/>
      <c r="B7" s="30"/>
      <c r="C7" s="26"/>
      <c r="D7" s="803"/>
      <c r="E7" s="150"/>
      <c r="F7" s="142"/>
      <c r="G7" s="14"/>
      <c r="H7" s="803"/>
      <c r="I7" s="150"/>
      <c r="J7" s="142"/>
      <c r="K7" s="14"/>
      <c r="L7" s="803"/>
      <c r="M7" s="150"/>
      <c r="N7" s="142"/>
    </row>
    <row r="8" spans="1:14" s="127" customFormat="1" ht="16.5" customHeight="1">
      <c r="A8" s="10"/>
      <c r="B8" s="31" t="s">
        <v>1206</v>
      </c>
      <c r="C8" s="41" t="s">
        <v>501</v>
      </c>
      <c r="D8" s="803">
        <v>1260</v>
      </c>
      <c r="E8" s="161" t="s">
        <v>1130</v>
      </c>
      <c r="F8" s="295" t="s">
        <v>32</v>
      </c>
      <c r="G8" s="14" t="s">
        <v>998</v>
      </c>
      <c r="H8" s="803"/>
      <c r="I8" s="150"/>
      <c r="J8" s="142"/>
      <c r="K8" s="14" t="s">
        <v>999</v>
      </c>
      <c r="L8" s="803"/>
      <c r="M8" s="150"/>
      <c r="N8" s="142"/>
    </row>
    <row r="9" spans="1:14" s="127" customFormat="1" ht="16.5" customHeight="1">
      <c r="A9" s="10"/>
      <c r="B9" s="31"/>
      <c r="C9" s="41" t="s">
        <v>499</v>
      </c>
      <c r="D9" s="803">
        <v>1200</v>
      </c>
      <c r="E9" s="161" t="s">
        <v>1130</v>
      </c>
      <c r="F9" s="297" t="s">
        <v>32</v>
      </c>
      <c r="G9" s="41" t="s">
        <v>496</v>
      </c>
      <c r="H9" s="803">
        <v>700</v>
      </c>
      <c r="I9" s="161" t="s">
        <v>1130</v>
      </c>
      <c r="J9" s="295"/>
      <c r="K9" s="41" t="s">
        <v>502</v>
      </c>
      <c r="L9" s="803">
        <v>400</v>
      </c>
      <c r="M9" s="161" t="s">
        <v>1130</v>
      </c>
      <c r="N9" s="295"/>
    </row>
    <row r="10" spans="1:14" s="127" customFormat="1" ht="16.5" customHeight="1">
      <c r="A10" s="10"/>
      <c r="B10" s="31"/>
      <c r="C10" s="41" t="s">
        <v>509</v>
      </c>
      <c r="D10" s="803">
        <v>1200</v>
      </c>
      <c r="E10" s="161" t="s">
        <v>1130</v>
      </c>
      <c r="F10" s="297" t="s">
        <v>32</v>
      </c>
      <c r="G10" s="41" t="s">
        <v>1000</v>
      </c>
      <c r="H10" s="803">
        <v>500</v>
      </c>
      <c r="I10" s="161" t="s">
        <v>1130</v>
      </c>
      <c r="J10" s="295"/>
      <c r="K10" s="41" t="s">
        <v>503</v>
      </c>
      <c r="L10" s="803">
        <v>350</v>
      </c>
      <c r="M10" s="161" t="s">
        <v>1130</v>
      </c>
      <c r="N10" s="295"/>
    </row>
    <row r="11" spans="1:14" s="127" customFormat="1" ht="16.5" customHeight="1">
      <c r="A11" s="10"/>
      <c r="B11" s="31"/>
      <c r="C11" s="41" t="s">
        <v>496</v>
      </c>
      <c r="D11" s="803">
        <v>1100</v>
      </c>
      <c r="E11" s="161" t="s">
        <v>1130</v>
      </c>
      <c r="F11" s="426" t="s">
        <v>32</v>
      </c>
      <c r="G11" s="41" t="s">
        <v>503</v>
      </c>
      <c r="H11" s="803">
        <v>450</v>
      </c>
      <c r="I11" s="161" t="s">
        <v>1130</v>
      </c>
      <c r="J11" s="295"/>
      <c r="K11" s="41" t="s">
        <v>501</v>
      </c>
      <c r="L11" s="803">
        <v>345</v>
      </c>
      <c r="M11" s="161" t="s">
        <v>1130</v>
      </c>
      <c r="N11" s="295"/>
    </row>
    <row r="12" spans="1:14" s="127" customFormat="1" ht="16.5" customHeight="1">
      <c r="A12" s="10"/>
      <c r="B12" s="31"/>
      <c r="C12" s="41" t="s">
        <v>502</v>
      </c>
      <c r="D12" s="803">
        <v>1020</v>
      </c>
      <c r="E12" s="161" t="s">
        <v>1130</v>
      </c>
      <c r="F12" s="266" t="s">
        <v>32</v>
      </c>
      <c r="G12" s="41" t="s">
        <v>509</v>
      </c>
      <c r="H12" s="803">
        <v>400</v>
      </c>
      <c r="I12" s="161" t="s">
        <v>1130</v>
      </c>
      <c r="J12" s="295"/>
      <c r="K12" s="41" t="s">
        <v>1001</v>
      </c>
      <c r="L12" s="803">
        <v>330</v>
      </c>
      <c r="M12" s="161" t="s">
        <v>1130</v>
      </c>
      <c r="N12" s="295"/>
    </row>
    <row r="13" spans="1:14" s="127" customFormat="1" ht="16.5" customHeight="1">
      <c r="A13" s="10"/>
      <c r="B13" s="31"/>
      <c r="C13" s="41" t="s">
        <v>495</v>
      </c>
      <c r="D13" s="803">
        <v>1000</v>
      </c>
      <c r="E13" s="161" t="s">
        <v>1130</v>
      </c>
      <c r="F13" s="295" t="s">
        <v>32</v>
      </c>
      <c r="G13" s="41" t="s">
        <v>499</v>
      </c>
      <c r="H13" s="803">
        <v>385</v>
      </c>
      <c r="I13" s="161" t="s">
        <v>1130</v>
      </c>
      <c r="J13" s="295"/>
      <c r="K13" s="41" t="s">
        <v>505</v>
      </c>
      <c r="L13" s="803">
        <v>320</v>
      </c>
      <c r="M13" s="161" t="s">
        <v>1130</v>
      </c>
      <c r="N13" s="295"/>
    </row>
    <row r="14" spans="1:14" s="127" customFormat="1" ht="16.5" customHeight="1">
      <c r="A14" s="10"/>
      <c r="B14" s="31"/>
      <c r="C14" s="41" t="s">
        <v>514</v>
      </c>
      <c r="D14" s="803">
        <v>1000</v>
      </c>
      <c r="E14" s="161" t="s">
        <v>1130</v>
      </c>
      <c r="F14" s="427" t="s">
        <v>32</v>
      </c>
      <c r="G14" s="41" t="s">
        <v>501</v>
      </c>
      <c r="H14" s="803">
        <v>369</v>
      </c>
      <c r="I14" s="161" t="s">
        <v>1130</v>
      </c>
      <c r="J14" s="295"/>
      <c r="K14" s="41" t="s">
        <v>514</v>
      </c>
      <c r="L14" s="803">
        <v>315</v>
      </c>
      <c r="M14" s="161" t="s">
        <v>1130</v>
      </c>
      <c r="N14" s="295"/>
    </row>
    <row r="15" spans="1:14" s="127" customFormat="1" ht="16.5" customHeight="1">
      <c r="A15" s="10"/>
      <c r="B15" s="31"/>
      <c r="C15" s="41" t="s">
        <v>1000</v>
      </c>
      <c r="D15" s="803">
        <v>1000</v>
      </c>
      <c r="E15" s="161" t="s">
        <v>1130</v>
      </c>
      <c r="F15" s="297" t="s">
        <v>32</v>
      </c>
      <c r="G15" s="41" t="s">
        <v>514</v>
      </c>
      <c r="H15" s="803">
        <v>350</v>
      </c>
      <c r="I15" s="161" t="s">
        <v>1130</v>
      </c>
      <c r="J15" s="295"/>
      <c r="K15" s="41" t="s">
        <v>513</v>
      </c>
      <c r="L15" s="803">
        <v>300</v>
      </c>
      <c r="M15" s="161" t="s">
        <v>1130</v>
      </c>
      <c r="N15" s="295"/>
    </row>
    <row r="16" spans="1:14" s="127" customFormat="1" ht="16.5" customHeight="1">
      <c r="A16" s="10"/>
      <c r="B16" s="31"/>
      <c r="C16" s="41" t="s">
        <v>504</v>
      </c>
      <c r="D16" s="803">
        <v>900</v>
      </c>
      <c r="E16" s="161" t="s">
        <v>1130</v>
      </c>
      <c r="F16" s="266" t="s">
        <v>32</v>
      </c>
      <c r="G16" s="41" t="s">
        <v>513</v>
      </c>
      <c r="H16" s="803">
        <v>300</v>
      </c>
      <c r="I16" s="161" t="s">
        <v>1130</v>
      </c>
      <c r="J16" s="295"/>
      <c r="K16" s="41" t="s">
        <v>1002</v>
      </c>
      <c r="L16" s="803">
        <v>300</v>
      </c>
      <c r="M16" s="161" t="s">
        <v>1130</v>
      </c>
      <c r="N16" s="295"/>
    </row>
    <row r="17" spans="1:14" s="127" customFormat="1" ht="16.5" customHeight="1">
      <c r="A17" s="10"/>
      <c r="B17" s="31"/>
      <c r="C17" s="41" t="s">
        <v>503</v>
      </c>
      <c r="D17" s="803">
        <v>850</v>
      </c>
      <c r="E17" s="161" t="s">
        <v>1130</v>
      </c>
      <c r="F17" s="297" t="s">
        <v>32</v>
      </c>
      <c r="G17" s="41" t="s">
        <v>524</v>
      </c>
      <c r="H17" s="803">
        <v>300</v>
      </c>
      <c r="I17" s="161" t="s">
        <v>1130</v>
      </c>
      <c r="J17" s="295"/>
      <c r="K17" s="41" t="s">
        <v>1003</v>
      </c>
      <c r="L17" s="803">
        <v>300</v>
      </c>
      <c r="M17" s="161" t="s">
        <v>1130</v>
      </c>
      <c r="N17" s="295"/>
    </row>
    <row r="18" spans="1:14" s="127" customFormat="1" ht="16.5" customHeight="1">
      <c r="A18" s="10"/>
      <c r="B18" s="31"/>
      <c r="C18" s="41" t="s">
        <v>505</v>
      </c>
      <c r="D18" s="803">
        <v>850</v>
      </c>
      <c r="E18" s="161" t="s">
        <v>1130</v>
      </c>
      <c r="F18" s="297" t="s">
        <v>32</v>
      </c>
      <c r="G18" s="41" t="s">
        <v>506</v>
      </c>
      <c r="H18" s="803">
        <v>300</v>
      </c>
      <c r="I18" s="161" t="s">
        <v>1130</v>
      </c>
      <c r="J18" s="295"/>
      <c r="K18" s="41" t="s">
        <v>510</v>
      </c>
      <c r="L18" s="803">
        <v>260</v>
      </c>
      <c r="M18" s="161" t="s">
        <v>1130</v>
      </c>
      <c r="N18" s="295"/>
    </row>
    <row r="19" spans="1:14" s="127" customFormat="1" ht="16.5" customHeight="1">
      <c r="A19" s="10"/>
      <c r="B19" s="31"/>
      <c r="C19" s="41" t="s">
        <v>511</v>
      </c>
      <c r="D19" s="803">
        <v>840</v>
      </c>
      <c r="E19" s="161" t="s">
        <v>1130</v>
      </c>
      <c r="F19" s="266" t="s">
        <v>32</v>
      </c>
      <c r="G19" s="41" t="s">
        <v>1002</v>
      </c>
      <c r="H19" s="803">
        <v>300</v>
      </c>
      <c r="I19" s="161" t="s">
        <v>1130</v>
      </c>
      <c r="J19" s="295"/>
      <c r="K19" s="41" t="s">
        <v>499</v>
      </c>
      <c r="L19" s="803">
        <v>240</v>
      </c>
      <c r="M19" s="161" t="s">
        <v>1130</v>
      </c>
      <c r="N19" s="295"/>
    </row>
    <row r="20" spans="1:14" s="127" customFormat="1" ht="16.5" customHeight="1">
      <c r="A20" s="10"/>
      <c r="B20" s="31"/>
      <c r="C20" s="41" t="s">
        <v>513</v>
      </c>
      <c r="D20" s="803">
        <v>800</v>
      </c>
      <c r="E20" s="161" t="s">
        <v>1130</v>
      </c>
      <c r="F20" s="297" t="s">
        <v>32</v>
      </c>
      <c r="G20" s="41" t="s">
        <v>1003</v>
      </c>
      <c r="H20" s="803">
        <v>300</v>
      </c>
      <c r="I20" s="161" t="s">
        <v>1130</v>
      </c>
      <c r="J20" s="295"/>
      <c r="K20" s="41" t="s">
        <v>512</v>
      </c>
      <c r="L20" s="803">
        <v>220</v>
      </c>
      <c r="M20" s="161" t="s">
        <v>1130</v>
      </c>
      <c r="N20" s="295"/>
    </row>
    <row r="21" spans="1:14" s="127" customFormat="1" ht="16.5" customHeight="1">
      <c r="A21" s="10"/>
      <c r="B21" s="31"/>
      <c r="C21" s="41" t="s">
        <v>1002</v>
      </c>
      <c r="D21" s="803">
        <v>800</v>
      </c>
      <c r="E21" s="161" t="s">
        <v>1130</v>
      </c>
      <c r="F21" s="297" t="s">
        <v>32</v>
      </c>
      <c r="G21" s="41" t="s">
        <v>1004</v>
      </c>
      <c r="H21" s="803">
        <v>300</v>
      </c>
      <c r="I21" s="161" t="s">
        <v>1130</v>
      </c>
      <c r="J21" s="295"/>
      <c r="K21" s="41" t="s">
        <v>506</v>
      </c>
      <c r="L21" s="803">
        <v>170</v>
      </c>
      <c r="M21" s="161" t="s">
        <v>1130</v>
      </c>
      <c r="N21" s="295"/>
    </row>
    <row r="22" spans="1:14" s="127" customFormat="1" ht="16.5" customHeight="1">
      <c r="A22" s="10"/>
      <c r="B22" s="31"/>
      <c r="C22" s="41" t="s">
        <v>510</v>
      </c>
      <c r="D22" s="803">
        <v>800</v>
      </c>
      <c r="E22" s="161" t="s">
        <v>1130</v>
      </c>
      <c r="F22" s="297" t="s">
        <v>32</v>
      </c>
      <c r="G22" s="41" t="s">
        <v>1005</v>
      </c>
      <c r="H22" s="803">
        <v>300</v>
      </c>
      <c r="I22" s="161" t="s">
        <v>1130</v>
      </c>
      <c r="J22" s="295"/>
      <c r="K22" s="41" t="s">
        <v>511</v>
      </c>
      <c r="L22" s="803">
        <v>160</v>
      </c>
      <c r="M22" s="161" t="s">
        <v>1130</v>
      </c>
      <c r="N22" s="295"/>
    </row>
    <row r="23" spans="1:14" s="127" customFormat="1" ht="16.5" customHeight="1">
      <c r="A23" s="10"/>
      <c r="B23" s="31"/>
      <c r="C23" s="41" t="s">
        <v>512</v>
      </c>
      <c r="D23" s="803">
        <v>800</v>
      </c>
      <c r="E23" s="161" t="s">
        <v>1130</v>
      </c>
      <c r="F23" s="296" t="s">
        <v>32</v>
      </c>
      <c r="G23" s="41" t="s">
        <v>516</v>
      </c>
      <c r="H23" s="803">
        <v>290</v>
      </c>
      <c r="I23" s="161" t="s">
        <v>1130</v>
      </c>
      <c r="J23" s="295"/>
      <c r="K23" s="41" t="s">
        <v>508</v>
      </c>
      <c r="L23" s="803">
        <v>140</v>
      </c>
      <c r="M23" s="161" t="s">
        <v>1130</v>
      </c>
      <c r="N23" s="295"/>
    </row>
    <row r="24" spans="1:14" s="127" customFormat="1" ht="16.5" customHeight="1">
      <c r="A24" s="10"/>
      <c r="B24" s="31"/>
      <c r="C24" s="41" t="s">
        <v>494</v>
      </c>
      <c r="D24" s="803">
        <v>750</v>
      </c>
      <c r="E24" s="161" t="s">
        <v>1130</v>
      </c>
      <c r="F24" s="427" t="s">
        <v>32</v>
      </c>
      <c r="G24" s="41" t="s">
        <v>505</v>
      </c>
      <c r="H24" s="803">
        <v>290</v>
      </c>
      <c r="I24" s="161" t="s">
        <v>1130</v>
      </c>
      <c r="J24" s="295"/>
      <c r="K24" s="41" t="s">
        <v>511</v>
      </c>
      <c r="L24" s="803">
        <v>100</v>
      </c>
      <c r="M24" s="161" t="s">
        <v>1130</v>
      </c>
      <c r="N24" s="295"/>
    </row>
    <row r="25" spans="1:14" s="127" customFormat="1" ht="16.5" customHeight="1">
      <c r="A25" s="10"/>
      <c r="B25" s="31"/>
      <c r="C25" s="41" t="s">
        <v>506</v>
      </c>
      <c r="D25" s="803">
        <v>700</v>
      </c>
      <c r="E25" s="161" t="s">
        <v>1130</v>
      </c>
      <c r="F25" s="426" t="s">
        <v>32</v>
      </c>
      <c r="G25" s="41" t="s">
        <v>511</v>
      </c>
      <c r="H25" s="803">
        <v>260</v>
      </c>
      <c r="I25" s="161" t="s">
        <v>1130</v>
      </c>
      <c r="J25" s="295"/>
      <c r="K25" s="41" t="s">
        <v>1006</v>
      </c>
      <c r="L25" s="803">
        <f>SUM(L9:L24)</f>
        <v>4250</v>
      </c>
      <c r="M25" s="161"/>
      <c r="N25" s="295"/>
    </row>
    <row r="26" spans="1:14" s="127" customFormat="1" ht="16.5" customHeight="1">
      <c r="A26" s="10"/>
      <c r="B26" s="31"/>
      <c r="C26" s="41" t="s">
        <v>1001</v>
      </c>
      <c r="D26" s="803">
        <v>450</v>
      </c>
      <c r="E26" s="161" t="s">
        <v>1130</v>
      </c>
      <c r="F26" s="296" t="s">
        <v>32</v>
      </c>
      <c r="G26" s="41" t="s">
        <v>515</v>
      </c>
      <c r="H26" s="803">
        <v>249</v>
      </c>
      <c r="I26" s="161" t="s">
        <v>1130</v>
      </c>
      <c r="J26" s="295"/>
      <c r="K26" s="41"/>
      <c r="L26" s="803"/>
      <c r="M26" s="161"/>
      <c r="N26" s="295"/>
    </row>
    <row r="27" spans="1:14" s="127" customFormat="1" ht="16.5" customHeight="1">
      <c r="A27" s="10"/>
      <c r="B27" s="31"/>
      <c r="C27" s="299" t="s">
        <v>380</v>
      </c>
      <c r="D27" s="803">
        <v>1862</v>
      </c>
      <c r="E27" s="161" t="s">
        <v>1130</v>
      </c>
      <c r="F27" s="266" t="s">
        <v>32</v>
      </c>
      <c r="G27" s="41" t="s">
        <v>500</v>
      </c>
      <c r="H27" s="803">
        <v>220</v>
      </c>
      <c r="I27" s="161" t="s">
        <v>1130</v>
      </c>
      <c r="J27" s="295"/>
      <c r="K27" s="41" t="s">
        <v>1007</v>
      </c>
      <c r="L27" s="803">
        <v>450</v>
      </c>
      <c r="M27" s="161" t="s">
        <v>1133</v>
      </c>
      <c r="N27" s="295">
        <v>2018</v>
      </c>
    </row>
    <row r="28" spans="1:14" s="127" customFormat="1" ht="16.5" customHeight="1">
      <c r="A28" s="10"/>
      <c r="B28" s="31"/>
      <c r="C28" s="299" t="s">
        <v>1006</v>
      </c>
      <c r="D28" s="803">
        <f>SUM(D8:D27)</f>
        <v>19182</v>
      </c>
      <c r="E28" s="161"/>
      <c r="F28" s="266"/>
      <c r="G28" s="41" t="s">
        <v>1008</v>
      </c>
      <c r="H28" s="803">
        <v>210</v>
      </c>
      <c r="I28" s="161" t="s">
        <v>1130</v>
      </c>
      <c r="J28" s="295"/>
      <c r="K28" s="41" t="s">
        <v>495</v>
      </c>
      <c r="L28" s="803">
        <v>400</v>
      </c>
      <c r="M28" s="161" t="s">
        <v>1133</v>
      </c>
      <c r="N28" s="295">
        <v>2018</v>
      </c>
    </row>
    <row r="29" spans="1:14" s="127" customFormat="1" ht="16.5" customHeight="1">
      <c r="A29" s="10"/>
      <c r="B29" s="31"/>
      <c r="C29" s="41"/>
      <c r="D29" s="803"/>
      <c r="E29" s="161"/>
      <c r="F29" s="266" t="s">
        <v>32</v>
      </c>
      <c r="G29" s="41" t="s">
        <v>502</v>
      </c>
      <c r="H29" s="803">
        <v>198</v>
      </c>
      <c r="I29" s="161" t="s">
        <v>1130</v>
      </c>
      <c r="J29" s="295"/>
      <c r="K29" s="41" t="s">
        <v>519</v>
      </c>
      <c r="L29" s="803">
        <v>400</v>
      </c>
      <c r="M29" s="161" t="s">
        <v>1133</v>
      </c>
      <c r="N29" s="295">
        <v>2020</v>
      </c>
    </row>
    <row r="30" spans="1:14" s="127" customFormat="1" ht="16.5" customHeight="1">
      <c r="A30" s="10"/>
      <c r="B30" s="31"/>
      <c r="C30" s="41" t="s">
        <v>519</v>
      </c>
      <c r="D30" s="803">
        <v>1500</v>
      </c>
      <c r="E30" s="161" t="s">
        <v>11</v>
      </c>
      <c r="F30" s="295">
        <v>2020</v>
      </c>
      <c r="G30" s="41" t="s">
        <v>504</v>
      </c>
      <c r="H30" s="803">
        <v>190</v>
      </c>
      <c r="I30" s="161" t="s">
        <v>1130</v>
      </c>
      <c r="J30" s="295"/>
      <c r="K30" s="41" t="s">
        <v>1009</v>
      </c>
      <c r="L30" s="803">
        <v>360</v>
      </c>
      <c r="M30" s="161" t="s">
        <v>1133</v>
      </c>
      <c r="N30" s="295">
        <v>2020</v>
      </c>
    </row>
    <row r="31" spans="1:14" s="127" customFormat="1" ht="16.5" customHeight="1">
      <c r="A31" s="10"/>
      <c r="B31" s="31"/>
      <c r="C31" s="41" t="s">
        <v>576</v>
      </c>
      <c r="D31" s="803">
        <v>1400</v>
      </c>
      <c r="E31" s="161" t="s">
        <v>11</v>
      </c>
      <c r="F31" s="295">
        <v>2019</v>
      </c>
      <c r="G31" s="41" t="s">
        <v>518</v>
      </c>
      <c r="H31" s="803">
        <v>150</v>
      </c>
      <c r="I31" s="161" t="s">
        <v>1130</v>
      </c>
      <c r="J31" s="295"/>
      <c r="K31" s="41" t="s">
        <v>1010</v>
      </c>
      <c r="L31" s="803">
        <v>350</v>
      </c>
      <c r="M31" s="161" t="s">
        <v>1133</v>
      </c>
      <c r="N31" s="295">
        <v>2020</v>
      </c>
    </row>
    <row r="32" spans="1:14" s="127" customFormat="1" ht="16.5" customHeight="1">
      <c r="A32" s="10"/>
      <c r="B32" s="31"/>
      <c r="C32" s="41" t="s">
        <v>495</v>
      </c>
      <c r="D32" s="803">
        <v>1200</v>
      </c>
      <c r="E32" s="161" t="s">
        <v>1131</v>
      </c>
      <c r="F32" s="295">
        <v>2018</v>
      </c>
      <c r="G32" s="41" t="s">
        <v>1011</v>
      </c>
      <c r="H32" s="803">
        <v>150</v>
      </c>
      <c r="I32" s="161" t="s">
        <v>1130</v>
      </c>
      <c r="J32" s="295"/>
      <c r="K32" s="41" t="s">
        <v>1012</v>
      </c>
      <c r="L32" s="803">
        <v>350</v>
      </c>
      <c r="M32" s="161" t="s">
        <v>1133</v>
      </c>
      <c r="N32" s="295">
        <v>2020</v>
      </c>
    </row>
    <row r="33" spans="1:14" s="127" customFormat="1" ht="16.5" customHeight="1">
      <c r="A33" s="10"/>
      <c r="B33" s="31"/>
      <c r="C33" s="41" t="s">
        <v>628</v>
      </c>
      <c r="D33" s="803">
        <v>1100</v>
      </c>
      <c r="E33" s="161" t="s">
        <v>11</v>
      </c>
      <c r="F33" s="295">
        <v>2020</v>
      </c>
      <c r="G33" s="41" t="s">
        <v>498</v>
      </c>
      <c r="H33" s="803">
        <v>100</v>
      </c>
      <c r="I33" s="161" t="s">
        <v>1130</v>
      </c>
      <c r="J33" s="295"/>
      <c r="K33" s="41" t="s">
        <v>1013</v>
      </c>
      <c r="L33" s="803">
        <v>350</v>
      </c>
      <c r="M33" s="161" t="s">
        <v>1133</v>
      </c>
      <c r="N33" s="295">
        <v>2022</v>
      </c>
    </row>
    <row r="34" spans="1:14" s="127" customFormat="1" ht="16.5" customHeight="1">
      <c r="A34" s="10"/>
      <c r="B34" s="31"/>
      <c r="C34" s="41" t="s">
        <v>1013</v>
      </c>
      <c r="D34" s="803">
        <v>1000</v>
      </c>
      <c r="E34" s="161" t="s">
        <v>11</v>
      </c>
      <c r="F34" s="295">
        <v>2022</v>
      </c>
      <c r="G34" s="41" t="s">
        <v>380</v>
      </c>
      <c r="H34" s="803">
        <v>61</v>
      </c>
      <c r="I34" s="161" t="s">
        <v>1130</v>
      </c>
      <c r="J34" s="295"/>
      <c r="K34" s="41" t="s">
        <v>576</v>
      </c>
      <c r="L34" s="803">
        <v>300</v>
      </c>
      <c r="M34" s="161" t="s">
        <v>1133</v>
      </c>
      <c r="N34" s="295">
        <v>2019</v>
      </c>
    </row>
    <row r="35" spans="1:14" s="127" customFormat="1" ht="16.5" customHeight="1">
      <c r="A35" s="10"/>
      <c r="B35" s="31"/>
      <c r="C35" s="41" t="s">
        <v>497</v>
      </c>
      <c r="D35" s="803">
        <v>1000</v>
      </c>
      <c r="E35" s="161" t="s">
        <v>11</v>
      </c>
      <c r="F35" s="295">
        <v>2020</v>
      </c>
      <c r="G35" s="41" t="s">
        <v>1006</v>
      </c>
      <c r="H35" s="803">
        <f>SUM(H9:H34)</f>
        <v>7622</v>
      </c>
      <c r="I35" s="161"/>
      <c r="J35" s="295"/>
      <c r="K35" s="41" t="s">
        <v>513</v>
      </c>
      <c r="L35" s="803">
        <v>300</v>
      </c>
      <c r="M35" s="161" t="s">
        <v>1133</v>
      </c>
      <c r="N35" s="295">
        <v>2020</v>
      </c>
    </row>
    <row r="36" spans="1:14" s="127" customFormat="1" ht="16.5" customHeight="1">
      <c r="A36" s="10"/>
      <c r="B36" s="31"/>
      <c r="C36" s="41" t="s">
        <v>1009</v>
      </c>
      <c r="D36" s="803">
        <v>1000</v>
      </c>
      <c r="E36" s="161" t="s">
        <v>11</v>
      </c>
      <c r="F36" s="295">
        <v>2020</v>
      </c>
      <c r="G36" s="309"/>
      <c r="H36" s="803"/>
      <c r="I36" s="161"/>
      <c r="J36" s="295"/>
      <c r="K36" s="41" t="s">
        <v>1014</v>
      </c>
      <c r="L36" s="803">
        <v>220</v>
      </c>
      <c r="M36" s="161" t="s">
        <v>1133</v>
      </c>
      <c r="N36" s="295">
        <v>2019</v>
      </c>
    </row>
    <row r="37" spans="1:14" s="127" customFormat="1" ht="16.5" customHeight="1">
      <c r="A37" s="10"/>
      <c r="B37" s="31"/>
      <c r="C37" s="41" t="s">
        <v>1015</v>
      </c>
      <c r="D37" s="803">
        <v>1000</v>
      </c>
      <c r="E37" s="161" t="s">
        <v>11</v>
      </c>
      <c r="F37" s="295">
        <v>2020</v>
      </c>
      <c r="G37" s="41" t="s">
        <v>1015</v>
      </c>
      <c r="H37" s="803">
        <v>450</v>
      </c>
      <c r="I37" s="161" t="s">
        <v>1133</v>
      </c>
      <c r="J37" s="295">
        <v>2020</v>
      </c>
      <c r="K37" s="41" t="s">
        <v>1006</v>
      </c>
      <c r="L37" s="803">
        <f>SUM(L27:L36)</f>
        <v>3480</v>
      </c>
      <c r="M37" s="161"/>
      <c r="N37" s="295"/>
    </row>
    <row r="38" spans="1:14" s="127" customFormat="1" ht="16.5" customHeight="1">
      <c r="A38" s="10"/>
      <c r="B38" s="31"/>
      <c r="C38" s="41" t="s">
        <v>521</v>
      </c>
      <c r="D38" s="803">
        <v>1000</v>
      </c>
      <c r="E38" s="161" t="s">
        <v>11</v>
      </c>
      <c r="F38" s="295">
        <v>2021</v>
      </c>
      <c r="G38" s="41" t="s">
        <v>497</v>
      </c>
      <c r="H38" s="803">
        <v>450</v>
      </c>
      <c r="I38" s="161" t="s">
        <v>1133</v>
      </c>
      <c r="J38" s="295">
        <v>2020</v>
      </c>
      <c r="K38" s="41"/>
      <c r="L38" s="803"/>
      <c r="M38" s="161"/>
      <c r="N38" s="295"/>
    </row>
    <row r="39" spans="1:14" s="127" customFormat="1" ht="16.5" customHeight="1">
      <c r="A39" s="10"/>
      <c r="B39" s="31"/>
      <c r="C39" s="41" t="s">
        <v>1010</v>
      </c>
      <c r="D39" s="803">
        <v>800</v>
      </c>
      <c r="E39" s="161" t="s">
        <v>11</v>
      </c>
      <c r="F39" s="295">
        <v>2020</v>
      </c>
      <c r="G39" s="41" t="s">
        <v>1016</v>
      </c>
      <c r="H39" s="803">
        <v>300</v>
      </c>
      <c r="I39" s="161" t="s">
        <v>1133</v>
      </c>
      <c r="J39" s="295">
        <v>2021</v>
      </c>
      <c r="K39" s="41"/>
      <c r="L39" s="803"/>
      <c r="M39" s="161"/>
      <c r="N39" s="295"/>
    </row>
    <row r="40" spans="1:14" s="127" customFormat="1" ht="16.5" customHeight="1">
      <c r="A40" s="10"/>
      <c r="B40" s="31"/>
      <c r="C40" s="299" t="s">
        <v>567</v>
      </c>
      <c r="D40" s="803">
        <v>650</v>
      </c>
      <c r="E40" s="161" t="s">
        <v>11</v>
      </c>
      <c r="F40" s="295">
        <v>2019</v>
      </c>
      <c r="G40" s="41" t="s">
        <v>495</v>
      </c>
      <c r="H40" s="803">
        <v>300</v>
      </c>
      <c r="I40" s="161" t="s">
        <v>1133</v>
      </c>
      <c r="J40" s="295">
        <v>2018</v>
      </c>
      <c r="K40" s="41" t="s">
        <v>501</v>
      </c>
      <c r="L40" s="803">
        <v>552</v>
      </c>
      <c r="M40" s="161" t="s">
        <v>1130</v>
      </c>
      <c r="N40" s="295"/>
    </row>
    <row r="41" spans="1:14" s="127" customFormat="1" ht="16.5" customHeight="1">
      <c r="A41" s="10"/>
      <c r="B41" s="31"/>
      <c r="C41" s="41" t="s">
        <v>1017</v>
      </c>
      <c r="D41" s="803">
        <v>600</v>
      </c>
      <c r="E41" s="161" t="s">
        <v>11</v>
      </c>
      <c r="F41" s="295">
        <v>2020</v>
      </c>
      <c r="G41" s="41" t="s">
        <v>576</v>
      </c>
      <c r="H41" s="803">
        <v>225</v>
      </c>
      <c r="I41" s="161" t="s">
        <v>1133</v>
      </c>
      <c r="J41" s="295">
        <v>2019</v>
      </c>
      <c r="K41" s="41" t="s">
        <v>509</v>
      </c>
      <c r="L41" s="803">
        <v>400</v>
      </c>
      <c r="M41" s="161" t="s">
        <v>1130</v>
      </c>
      <c r="N41" s="295"/>
    </row>
    <row r="42" spans="1:14" s="127" customFormat="1" ht="16.5" customHeight="1">
      <c r="A42" s="10"/>
      <c r="B42" s="31"/>
      <c r="C42" s="41" t="s">
        <v>520</v>
      </c>
      <c r="D42" s="803">
        <v>360</v>
      </c>
      <c r="E42" s="161" t="s">
        <v>11</v>
      </c>
      <c r="F42" s="295">
        <v>2019</v>
      </c>
      <c r="G42" s="41" t="s">
        <v>1018</v>
      </c>
      <c r="H42" s="803">
        <v>200</v>
      </c>
      <c r="I42" s="161" t="s">
        <v>1133</v>
      </c>
      <c r="J42" s="295">
        <v>2020</v>
      </c>
      <c r="K42" s="41" t="s">
        <v>504</v>
      </c>
      <c r="L42" s="803">
        <v>340</v>
      </c>
      <c r="M42" s="161" t="s">
        <v>1130</v>
      </c>
      <c r="N42" s="295"/>
    </row>
    <row r="43" spans="1:14" s="127" customFormat="1" ht="16.5" customHeight="1">
      <c r="A43" s="10"/>
      <c r="B43" s="31"/>
      <c r="C43" s="41" t="s">
        <v>514</v>
      </c>
      <c r="D43" s="803">
        <v>300</v>
      </c>
      <c r="E43" s="161" t="s">
        <v>1131</v>
      </c>
      <c r="F43" s="295">
        <v>2020</v>
      </c>
      <c r="G43" s="41" t="s">
        <v>1019</v>
      </c>
      <c r="H43" s="803">
        <v>175</v>
      </c>
      <c r="I43" s="161" t="s">
        <v>1133</v>
      </c>
      <c r="J43" s="295">
        <v>2019</v>
      </c>
      <c r="K43" s="41" t="s">
        <v>496</v>
      </c>
      <c r="L43" s="803">
        <v>300</v>
      </c>
      <c r="M43" s="161" t="s">
        <v>1130</v>
      </c>
      <c r="N43" s="295"/>
    </row>
    <row r="44" spans="1:14" s="127" customFormat="1" ht="16.5" customHeight="1">
      <c r="A44" s="10"/>
      <c r="B44" s="31"/>
      <c r="C44" s="41" t="s">
        <v>513</v>
      </c>
      <c r="D44" s="803">
        <v>300</v>
      </c>
      <c r="E44" s="161" t="s">
        <v>1131</v>
      </c>
      <c r="F44" s="295">
        <v>2020</v>
      </c>
      <c r="G44" s="41" t="s">
        <v>1008</v>
      </c>
      <c r="H44" s="803">
        <v>175</v>
      </c>
      <c r="I44" s="161" t="s">
        <v>1133</v>
      </c>
      <c r="J44" s="295">
        <v>2021</v>
      </c>
      <c r="K44" s="41" t="s">
        <v>495</v>
      </c>
      <c r="L44" s="803">
        <v>270</v>
      </c>
      <c r="M44" s="161" t="s">
        <v>1130</v>
      </c>
      <c r="N44" s="295"/>
    </row>
    <row r="45" spans="1:14" s="127" customFormat="1" ht="16.5" customHeight="1">
      <c r="A45" s="10"/>
      <c r="B45" s="31"/>
      <c r="C45" s="299" t="s">
        <v>503</v>
      </c>
      <c r="D45" s="803">
        <v>145</v>
      </c>
      <c r="E45" s="161" t="s">
        <v>1131</v>
      </c>
      <c r="F45" s="295">
        <v>2018</v>
      </c>
      <c r="G45" s="41" t="s">
        <v>1020</v>
      </c>
      <c r="H45" s="803">
        <v>150</v>
      </c>
      <c r="I45" s="161" t="s">
        <v>1133</v>
      </c>
      <c r="J45" s="295">
        <v>2019</v>
      </c>
      <c r="K45" s="41" t="s">
        <v>499</v>
      </c>
      <c r="L45" s="803">
        <v>250</v>
      </c>
      <c r="M45" s="161" t="s">
        <v>1130</v>
      </c>
      <c r="N45" s="295"/>
    </row>
    <row r="46" spans="1:14" s="127" customFormat="1" ht="16.5" customHeight="1">
      <c r="A46" s="10"/>
      <c r="B46" s="31"/>
      <c r="C46" s="299" t="s">
        <v>380</v>
      </c>
      <c r="D46" s="803">
        <v>361</v>
      </c>
      <c r="E46" s="161"/>
      <c r="F46" s="295"/>
      <c r="G46" s="41" t="s">
        <v>522</v>
      </c>
      <c r="H46" s="803">
        <v>150</v>
      </c>
      <c r="I46" s="161" t="s">
        <v>1133</v>
      </c>
      <c r="J46" s="295">
        <v>2020</v>
      </c>
      <c r="K46" s="41" t="s">
        <v>1011</v>
      </c>
      <c r="L46" s="803">
        <v>150</v>
      </c>
      <c r="M46" s="161" t="s">
        <v>1130</v>
      </c>
      <c r="N46" s="295"/>
    </row>
    <row r="47" spans="1:14" s="127" customFormat="1" ht="16.5" customHeight="1">
      <c r="A47" s="10"/>
      <c r="B47" s="31"/>
      <c r="C47" s="299" t="s">
        <v>1006</v>
      </c>
      <c r="D47" s="803">
        <f>SUM(D30:D46)</f>
        <v>13716</v>
      </c>
      <c r="E47" s="161"/>
      <c r="F47" s="295"/>
      <c r="G47" s="41" t="s">
        <v>1021</v>
      </c>
      <c r="H47" s="803">
        <v>150</v>
      </c>
      <c r="I47" s="161" t="s">
        <v>1133</v>
      </c>
      <c r="J47" s="295">
        <v>2019</v>
      </c>
      <c r="K47" s="41" t="s">
        <v>1001</v>
      </c>
      <c r="L47" s="803">
        <v>140</v>
      </c>
      <c r="M47" s="161" t="s">
        <v>1130</v>
      </c>
      <c r="N47" s="295"/>
    </row>
    <row r="48" spans="1:14" s="127" customFormat="1" ht="16.5" customHeight="1">
      <c r="A48" s="10"/>
      <c r="B48" s="31"/>
      <c r="C48" s="299"/>
      <c r="D48" s="803"/>
      <c r="E48" s="161"/>
      <c r="F48" s="295"/>
      <c r="G48" s="309" t="s">
        <v>515</v>
      </c>
      <c r="H48" s="803">
        <v>150</v>
      </c>
      <c r="I48" s="161" t="s">
        <v>1133</v>
      </c>
      <c r="J48" s="295">
        <v>2019</v>
      </c>
      <c r="K48" s="41" t="s">
        <v>503</v>
      </c>
      <c r="L48" s="803">
        <v>140</v>
      </c>
      <c r="M48" s="161" t="s">
        <v>1130</v>
      </c>
      <c r="N48" s="295"/>
    </row>
    <row r="49" spans="1:14" s="127" customFormat="1" ht="16.5" customHeight="1">
      <c r="A49" s="10"/>
      <c r="B49" s="31"/>
      <c r="C49" s="41" t="s">
        <v>1022</v>
      </c>
      <c r="D49" s="803"/>
      <c r="E49" s="161"/>
      <c r="F49" s="295"/>
      <c r="G49" s="41" t="s">
        <v>1023</v>
      </c>
      <c r="H49" s="803">
        <v>125</v>
      </c>
      <c r="I49" s="161" t="s">
        <v>1133</v>
      </c>
      <c r="J49" s="295">
        <v>2019</v>
      </c>
      <c r="K49" s="41" t="s">
        <v>1008</v>
      </c>
      <c r="L49" s="803">
        <v>90</v>
      </c>
      <c r="M49" s="161" t="s">
        <v>1130</v>
      </c>
      <c r="N49" s="295"/>
    </row>
    <row r="50" spans="1:14" s="127" customFormat="1" ht="16.5" customHeight="1">
      <c r="A50" s="10"/>
      <c r="B50" s="31"/>
      <c r="C50" s="41" t="s">
        <v>1024</v>
      </c>
      <c r="D50" s="803">
        <v>300</v>
      </c>
      <c r="E50" s="161" t="s">
        <v>1130</v>
      </c>
      <c r="F50" s="295"/>
      <c r="G50" s="41" t="s">
        <v>380</v>
      </c>
      <c r="H50" s="803">
        <v>427</v>
      </c>
      <c r="I50" s="161"/>
      <c r="J50" s="295"/>
      <c r="K50" s="41" t="s">
        <v>515</v>
      </c>
      <c r="L50" s="803">
        <v>51</v>
      </c>
      <c r="M50" s="161" t="s">
        <v>1130</v>
      </c>
      <c r="N50" s="295"/>
    </row>
    <row r="51" spans="1:14" s="127" customFormat="1" ht="16.5" customHeight="1">
      <c r="A51" s="10"/>
      <c r="B51" s="31"/>
      <c r="C51" s="41" t="s">
        <v>1025</v>
      </c>
      <c r="D51" s="803">
        <v>300</v>
      </c>
      <c r="E51" s="161" t="s">
        <v>1130</v>
      </c>
      <c r="F51" s="295"/>
      <c r="G51" s="41" t="s">
        <v>1006</v>
      </c>
      <c r="H51" s="803">
        <f>SUM(H37:H50)</f>
        <v>3427</v>
      </c>
      <c r="I51" s="161"/>
      <c r="J51" s="295"/>
      <c r="K51" s="41" t="s">
        <v>502</v>
      </c>
      <c r="L51" s="803">
        <v>22</v>
      </c>
      <c r="M51" s="161" t="s">
        <v>1130</v>
      </c>
      <c r="N51" s="295"/>
    </row>
    <row r="52" spans="1:14" s="127" customFormat="1" ht="16.5" customHeight="1">
      <c r="A52" s="10"/>
      <c r="B52" s="31"/>
      <c r="C52" s="299" t="s">
        <v>528</v>
      </c>
      <c r="D52" s="803">
        <v>300</v>
      </c>
      <c r="E52" s="161" t="s">
        <v>1130</v>
      </c>
      <c r="F52" s="295"/>
      <c r="G52" s="41"/>
      <c r="H52" s="803"/>
      <c r="I52" s="161"/>
      <c r="J52" s="295"/>
      <c r="K52" s="41" t="s">
        <v>1006</v>
      </c>
      <c r="L52" s="803">
        <f>SUM(L40:L51)</f>
        <v>2705</v>
      </c>
      <c r="M52" s="161"/>
      <c r="N52" s="295"/>
    </row>
    <row r="53" spans="1:14" s="127" customFormat="1" ht="16.5" customHeight="1">
      <c r="A53" s="10"/>
      <c r="B53" s="31"/>
      <c r="C53" s="41" t="s">
        <v>529</v>
      </c>
      <c r="D53" s="803">
        <v>300</v>
      </c>
      <c r="E53" s="161" t="s">
        <v>1130</v>
      </c>
      <c r="F53" s="295"/>
      <c r="G53" s="309" t="s">
        <v>1026</v>
      </c>
      <c r="H53" s="803"/>
      <c r="I53" s="161"/>
      <c r="J53" s="295"/>
      <c r="K53" s="41"/>
      <c r="L53" s="803"/>
      <c r="M53" s="161"/>
      <c r="N53" s="295"/>
    </row>
    <row r="54" spans="1:14" s="127" customFormat="1" ht="16.5" customHeight="1">
      <c r="A54" s="10"/>
      <c r="B54" s="31"/>
      <c r="C54" s="41" t="s">
        <v>380</v>
      </c>
      <c r="D54" s="803">
        <v>1060</v>
      </c>
      <c r="E54" s="161" t="s">
        <v>1130</v>
      </c>
      <c r="F54" s="295"/>
      <c r="G54" s="41" t="s">
        <v>512</v>
      </c>
      <c r="H54" s="803">
        <v>430</v>
      </c>
      <c r="I54" s="161" t="s">
        <v>1130</v>
      </c>
      <c r="J54" s="295"/>
      <c r="K54" s="41" t="s">
        <v>576</v>
      </c>
      <c r="L54" s="803">
        <v>225</v>
      </c>
      <c r="M54" s="161" t="s">
        <v>1133</v>
      </c>
      <c r="N54" s="295">
        <v>2019</v>
      </c>
    </row>
    <row r="55" spans="1:14" s="127" customFormat="1" ht="16.5" customHeight="1">
      <c r="A55" s="10"/>
      <c r="B55" s="31"/>
      <c r="C55" s="299" t="s">
        <v>1006</v>
      </c>
      <c r="D55" s="803">
        <f>SUM(D50:D54)</f>
        <v>2260</v>
      </c>
      <c r="E55" s="161"/>
      <c r="F55" s="295"/>
      <c r="G55" s="41" t="s">
        <v>502</v>
      </c>
      <c r="H55" s="803">
        <v>400</v>
      </c>
      <c r="I55" s="161" t="s">
        <v>1130</v>
      </c>
      <c r="J55" s="295"/>
      <c r="K55" s="41" t="s">
        <v>1018</v>
      </c>
      <c r="L55" s="803">
        <v>200</v>
      </c>
      <c r="M55" s="161" t="s">
        <v>1133</v>
      </c>
      <c r="N55" s="295">
        <v>2020</v>
      </c>
    </row>
    <row r="56" spans="1:14" s="127" customFormat="1" ht="16.5" customHeight="1">
      <c r="A56" s="10"/>
      <c r="B56" s="31"/>
      <c r="C56" s="299"/>
      <c r="D56" s="803"/>
      <c r="E56" s="161"/>
      <c r="F56" s="142"/>
      <c r="G56" s="41" t="s">
        <v>1027</v>
      </c>
      <c r="H56" s="803">
        <v>300</v>
      </c>
      <c r="I56" s="161" t="s">
        <v>1130</v>
      </c>
      <c r="J56" s="295"/>
      <c r="K56" s="41" t="s">
        <v>1019</v>
      </c>
      <c r="L56" s="803">
        <v>175</v>
      </c>
      <c r="M56" s="161" t="s">
        <v>1133</v>
      </c>
      <c r="N56" s="295">
        <v>2019</v>
      </c>
    </row>
    <row r="57" spans="1:14" s="127" customFormat="1" ht="16.5" customHeight="1">
      <c r="A57" s="10"/>
      <c r="B57" s="31"/>
      <c r="C57" s="41" t="s">
        <v>522</v>
      </c>
      <c r="D57" s="803">
        <v>300</v>
      </c>
      <c r="E57" s="161" t="s">
        <v>11</v>
      </c>
      <c r="F57" s="295">
        <v>2020</v>
      </c>
      <c r="G57" s="41" t="s">
        <v>499</v>
      </c>
      <c r="H57" s="803">
        <v>280</v>
      </c>
      <c r="I57" s="161" t="s">
        <v>1130</v>
      </c>
      <c r="J57" s="295"/>
      <c r="K57" s="41" t="s">
        <v>1008</v>
      </c>
      <c r="L57" s="803">
        <v>175</v>
      </c>
      <c r="M57" s="161" t="s">
        <v>1133</v>
      </c>
      <c r="N57" s="295">
        <v>2021</v>
      </c>
    </row>
    <row r="58" spans="1:14" s="127" customFormat="1" ht="16.5" customHeight="1">
      <c r="A58" s="10"/>
      <c r="B58" s="31"/>
      <c r="C58" s="41" t="s">
        <v>1020</v>
      </c>
      <c r="D58" s="803">
        <v>300</v>
      </c>
      <c r="E58" s="161" t="s">
        <v>11</v>
      </c>
      <c r="F58" s="295">
        <v>2019</v>
      </c>
      <c r="G58" s="41" t="s">
        <v>495</v>
      </c>
      <c r="H58" s="803">
        <v>270</v>
      </c>
      <c r="I58" s="161" t="s">
        <v>1130</v>
      </c>
      <c r="J58" s="295"/>
      <c r="K58" s="41" t="s">
        <v>515</v>
      </c>
      <c r="L58" s="803">
        <v>150</v>
      </c>
      <c r="M58" s="161" t="s">
        <v>1133</v>
      </c>
      <c r="N58" s="295">
        <v>2019</v>
      </c>
    </row>
    <row r="59" spans="1:14" s="127" customFormat="1" ht="16.5" customHeight="1">
      <c r="A59" s="10"/>
      <c r="B59" s="31"/>
      <c r="C59" s="41" t="s">
        <v>525</v>
      </c>
      <c r="D59" s="803">
        <v>240</v>
      </c>
      <c r="E59" s="161" t="s">
        <v>11</v>
      </c>
      <c r="F59" s="295">
        <v>2019</v>
      </c>
      <c r="G59" s="41" t="s">
        <v>531</v>
      </c>
      <c r="H59" s="803">
        <v>270</v>
      </c>
      <c r="I59" s="161" t="s">
        <v>1130</v>
      </c>
      <c r="J59" s="295"/>
      <c r="K59" s="41" t="s">
        <v>1028</v>
      </c>
      <c r="L59" s="803">
        <v>150</v>
      </c>
      <c r="M59" s="161" t="s">
        <v>1133</v>
      </c>
      <c r="N59" s="295">
        <v>2019</v>
      </c>
    </row>
    <row r="60" spans="1:14" s="127" customFormat="1" ht="16.5" customHeight="1">
      <c r="A60" s="10"/>
      <c r="B60" s="31"/>
      <c r="C60" s="41" t="s">
        <v>530</v>
      </c>
      <c r="D60" s="803">
        <v>135</v>
      </c>
      <c r="E60" s="161" t="s">
        <v>11</v>
      </c>
      <c r="F60" s="295">
        <v>2019</v>
      </c>
      <c r="G60" s="41" t="s">
        <v>494</v>
      </c>
      <c r="H60" s="803">
        <v>220</v>
      </c>
      <c r="I60" s="161" t="s">
        <v>1130</v>
      </c>
      <c r="J60" s="295"/>
      <c r="K60" s="41" t="s">
        <v>1020</v>
      </c>
      <c r="L60" s="803">
        <v>150</v>
      </c>
      <c r="M60" s="161" t="s">
        <v>1133</v>
      </c>
      <c r="N60" s="295">
        <v>2019</v>
      </c>
    </row>
    <row r="61" spans="1:14" s="127" customFormat="1" ht="16.5" customHeight="1">
      <c r="A61" s="10"/>
      <c r="B61" s="31"/>
      <c r="C61" s="41" t="s">
        <v>380</v>
      </c>
      <c r="D61" s="803">
        <v>265</v>
      </c>
      <c r="E61" s="161"/>
      <c r="F61" s="295"/>
      <c r="G61" s="41" t="s">
        <v>506</v>
      </c>
      <c r="H61" s="803">
        <v>210</v>
      </c>
      <c r="I61" s="161" t="s">
        <v>1130</v>
      </c>
      <c r="J61" s="295"/>
      <c r="K61" s="41" t="s">
        <v>522</v>
      </c>
      <c r="L61" s="803">
        <v>150</v>
      </c>
      <c r="M61" s="161" t="s">
        <v>1133</v>
      </c>
      <c r="N61" s="295">
        <v>2020</v>
      </c>
    </row>
    <row r="62" spans="1:14" s="127" customFormat="1" ht="16.5" customHeight="1">
      <c r="A62" s="10"/>
      <c r="B62" s="31"/>
      <c r="C62" s="299" t="s">
        <v>1006</v>
      </c>
      <c r="D62" s="803">
        <f>SUM(D57:D61)</f>
        <v>1240</v>
      </c>
      <c r="E62" s="161"/>
      <c r="F62" s="142"/>
      <c r="G62" s="41" t="s">
        <v>510</v>
      </c>
      <c r="H62" s="803">
        <v>210</v>
      </c>
      <c r="I62" s="161" t="s">
        <v>1130</v>
      </c>
      <c r="J62" s="295"/>
      <c r="K62" s="41" t="s">
        <v>1023</v>
      </c>
      <c r="L62" s="803">
        <v>125</v>
      </c>
      <c r="M62" s="161" t="s">
        <v>1133</v>
      </c>
      <c r="N62" s="295">
        <v>2019</v>
      </c>
    </row>
    <row r="63" spans="1:14" s="127" customFormat="1" ht="16.5" customHeight="1">
      <c r="A63" s="10"/>
      <c r="B63" s="31"/>
      <c r="C63" s="299"/>
      <c r="D63" s="803"/>
      <c r="E63" s="161"/>
      <c r="F63" s="142"/>
      <c r="G63" s="41" t="s">
        <v>504</v>
      </c>
      <c r="H63" s="803">
        <v>175</v>
      </c>
      <c r="I63" s="161" t="s">
        <v>1130</v>
      </c>
      <c r="J63" s="295"/>
      <c r="K63" s="41" t="s">
        <v>1006</v>
      </c>
      <c r="L63" s="803">
        <f>SUM(L54:L62)</f>
        <v>1500</v>
      </c>
      <c r="M63" s="161"/>
      <c r="N63" s="295"/>
    </row>
    <row r="64" spans="1:14" s="127" customFormat="1" ht="16.5" customHeight="1">
      <c r="A64" s="10"/>
      <c r="B64" s="31"/>
      <c r="C64" s="41" t="s">
        <v>1029</v>
      </c>
      <c r="D64" s="804"/>
      <c r="E64" s="161"/>
      <c r="F64" s="142"/>
      <c r="G64" s="41" t="s">
        <v>380</v>
      </c>
      <c r="H64" s="803">
        <v>240</v>
      </c>
      <c r="I64" s="161" t="s">
        <v>1130</v>
      </c>
      <c r="J64" s="295"/>
      <c r="K64" s="309"/>
      <c r="L64" s="803"/>
      <c r="M64" s="161"/>
      <c r="N64" s="295"/>
    </row>
    <row r="65" spans="1:14" s="127" customFormat="1" ht="16.5" customHeight="1">
      <c r="A65" s="10"/>
      <c r="B65" s="31"/>
      <c r="C65" s="41" t="s">
        <v>515</v>
      </c>
      <c r="D65" s="803">
        <v>300</v>
      </c>
      <c r="E65" s="161" t="s">
        <v>1130</v>
      </c>
      <c r="F65" s="295"/>
      <c r="G65" s="41" t="s">
        <v>1006</v>
      </c>
      <c r="H65" s="803">
        <f>SUM(H54:H64)</f>
        <v>3005</v>
      </c>
      <c r="I65" s="161"/>
      <c r="J65" s="295"/>
      <c r="K65" s="19"/>
      <c r="L65" s="805"/>
      <c r="M65" s="335"/>
      <c r="N65" s="297"/>
    </row>
    <row r="66" spans="1:14" s="127" customFormat="1" ht="16.5" customHeight="1">
      <c r="A66" s="10"/>
      <c r="B66" s="31"/>
      <c r="C66" s="41" t="s">
        <v>1030</v>
      </c>
      <c r="D66" s="803">
        <v>300</v>
      </c>
      <c r="E66" s="161" t="s">
        <v>1130</v>
      </c>
      <c r="F66" s="295"/>
      <c r="G66" s="41"/>
      <c r="H66" s="803"/>
      <c r="I66" s="161"/>
      <c r="J66" s="295"/>
      <c r="K66" s="19"/>
      <c r="L66" s="805"/>
      <c r="M66" s="335"/>
      <c r="N66" s="297"/>
    </row>
    <row r="67" spans="1:14" s="127" customFormat="1" ht="16.5" customHeight="1">
      <c r="A67" s="10"/>
      <c r="B67" s="31"/>
      <c r="C67" s="41" t="s">
        <v>1003</v>
      </c>
      <c r="D67" s="803">
        <v>300</v>
      </c>
      <c r="E67" s="161" t="s">
        <v>1130</v>
      </c>
      <c r="F67" s="295"/>
      <c r="G67" s="41" t="s">
        <v>1003</v>
      </c>
      <c r="H67" s="803">
        <v>150</v>
      </c>
      <c r="I67" s="161" t="s">
        <v>1133</v>
      </c>
      <c r="J67" s="295">
        <v>2021</v>
      </c>
      <c r="K67" s="19"/>
      <c r="L67" s="805"/>
      <c r="M67" s="335"/>
      <c r="N67" s="297"/>
    </row>
    <row r="68" spans="1:14" s="127" customFormat="1" ht="16.5" customHeight="1">
      <c r="A68" s="10"/>
      <c r="B68" s="31"/>
      <c r="C68" s="41" t="s">
        <v>1004</v>
      </c>
      <c r="D68" s="803">
        <v>300</v>
      </c>
      <c r="E68" s="161" t="s">
        <v>1130</v>
      </c>
      <c r="F68" s="295"/>
      <c r="G68" s="41" t="s">
        <v>380</v>
      </c>
      <c r="H68" s="803">
        <v>230</v>
      </c>
      <c r="I68" s="161"/>
      <c r="J68" s="295"/>
      <c r="K68" s="19"/>
      <c r="L68" s="805"/>
      <c r="M68" s="335"/>
      <c r="N68" s="297"/>
    </row>
    <row r="69" spans="1:14" s="127" customFormat="1" ht="16.5" customHeight="1">
      <c r="A69" s="10"/>
      <c r="B69" s="31"/>
      <c r="C69" s="41" t="s">
        <v>1031</v>
      </c>
      <c r="D69" s="804">
        <v>300</v>
      </c>
      <c r="E69" s="161" t="s">
        <v>1130</v>
      </c>
      <c r="F69" s="295"/>
      <c r="G69" s="41" t="s">
        <v>1006</v>
      </c>
      <c r="H69" s="803">
        <f>SUM(H67:H68)</f>
        <v>380</v>
      </c>
      <c r="I69" s="161"/>
      <c r="J69" s="295"/>
      <c r="K69" s="309"/>
      <c r="L69" s="803"/>
      <c r="M69" s="161"/>
      <c r="N69" s="295"/>
    </row>
    <row r="70" spans="1:14" s="127" customFormat="1" ht="16.5" customHeight="1">
      <c r="A70" s="10"/>
      <c r="B70" s="31"/>
      <c r="C70" s="41" t="s">
        <v>524</v>
      </c>
      <c r="D70" s="804">
        <v>300</v>
      </c>
      <c r="E70" s="161" t="s">
        <v>1130</v>
      </c>
      <c r="F70" s="295"/>
      <c r="G70" s="309"/>
      <c r="H70" s="803"/>
      <c r="I70" s="161"/>
      <c r="J70" s="295"/>
      <c r="K70" s="309"/>
      <c r="L70" s="803"/>
      <c r="M70" s="161"/>
      <c r="N70" s="295"/>
    </row>
    <row r="71" spans="1:14" s="127" customFormat="1" ht="16.5" customHeight="1">
      <c r="A71" s="10"/>
      <c r="B71" s="31"/>
      <c r="C71" s="41" t="s">
        <v>380</v>
      </c>
      <c r="D71" s="803">
        <v>110</v>
      </c>
      <c r="E71" s="161" t="s">
        <v>1130</v>
      </c>
      <c r="F71" s="295"/>
      <c r="G71" s="309"/>
      <c r="H71" s="803"/>
      <c r="I71" s="161"/>
      <c r="J71" s="295"/>
      <c r="K71" s="87"/>
      <c r="L71" s="803"/>
      <c r="M71" s="161"/>
      <c r="N71" s="295"/>
    </row>
    <row r="72" spans="1:14" s="127" customFormat="1" ht="16.5" customHeight="1">
      <c r="A72" s="10"/>
      <c r="B72" s="31"/>
      <c r="C72" s="299" t="s">
        <v>1006</v>
      </c>
      <c r="D72" s="803">
        <f>SUM(D65:D71)</f>
        <v>1910</v>
      </c>
      <c r="E72" s="161"/>
      <c r="F72" s="295"/>
      <c r="G72" s="309"/>
      <c r="H72" s="803"/>
      <c r="I72" s="335"/>
      <c r="J72" s="296"/>
      <c r="K72" s="309"/>
      <c r="L72" s="803"/>
      <c r="M72" s="161"/>
      <c r="N72" s="295"/>
    </row>
    <row r="73" spans="1:14" s="127" customFormat="1" ht="16.5" customHeight="1">
      <c r="A73" s="10"/>
      <c r="B73" s="31"/>
      <c r="C73" s="41"/>
      <c r="D73" s="803"/>
      <c r="E73" s="161"/>
      <c r="F73" s="295"/>
      <c r="G73" s="309"/>
      <c r="H73" s="803"/>
      <c r="I73" s="335"/>
      <c r="J73" s="296"/>
      <c r="K73" s="309"/>
      <c r="L73" s="803"/>
      <c r="M73" s="161"/>
      <c r="N73" s="295"/>
    </row>
    <row r="74" spans="1:14" s="127" customFormat="1" ht="16.5" customHeight="1">
      <c r="A74" s="10"/>
      <c r="B74" s="31"/>
      <c r="C74" s="41" t="s">
        <v>1032</v>
      </c>
      <c r="D74" s="803">
        <v>350</v>
      </c>
      <c r="E74" s="161" t="s">
        <v>11</v>
      </c>
      <c r="F74" s="295">
        <v>2019</v>
      </c>
      <c r="G74" s="309"/>
      <c r="H74" s="803"/>
      <c r="I74" s="161"/>
      <c r="J74" s="295"/>
      <c r="K74" s="309"/>
      <c r="L74" s="803"/>
      <c r="M74" s="161"/>
      <c r="N74" s="295"/>
    </row>
    <row r="75" spans="1:14" s="127" customFormat="1" ht="16.5" customHeight="1">
      <c r="A75" s="10"/>
      <c r="B75" s="31"/>
      <c r="C75" s="41" t="s">
        <v>515</v>
      </c>
      <c r="D75" s="803">
        <v>300</v>
      </c>
      <c r="E75" s="161" t="s">
        <v>11</v>
      </c>
      <c r="F75" s="295">
        <v>2019</v>
      </c>
      <c r="G75" s="309"/>
      <c r="H75" s="803"/>
      <c r="I75" s="161"/>
      <c r="J75" s="295"/>
      <c r="K75" s="309"/>
      <c r="L75" s="803"/>
      <c r="M75" s="161"/>
      <c r="N75" s="295"/>
    </row>
    <row r="76" spans="1:14" s="127" customFormat="1" ht="16.5" customHeight="1">
      <c r="A76" s="10"/>
      <c r="B76" s="31"/>
      <c r="C76" s="41" t="s">
        <v>1028</v>
      </c>
      <c r="D76" s="803">
        <v>300</v>
      </c>
      <c r="E76" s="161" t="s">
        <v>11</v>
      </c>
      <c r="F76" s="295">
        <v>2019</v>
      </c>
      <c r="G76" s="309"/>
      <c r="H76" s="803"/>
      <c r="I76" s="161"/>
      <c r="J76" s="295"/>
      <c r="K76" s="309"/>
      <c r="L76" s="803"/>
      <c r="M76" s="161"/>
      <c r="N76" s="295"/>
    </row>
    <row r="77" spans="1:14" s="127" customFormat="1" ht="16.5" customHeight="1">
      <c r="A77" s="10"/>
      <c r="B77" s="31"/>
      <c r="C77" s="41" t="s">
        <v>1003</v>
      </c>
      <c r="D77" s="803">
        <v>300</v>
      </c>
      <c r="E77" s="161" t="s">
        <v>11</v>
      </c>
      <c r="F77" s="295">
        <v>2021</v>
      </c>
      <c r="G77" s="309"/>
      <c r="H77" s="803"/>
      <c r="I77" s="161"/>
      <c r="J77" s="295"/>
      <c r="K77" s="309"/>
      <c r="L77" s="803"/>
      <c r="M77" s="161"/>
      <c r="N77" s="295"/>
    </row>
    <row r="78" spans="1:14" s="127" customFormat="1" ht="16.5" customHeight="1">
      <c r="A78" s="10"/>
      <c r="B78" s="31"/>
      <c r="C78" s="41" t="s">
        <v>1008</v>
      </c>
      <c r="D78" s="803">
        <v>300</v>
      </c>
      <c r="E78" s="161" t="s">
        <v>11</v>
      </c>
      <c r="F78" s="295">
        <v>2021</v>
      </c>
      <c r="G78" s="309"/>
      <c r="H78" s="803"/>
      <c r="I78" s="161"/>
      <c r="J78" s="295"/>
      <c r="K78" s="309"/>
      <c r="L78" s="803"/>
      <c r="M78" s="161"/>
      <c r="N78" s="295"/>
    </row>
    <row r="79" spans="1:14" s="127" customFormat="1" ht="16.5" customHeight="1">
      <c r="A79" s="10"/>
      <c r="B79" s="31"/>
      <c r="C79" s="41" t="s">
        <v>1016</v>
      </c>
      <c r="D79" s="803">
        <v>300</v>
      </c>
      <c r="E79" s="161" t="s">
        <v>11</v>
      </c>
      <c r="F79" s="295">
        <v>2021</v>
      </c>
      <c r="G79" s="309"/>
      <c r="H79" s="803"/>
      <c r="I79" s="161"/>
      <c r="J79" s="295"/>
      <c r="K79" s="309"/>
      <c r="L79" s="803"/>
      <c r="M79" s="161"/>
      <c r="N79" s="295"/>
    </row>
    <row r="80" spans="1:14" s="127" customFormat="1" ht="16.5" customHeight="1">
      <c r="A80" s="10"/>
      <c r="B80" s="31"/>
      <c r="C80" s="41" t="s">
        <v>1033</v>
      </c>
      <c r="D80" s="803">
        <v>300</v>
      </c>
      <c r="E80" s="161" t="s">
        <v>11</v>
      </c>
      <c r="F80" s="295">
        <v>2018</v>
      </c>
      <c r="G80" s="309"/>
      <c r="H80" s="803"/>
      <c r="I80" s="161"/>
      <c r="J80" s="295"/>
      <c r="K80" s="309"/>
      <c r="L80" s="803"/>
      <c r="M80" s="161"/>
      <c r="N80" s="295"/>
    </row>
    <row r="81" spans="1:19" s="127" customFormat="1" ht="16.5" customHeight="1">
      <c r="A81" s="10"/>
      <c r="B81" s="31"/>
      <c r="C81" s="41" t="s">
        <v>1023</v>
      </c>
      <c r="D81" s="803">
        <v>250</v>
      </c>
      <c r="E81" s="161" t="s">
        <v>11</v>
      </c>
      <c r="F81" s="295">
        <v>2019</v>
      </c>
      <c r="G81" s="309"/>
      <c r="H81" s="803"/>
      <c r="I81" s="161"/>
      <c r="J81" s="295"/>
      <c r="K81" s="309"/>
      <c r="L81" s="803"/>
      <c r="M81" s="161"/>
      <c r="N81" s="295"/>
    </row>
    <row r="82" spans="1:19" s="127" customFormat="1" ht="16.5" customHeight="1">
      <c r="A82" s="10"/>
      <c r="B82" s="31"/>
      <c r="C82" s="299" t="s">
        <v>380</v>
      </c>
      <c r="D82" s="803">
        <v>420</v>
      </c>
      <c r="E82" s="161"/>
      <c r="F82" s="295"/>
      <c r="G82" s="309"/>
      <c r="H82" s="803"/>
      <c r="I82" s="161"/>
      <c r="J82" s="295"/>
      <c r="K82" s="309"/>
      <c r="L82" s="803"/>
      <c r="M82" s="161"/>
      <c r="N82" s="295"/>
    </row>
    <row r="83" spans="1:19" s="127" customFormat="1" ht="16.5" customHeight="1">
      <c r="A83" s="10"/>
      <c r="B83" s="31"/>
      <c r="C83" s="299" t="s">
        <v>1006</v>
      </c>
      <c r="D83" s="803">
        <f>SUM(D74:D82)</f>
        <v>2820</v>
      </c>
      <c r="E83" s="161"/>
      <c r="F83" s="295"/>
      <c r="G83" s="309"/>
      <c r="H83" s="803"/>
      <c r="I83" s="161"/>
      <c r="J83" s="295"/>
      <c r="K83" s="309"/>
      <c r="L83" s="803"/>
      <c r="M83" s="161"/>
      <c r="N83" s="295"/>
    </row>
    <row r="84" spans="1:19" s="127" customFormat="1" ht="16.5" customHeight="1">
      <c r="A84" s="10"/>
      <c r="B84" s="31"/>
      <c r="C84" s="300"/>
      <c r="D84" s="805"/>
      <c r="E84" s="161"/>
      <c r="F84" s="295"/>
      <c r="G84" s="309"/>
      <c r="H84" s="803"/>
      <c r="I84" s="161"/>
      <c r="J84" s="295"/>
      <c r="K84" s="309"/>
      <c r="L84" s="803"/>
      <c r="M84" s="161"/>
      <c r="N84" s="295"/>
    </row>
    <row r="85" spans="1:19" s="127" customFormat="1" ht="16.5" customHeight="1">
      <c r="A85" s="10"/>
      <c r="B85" s="31"/>
      <c r="C85" s="300"/>
      <c r="D85" s="805"/>
      <c r="E85" s="161"/>
      <c r="F85" s="295"/>
      <c r="G85" s="309"/>
      <c r="H85" s="803"/>
      <c r="I85" s="161"/>
      <c r="J85" s="295"/>
      <c r="K85" s="309"/>
      <c r="L85" s="803"/>
      <c r="M85" s="161"/>
      <c r="N85" s="295"/>
    </row>
    <row r="86" spans="1:19" s="127" customFormat="1" ht="16.5" customHeight="1">
      <c r="A86" s="10"/>
      <c r="B86" s="31"/>
      <c r="C86" s="300"/>
      <c r="D86" s="805"/>
      <c r="E86" s="161"/>
      <c r="F86" s="295"/>
      <c r="G86" s="309"/>
      <c r="H86" s="803"/>
      <c r="I86" s="161"/>
      <c r="J86" s="295"/>
      <c r="K86" s="309"/>
      <c r="L86" s="803"/>
      <c r="M86" s="161"/>
      <c r="N86" s="295"/>
    </row>
    <row r="87" spans="1:19" s="143" customFormat="1" ht="16.5" customHeight="1">
      <c r="A87" s="10"/>
      <c r="B87" s="31"/>
      <c r="C87" s="126" t="s">
        <v>1134</v>
      </c>
      <c r="D87" s="805">
        <f>D28+D55+D72</f>
        <v>23352</v>
      </c>
      <c r="E87" s="161"/>
      <c r="F87" s="295"/>
      <c r="G87" s="4" t="s">
        <v>1134</v>
      </c>
      <c r="H87" s="805">
        <f>H35+H65</f>
        <v>10627</v>
      </c>
      <c r="I87" s="335"/>
      <c r="J87" s="297"/>
      <c r="K87" s="4" t="s">
        <v>1134</v>
      </c>
      <c r="L87" s="803">
        <f>L25+L52</f>
        <v>6955</v>
      </c>
      <c r="M87" s="335"/>
      <c r="N87" s="297"/>
    </row>
    <row r="88" spans="1:19" s="143" customFormat="1" ht="16.5" customHeight="1">
      <c r="A88" s="10"/>
      <c r="B88" s="31"/>
      <c r="C88" s="126" t="s">
        <v>1135</v>
      </c>
      <c r="D88" s="805">
        <f>D47+D62+D83</f>
        <v>17776</v>
      </c>
      <c r="E88" s="161"/>
      <c r="F88" s="295"/>
      <c r="G88" s="4" t="s">
        <v>1135</v>
      </c>
      <c r="H88" s="805">
        <f>H51+H69</f>
        <v>3807</v>
      </c>
      <c r="I88" s="335"/>
      <c r="J88" s="297"/>
      <c r="K88" s="4" t="s">
        <v>1135</v>
      </c>
      <c r="L88" s="803">
        <f>L37+L63</f>
        <v>4980</v>
      </c>
      <c r="M88" s="335"/>
      <c r="N88" s="297"/>
    </row>
    <row r="89" spans="1:19" s="143" customFormat="1" ht="16.5" customHeight="1">
      <c r="A89" s="10"/>
      <c r="B89" s="31"/>
      <c r="C89" s="314" t="s">
        <v>1129</v>
      </c>
      <c r="D89" s="805">
        <f>SUM(D87:D88)</f>
        <v>41128</v>
      </c>
      <c r="E89" s="161"/>
      <c r="F89" s="295"/>
      <c r="G89" s="12" t="s">
        <v>1129</v>
      </c>
      <c r="H89" s="805">
        <f>SUM(H87:H88)</f>
        <v>14434</v>
      </c>
      <c r="I89" s="335"/>
      <c r="J89" s="297"/>
      <c r="K89" s="12" t="s">
        <v>1129</v>
      </c>
      <c r="L89" s="803">
        <f>SUM(L87:L88)</f>
        <v>11935</v>
      </c>
      <c r="M89" s="335"/>
      <c r="N89" s="297"/>
    </row>
    <row r="90" spans="1:19" s="127" customFormat="1" ht="16.5" customHeight="1">
      <c r="A90" s="10"/>
      <c r="B90" s="31"/>
      <c r="C90" s="270"/>
      <c r="D90" s="806"/>
      <c r="E90" s="336"/>
      <c r="F90" s="428"/>
      <c r="G90" s="421" t="s">
        <v>2</v>
      </c>
      <c r="H90" s="806"/>
      <c r="I90" s="336"/>
      <c r="J90" s="428"/>
      <c r="K90" s="421" t="s">
        <v>2</v>
      </c>
      <c r="L90" s="806"/>
      <c r="M90" s="336"/>
      <c r="N90" s="428"/>
    </row>
    <row r="91" spans="1:19" ht="16.5" customHeight="1">
      <c r="A91" s="15"/>
      <c r="B91" s="2"/>
      <c r="C91" s="461"/>
      <c r="D91" s="805"/>
      <c r="E91" s="307"/>
      <c r="F91" s="266"/>
      <c r="G91" s="463"/>
      <c r="H91" s="805"/>
      <c r="I91" s="307"/>
      <c r="J91" s="266"/>
      <c r="K91" s="463"/>
      <c r="L91" s="805"/>
      <c r="M91" s="307"/>
      <c r="N91" s="266"/>
      <c r="O91" s="2"/>
      <c r="P91" s="2"/>
      <c r="Q91" s="2"/>
      <c r="R91" s="2"/>
      <c r="S91" s="2"/>
    </row>
    <row r="92" spans="1:19" ht="16.5" customHeight="1">
      <c r="A92" s="10" t="s">
        <v>0</v>
      </c>
      <c r="B92" s="11" t="s">
        <v>1205</v>
      </c>
      <c r="C92" s="298" t="s">
        <v>221</v>
      </c>
      <c r="D92" s="807">
        <v>870</v>
      </c>
      <c r="E92" s="307" t="s">
        <v>20</v>
      </c>
      <c r="F92" s="266"/>
      <c r="G92" s="41" t="s">
        <v>644</v>
      </c>
      <c r="H92" s="805">
        <v>120</v>
      </c>
      <c r="I92" s="307" t="s">
        <v>20</v>
      </c>
      <c r="J92" s="266"/>
      <c r="K92" s="41" t="s">
        <v>535</v>
      </c>
      <c r="L92" s="807">
        <v>210</v>
      </c>
      <c r="M92" s="307" t="s">
        <v>20</v>
      </c>
      <c r="N92" s="266"/>
      <c r="O92" s="2"/>
      <c r="P92" s="2"/>
      <c r="Q92" s="2"/>
      <c r="R92" s="2"/>
      <c r="S92" s="2"/>
    </row>
    <row r="93" spans="1:19" ht="16.5" customHeight="1">
      <c r="A93" s="10"/>
      <c r="B93" s="11"/>
      <c r="C93" s="298" t="s">
        <v>632</v>
      </c>
      <c r="D93" s="807">
        <v>1150</v>
      </c>
      <c r="E93" s="340" t="s">
        <v>1132</v>
      </c>
      <c r="F93" s="429"/>
      <c r="G93" s="41" t="s">
        <v>645</v>
      </c>
      <c r="H93" s="807">
        <v>165</v>
      </c>
      <c r="I93" s="307" t="s">
        <v>27</v>
      </c>
      <c r="J93" s="266"/>
      <c r="K93" s="41" t="s">
        <v>639</v>
      </c>
      <c r="L93" s="807">
        <v>380</v>
      </c>
      <c r="M93" s="307" t="s">
        <v>20</v>
      </c>
      <c r="N93" s="266"/>
      <c r="O93" s="2"/>
      <c r="P93" s="2"/>
      <c r="Q93" s="2"/>
      <c r="R93" s="2"/>
      <c r="S93" s="2"/>
    </row>
    <row r="94" spans="1:19" ht="16.5" customHeight="1">
      <c r="A94" s="10"/>
      <c r="B94" s="11"/>
      <c r="C94" s="298" t="s">
        <v>632</v>
      </c>
      <c r="D94" s="804">
        <v>840</v>
      </c>
      <c r="E94" s="161" t="s">
        <v>11</v>
      </c>
      <c r="F94" s="295">
        <v>2021</v>
      </c>
      <c r="G94" s="41" t="s">
        <v>646</v>
      </c>
      <c r="H94" s="807">
        <v>162</v>
      </c>
      <c r="I94" s="307" t="s">
        <v>20</v>
      </c>
      <c r="J94" s="266"/>
      <c r="K94" s="41" t="s">
        <v>633</v>
      </c>
      <c r="L94" s="807">
        <v>170</v>
      </c>
      <c r="M94" s="307" t="s">
        <v>20</v>
      </c>
      <c r="N94" s="266"/>
      <c r="O94" s="2"/>
      <c r="P94" s="2"/>
      <c r="Q94" s="2"/>
      <c r="R94" s="2"/>
      <c r="S94" s="2"/>
    </row>
    <row r="95" spans="1:19" ht="16.5" customHeight="1">
      <c r="A95" s="10"/>
      <c r="B95" s="11"/>
      <c r="C95" s="41" t="s">
        <v>633</v>
      </c>
      <c r="D95" s="807">
        <v>1000</v>
      </c>
      <c r="E95" s="307" t="s">
        <v>27</v>
      </c>
      <c r="F95" s="266" t="s">
        <v>227</v>
      </c>
      <c r="G95" s="41" t="s">
        <v>647</v>
      </c>
      <c r="H95" s="807">
        <v>355</v>
      </c>
      <c r="I95" s="307" t="s">
        <v>20</v>
      </c>
      <c r="J95" s="266"/>
      <c r="K95" s="41" t="s">
        <v>633</v>
      </c>
      <c r="L95" s="804">
        <v>200</v>
      </c>
      <c r="M95" s="161" t="s">
        <v>10</v>
      </c>
      <c r="N95" s="295">
        <v>2021</v>
      </c>
      <c r="O95" s="2"/>
      <c r="P95" s="2"/>
      <c r="Q95" s="2"/>
      <c r="R95" s="2"/>
      <c r="S95" s="2"/>
    </row>
    <row r="96" spans="1:19" ht="16.5" customHeight="1">
      <c r="A96" s="10"/>
      <c r="B96" s="11"/>
      <c r="C96" s="41" t="s">
        <v>633</v>
      </c>
      <c r="D96" s="807">
        <v>260</v>
      </c>
      <c r="E96" s="307" t="s">
        <v>10</v>
      </c>
      <c r="F96" s="266">
        <v>2019</v>
      </c>
      <c r="G96" s="41" t="s">
        <v>1104</v>
      </c>
      <c r="H96" s="807">
        <v>270</v>
      </c>
      <c r="I96" s="307" t="s">
        <v>27</v>
      </c>
      <c r="J96" s="266"/>
      <c r="K96" s="41" t="s">
        <v>222</v>
      </c>
      <c r="L96" s="807">
        <v>530</v>
      </c>
      <c r="M96" s="307" t="s">
        <v>20</v>
      </c>
      <c r="N96" s="266"/>
      <c r="O96" s="2"/>
      <c r="P96" s="2"/>
      <c r="Q96" s="2"/>
      <c r="R96" s="2"/>
      <c r="S96" s="2"/>
    </row>
    <row r="97" spans="1:19" ht="16.5" customHeight="1">
      <c r="A97" s="10"/>
      <c r="B97" s="11"/>
      <c r="C97" s="41" t="s">
        <v>223</v>
      </c>
      <c r="D97" s="804">
        <v>800</v>
      </c>
      <c r="E97" s="161" t="s">
        <v>20</v>
      </c>
      <c r="F97" s="295"/>
      <c r="G97" s="41" t="s">
        <v>640</v>
      </c>
      <c r="H97" s="807">
        <v>170</v>
      </c>
      <c r="I97" s="307" t="s">
        <v>20</v>
      </c>
      <c r="J97" s="266"/>
      <c r="K97" s="41" t="s">
        <v>224</v>
      </c>
      <c r="L97" s="805">
        <v>290</v>
      </c>
      <c r="M97" s="307" t="s">
        <v>20</v>
      </c>
      <c r="N97" s="266"/>
      <c r="O97" s="2"/>
      <c r="P97" s="2"/>
      <c r="Q97" s="2"/>
      <c r="R97" s="2"/>
      <c r="S97" s="2"/>
    </row>
    <row r="98" spans="1:19" ht="16.5" customHeight="1">
      <c r="A98" s="10"/>
      <c r="B98" s="11"/>
      <c r="C98" s="298" t="s">
        <v>634</v>
      </c>
      <c r="D98" s="805">
        <v>1910</v>
      </c>
      <c r="E98" s="307" t="s">
        <v>20</v>
      </c>
      <c r="F98" s="266"/>
      <c r="G98" s="41" t="s">
        <v>641</v>
      </c>
      <c r="H98" s="807">
        <v>86</v>
      </c>
      <c r="I98" s="307" t="s">
        <v>20</v>
      </c>
      <c r="J98" s="266"/>
      <c r="K98" s="41" t="s">
        <v>381</v>
      </c>
      <c r="L98" s="805">
        <v>175</v>
      </c>
      <c r="M98" s="307" t="s">
        <v>20</v>
      </c>
      <c r="N98" s="266"/>
      <c r="O98" s="2"/>
      <c r="P98" s="2"/>
      <c r="Q98" s="2"/>
      <c r="R98" s="2"/>
      <c r="S98" s="2"/>
    </row>
    <row r="99" spans="1:19" ht="16.5" customHeight="1">
      <c r="A99" s="10"/>
      <c r="B99" s="11"/>
      <c r="C99" s="41" t="s">
        <v>634</v>
      </c>
      <c r="D99" s="808">
        <v>335</v>
      </c>
      <c r="E99" s="307" t="s">
        <v>10</v>
      </c>
      <c r="F99" s="266">
        <v>2020</v>
      </c>
      <c r="G99" s="41" t="s">
        <v>642</v>
      </c>
      <c r="H99" s="807">
        <v>200</v>
      </c>
      <c r="I99" s="307" t="s">
        <v>10</v>
      </c>
      <c r="J99" s="266">
        <v>2018</v>
      </c>
      <c r="K99" s="41" t="s">
        <v>381</v>
      </c>
      <c r="L99" s="805">
        <v>400</v>
      </c>
      <c r="M99" s="307" t="s">
        <v>10</v>
      </c>
      <c r="N99" s="266">
        <v>2019</v>
      </c>
      <c r="O99" s="2"/>
      <c r="P99" s="2"/>
      <c r="Q99" s="2"/>
      <c r="R99" s="2"/>
      <c r="S99" s="2"/>
    </row>
    <row r="100" spans="1:19" ht="16.5" customHeight="1">
      <c r="A100" s="10"/>
      <c r="B100" s="11"/>
      <c r="C100" s="298" t="s">
        <v>381</v>
      </c>
      <c r="D100" s="807">
        <v>1090</v>
      </c>
      <c r="E100" s="307" t="s">
        <v>20</v>
      </c>
      <c r="F100" s="266" t="s">
        <v>1</v>
      </c>
      <c r="G100" s="41" t="s">
        <v>642</v>
      </c>
      <c r="H100" s="804">
        <v>600</v>
      </c>
      <c r="I100" s="161" t="s">
        <v>11</v>
      </c>
      <c r="J100" s="295">
        <v>2021</v>
      </c>
      <c r="K100" s="41" t="s">
        <v>534</v>
      </c>
      <c r="L100" s="805">
        <v>630</v>
      </c>
      <c r="M100" s="307" t="s">
        <v>20</v>
      </c>
      <c r="N100" s="266"/>
      <c r="O100" s="2"/>
      <c r="P100" s="2"/>
      <c r="Q100" s="2"/>
      <c r="R100" s="2"/>
      <c r="S100" s="2"/>
    </row>
    <row r="101" spans="1:19" ht="16.5" customHeight="1">
      <c r="A101" s="10"/>
      <c r="B101" s="11"/>
      <c r="C101" s="299" t="s">
        <v>381</v>
      </c>
      <c r="D101" s="805">
        <v>310</v>
      </c>
      <c r="E101" s="307" t="s">
        <v>10</v>
      </c>
      <c r="F101" s="266">
        <v>2019</v>
      </c>
      <c r="G101" s="41" t="s">
        <v>1105</v>
      </c>
      <c r="H101" s="805">
        <v>160</v>
      </c>
      <c r="I101" s="307" t="s">
        <v>20</v>
      </c>
      <c r="J101" s="266"/>
      <c r="K101" s="309" t="s">
        <v>1106</v>
      </c>
      <c r="L101" s="803">
        <v>450</v>
      </c>
      <c r="M101" s="161" t="s">
        <v>11</v>
      </c>
      <c r="N101" s="266">
        <v>2021</v>
      </c>
      <c r="O101" s="2"/>
      <c r="P101" s="2"/>
      <c r="Q101" s="2"/>
      <c r="R101" s="2"/>
      <c r="S101" s="2"/>
    </row>
    <row r="102" spans="1:19" ht="16.5" customHeight="1">
      <c r="A102" s="10"/>
      <c r="B102" s="11"/>
      <c r="C102" s="299" t="s">
        <v>381</v>
      </c>
      <c r="D102" s="804">
        <v>100</v>
      </c>
      <c r="E102" s="161" t="s">
        <v>10</v>
      </c>
      <c r="F102" s="295">
        <v>2020</v>
      </c>
      <c r="G102" s="41" t="s">
        <v>648</v>
      </c>
      <c r="H102" s="807">
        <v>180</v>
      </c>
      <c r="I102" s="307" t="s">
        <v>20</v>
      </c>
      <c r="J102" s="266"/>
      <c r="K102" s="309" t="s">
        <v>1107</v>
      </c>
      <c r="L102" s="807">
        <v>500</v>
      </c>
      <c r="M102" s="307" t="s">
        <v>11</v>
      </c>
      <c r="N102" s="266">
        <v>2022</v>
      </c>
      <c r="O102" s="2"/>
      <c r="P102" s="2"/>
      <c r="Q102" s="2"/>
      <c r="R102" s="2"/>
      <c r="S102" s="2"/>
    </row>
    <row r="103" spans="1:19" ht="16.5" customHeight="1">
      <c r="A103" s="10"/>
      <c r="B103" s="11"/>
      <c r="C103" s="309" t="s">
        <v>533</v>
      </c>
      <c r="D103" s="807">
        <v>1050</v>
      </c>
      <c r="E103" s="307" t="s">
        <v>20</v>
      </c>
      <c r="F103" s="266" t="s">
        <v>1</v>
      </c>
      <c r="G103" s="41" t="s">
        <v>649</v>
      </c>
      <c r="H103" s="807">
        <v>130</v>
      </c>
      <c r="I103" s="307" t="s">
        <v>20</v>
      </c>
      <c r="J103" s="266" t="s">
        <v>227</v>
      </c>
      <c r="K103" s="464" t="s">
        <v>234</v>
      </c>
      <c r="L103" s="805">
        <v>500</v>
      </c>
      <c r="M103" s="307" t="s">
        <v>11</v>
      </c>
      <c r="N103" s="266">
        <v>2023</v>
      </c>
      <c r="O103" s="2"/>
      <c r="P103" s="2"/>
      <c r="Q103" s="2"/>
      <c r="R103" s="2"/>
      <c r="S103" s="2"/>
    </row>
    <row r="104" spans="1:19" ht="16.5" customHeight="1">
      <c r="A104" s="10"/>
      <c r="B104" s="11"/>
      <c r="C104" s="300" t="s">
        <v>534</v>
      </c>
      <c r="D104" s="807">
        <v>1000</v>
      </c>
      <c r="E104" s="307" t="s">
        <v>20</v>
      </c>
      <c r="F104" s="266"/>
      <c r="G104" s="41" t="s">
        <v>650</v>
      </c>
      <c r="H104" s="805">
        <v>290</v>
      </c>
      <c r="I104" s="307" t="s">
        <v>20</v>
      </c>
      <c r="J104" s="266"/>
      <c r="K104" s="464"/>
      <c r="L104" s="805"/>
      <c r="M104" s="307"/>
      <c r="N104" s="266"/>
      <c r="O104" s="2"/>
      <c r="P104" s="2"/>
      <c r="Q104" s="2"/>
      <c r="R104" s="2"/>
      <c r="S104" s="2"/>
    </row>
    <row r="105" spans="1:19" ht="16.5" customHeight="1">
      <c r="A105" s="10"/>
      <c r="B105" s="11"/>
      <c r="C105" s="300" t="s">
        <v>534</v>
      </c>
      <c r="D105" s="808">
        <v>200</v>
      </c>
      <c r="E105" s="307" t="s">
        <v>10</v>
      </c>
      <c r="F105" s="266">
        <v>2018</v>
      </c>
      <c r="G105" s="41" t="s">
        <v>1108</v>
      </c>
      <c r="H105" s="807">
        <v>435</v>
      </c>
      <c r="I105" s="307" t="s">
        <v>20</v>
      </c>
      <c r="J105" s="266"/>
      <c r="K105" s="464"/>
      <c r="L105" s="805"/>
      <c r="M105" s="307"/>
      <c r="N105" s="266"/>
      <c r="O105" s="2"/>
      <c r="P105" s="2"/>
      <c r="Q105" s="2"/>
      <c r="R105" s="2"/>
      <c r="S105" s="2"/>
    </row>
    <row r="106" spans="1:19" ht="16.5" customHeight="1">
      <c r="A106" s="10"/>
      <c r="B106" s="11"/>
      <c r="C106" s="309"/>
      <c r="F106" s="295"/>
      <c r="G106" s="309" t="s">
        <v>651</v>
      </c>
      <c r="H106" s="804">
        <v>125</v>
      </c>
      <c r="I106" s="161" t="s">
        <v>27</v>
      </c>
      <c r="J106" s="266" t="s">
        <v>227</v>
      </c>
      <c r="K106" s="464"/>
      <c r="L106" s="805"/>
      <c r="M106" s="307"/>
      <c r="N106" s="266"/>
      <c r="O106" s="2"/>
      <c r="P106" s="2"/>
      <c r="Q106" s="2"/>
      <c r="R106" s="2"/>
      <c r="S106" s="2"/>
    </row>
    <row r="107" spans="1:19" ht="16.5" customHeight="1">
      <c r="A107" s="10"/>
      <c r="B107" s="11"/>
      <c r="C107" s="309" t="s">
        <v>1109</v>
      </c>
      <c r="F107" s="295"/>
      <c r="G107" s="309" t="s">
        <v>643</v>
      </c>
      <c r="H107" s="807">
        <v>230</v>
      </c>
      <c r="I107" s="307" t="s">
        <v>20</v>
      </c>
      <c r="J107" s="266"/>
      <c r="K107" s="14"/>
      <c r="L107" s="805"/>
      <c r="M107" s="307"/>
      <c r="N107" s="266"/>
      <c r="O107" s="2"/>
      <c r="P107" s="2"/>
      <c r="Q107" s="2"/>
      <c r="R107" s="2"/>
      <c r="S107" s="2"/>
    </row>
    <row r="108" spans="1:19" ht="16.5" customHeight="1">
      <c r="A108" s="10"/>
      <c r="B108" s="11"/>
      <c r="C108" s="309" t="s">
        <v>1110</v>
      </c>
      <c r="D108" s="805">
        <v>200</v>
      </c>
      <c r="E108" s="307" t="s">
        <v>11</v>
      </c>
      <c r="F108" s="266">
        <v>2018</v>
      </c>
      <c r="G108" s="464" t="s">
        <v>1111</v>
      </c>
      <c r="H108" s="805">
        <v>300</v>
      </c>
      <c r="I108" s="146" t="s">
        <v>11</v>
      </c>
      <c r="J108" s="266">
        <v>2021</v>
      </c>
      <c r="K108" s="309"/>
      <c r="L108" s="805"/>
      <c r="M108" s="307"/>
      <c r="N108" s="266"/>
      <c r="O108" s="2"/>
      <c r="P108" s="2"/>
      <c r="Q108" s="2"/>
      <c r="R108" s="2"/>
      <c r="S108" s="2"/>
    </row>
    <row r="109" spans="1:19" ht="16.5" customHeight="1">
      <c r="A109" s="10"/>
      <c r="B109" s="11"/>
      <c r="C109" s="309" t="s">
        <v>1110</v>
      </c>
      <c r="D109" s="804">
        <v>1000</v>
      </c>
      <c r="E109" s="161" t="s">
        <v>11</v>
      </c>
      <c r="F109" s="295">
        <v>2023</v>
      </c>
      <c r="G109" s="309" t="s">
        <v>234</v>
      </c>
      <c r="H109" s="805">
        <v>500</v>
      </c>
      <c r="I109" s="146" t="s">
        <v>11</v>
      </c>
      <c r="J109" s="266">
        <v>2023</v>
      </c>
      <c r="K109" s="309"/>
      <c r="L109" s="805"/>
      <c r="M109" s="146"/>
      <c r="N109" s="266"/>
      <c r="O109" s="2"/>
      <c r="P109" s="2"/>
      <c r="Q109" s="2"/>
      <c r="R109" s="2"/>
      <c r="S109" s="2"/>
    </row>
    <row r="110" spans="1:19" ht="16.5" customHeight="1">
      <c r="A110" s="10"/>
      <c r="B110" s="11"/>
      <c r="C110" s="309" t="s">
        <v>1107</v>
      </c>
      <c r="D110" s="805">
        <v>700</v>
      </c>
      <c r="E110" s="307" t="s">
        <v>11</v>
      </c>
      <c r="F110" s="266">
        <v>2022</v>
      </c>
      <c r="G110" s="309"/>
      <c r="J110" s="295"/>
      <c r="K110" s="309"/>
      <c r="L110" s="805"/>
      <c r="M110" s="146"/>
      <c r="N110" s="266"/>
      <c r="O110" s="2"/>
      <c r="P110" s="2"/>
      <c r="Q110" s="2"/>
      <c r="R110" s="2"/>
      <c r="S110" s="2"/>
    </row>
    <row r="111" spans="1:19" ht="16.5" customHeight="1">
      <c r="A111" s="15"/>
      <c r="B111" s="191"/>
      <c r="C111" s="298" t="s">
        <v>1106</v>
      </c>
      <c r="D111" s="807">
        <v>750</v>
      </c>
      <c r="E111" s="307" t="s">
        <v>11</v>
      </c>
      <c r="F111" s="266">
        <v>2021</v>
      </c>
      <c r="G111" s="220" t="s">
        <v>1213</v>
      </c>
      <c r="H111" s="805"/>
      <c r="I111" s="146"/>
      <c r="J111" s="266"/>
      <c r="K111" s="87"/>
      <c r="L111" s="805"/>
      <c r="M111" s="146"/>
      <c r="N111" s="266"/>
      <c r="O111" s="2"/>
      <c r="P111" s="2"/>
      <c r="Q111" s="2"/>
      <c r="R111" s="2"/>
      <c r="S111" s="2"/>
    </row>
    <row r="112" spans="1:19" ht="16.5" customHeight="1">
      <c r="A112" s="15"/>
      <c r="B112" s="191"/>
      <c r="C112" s="301"/>
      <c r="D112" s="805"/>
      <c r="E112" s="146"/>
      <c r="F112" s="266"/>
      <c r="G112" s="220" t="s">
        <v>1347</v>
      </c>
      <c r="H112" s="803"/>
      <c r="I112" s="363"/>
      <c r="J112" s="364"/>
      <c r="K112" s="87"/>
      <c r="L112" s="803"/>
      <c r="M112" s="363"/>
      <c r="N112" s="364"/>
      <c r="O112" s="2"/>
      <c r="P112" s="2"/>
      <c r="Q112" s="2"/>
      <c r="R112" s="2"/>
      <c r="S112" s="2"/>
    </row>
    <row r="113" spans="1:19" ht="16.5" customHeight="1">
      <c r="A113" s="15"/>
      <c r="B113" s="191"/>
      <c r="C113" s="301"/>
      <c r="D113" s="805"/>
      <c r="E113" s="146"/>
      <c r="F113" s="266"/>
      <c r="G113" s="220" t="s">
        <v>1214</v>
      </c>
      <c r="J113" s="295"/>
      <c r="K113" s="309"/>
      <c r="L113" s="803"/>
      <c r="N113" s="295"/>
      <c r="O113" s="2"/>
      <c r="P113" s="2"/>
      <c r="Q113" s="2"/>
      <c r="R113" s="2"/>
      <c r="S113" s="2"/>
    </row>
    <row r="114" spans="1:19" ht="16.5" customHeight="1">
      <c r="A114" s="15"/>
      <c r="B114" s="191"/>
      <c r="C114" s="301"/>
      <c r="D114" s="805"/>
      <c r="E114" s="146"/>
      <c r="F114" s="266"/>
      <c r="G114" s="87"/>
      <c r="H114" s="805"/>
      <c r="I114" s="146"/>
      <c r="J114" s="266"/>
      <c r="K114" s="87"/>
      <c r="L114" s="805"/>
      <c r="M114" s="146"/>
      <c r="N114" s="266"/>
      <c r="O114" s="2"/>
      <c r="P114" s="2"/>
      <c r="Q114" s="2"/>
      <c r="R114" s="2"/>
      <c r="S114" s="2"/>
    </row>
    <row r="115" spans="1:19" ht="16.5" customHeight="1">
      <c r="A115" s="15"/>
      <c r="B115" s="191"/>
      <c r="C115" s="301"/>
      <c r="D115" s="805"/>
      <c r="E115" s="146"/>
      <c r="F115" s="266"/>
      <c r="G115" s="87"/>
      <c r="H115" s="805"/>
      <c r="I115" s="146"/>
      <c r="J115" s="266"/>
      <c r="K115" s="87"/>
      <c r="L115" s="805"/>
      <c r="M115" s="146"/>
      <c r="N115" s="266"/>
      <c r="O115" s="2"/>
      <c r="P115" s="2"/>
      <c r="Q115" s="2"/>
      <c r="R115" s="2"/>
      <c r="S115" s="2"/>
    </row>
    <row r="116" spans="1:19" ht="16.5" customHeight="1">
      <c r="A116" s="15"/>
      <c r="B116" s="191"/>
      <c r="C116" s="370"/>
      <c r="D116" s="805"/>
      <c r="E116" s="146"/>
      <c r="F116" s="266"/>
      <c r="G116" s="87"/>
      <c r="H116" s="805"/>
      <c r="I116" s="146"/>
      <c r="J116" s="266"/>
      <c r="K116" s="87"/>
      <c r="L116" s="805"/>
      <c r="M116" s="146"/>
      <c r="N116" s="266"/>
      <c r="O116" s="2"/>
      <c r="P116" s="2"/>
      <c r="Q116" s="2"/>
      <c r="R116" s="2"/>
      <c r="S116" s="2"/>
    </row>
    <row r="117" spans="1:19" s="143" customFormat="1" ht="16.5" customHeight="1">
      <c r="A117" s="15"/>
      <c r="B117" s="191"/>
      <c r="C117" s="126" t="s">
        <v>1134</v>
      </c>
      <c r="D117" s="805">
        <f>D92+D93+D95+D97+D98+D100+D103+D104</f>
        <v>8870</v>
      </c>
      <c r="E117" s="146"/>
      <c r="F117" s="266"/>
      <c r="G117" s="4" t="s">
        <v>1134</v>
      </c>
      <c r="H117" s="805">
        <f>H92+H93+H94+H95+H96+H97+H98+H101+H102+H103+H104+H105+H106+H107</f>
        <v>2878</v>
      </c>
      <c r="I117" s="146"/>
      <c r="J117" s="266"/>
      <c r="K117" s="4" t="s">
        <v>1134</v>
      </c>
      <c r="L117" s="805">
        <f>SUM(L92:L94)+SUM(L96:L98)+L100</f>
        <v>2385</v>
      </c>
      <c r="M117" s="146"/>
      <c r="N117" s="266"/>
    </row>
    <row r="118" spans="1:19" s="143" customFormat="1" ht="16.5" customHeight="1">
      <c r="A118" s="15"/>
      <c r="B118" s="191"/>
      <c r="C118" s="126" t="s">
        <v>1135</v>
      </c>
      <c r="D118" s="805">
        <f>D96+D99+D101+D102+D105+D108+D109+D110+D111+D94</f>
        <v>4695</v>
      </c>
      <c r="E118" s="307"/>
      <c r="F118" s="266"/>
      <c r="G118" s="4" t="s">
        <v>1135</v>
      </c>
      <c r="H118" s="805">
        <f>H99+H100+H108+H109</f>
        <v>1600</v>
      </c>
      <c r="I118" s="307"/>
      <c r="J118" s="266"/>
      <c r="K118" s="4" t="s">
        <v>1135</v>
      </c>
      <c r="L118" s="805">
        <f>L95+L99+L102+L101+L103</f>
        <v>2050</v>
      </c>
      <c r="M118" s="307"/>
      <c r="N118" s="266"/>
    </row>
    <row r="119" spans="1:19" s="143" customFormat="1" ht="16.5" customHeight="1">
      <c r="A119" s="15"/>
      <c r="B119" s="191"/>
      <c r="C119" s="314" t="s">
        <v>1129</v>
      </c>
      <c r="D119" s="805">
        <f>D117+D118</f>
        <v>13565</v>
      </c>
      <c r="E119" s="307"/>
      <c r="F119" s="266"/>
      <c r="G119" s="12" t="s">
        <v>1129</v>
      </c>
      <c r="H119" s="805">
        <f>SUM(H117:H118)</f>
        <v>4478</v>
      </c>
      <c r="I119" s="307"/>
      <c r="J119" s="266"/>
      <c r="K119" s="12" t="s">
        <v>1129</v>
      </c>
      <c r="L119" s="805">
        <f>SUM(L117:L118)</f>
        <v>4435</v>
      </c>
      <c r="M119" s="307"/>
      <c r="N119" s="266"/>
    </row>
    <row r="120" spans="1:19" ht="16.5" customHeight="1">
      <c r="A120" s="15"/>
      <c r="B120" s="191"/>
      <c r="C120" s="462"/>
      <c r="D120" s="809"/>
      <c r="E120" s="337"/>
      <c r="F120" s="430"/>
      <c r="G120" s="465"/>
      <c r="H120" s="809"/>
      <c r="I120" s="337"/>
      <c r="J120" s="430"/>
      <c r="K120" s="465"/>
      <c r="L120" s="809"/>
      <c r="M120" s="337"/>
      <c r="N120" s="430"/>
      <c r="O120" s="2"/>
      <c r="P120" s="2"/>
      <c r="Q120" s="2"/>
      <c r="R120" s="2"/>
      <c r="S120" s="2"/>
    </row>
    <row r="121" spans="1:19" ht="16.5" customHeight="1">
      <c r="A121" s="15"/>
      <c r="B121" s="191"/>
      <c r="C121" s="299"/>
      <c r="D121" s="805"/>
      <c r="E121" s="307"/>
      <c r="F121" s="266"/>
      <c r="G121" s="41"/>
      <c r="H121" s="805"/>
      <c r="I121" s="307"/>
      <c r="J121" s="266"/>
      <c r="K121" s="41"/>
      <c r="L121" s="805"/>
      <c r="M121" s="307"/>
      <c r="N121" s="266"/>
      <c r="O121" s="2"/>
      <c r="P121" s="2"/>
      <c r="Q121" s="2"/>
      <c r="R121" s="2"/>
      <c r="S121" s="2"/>
    </row>
    <row r="122" spans="1:19" ht="16.5" customHeight="1">
      <c r="A122" s="15"/>
      <c r="B122" s="31" t="s">
        <v>435</v>
      </c>
      <c r="C122" s="302" t="s">
        <v>382</v>
      </c>
      <c r="D122" s="805">
        <v>720</v>
      </c>
      <c r="E122" s="335" t="s">
        <v>20</v>
      </c>
      <c r="F122" s="297"/>
      <c r="G122" s="41" t="s">
        <v>635</v>
      </c>
      <c r="H122" s="805">
        <v>165</v>
      </c>
      <c r="I122" s="307" t="s">
        <v>20</v>
      </c>
      <c r="J122" s="297"/>
      <c r="K122" s="41" t="s">
        <v>636</v>
      </c>
      <c r="L122" s="805">
        <v>100</v>
      </c>
      <c r="M122" s="335" t="s">
        <v>20</v>
      </c>
      <c r="N122" s="303"/>
      <c r="O122" s="2"/>
      <c r="P122" s="2"/>
      <c r="Q122" s="2"/>
      <c r="R122" s="2"/>
      <c r="S122" s="2"/>
    </row>
    <row r="123" spans="1:19" ht="16.5" customHeight="1">
      <c r="A123" s="10"/>
      <c r="B123" s="2"/>
      <c r="C123" s="302" t="s">
        <v>382</v>
      </c>
      <c r="D123" s="805">
        <v>350</v>
      </c>
      <c r="E123" s="335" t="s">
        <v>27</v>
      </c>
      <c r="F123" s="297"/>
      <c r="G123" s="41" t="s">
        <v>1211</v>
      </c>
      <c r="H123" s="804">
        <v>60</v>
      </c>
      <c r="I123" s="161" t="s">
        <v>20</v>
      </c>
      <c r="J123" s="295"/>
      <c r="K123" s="41" t="s">
        <v>637</v>
      </c>
      <c r="L123" s="804">
        <v>386</v>
      </c>
      <c r="M123" s="161" t="s">
        <v>20</v>
      </c>
      <c r="N123" s="303"/>
      <c r="O123" s="2"/>
      <c r="P123" s="2"/>
      <c r="Q123" s="2"/>
      <c r="R123" s="2"/>
      <c r="S123" s="2"/>
    </row>
    <row r="124" spans="1:19" ht="16.5" customHeight="1">
      <c r="A124" s="10"/>
      <c r="B124" s="7"/>
      <c r="C124" s="302" t="s">
        <v>383</v>
      </c>
      <c r="D124" s="805">
        <v>700</v>
      </c>
      <c r="E124" s="335" t="s">
        <v>20</v>
      </c>
      <c r="F124" s="297"/>
      <c r="G124" s="41" t="s">
        <v>386</v>
      </c>
      <c r="H124" s="805">
        <v>150</v>
      </c>
      <c r="I124" s="307" t="s">
        <v>20</v>
      </c>
      <c r="J124" s="295"/>
      <c r="K124" s="41" t="s">
        <v>384</v>
      </c>
      <c r="L124" s="804">
        <v>180</v>
      </c>
      <c r="M124" s="161" t="s">
        <v>20</v>
      </c>
      <c r="N124" s="297"/>
      <c r="O124" s="2"/>
      <c r="P124" s="2"/>
      <c r="Q124" s="2"/>
      <c r="R124" s="2"/>
      <c r="S124" s="2"/>
    </row>
    <row r="125" spans="1:19" ht="16.5" customHeight="1">
      <c r="A125" s="10"/>
      <c r="B125" s="7"/>
      <c r="C125" s="302" t="s">
        <v>385</v>
      </c>
      <c r="D125" s="805">
        <v>1035</v>
      </c>
      <c r="E125" s="335" t="s">
        <v>20</v>
      </c>
      <c r="F125" s="297"/>
      <c r="G125" s="41" t="s">
        <v>638</v>
      </c>
      <c r="H125" s="803">
        <v>240</v>
      </c>
      <c r="I125" s="161" t="s">
        <v>20</v>
      </c>
      <c r="J125" s="266"/>
      <c r="K125" s="309"/>
      <c r="N125" s="297"/>
      <c r="O125" s="2"/>
      <c r="P125" s="2"/>
      <c r="Q125" s="2"/>
      <c r="R125" s="2"/>
      <c r="S125" s="2"/>
    </row>
    <row r="126" spans="1:19" ht="16.5" customHeight="1">
      <c r="A126" s="10"/>
      <c r="B126" s="7"/>
      <c r="C126" s="302" t="s">
        <v>385</v>
      </c>
      <c r="D126" s="805">
        <v>1200</v>
      </c>
      <c r="E126" s="335" t="s">
        <v>20</v>
      </c>
      <c r="F126" s="304"/>
      <c r="G126" s="19" t="s">
        <v>652</v>
      </c>
      <c r="H126" s="805">
        <v>264</v>
      </c>
      <c r="I126" s="307" t="s">
        <v>20</v>
      </c>
      <c r="J126" s="295"/>
      <c r="K126" s="14"/>
      <c r="L126" s="805"/>
      <c r="M126" s="335"/>
      <c r="N126" s="266"/>
      <c r="O126" s="2"/>
      <c r="P126" s="2"/>
      <c r="Q126" s="2"/>
      <c r="R126" s="2"/>
      <c r="S126" s="2"/>
    </row>
    <row r="127" spans="1:19" ht="16.5" customHeight="1">
      <c r="A127" s="10"/>
      <c r="B127" s="7"/>
      <c r="C127" s="302"/>
      <c r="D127" s="805"/>
      <c r="E127" s="307"/>
      <c r="F127" s="295"/>
      <c r="G127" s="14" t="s">
        <v>1215</v>
      </c>
      <c r="H127" s="803"/>
      <c r="J127" s="295"/>
      <c r="K127" s="14" t="s">
        <v>1215</v>
      </c>
      <c r="L127" s="805"/>
      <c r="M127" s="335"/>
      <c r="N127" s="297"/>
      <c r="O127" s="2"/>
      <c r="P127" s="2"/>
      <c r="Q127" s="2"/>
      <c r="R127" s="2"/>
      <c r="S127" s="2"/>
    </row>
    <row r="128" spans="1:19" ht="16.5" customHeight="1">
      <c r="A128" s="10"/>
      <c r="B128" s="7"/>
      <c r="C128" s="26"/>
      <c r="D128" s="805"/>
      <c r="E128" s="335"/>
      <c r="F128" s="297"/>
      <c r="G128" s="14"/>
      <c r="H128" s="805"/>
      <c r="I128" s="335"/>
      <c r="J128" s="297"/>
      <c r="K128" s="1592"/>
      <c r="L128" s="805"/>
      <c r="M128" s="335"/>
      <c r="N128" s="297"/>
      <c r="O128" s="2"/>
      <c r="P128" s="2"/>
      <c r="Q128" s="2"/>
      <c r="R128" s="2"/>
      <c r="S128" s="2"/>
    </row>
    <row r="129" spans="1:19" ht="16.5" customHeight="1">
      <c r="A129" s="40"/>
      <c r="B129" s="7"/>
      <c r="C129" s="14"/>
      <c r="D129" s="805"/>
      <c r="E129" s="335"/>
      <c r="F129" s="297"/>
      <c r="G129" s="14"/>
      <c r="H129" s="805"/>
      <c r="I129" s="335"/>
      <c r="J129" s="297"/>
      <c r="K129" s="1592"/>
      <c r="L129" s="805"/>
      <c r="M129" s="335"/>
      <c r="N129" s="297"/>
      <c r="O129" s="2"/>
      <c r="P129" s="2"/>
      <c r="Q129" s="2"/>
      <c r="R129" s="2"/>
      <c r="S129" s="2"/>
    </row>
    <row r="130" spans="1:19" ht="16.5" customHeight="1">
      <c r="A130" s="40"/>
      <c r="B130" s="7"/>
      <c r="C130" s="14"/>
      <c r="D130" s="805"/>
      <c r="E130" s="335"/>
      <c r="F130" s="297"/>
      <c r="G130" s="14"/>
      <c r="H130" s="805"/>
      <c r="I130" s="335"/>
      <c r="J130" s="297"/>
      <c r="K130" s="1592"/>
      <c r="L130" s="805"/>
      <c r="M130" s="335"/>
      <c r="N130" s="297"/>
      <c r="O130" s="2"/>
      <c r="P130" s="2"/>
      <c r="Q130" s="2"/>
      <c r="R130" s="2"/>
      <c r="S130" s="2"/>
    </row>
    <row r="131" spans="1:19" s="143" customFormat="1" ht="16.5" customHeight="1">
      <c r="A131" s="40"/>
      <c r="B131" s="7"/>
      <c r="C131" s="126" t="s">
        <v>1134</v>
      </c>
      <c r="D131" s="805">
        <v>4005</v>
      </c>
      <c r="E131" s="146"/>
      <c r="F131" s="297"/>
      <c r="G131" s="4" t="s">
        <v>1134</v>
      </c>
      <c r="H131" s="805">
        <v>879</v>
      </c>
      <c r="I131" s="146"/>
      <c r="J131" s="297"/>
      <c r="K131" s="4" t="s">
        <v>1134</v>
      </c>
      <c r="L131" s="805">
        <v>666</v>
      </c>
      <c r="M131" s="146"/>
      <c r="N131" s="297"/>
      <c r="P131" s="146"/>
    </row>
    <row r="132" spans="1:19" s="143" customFormat="1" ht="16.5" customHeight="1">
      <c r="A132" s="40"/>
      <c r="B132" s="7"/>
      <c r="C132" s="126" t="s">
        <v>1135</v>
      </c>
      <c r="D132" s="805">
        <v>0</v>
      </c>
      <c r="E132" s="146"/>
      <c r="F132" s="297"/>
      <c r="G132" s="4" t="s">
        <v>1135</v>
      </c>
      <c r="H132" s="805">
        <v>0</v>
      </c>
      <c r="I132" s="146"/>
      <c r="J132" s="297"/>
      <c r="K132" s="4" t="s">
        <v>1135</v>
      </c>
      <c r="L132" s="805">
        <v>0</v>
      </c>
      <c r="M132" s="146"/>
      <c r="N132" s="297"/>
      <c r="P132" s="146"/>
    </row>
    <row r="133" spans="1:19" s="143" customFormat="1" ht="16.5" customHeight="1">
      <c r="A133" s="40"/>
      <c r="B133" s="7"/>
      <c r="C133" s="314" t="s">
        <v>1129</v>
      </c>
      <c r="D133" s="805">
        <v>4005</v>
      </c>
      <c r="E133" s="146"/>
      <c r="F133" s="297"/>
      <c r="G133" s="12" t="s">
        <v>1129</v>
      </c>
      <c r="H133" s="805">
        <v>879</v>
      </c>
      <c r="I133" s="146"/>
      <c r="J133" s="297"/>
      <c r="K133" s="12" t="s">
        <v>1129</v>
      </c>
      <c r="L133" s="805">
        <v>666</v>
      </c>
      <c r="M133" s="146"/>
      <c r="N133" s="297"/>
      <c r="P133" s="146"/>
    </row>
    <row r="134" spans="1:19" s="143" customFormat="1" ht="16.5" customHeight="1">
      <c r="A134" s="132"/>
      <c r="B134" s="133"/>
      <c r="C134" s="462"/>
      <c r="D134" s="809"/>
      <c r="E134" s="337"/>
      <c r="F134" s="430"/>
      <c r="G134" s="465"/>
      <c r="H134" s="809"/>
      <c r="I134" s="337"/>
      <c r="J134" s="430"/>
      <c r="K134" s="465"/>
      <c r="L134" s="809"/>
      <c r="M134" s="337"/>
      <c r="N134" s="430"/>
    </row>
    <row r="135" spans="1:19" ht="16.5" customHeight="1"/>
  </sheetData>
  <mergeCells count="1">
    <mergeCell ref="K128:K130"/>
  </mergeCells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36" firstPageNumber="95" orientation="portrait" useFirstPageNumber="1" r:id="rId1"/>
  <headerFooter scaleWithDoc="0" alignWithMargins="0">
    <oddFooter>&amp;C95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FFFF00"/>
    <pageSetUpPr fitToPage="1"/>
  </sheetPr>
  <dimension ref="A1:AG133"/>
  <sheetViews>
    <sheetView showGridLines="0" view="pageBreakPreview" zoomScaleNormal="100" zoomScaleSheetLayoutView="100" workbookViewId="0">
      <pane ySplit="5" topLeftCell="A6" activePane="bottomLeft" state="frozen"/>
      <selection activeCell="K35" sqref="K35"/>
      <selection pane="bottomLeft" activeCell="C82" sqref="C82:J92"/>
    </sheetView>
  </sheetViews>
  <sheetFormatPr defaultColWidth="9" defaultRowHeight="14.25"/>
  <cols>
    <col min="1" max="1" width="1.625" style="2" customWidth="1"/>
    <col min="2" max="2" width="14.625" style="2" customWidth="1"/>
    <col min="3" max="3" width="39.875" style="309" customWidth="1"/>
    <col min="4" max="4" width="8.875" style="804" customWidth="1"/>
    <col min="5" max="5" width="6.875" style="161" customWidth="1"/>
    <col min="6" max="6" width="8.75" style="137" customWidth="1"/>
    <col min="7" max="7" width="39.875" style="309" customWidth="1"/>
    <col min="8" max="8" width="8.875" style="804" customWidth="1"/>
    <col min="9" max="9" width="6.875" style="161" customWidth="1"/>
    <col min="10" max="10" width="8.75" style="137" customWidth="1"/>
    <col min="11" max="11" width="39.875" style="309" customWidth="1"/>
    <col min="12" max="12" width="8.875" style="804" customWidth="1"/>
    <col min="13" max="13" width="6.875" style="161" customWidth="1"/>
    <col min="14" max="14" width="8.75" style="137" customWidth="1"/>
    <col min="15" max="16384" width="9" style="2"/>
  </cols>
  <sheetData>
    <row r="1" spans="1:33" s="47" customFormat="1" ht="18" customHeight="1">
      <c r="A1" s="351" t="s">
        <v>1058</v>
      </c>
      <c r="B1" s="352"/>
      <c r="C1" s="351"/>
      <c r="D1" s="799"/>
      <c r="E1" s="354"/>
      <c r="F1" s="355"/>
      <c r="G1" s="351"/>
      <c r="H1" s="810" t="s">
        <v>5</v>
      </c>
      <c r="I1" s="354"/>
      <c r="J1" s="355"/>
      <c r="K1" s="351"/>
      <c r="L1" s="799"/>
      <c r="M1" s="354"/>
      <c r="N1" s="355"/>
    </row>
    <row r="2" spans="1:33" s="47" customFormat="1" ht="16.5" customHeight="1">
      <c r="A2" s="352"/>
      <c r="B2" s="352"/>
      <c r="C2" s="351"/>
      <c r="D2" s="799"/>
      <c r="E2" s="354"/>
      <c r="F2" s="355"/>
      <c r="G2" s="351"/>
      <c r="H2" s="799"/>
      <c r="I2" s="354"/>
      <c r="J2" s="355"/>
      <c r="K2" s="351"/>
      <c r="L2" s="799"/>
      <c r="M2" s="354"/>
      <c r="N2" s="355"/>
    </row>
    <row r="3" spans="1:33" s="47" customFormat="1" ht="16.5" customHeight="1">
      <c r="A3" s="352"/>
      <c r="B3" s="352"/>
      <c r="C3" s="351"/>
      <c r="D3" s="799"/>
      <c r="E3" s="354"/>
      <c r="F3" s="355"/>
      <c r="G3" s="351"/>
      <c r="H3" s="799"/>
      <c r="I3" s="354"/>
      <c r="J3" s="355"/>
      <c r="K3" s="351"/>
      <c r="L3" s="824"/>
      <c r="M3" s="354"/>
      <c r="N3" s="148" t="s">
        <v>408</v>
      </c>
    </row>
    <row r="4" spans="1:33" s="47" customFormat="1" ht="18" customHeight="1">
      <c r="A4" s="21" t="s">
        <v>416</v>
      </c>
      <c r="B4" s="22"/>
      <c r="C4" s="21" t="s">
        <v>409</v>
      </c>
      <c r="D4" s="800"/>
      <c r="E4" s="338"/>
      <c r="F4" s="452"/>
      <c r="G4" s="497" t="s">
        <v>410</v>
      </c>
      <c r="H4" s="811"/>
      <c r="I4" s="333"/>
      <c r="J4" s="141"/>
      <c r="K4" s="174" t="s">
        <v>411</v>
      </c>
      <c r="L4" s="811"/>
      <c r="M4" s="333"/>
      <c r="N4" s="452"/>
    </row>
    <row r="5" spans="1:33" s="47" customFormat="1" ht="18" customHeight="1">
      <c r="A5" s="23"/>
      <c r="B5" s="24"/>
      <c r="C5" s="172" t="s">
        <v>412</v>
      </c>
      <c r="D5" s="801" t="s">
        <v>1207</v>
      </c>
      <c r="E5" s="334" t="s">
        <v>302</v>
      </c>
      <c r="F5" s="141" t="s">
        <v>413</v>
      </c>
      <c r="G5" s="174" t="s">
        <v>412</v>
      </c>
      <c r="H5" s="801" t="s">
        <v>1207</v>
      </c>
      <c r="I5" s="334" t="s">
        <v>302</v>
      </c>
      <c r="J5" s="141" t="s">
        <v>413</v>
      </c>
      <c r="K5" s="174" t="s">
        <v>412</v>
      </c>
      <c r="L5" s="801" t="s">
        <v>1207</v>
      </c>
      <c r="M5" s="334" t="s">
        <v>302</v>
      </c>
      <c r="N5" s="141" t="s">
        <v>413</v>
      </c>
    </row>
    <row r="6" spans="1:33" ht="18.75">
      <c r="A6" s="50" t="s">
        <v>456</v>
      </c>
      <c r="B6" s="52"/>
      <c r="C6" s="25"/>
      <c r="D6" s="820"/>
      <c r="E6" s="394"/>
      <c r="F6" s="505"/>
      <c r="G6" s="498"/>
      <c r="H6" s="820"/>
      <c r="I6" s="394"/>
      <c r="J6" s="505"/>
      <c r="K6" s="498"/>
      <c r="L6" s="820"/>
      <c r="M6" s="394"/>
      <c r="N6" s="505"/>
    </row>
    <row r="7" spans="1:33" ht="6" customHeight="1">
      <c r="A7" s="5"/>
      <c r="B7" s="14"/>
      <c r="C7" s="300"/>
      <c r="D7" s="803"/>
      <c r="F7" s="295"/>
      <c r="G7" s="14"/>
      <c r="H7" s="803"/>
      <c r="I7" s="150"/>
      <c r="J7" s="142"/>
      <c r="K7" s="14"/>
      <c r="L7" s="803"/>
      <c r="M7" s="150"/>
      <c r="N7" s="142"/>
      <c r="AD7" s="51"/>
      <c r="AE7" s="51"/>
      <c r="AF7" s="51"/>
      <c r="AG7" s="51"/>
    </row>
    <row r="8" spans="1:33" ht="16.5" customHeight="1">
      <c r="A8" s="10"/>
      <c r="B8" s="151" t="s">
        <v>1139</v>
      </c>
      <c r="C8" s="413" t="s">
        <v>689</v>
      </c>
      <c r="D8" s="814">
        <v>130</v>
      </c>
      <c r="E8" s="307" t="s">
        <v>20</v>
      </c>
      <c r="F8" s="506">
        <v>1990</v>
      </c>
      <c r="G8" s="493" t="s">
        <v>9</v>
      </c>
      <c r="H8" s="814">
        <v>475</v>
      </c>
      <c r="I8" s="307" t="s">
        <v>20</v>
      </c>
      <c r="J8" s="506">
        <v>1990</v>
      </c>
      <c r="K8" s="493" t="s">
        <v>690</v>
      </c>
      <c r="L8" s="814">
        <v>200</v>
      </c>
      <c r="M8" s="307" t="s">
        <v>20</v>
      </c>
      <c r="N8" s="506"/>
      <c r="O8" s="51"/>
      <c r="P8" s="51"/>
    </row>
    <row r="9" spans="1:33" ht="16.5" customHeight="1">
      <c r="A9" s="10"/>
      <c r="B9" s="53"/>
      <c r="C9" s="413" t="s">
        <v>465</v>
      </c>
      <c r="D9" s="814">
        <v>310</v>
      </c>
      <c r="E9" s="307" t="s">
        <v>20</v>
      </c>
      <c r="F9" s="506">
        <v>2006</v>
      </c>
      <c r="G9" s="493" t="s">
        <v>14</v>
      </c>
      <c r="H9" s="814">
        <v>300</v>
      </c>
      <c r="I9" s="414" t="s">
        <v>20</v>
      </c>
      <c r="J9" s="506">
        <v>2017</v>
      </c>
      <c r="K9" s="493" t="s">
        <v>904</v>
      </c>
      <c r="L9" s="814"/>
      <c r="M9" s="414"/>
      <c r="N9" s="506"/>
      <c r="O9" s="51"/>
      <c r="P9" s="51"/>
    </row>
    <row r="10" spans="1:33" ht="16.5" customHeight="1">
      <c r="A10" s="10"/>
      <c r="B10" s="53"/>
      <c r="C10" s="413" t="s">
        <v>691</v>
      </c>
      <c r="D10" s="814">
        <v>60</v>
      </c>
      <c r="E10" s="307" t="s">
        <v>20</v>
      </c>
      <c r="F10" s="506">
        <v>2007</v>
      </c>
      <c r="G10" s="493" t="s">
        <v>49</v>
      </c>
      <c r="H10" s="814">
        <v>260</v>
      </c>
      <c r="I10" s="307" t="s">
        <v>20</v>
      </c>
      <c r="J10" s="506">
        <v>1995</v>
      </c>
      <c r="K10" s="493"/>
      <c r="L10" s="814"/>
      <c r="M10" s="414"/>
      <c r="N10" s="506"/>
      <c r="O10" s="51"/>
      <c r="P10" s="51"/>
    </row>
    <row r="11" spans="1:33" ht="16.5" customHeight="1">
      <c r="A11" s="10"/>
      <c r="B11" s="53"/>
      <c r="C11" s="411" t="s">
        <v>1136</v>
      </c>
      <c r="D11" s="814">
        <v>250</v>
      </c>
      <c r="E11" s="307" t="s">
        <v>11</v>
      </c>
      <c r="F11" s="506">
        <v>2021</v>
      </c>
      <c r="G11" s="309" t="s">
        <v>1136</v>
      </c>
      <c r="H11" s="814">
        <v>60</v>
      </c>
      <c r="I11" s="307" t="s">
        <v>20</v>
      </c>
      <c r="J11" s="506">
        <v>2001</v>
      </c>
      <c r="K11" s="493"/>
      <c r="L11" s="814"/>
      <c r="M11" s="414"/>
      <c r="N11" s="506"/>
      <c r="O11" s="51"/>
      <c r="P11" s="51"/>
    </row>
    <row r="12" spans="1:33" ht="16.5" customHeight="1">
      <c r="A12" s="10"/>
      <c r="B12" s="53"/>
      <c r="C12" s="413" t="s">
        <v>691</v>
      </c>
      <c r="D12" s="814">
        <v>50</v>
      </c>
      <c r="E12" s="307" t="s">
        <v>20</v>
      </c>
      <c r="F12" s="506">
        <v>2009</v>
      </c>
      <c r="G12" s="493" t="s">
        <v>50</v>
      </c>
      <c r="H12" s="814">
        <v>300</v>
      </c>
      <c r="I12" s="307" t="s">
        <v>20</v>
      </c>
      <c r="J12" s="506">
        <v>2010</v>
      </c>
      <c r="K12" s="493"/>
      <c r="L12" s="814"/>
      <c r="M12" s="414"/>
      <c r="N12" s="506"/>
      <c r="O12" s="51"/>
      <c r="P12" s="51"/>
    </row>
    <row r="13" spans="1:33" ht="16.5" customHeight="1">
      <c r="A13" s="10"/>
      <c r="B13" s="53"/>
      <c r="C13" s="495" t="s">
        <v>692</v>
      </c>
      <c r="D13" s="814">
        <v>130</v>
      </c>
      <c r="E13" s="307" t="s">
        <v>20</v>
      </c>
      <c r="F13" s="506">
        <v>1996</v>
      </c>
      <c r="G13" s="493" t="s">
        <v>51</v>
      </c>
      <c r="H13" s="814">
        <v>400</v>
      </c>
      <c r="I13" s="307" t="s">
        <v>20</v>
      </c>
      <c r="J13" s="506">
        <v>2010</v>
      </c>
      <c r="K13" s="493"/>
      <c r="L13" s="814"/>
      <c r="M13" s="414"/>
      <c r="N13" s="506"/>
      <c r="O13" s="51"/>
      <c r="P13" s="51"/>
    </row>
    <row r="14" spans="1:33" ht="16.5" customHeight="1">
      <c r="A14" s="10"/>
      <c r="B14" s="53"/>
      <c r="C14" s="300" t="s">
        <v>693</v>
      </c>
      <c r="D14" s="814">
        <v>180</v>
      </c>
      <c r="E14" s="414" t="s">
        <v>20</v>
      </c>
      <c r="F14" s="506">
        <v>1997</v>
      </c>
      <c r="G14" s="493" t="s">
        <v>52</v>
      </c>
      <c r="H14" s="814">
        <v>425</v>
      </c>
      <c r="I14" s="307" t="s">
        <v>20</v>
      </c>
      <c r="J14" s="506">
        <v>1990</v>
      </c>
      <c r="K14" s="493"/>
      <c r="L14" s="814"/>
      <c r="M14" s="414"/>
      <c r="N14" s="506"/>
      <c r="O14" s="51"/>
      <c r="P14" s="51"/>
    </row>
    <row r="15" spans="1:33" ht="16.5" customHeight="1">
      <c r="A15" s="10"/>
      <c r="B15" s="53"/>
      <c r="C15" s="411" t="s">
        <v>1136</v>
      </c>
      <c r="D15" s="814">
        <v>320</v>
      </c>
      <c r="E15" s="307" t="s">
        <v>20</v>
      </c>
      <c r="F15" s="506">
        <v>2016</v>
      </c>
      <c r="G15" s="309" t="s">
        <v>1136</v>
      </c>
      <c r="H15" s="814">
        <v>30</v>
      </c>
      <c r="I15" s="307" t="s">
        <v>20</v>
      </c>
      <c r="J15" s="506">
        <v>2002</v>
      </c>
      <c r="K15" s="493"/>
      <c r="L15" s="814"/>
      <c r="M15" s="414"/>
      <c r="N15" s="506"/>
      <c r="O15" s="51"/>
      <c r="P15" s="51"/>
    </row>
    <row r="16" spans="1:33" ht="16.5" customHeight="1">
      <c r="A16" s="10"/>
      <c r="B16" s="53"/>
      <c r="C16" s="413" t="s">
        <v>1137</v>
      </c>
      <c r="D16" s="814">
        <v>100</v>
      </c>
      <c r="E16" s="307" t="s">
        <v>20</v>
      </c>
      <c r="F16" s="506">
        <v>2013</v>
      </c>
      <c r="G16" s="493"/>
      <c r="H16" s="814"/>
      <c r="I16" s="414"/>
      <c r="J16" s="506"/>
      <c r="K16" s="493"/>
      <c r="L16" s="814"/>
      <c r="M16" s="414"/>
      <c r="N16" s="506"/>
      <c r="O16" s="51"/>
      <c r="P16" s="51"/>
    </row>
    <row r="17" spans="1:16" ht="16.5" customHeight="1">
      <c r="A17" s="10"/>
      <c r="B17" s="53"/>
      <c r="C17" s="413" t="s">
        <v>694</v>
      </c>
      <c r="D17" s="814">
        <v>400</v>
      </c>
      <c r="E17" s="307" t="s">
        <v>20</v>
      </c>
      <c r="F17" s="506">
        <v>2001</v>
      </c>
      <c r="G17" s="493"/>
      <c r="H17" s="825"/>
      <c r="I17" s="159"/>
      <c r="J17" s="500"/>
      <c r="K17" s="493"/>
      <c r="L17" s="814"/>
      <c r="M17" s="414"/>
      <c r="N17" s="506"/>
      <c r="O17" s="51"/>
      <c r="P17" s="51"/>
    </row>
    <row r="18" spans="1:16" ht="16.5" customHeight="1">
      <c r="A18" s="10"/>
      <c r="B18" s="53"/>
      <c r="C18" s="411" t="s">
        <v>1136</v>
      </c>
      <c r="D18" s="814">
        <v>50</v>
      </c>
      <c r="E18" s="307" t="s">
        <v>35</v>
      </c>
      <c r="F18" s="506">
        <v>2017</v>
      </c>
      <c r="G18" s="493"/>
      <c r="H18" s="825"/>
      <c r="I18" s="159"/>
      <c r="J18" s="500"/>
      <c r="K18" s="493"/>
      <c r="L18" s="814"/>
      <c r="M18" s="414"/>
      <c r="N18" s="506"/>
      <c r="O18" s="51"/>
      <c r="P18" s="51"/>
    </row>
    <row r="19" spans="1:16" ht="16.5" customHeight="1">
      <c r="A19" s="10"/>
      <c r="B19" s="53"/>
      <c r="C19" s="413" t="s">
        <v>695</v>
      </c>
      <c r="D19" s="814">
        <v>310</v>
      </c>
      <c r="E19" s="307" t="s">
        <v>20</v>
      </c>
      <c r="F19" s="506">
        <v>2008</v>
      </c>
      <c r="G19" s="493"/>
      <c r="H19" s="825"/>
      <c r="I19" s="159"/>
      <c r="J19" s="500"/>
      <c r="K19" s="493"/>
      <c r="L19" s="814"/>
      <c r="M19" s="414"/>
      <c r="N19" s="506"/>
      <c r="O19" s="51"/>
      <c r="P19" s="51"/>
    </row>
    <row r="20" spans="1:16" ht="16.5" customHeight="1">
      <c r="A20" s="10"/>
      <c r="B20" s="53"/>
      <c r="C20" s="413" t="s">
        <v>696</v>
      </c>
      <c r="D20" s="814">
        <v>800</v>
      </c>
      <c r="E20" s="414" t="s">
        <v>20</v>
      </c>
      <c r="F20" s="506">
        <v>2010</v>
      </c>
      <c r="G20" s="493"/>
      <c r="H20" s="814"/>
      <c r="I20" s="414"/>
      <c r="J20" s="506"/>
      <c r="K20" s="493"/>
      <c r="L20" s="814"/>
      <c r="M20" s="414"/>
      <c r="N20" s="506"/>
      <c r="O20" s="51"/>
      <c r="P20" s="51"/>
    </row>
    <row r="21" spans="1:16" ht="16.5" customHeight="1">
      <c r="A21" s="10"/>
      <c r="B21" s="53"/>
      <c r="C21" s="413" t="s">
        <v>697</v>
      </c>
      <c r="D21" s="814">
        <v>70</v>
      </c>
      <c r="E21" s="146" t="s">
        <v>20</v>
      </c>
      <c r="F21" s="506">
        <v>2010</v>
      </c>
      <c r="H21" s="814"/>
      <c r="I21" s="146"/>
      <c r="J21" s="506"/>
      <c r="L21" s="814"/>
      <c r="M21" s="146"/>
      <c r="N21" s="506"/>
      <c r="O21" s="51"/>
      <c r="P21" s="51"/>
    </row>
    <row r="22" spans="1:16" ht="16.5" customHeight="1">
      <c r="A22" s="10"/>
      <c r="B22" s="53"/>
      <c r="C22" s="300"/>
      <c r="D22" s="814"/>
      <c r="E22" s="146"/>
      <c r="F22" s="506"/>
      <c r="H22" s="814"/>
      <c r="I22" s="146"/>
      <c r="J22" s="506"/>
      <c r="L22" s="814"/>
      <c r="M22" s="146"/>
      <c r="N22" s="506"/>
      <c r="O22" s="51"/>
      <c r="P22" s="51"/>
    </row>
    <row r="23" spans="1:16" ht="16.5" customHeight="1">
      <c r="A23" s="10"/>
      <c r="B23" s="53"/>
      <c r="C23" s="300"/>
      <c r="D23" s="814"/>
      <c r="E23" s="146"/>
      <c r="F23" s="506"/>
      <c r="H23" s="814"/>
      <c r="I23" s="146"/>
      <c r="J23" s="506"/>
      <c r="L23" s="814"/>
      <c r="M23" s="146"/>
      <c r="N23" s="506"/>
      <c r="O23" s="51"/>
      <c r="P23" s="51"/>
    </row>
    <row r="24" spans="1:16" ht="16.5" customHeight="1">
      <c r="A24" s="10"/>
      <c r="B24" s="53"/>
      <c r="C24" s="300"/>
      <c r="D24" s="814"/>
      <c r="E24" s="146"/>
      <c r="F24" s="506"/>
      <c r="H24" s="814"/>
      <c r="I24" s="146"/>
      <c r="J24" s="506"/>
      <c r="L24" s="814"/>
      <c r="M24" s="146"/>
      <c r="N24" s="506"/>
      <c r="O24" s="51"/>
      <c r="P24" s="51"/>
    </row>
    <row r="25" spans="1:16" ht="16.5" customHeight="1">
      <c r="A25" s="10"/>
      <c r="B25" s="32"/>
      <c r="C25" s="126" t="s">
        <v>1134</v>
      </c>
      <c r="D25" s="818">
        <f>SUM(D8:D21)-D26</f>
        <v>2910</v>
      </c>
      <c r="E25" s="391"/>
      <c r="F25" s="501"/>
      <c r="G25" s="4" t="s">
        <v>1134</v>
      </c>
      <c r="H25" s="818">
        <f>SUM(H8:H15)</f>
        <v>2250</v>
      </c>
      <c r="I25" s="391"/>
      <c r="J25" s="501"/>
      <c r="K25" s="4" t="s">
        <v>1134</v>
      </c>
      <c r="L25" s="823">
        <v>200</v>
      </c>
      <c r="M25" s="32"/>
      <c r="N25" s="316"/>
    </row>
    <row r="26" spans="1:16" ht="16.5" customHeight="1">
      <c r="A26" s="10"/>
      <c r="B26" s="32"/>
      <c r="C26" s="126" t="s">
        <v>1135</v>
      </c>
      <c r="D26" s="818">
        <f>D11</f>
        <v>250</v>
      </c>
      <c r="E26" s="391"/>
      <c r="F26" s="501"/>
      <c r="G26" s="4" t="s">
        <v>1135</v>
      </c>
      <c r="H26" s="818">
        <v>0</v>
      </c>
      <c r="I26" s="391"/>
      <c r="J26" s="501"/>
      <c r="K26" s="4" t="s">
        <v>1135</v>
      </c>
      <c r="L26" s="823">
        <v>0</v>
      </c>
      <c r="M26" s="32"/>
      <c r="N26" s="316"/>
    </row>
    <row r="27" spans="1:16" ht="16.5" customHeight="1">
      <c r="A27" s="10"/>
      <c r="B27" s="32"/>
      <c r="C27" s="126" t="s">
        <v>1114</v>
      </c>
      <c r="D27" s="818">
        <f>D25+D26</f>
        <v>3160</v>
      </c>
      <c r="E27" s="391"/>
      <c r="F27" s="501"/>
      <c r="G27" s="4" t="s">
        <v>1114</v>
      </c>
      <c r="H27" s="818">
        <f>SUM(H25:H26)</f>
        <v>2250</v>
      </c>
      <c r="I27" s="391"/>
      <c r="J27" s="501"/>
      <c r="K27" s="4" t="s">
        <v>1114</v>
      </c>
      <c r="L27" s="823">
        <v>200</v>
      </c>
      <c r="M27" s="32"/>
      <c r="N27" s="316"/>
    </row>
    <row r="28" spans="1:16" ht="16.5" customHeight="1">
      <c r="A28" s="15"/>
      <c r="B28" s="38"/>
      <c r="C28" s="469"/>
      <c r="D28" s="815"/>
      <c r="E28" s="317"/>
      <c r="F28" s="439"/>
      <c r="G28" s="473"/>
      <c r="H28" s="815"/>
      <c r="I28" s="317"/>
      <c r="J28" s="439"/>
      <c r="K28" s="473"/>
      <c r="L28" s="815"/>
      <c r="M28" s="317"/>
      <c r="N28" s="439"/>
    </row>
    <row r="29" spans="1:16" ht="16.5" customHeight="1">
      <c r="A29" s="15"/>
      <c r="C29" s="470"/>
      <c r="D29" s="816"/>
      <c r="E29" s="389"/>
      <c r="F29" s="502"/>
      <c r="G29" s="499"/>
      <c r="H29" s="816"/>
      <c r="I29" s="389"/>
      <c r="J29" s="502"/>
      <c r="K29" s="499"/>
      <c r="L29" s="816"/>
      <c r="M29" s="389"/>
      <c r="N29" s="502"/>
    </row>
    <row r="30" spans="1:16" ht="16.5" customHeight="1">
      <c r="A30" s="10"/>
      <c r="B30" s="53" t="s">
        <v>457</v>
      </c>
      <c r="C30" s="413" t="s">
        <v>698</v>
      </c>
      <c r="D30" s="814">
        <v>80</v>
      </c>
      <c r="E30" s="307" t="s">
        <v>20</v>
      </c>
      <c r="F30" s="506">
        <v>1992</v>
      </c>
      <c r="G30" s="493" t="s">
        <v>53</v>
      </c>
      <c r="H30" s="814">
        <v>80</v>
      </c>
      <c r="I30" s="307" t="s">
        <v>20</v>
      </c>
      <c r="J30" s="506">
        <v>1999</v>
      </c>
      <c r="K30" s="493"/>
      <c r="L30" s="805"/>
      <c r="M30" s="414"/>
      <c r="N30" s="506"/>
      <c r="O30" s="51"/>
      <c r="P30" s="51"/>
    </row>
    <row r="31" spans="1:16" ht="16.5" customHeight="1">
      <c r="A31" s="10"/>
      <c r="B31" s="53"/>
      <c r="C31" s="495" t="s">
        <v>54</v>
      </c>
      <c r="D31" s="814">
        <v>140</v>
      </c>
      <c r="E31" s="307" t="s">
        <v>20</v>
      </c>
      <c r="F31" s="295" t="s">
        <v>905</v>
      </c>
      <c r="G31" s="493" t="s">
        <v>53</v>
      </c>
      <c r="H31" s="1479">
        <v>-80</v>
      </c>
      <c r="I31" s="159" t="s">
        <v>895</v>
      </c>
      <c r="J31" s="500">
        <v>2013</v>
      </c>
      <c r="K31" s="493"/>
      <c r="L31" s="805"/>
      <c r="M31" s="414"/>
      <c r="N31" s="506"/>
      <c r="O31" s="51"/>
      <c r="P31" s="51"/>
    </row>
    <row r="32" spans="1:16" ht="16.5" customHeight="1">
      <c r="A32" s="10"/>
      <c r="B32" s="53"/>
      <c r="C32" s="413" t="s">
        <v>678</v>
      </c>
      <c r="D32" s="814">
        <v>520</v>
      </c>
      <c r="E32" s="307" t="s">
        <v>20</v>
      </c>
      <c r="F32" s="295" t="s">
        <v>905</v>
      </c>
      <c r="G32" s="493" t="s">
        <v>678</v>
      </c>
      <c r="H32" s="814">
        <v>470</v>
      </c>
      <c r="I32" s="307" t="s">
        <v>20</v>
      </c>
      <c r="J32" s="295" t="s">
        <v>905</v>
      </c>
      <c r="K32" s="493"/>
      <c r="L32" s="805"/>
      <c r="M32" s="414"/>
      <c r="N32" s="506"/>
      <c r="O32" s="51"/>
      <c r="P32" s="51"/>
    </row>
    <row r="33" spans="1:16" ht="16.5" customHeight="1">
      <c r="A33" s="10"/>
      <c r="B33" s="53"/>
      <c r="C33" s="411" t="s">
        <v>1136</v>
      </c>
      <c r="D33" s="814">
        <v>160</v>
      </c>
      <c r="E33" s="307" t="s">
        <v>35</v>
      </c>
      <c r="F33" s="295">
        <v>2018</v>
      </c>
      <c r="G33" s="309" t="s">
        <v>1136</v>
      </c>
      <c r="H33" s="814">
        <v>200</v>
      </c>
      <c r="I33" s="307" t="s">
        <v>11</v>
      </c>
      <c r="J33" s="295">
        <v>2018</v>
      </c>
      <c r="K33" s="493"/>
      <c r="L33" s="805"/>
      <c r="M33" s="414"/>
      <c r="N33" s="506"/>
      <c r="O33" s="51"/>
      <c r="P33" s="51"/>
    </row>
    <row r="34" spans="1:16" ht="16.5" customHeight="1">
      <c r="A34" s="40"/>
      <c r="B34" s="53"/>
      <c r="C34" s="412" t="s">
        <v>698</v>
      </c>
      <c r="D34" s="814">
        <v>300</v>
      </c>
      <c r="E34" s="307" t="s">
        <v>20</v>
      </c>
      <c r="F34" s="295">
        <v>2001</v>
      </c>
      <c r="G34" s="493" t="s">
        <v>39</v>
      </c>
      <c r="H34" s="814">
        <v>900</v>
      </c>
      <c r="I34" s="307" t="s">
        <v>11</v>
      </c>
      <c r="J34" s="295">
        <v>2019</v>
      </c>
      <c r="K34" s="493"/>
      <c r="L34" s="805"/>
      <c r="M34" s="414"/>
      <c r="N34" s="506"/>
      <c r="O34" s="51"/>
      <c r="P34" s="51"/>
    </row>
    <row r="35" spans="1:16" ht="16.5" customHeight="1">
      <c r="A35" s="40"/>
      <c r="B35" s="53"/>
      <c r="C35" s="412" t="s">
        <v>683</v>
      </c>
      <c r="D35" s="814">
        <v>95</v>
      </c>
      <c r="E35" s="307" t="s">
        <v>20</v>
      </c>
      <c r="F35" s="295">
        <v>2001</v>
      </c>
      <c r="G35" s="493"/>
      <c r="H35" s="814"/>
      <c r="I35" s="307"/>
      <c r="J35" s="295"/>
      <c r="K35" s="493"/>
      <c r="L35" s="805"/>
      <c r="M35" s="414"/>
      <c r="N35" s="506"/>
      <c r="O35" s="51"/>
      <c r="P35" s="51"/>
    </row>
    <row r="36" spans="1:16" ht="16.5" customHeight="1">
      <c r="A36" s="40"/>
      <c r="B36" s="53"/>
      <c r="C36" s="412"/>
      <c r="D36" s="814"/>
      <c r="E36" s="307"/>
      <c r="F36" s="295"/>
      <c r="G36" s="44" t="s">
        <v>1208</v>
      </c>
      <c r="H36" s="814"/>
      <c r="I36" s="307"/>
      <c r="J36" s="295"/>
      <c r="K36" s="493"/>
      <c r="L36" s="805"/>
      <c r="M36" s="414"/>
      <c r="N36" s="506"/>
      <c r="O36" s="51"/>
      <c r="P36" s="51"/>
    </row>
    <row r="37" spans="1:16" ht="16.5" customHeight="1">
      <c r="A37" s="40"/>
      <c r="B37" s="53"/>
      <c r="C37" s="412" t="s">
        <v>699</v>
      </c>
      <c r="D37" s="814">
        <v>550</v>
      </c>
      <c r="E37" s="307" t="s">
        <v>11</v>
      </c>
      <c r="F37" s="295">
        <v>2020</v>
      </c>
      <c r="G37" s="493"/>
      <c r="H37" s="814"/>
      <c r="I37" s="307"/>
      <c r="J37" s="295"/>
      <c r="K37" s="493"/>
      <c r="L37" s="805"/>
      <c r="M37" s="414"/>
      <c r="N37" s="506"/>
      <c r="O37" s="51"/>
      <c r="P37" s="51"/>
    </row>
    <row r="38" spans="1:16" ht="16.5" customHeight="1">
      <c r="A38" s="40"/>
      <c r="B38" s="53"/>
      <c r="C38" s="412" t="s">
        <v>700</v>
      </c>
      <c r="D38" s="814">
        <v>400</v>
      </c>
      <c r="E38" s="307" t="s">
        <v>11</v>
      </c>
      <c r="F38" s="295">
        <v>2020</v>
      </c>
      <c r="G38" s="493"/>
      <c r="H38" s="814"/>
      <c r="I38" s="307"/>
      <c r="J38" s="295"/>
      <c r="K38" s="493"/>
      <c r="L38" s="805"/>
      <c r="M38" s="414"/>
      <c r="N38" s="506"/>
      <c r="O38" s="51"/>
      <c r="P38" s="51"/>
    </row>
    <row r="39" spans="1:16" ht="16.5" customHeight="1">
      <c r="A39" s="40"/>
      <c r="B39" s="53"/>
      <c r="C39" s="412"/>
      <c r="D39" s="814"/>
      <c r="E39" s="307"/>
      <c r="F39" s="295"/>
      <c r="G39" s="493"/>
      <c r="H39" s="814"/>
      <c r="I39" s="307"/>
      <c r="J39" s="295"/>
      <c r="K39" s="493"/>
      <c r="L39" s="805"/>
      <c r="M39" s="414"/>
      <c r="N39" s="506"/>
      <c r="O39" s="51"/>
      <c r="P39" s="51"/>
    </row>
    <row r="40" spans="1:16" ht="16.5" customHeight="1">
      <c r="A40" s="10"/>
      <c r="B40" s="53"/>
      <c r="C40" s="413"/>
      <c r="D40" s="814"/>
      <c r="E40" s="307"/>
      <c r="F40" s="295"/>
      <c r="G40" s="493"/>
      <c r="H40" s="814"/>
      <c r="I40" s="307"/>
      <c r="J40" s="295"/>
      <c r="K40" s="493"/>
      <c r="L40" s="805"/>
      <c r="M40" s="414"/>
      <c r="N40" s="506"/>
      <c r="O40" s="51"/>
      <c r="P40" s="51"/>
    </row>
    <row r="41" spans="1:16" ht="16.5" customHeight="1">
      <c r="A41" s="10"/>
      <c r="B41" s="53"/>
      <c r="C41" s="300"/>
      <c r="D41" s="814"/>
      <c r="E41" s="307"/>
      <c r="F41" s="295"/>
      <c r="G41" s="493"/>
      <c r="H41" s="814"/>
      <c r="I41" s="307"/>
      <c r="J41" s="295"/>
      <c r="K41" s="493"/>
      <c r="L41" s="805"/>
      <c r="M41" s="414"/>
      <c r="N41" s="506"/>
      <c r="O41" s="51"/>
      <c r="P41" s="51"/>
    </row>
    <row r="42" spans="1:16" ht="16.5" customHeight="1">
      <c r="A42" s="10"/>
      <c r="B42" s="32"/>
      <c r="C42" s="126" t="s">
        <v>1134</v>
      </c>
      <c r="D42" s="818">
        <v>1135</v>
      </c>
      <c r="E42" s="391"/>
      <c r="F42" s="501"/>
      <c r="G42" s="4" t="s">
        <v>1134</v>
      </c>
      <c r="H42" s="818">
        <v>470</v>
      </c>
      <c r="I42" s="391"/>
      <c r="J42" s="501"/>
      <c r="K42" s="4" t="s">
        <v>1134</v>
      </c>
      <c r="L42" s="823">
        <v>0</v>
      </c>
      <c r="M42" s="32"/>
      <c r="N42" s="316"/>
    </row>
    <row r="43" spans="1:16" ht="16.5" customHeight="1">
      <c r="A43" s="10"/>
      <c r="B43" s="32"/>
      <c r="C43" s="126" t="s">
        <v>1135</v>
      </c>
      <c r="D43" s="818">
        <v>1110</v>
      </c>
      <c r="E43" s="391"/>
      <c r="F43" s="501"/>
      <c r="G43" s="4" t="s">
        <v>1135</v>
      </c>
      <c r="H43" s="818">
        <v>1100</v>
      </c>
      <c r="I43" s="391"/>
      <c r="J43" s="501"/>
      <c r="K43" s="4" t="s">
        <v>1135</v>
      </c>
      <c r="L43" s="823">
        <v>0</v>
      </c>
      <c r="M43" s="32"/>
      <c r="N43" s="316"/>
    </row>
    <row r="44" spans="1:16" ht="16.5" customHeight="1">
      <c r="A44" s="10"/>
      <c r="B44" s="32"/>
      <c r="C44" s="126" t="s">
        <v>1114</v>
      </c>
      <c r="D44" s="818">
        <v>2245</v>
      </c>
      <c r="E44" s="391"/>
      <c r="F44" s="501"/>
      <c r="G44" s="4" t="s">
        <v>1114</v>
      </c>
      <c r="H44" s="818">
        <v>1570</v>
      </c>
      <c r="I44" s="391"/>
      <c r="J44" s="501"/>
      <c r="K44" s="4" t="s">
        <v>1114</v>
      </c>
      <c r="L44" s="823">
        <v>0</v>
      </c>
      <c r="M44" s="32"/>
      <c r="N44" s="316"/>
    </row>
    <row r="45" spans="1:16" ht="16.5" customHeight="1">
      <c r="A45" s="15"/>
      <c r="B45" s="38"/>
      <c r="C45" s="469"/>
      <c r="D45" s="815"/>
      <c r="E45" s="317"/>
      <c r="F45" s="439"/>
      <c r="G45" s="473"/>
      <c r="H45" s="815"/>
      <c r="I45" s="317"/>
      <c r="J45" s="439"/>
      <c r="K45" s="465"/>
      <c r="L45" s="815"/>
      <c r="M45" s="317"/>
      <c r="N45" s="439"/>
    </row>
    <row r="46" spans="1:16" ht="16.5" customHeight="1">
      <c r="A46" s="403"/>
      <c r="C46" s="1348"/>
      <c r="D46" s="1349"/>
      <c r="E46" s="1350"/>
      <c r="F46" s="1351"/>
      <c r="G46" s="1348"/>
      <c r="H46" s="1349"/>
      <c r="I46" s="1350"/>
      <c r="J46" s="1351"/>
      <c r="K46" s="1348"/>
      <c r="L46" s="1349"/>
      <c r="M46" s="1350"/>
      <c r="N46" s="1351"/>
    </row>
    <row r="47" spans="1:16" ht="16.5" customHeight="1">
      <c r="A47" s="40"/>
      <c r="B47" s="41" t="s">
        <v>458</v>
      </c>
      <c r="C47" s="1357" t="s">
        <v>841</v>
      </c>
      <c r="D47" s="1353">
        <v>110</v>
      </c>
      <c r="E47" s="1354" t="s">
        <v>20</v>
      </c>
      <c r="F47" s="1355"/>
      <c r="G47" s="1352" t="s">
        <v>841</v>
      </c>
      <c r="H47" s="1353">
        <v>100</v>
      </c>
      <c r="I47" s="1354" t="s">
        <v>20</v>
      </c>
      <c r="J47" s="1355"/>
      <c r="K47" s="1357" t="s">
        <v>833</v>
      </c>
      <c r="L47" s="1353">
        <v>40</v>
      </c>
      <c r="M47" s="1354" t="s">
        <v>20</v>
      </c>
      <c r="N47" s="1355"/>
    </row>
    <row r="48" spans="1:16" ht="16.5" customHeight="1">
      <c r="A48" s="55"/>
      <c r="B48" s="41"/>
      <c r="C48" s="1357" t="s">
        <v>1308</v>
      </c>
      <c r="D48" s="1353">
        <v>63</v>
      </c>
      <c r="E48" s="1354" t="s">
        <v>20</v>
      </c>
      <c r="F48" s="1355"/>
      <c r="G48" s="1418" t="s">
        <v>1309</v>
      </c>
      <c r="H48" s="1353">
        <v>150</v>
      </c>
      <c r="I48" s="1354" t="s">
        <v>20</v>
      </c>
      <c r="J48" s="1355"/>
      <c r="K48" s="1357"/>
      <c r="L48" s="1353"/>
      <c r="M48" s="1354"/>
      <c r="N48" s="1355"/>
    </row>
    <row r="49" spans="1:14" ht="16.5" customHeight="1">
      <c r="A49" s="40"/>
      <c r="B49" s="41"/>
      <c r="C49" s="1357" t="s">
        <v>1310</v>
      </c>
      <c r="D49" s="1353">
        <v>365</v>
      </c>
      <c r="E49" s="1354" t="s">
        <v>20</v>
      </c>
      <c r="F49" s="1355"/>
      <c r="G49" s="1418" t="s">
        <v>1311</v>
      </c>
      <c r="H49" s="1353">
        <v>430</v>
      </c>
      <c r="I49" s="1354" t="s">
        <v>20</v>
      </c>
      <c r="J49" s="1355"/>
      <c r="K49" s="1357"/>
      <c r="L49" s="1353" t="s">
        <v>227</v>
      </c>
      <c r="M49" s="1354" t="s">
        <v>227</v>
      </c>
      <c r="N49" s="1355"/>
    </row>
    <row r="50" spans="1:14" ht="16.5" customHeight="1">
      <c r="A50" s="40"/>
      <c r="B50" s="41"/>
      <c r="C50" s="1357" t="s">
        <v>1312</v>
      </c>
      <c r="D50" s="1353">
        <v>38</v>
      </c>
      <c r="E50" s="1354" t="s">
        <v>20</v>
      </c>
      <c r="F50" s="1355"/>
      <c r="G50" s="1352" t="s">
        <v>842</v>
      </c>
      <c r="H50" s="1353">
        <v>2150</v>
      </c>
      <c r="I50" s="1354" t="s">
        <v>20</v>
      </c>
      <c r="J50" s="1375"/>
      <c r="K50" s="1357"/>
      <c r="L50" s="1353"/>
      <c r="M50" s="1354"/>
      <c r="N50" s="1355"/>
    </row>
    <row r="51" spans="1:14" ht="16.5" customHeight="1">
      <c r="A51" s="40"/>
      <c r="B51" s="41"/>
      <c r="C51" s="1357" t="s">
        <v>1313</v>
      </c>
      <c r="D51" s="1353">
        <v>1950</v>
      </c>
      <c r="E51" s="1354" t="s">
        <v>20</v>
      </c>
      <c r="F51" s="1355"/>
      <c r="G51" s="1352"/>
      <c r="H51" s="1419"/>
      <c r="I51" s="1354"/>
      <c r="J51" s="1355"/>
      <c r="K51" s="1357"/>
      <c r="L51" s="1353"/>
      <c r="M51" s="1354"/>
      <c r="N51" s="1355"/>
    </row>
    <row r="52" spans="1:14" ht="16.5" customHeight="1">
      <c r="A52" s="55"/>
      <c r="B52" s="41"/>
      <c r="C52" s="1357" t="s">
        <v>1314</v>
      </c>
      <c r="D52" s="1353">
        <v>320</v>
      </c>
      <c r="E52" s="1354" t="s">
        <v>20</v>
      </c>
      <c r="F52" s="1355"/>
      <c r="G52" s="1352" t="s">
        <v>843</v>
      </c>
      <c r="H52" s="1353">
        <v>340</v>
      </c>
      <c r="I52" s="1354" t="s">
        <v>20</v>
      </c>
      <c r="J52" s="1355"/>
      <c r="K52" s="1357"/>
      <c r="L52" s="1353"/>
      <c r="M52" s="1354"/>
      <c r="N52" s="1355"/>
    </row>
    <row r="53" spans="1:14" ht="16.5" customHeight="1">
      <c r="A53" s="55"/>
      <c r="B53" s="41"/>
      <c r="C53" s="1357" t="s">
        <v>1315</v>
      </c>
      <c r="D53" s="1353">
        <v>165</v>
      </c>
      <c r="E53" s="1354" t="s">
        <v>20</v>
      </c>
      <c r="F53" s="1355"/>
      <c r="G53" s="1352" t="s">
        <v>844</v>
      </c>
      <c r="H53" s="1353">
        <v>650</v>
      </c>
      <c r="I53" s="1354" t="s">
        <v>20</v>
      </c>
      <c r="J53" s="1355"/>
      <c r="K53" s="1357"/>
      <c r="L53" s="1353"/>
      <c r="M53" s="1354"/>
      <c r="N53" s="1355"/>
    </row>
    <row r="54" spans="1:14" ht="16.5" customHeight="1">
      <c r="A54" s="55"/>
      <c r="B54" s="41"/>
      <c r="C54" s="1357" t="s">
        <v>1307</v>
      </c>
      <c r="D54" s="1353">
        <v>650</v>
      </c>
      <c r="E54" s="1354" t="s">
        <v>20</v>
      </c>
      <c r="F54" s="1355"/>
      <c r="G54" s="1352" t="s">
        <v>845</v>
      </c>
      <c r="H54" s="1373">
        <v>440</v>
      </c>
      <c r="I54" s="1354" t="s">
        <v>20</v>
      </c>
      <c r="J54" s="1375"/>
      <c r="K54" s="1357"/>
      <c r="L54" s="1353"/>
      <c r="M54" s="1354"/>
      <c r="N54" s="1355"/>
    </row>
    <row r="55" spans="1:14" ht="16.5" customHeight="1">
      <c r="A55" s="55"/>
      <c r="B55" s="41"/>
      <c r="C55" s="1357" t="s">
        <v>1316</v>
      </c>
      <c r="D55" s="1353">
        <v>40</v>
      </c>
      <c r="E55" s="1354" t="s">
        <v>20</v>
      </c>
      <c r="F55" s="1375"/>
      <c r="G55" s="1352" t="s">
        <v>846</v>
      </c>
      <c r="H55" s="1353">
        <v>440</v>
      </c>
      <c r="I55" s="1354" t="s">
        <v>20</v>
      </c>
      <c r="J55" s="1420"/>
      <c r="K55" s="1357"/>
      <c r="L55" s="1389"/>
      <c r="M55" s="1374"/>
      <c r="N55" s="1375"/>
    </row>
    <row r="56" spans="1:14" ht="16.5" customHeight="1">
      <c r="A56" s="55"/>
      <c r="B56" s="41"/>
      <c r="C56" s="1357" t="s">
        <v>1317</v>
      </c>
      <c r="D56" s="1353">
        <v>400</v>
      </c>
      <c r="E56" s="1354" t="s">
        <v>20</v>
      </c>
      <c r="F56" s="1355"/>
      <c r="G56" s="1421" t="s">
        <v>1318</v>
      </c>
      <c r="H56" s="1419">
        <v>170</v>
      </c>
      <c r="I56" s="1354" t="s">
        <v>20</v>
      </c>
      <c r="J56" s="1355"/>
      <c r="K56" s="1357"/>
      <c r="L56" s="1353"/>
      <c r="M56" s="1354"/>
      <c r="N56" s="1355"/>
    </row>
    <row r="57" spans="1:14" ht="16.5" customHeight="1">
      <c r="A57" s="55"/>
      <c r="B57" s="41"/>
      <c r="C57" s="1357" t="s">
        <v>1319</v>
      </c>
      <c r="D57" s="1353">
        <v>454</v>
      </c>
      <c r="E57" s="1354" t="s">
        <v>20</v>
      </c>
      <c r="F57" s="1355"/>
      <c r="G57" s="1421"/>
      <c r="H57" s="1419"/>
      <c r="I57" s="1354"/>
      <c r="J57" s="1355"/>
      <c r="K57" s="1357"/>
      <c r="L57" s="1353"/>
      <c r="M57" s="1354"/>
      <c r="N57" s="1355"/>
    </row>
    <row r="58" spans="1:14" ht="16.5" customHeight="1">
      <c r="A58" s="55"/>
      <c r="B58" s="41"/>
      <c r="C58" s="1357" t="s">
        <v>1320</v>
      </c>
      <c r="D58" s="1353">
        <v>60</v>
      </c>
      <c r="E58" s="1354" t="s">
        <v>20</v>
      </c>
      <c r="F58" s="1355"/>
      <c r="G58" s="1421" t="s">
        <v>1318</v>
      </c>
      <c r="H58" s="1419">
        <v>170</v>
      </c>
      <c r="I58" s="1354" t="s">
        <v>11</v>
      </c>
      <c r="J58" s="1375" t="s">
        <v>301</v>
      </c>
      <c r="K58" s="1357"/>
      <c r="L58" s="1353"/>
      <c r="M58" s="1354"/>
      <c r="N58" s="1355"/>
    </row>
    <row r="59" spans="1:14" ht="16.5" customHeight="1">
      <c r="A59" s="55"/>
      <c r="B59" s="41"/>
      <c r="C59" s="1357" t="s">
        <v>1321</v>
      </c>
      <c r="D59" s="1353">
        <v>60</v>
      </c>
      <c r="E59" s="1354" t="s">
        <v>20</v>
      </c>
      <c r="F59" s="1355"/>
      <c r="G59" s="1352" t="s">
        <v>1322</v>
      </c>
      <c r="H59" s="1389">
        <v>60</v>
      </c>
      <c r="I59" s="1374" t="s">
        <v>11</v>
      </c>
      <c r="J59" s="1375" t="s">
        <v>301</v>
      </c>
      <c r="K59" s="1357"/>
      <c r="L59" s="1353"/>
      <c r="M59" s="1354"/>
      <c r="N59" s="1355"/>
    </row>
    <row r="60" spans="1:14" ht="16.5" customHeight="1">
      <c r="A60" s="55"/>
      <c r="B60" s="41"/>
      <c r="C60" s="1357" t="s">
        <v>1323</v>
      </c>
      <c r="D60" s="1353">
        <v>50</v>
      </c>
      <c r="E60" s="1354" t="s">
        <v>20</v>
      </c>
      <c r="F60" s="1355"/>
      <c r="G60" s="1352" t="s">
        <v>1324</v>
      </c>
      <c r="H60" s="1389">
        <v>700</v>
      </c>
      <c r="I60" s="1374" t="s">
        <v>11</v>
      </c>
      <c r="J60" s="1375">
        <v>2018</v>
      </c>
      <c r="K60" s="1357"/>
      <c r="L60" s="1353"/>
      <c r="M60" s="1354"/>
      <c r="N60" s="1355"/>
    </row>
    <row r="61" spans="1:14" ht="16.5" customHeight="1">
      <c r="A61" s="55"/>
      <c r="B61" s="41"/>
      <c r="C61" s="1352"/>
      <c r="D61" s="1353"/>
      <c r="E61" s="1354"/>
      <c r="F61" s="1355"/>
      <c r="G61" s="1352"/>
      <c r="H61" s="1389"/>
      <c r="I61" s="1374"/>
      <c r="J61" s="1375"/>
      <c r="K61" s="1357"/>
      <c r="L61" s="1353"/>
      <c r="M61" s="1354"/>
      <c r="N61" s="1355"/>
    </row>
    <row r="62" spans="1:14" ht="16.5" customHeight="1">
      <c r="A62" s="55"/>
      <c r="B62" s="41"/>
      <c r="C62" s="1352" t="s">
        <v>847</v>
      </c>
      <c r="D62" s="1353">
        <v>200</v>
      </c>
      <c r="E62" s="1354" t="s">
        <v>11</v>
      </c>
      <c r="F62" s="1355" t="s">
        <v>301</v>
      </c>
      <c r="G62" s="1352"/>
      <c r="H62" s="1419"/>
      <c r="I62" s="1354"/>
      <c r="J62" s="1355"/>
      <c r="K62" s="1357"/>
      <c r="L62" s="1422"/>
      <c r="M62" s="1354"/>
      <c r="N62" s="1355"/>
    </row>
    <row r="63" spans="1:14" ht="16.5" customHeight="1">
      <c r="A63" s="55"/>
      <c r="B63" s="41"/>
      <c r="C63" s="1358" t="s">
        <v>848</v>
      </c>
      <c r="D63" s="1353">
        <v>680</v>
      </c>
      <c r="E63" s="1359" t="s">
        <v>11</v>
      </c>
      <c r="F63" s="1355">
        <v>2018</v>
      </c>
      <c r="G63" s="1358"/>
      <c r="H63" s="1353"/>
      <c r="I63" s="1359"/>
      <c r="J63" s="1355"/>
      <c r="K63" s="1358"/>
      <c r="L63" s="1353"/>
      <c r="M63" s="1359"/>
      <c r="N63" s="1355"/>
    </row>
    <row r="64" spans="1:14" ht="16.5" customHeight="1">
      <c r="A64" s="55"/>
      <c r="B64" s="41"/>
      <c r="C64" s="1358" t="s">
        <v>849</v>
      </c>
      <c r="D64" s="1353">
        <v>500</v>
      </c>
      <c r="E64" s="1359" t="s">
        <v>11</v>
      </c>
      <c r="F64" s="1355">
        <v>2018</v>
      </c>
      <c r="G64" s="1358"/>
      <c r="H64" s="1353"/>
      <c r="I64" s="1359"/>
      <c r="J64" s="1355"/>
      <c r="K64" s="1358"/>
      <c r="L64" s="1353"/>
      <c r="M64" s="1359"/>
      <c r="N64" s="1355"/>
    </row>
    <row r="65" spans="1:14" ht="16.5" customHeight="1">
      <c r="A65" s="40"/>
      <c r="B65" s="41"/>
      <c r="C65" s="1358"/>
      <c r="D65" s="1353"/>
      <c r="E65" s="1359"/>
      <c r="F65" s="1355"/>
      <c r="G65" s="1358"/>
      <c r="H65" s="1353"/>
      <c r="I65" s="1359"/>
      <c r="J65" s="1355"/>
      <c r="K65" s="1358"/>
      <c r="L65" s="1353"/>
      <c r="M65" s="1359"/>
      <c r="N65" s="1355"/>
    </row>
    <row r="66" spans="1:14" ht="16.5" customHeight="1">
      <c r="A66" s="62"/>
      <c r="B66" s="41"/>
      <c r="C66" s="1358" t="s">
        <v>1112</v>
      </c>
      <c r="D66" s="1353">
        <v>4725</v>
      </c>
      <c r="E66" s="1359"/>
      <c r="F66" s="1355"/>
      <c r="G66" s="1358" t="s">
        <v>1112</v>
      </c>
      <c r="H66" s="1353">
        <f>SUM(H47:H56)</f>
        <v>4870</v>
      </c>
      <c r="I66" s="1359"/>
      <c r="J66" s="1355"/>
      <c r="K66" s="1358" t="s">
        <v>1112</v>
      </c>
      <c r="L66" s="1353">
        <v>40</v>
      </c>
      <c r="M66" s="1359"/>
      <c r="N66" s="1355"/>
    </row>
    <row r="67" spans="1:14" ht="16.5" customHeight="1">
      <c r="A67" s="62"/>
      <c r="B67" s="41"/>
      <c r="C67" s="1358" t="s">
        <v>1113</v>
      </c>
      <c r="D67" s="1353">
        <v>1380</v>
      </c>
      <c r="E67" s="1359"/>
      <c r="F67" s="1355"/>
      <c r="G67" s="1358" t="s">
        <v>1113</v>
      </c>
      <c r="H67" s="1353">
        <f>H58+H59+H60</f>
        <v>930</v>
      </c>
      <c r="I67" s="1359"/>
      <c r="J67" s="1355"/>
      <c r="K67" s="1358" t="s">
        <v>1113</v>
      </c>
      <c r="L67" s="1353">
        <v>0</v>
      </c>
      <c r="M67" s="1359"/>
      <c r="N67" s="1355"/>
    </row>
    <row r="68" spans="1:14" ht="16.5" customHeight="1">
      <c r="A68" s="40"/>
      <c r="B68" s="41"/>
      <c r="C68" s="1358" t="s">
        <v>1114</v>
      </c>
      <c r="D68" s="1353">
        <v>6105</v>
      </c>
      <c r="E68" s="1359"/>
      <c r="F68" s="1355"/>
      <c r="G68" s="1358" t="s">
        <v>1114</v>
      </c>
      <c r="H68" s="1353">
        <f>H66+H67</f>
        <v>5800</v>
      </c>
      <c r="I68" s="1359"/>
      <c r="J68" s="1355"/>
      <c r="K68" s="1358" t="s">
        <v>1114</v>
      </c>
      <c r="L68" s="1353">
        <v>40</v>
      </c>
      <c r="M68" s="1359"/>
      <c r="N68" s="1355"/>
    </row>
    <row r="69" spans="1:14" ht="16.5" customHeight="1">
      <c r="A69" s="55"/>
      <c r="B69" s="41"/>
      <c r="C69" s="1358"/>
      <c r="D69" s="1361"/>
      <c r="E69" s="1359"/>
      <c r="F69" s="1355"/>
      <c r="G69" s="1358"/>
      <c r="H69" s="1361"/>
      <c r="I69" s="1359"/>
      <c r="J69" s="1355"/>
      <c r="K69" s="1358"/>
      <c r="L69" s="1361"/>
      <c r="M69" s="1359"/>
      <c r="N69" s="1355"/>
    </row>
    <row r="70" spans="1:14" ht="16.5" customHeight="1">
      <c r="A70" s="55"/>
      <c r="B70" s="41"/>
      <c r="C70" s="1423"/>
      <c r="D70" s="1424"/>
      <c r="E70" s="1425"/>
      <c r="F70" s="1426"/>
      <c r="G70" s="1423"/>
      <c r="H70" s="1424"/>
      <c r="I70" s="1425"/>
      <c r="J70" s="1426"/>
      <c r="K70" s="1423"/>
      <c r="L70" s="1424"/>
      <c r="M70" s="1425"/>
      <c r="N70" s="1426"/>
    </row>
    <row r="71" spans="1:14" ht="16.5" customHeight="1">
      <c r="A71" s="55"/>
      <c r="B71" s="41"/>
      <c r="C71" s="1357"/>
      <c r="D71" s="1361"/>
      <c r="E71" s="1354"/>
      <c r="F71" s="1355"/>
      <c r="G71" s="1357"/>
      <c r="H71" s="1361"/>
      <c r="I71" s="1354"/>
      <c r="J71" s="1355"/>
      <c r="K71" s="1357"/>
      <c r="L71" s="1361"/>
      <c r="M71" s="1354"/>
      <c r="N71" s="1355"/>
    </row>
    <row r="72" spans="1:14" ht="16.5" customHeight="1">
      <c r="A72" s="55"/>
      <c r="B72" s="41" t="s">
        <v>459</v>
      </c>
      <c r="C72" s="1357" t="s">
        <v>800</v>
      </c>
      <c r="D72" s="1353">
        <v>190</v>
      </c>
      <c r="E72" s="1354" t="s">
        <v>20</v>
      </c>
      <c r="F72" s="1355">
        <v>2014.7</v>
      </c>
      <c r="G72" s="1357" t="s">
        <v>812</v>
      </c>
      <c r="H72" s="1353">
        <v>225</v>
      </c>
      <c r="I72" s="1354" t="s">
        <v>20</v>
      </c>
      <c r="J72" s="1355">
        <v>1997</v>
      </c>
      <c r="K72" s="1357" t="s">
        <v>282</v>
      </c>
      <c r="L72" s="1353">
        <v>0</v>
      </c>
      <c r="M72" s="1354"/>
      <c r="N72" s="1355"/>
    </row>
    <row r="73" spans="1:14" ht="16.5" customHeight="1">
      <c r="A73" s="55"/>
      <c r="B73" s="41"/>
      <c r="C73" s="1357" t="s">
        <v>800</v>
      </c>
      <c r="D73" s="1353">
        <v>50</v>
      </c>
      <c r="E73" s="1354" t="s">
        <v>10</v>
      </c>
      <c r="F73" s="1355">
        <v>2021</v>
      </c>
      <c r="G73" s="1357" t="s">
        <v>800</v>
      </c>
      <c r="H73" s="1353">
        <v>180</v>
      </c>
      <c r="I73" s="1354" t="s">
        <v>20</v>
      </c>
      <c r="J73" s="1355">
        <v>1998</v>
      </c>
      <c r="K73" s="1357"/>
      <c r="L73" s="1353"/>
      <c r="M73" s="1354"/>
      <c r="N73" s="1355"/>
    </row>
    <row r="74" spans="1:14" ht="16.5" customHeight="1">
      <c r="A74" s="55"/>
      <c r="B74" s="41"/>
      <c r="C74" s="1357" t="s">
        <v>813</v>
      </c>
      <c r="D74" s="1353">
        <v>140</v>
      </c>
      <c r="E74" s="1354" t="s">
        <v>20</v>
      </c>
      <c r="F74" s="1355">
        <v>2014</v>
      </c>
      <c r="G74" s="1357" t="s">
        <v>800</v>
      </c>
      <c r="H74" s="1353">
        <v>50</v>
      </c>
      <c r="I74" s="1354" t="s">
        <v>10</v>
      </c>
      <c r="J74" s="1355">
        <v>2021</v>
      </c>
      <c r="K74" s="1357"/>
      <c r="L74" s="1353"/>
      <c r="M74" s="1354"/>
      <c r="N74" s="1355"/>
    </row>
    <row r="75" spans="1:14" ht="16.5" customHeight="1">
      <c r="A75" s="55"/>
      <c r="B75" s="41"/>
      <c r="C75" s="1357"/>
      <c r="D75" s="1353"/>
      <c r="E75" s="1354"/>
      <c r="F75" s="1355"/>
      <c r="G75" s="1357" t="s">
        <v>814</v>
      </c>
      <c r="H75" s="1353">
        <v>120</v>
      </c>
      <c r="I75" s="1354" t="s">
        <v>20</v>
      </c>
      <c r="J75" s="1355">
        <v>2014</v>
      </c>
      <c r="K75" s="1357"/>
      <c r="L75" s="1353"/>
      <c r="M75" s="1354"/>
      <c r="N75" s="1355"/>
    </row>
    <row r="76" spans="1:14" ht="16.5" customHeight="1">
      <c r="A76" s="55"/>
      <c r="B76" s="41"/>
      <c r="C76" s="1358"/>
      <c r="D76" s="1353"/>
      <c r="E76" s="1354"/>
      <c r="F76" s="1355"/>
      <c r="G76" s="1358"/>
      <c r="H76" s="1353"/>
      <c r="I76" s="1354"/>
      <c r="J76" s="1355"/>
      <c r="K76" s="1358"/>
      <c r="L76" s="1353"/>
      <c r="M76" s="1354"/>
      <c r="N76" s="1355"/>
    </row>
    <row r="77" spans="1:14" ht="16.5" customHeight="1">
      <c r="A77" s="62"/>
      <c r="B77" s="41"/>
      <c r="C77" s="1358" t="s">
        <v>1112</v>
      </c>
      <c r="D77" s="1389">
        <v>330</v>
      </c>
      <c r="E77" s="1359"/>
      <c r="F77" s="1355"/>
      <c r="G77" s="1358" t="s">
        <v>1112</v>
      </c>
      <c r="H77" s="1389">
        <v>525</v>
      </c>
      <c r="I77" s="1359"/>
      <c r="J77" s="1355"/>
      <c r="K77" s="1358" t="s">
        <v>1112</v>
      </c>
      <c r="L77" s="1353">
        <v>0</v>
      </c>
      <c r="M77" s="1354"/>
      <c r="N77" s="1355"/>
    </row>
    <row r="78" spans="1:14" ht="16.5" customHeight="1">
      <c r="A78" s="62"/>
      <c r="B78" s="41"/>
      <c r="C78" s="1368" t="s">
        <v>1113</v>
      </c>
      <c r="D78" s="1353">
        <v>50</v>
      </c>
      <c r="E78" s="1359"/>
      <c r="F78" s="1355"/>
      <c r="G78" s="1358" t="s">
        <v>1113</v>
      </c>
      <c r="H78" s="1389">
        <v>50</v>
      </c>
      <c r="I78" s="1359"/>
      <c r="J78" s="1355"/>
      <c r="K78" s="1358" t="s">
        <v>1113</v>
      </c>
      <c r="L78" s="1353">
        <v>0</v>
      </c>
      <c r="M78" s="1354"/>
      <c r="N78" s="1355"/>
    </row>
    <row r="79" spans="1:14" ht="16.5" customHeight="1">
      <c r="A79" s="40"/>
      <c r="B79" s="41"/>
      <c r="C79" s="1358" t="s">
        <v>1114</v>
      </c>
      <c r="D79" s="1389">
        <f>SUM(D77:D78)</f>
        <v>380</v>
      </c>
      <c r="E79" s="1359"/>
      <c r="F79" s="1355"/>
      <c r="G79" s="1358" t="s">
        <v>1114</v>
      </c>
      <c r="H79" s="1389">
        <f>SUM(H77:H78)</f>
        <v>575</v>
      </c>
      <c r="I79" s="1359"/>
      <c r="J79" s="1355"/>
      <c r="K79" s="1358" t="s">
        <v>1114</v>
      </c>
      <c r="L79" s="1353">
        <v>0</v>
      </c>
      <c r="M79" s="1354"/>
      <c r="N79" s="1355"/>
    </row>
    <row r="80" spans="1:14" ht="16.5" customHeight="1">
      <c r="A80" s="55"/>
      <c r="B80" s="41"/>
      <c r="C80" s="1368"/>
      <c r="D80" s="1361"/>
      <c r="E80" s="1359"/>
      <c r="F80" s="1355"/>
      <c r="G80" s="1368"/>
      <c r="H80" s="1361"/>
      <c r="I80" s="1359"/>
      <c r="J80" s="1355"/>
      <c r="K80" s="1368"/>
      <c r="L80" s="1361"/>
      <c r="M80" s="1354"/>
      <c r="N80" s="1355"/>
    </row>
    <row r="81" spans="1:14" ht="16.5" customHeight="1">
      <c r="A81" s="55"/>
      <c r="B81" s="41"/>
      <c r="C81" s="1357"/>
      <c r="D81" s="1361"/>
      <c r="E81" s="1359"/>
      <c r="F81" s="1355"/>
      <c r="G81" s="1357"/>
      <c r="H81" s="1361"/>
      <c r="I81" s="1359"/>
      <c r="J81" s="1355"/>
      <c r="K81" s="1357"/>
      <c r="L81" s="1361"/>
      <c r="M81" s="1354"/>
      <c r="N81" s="1355"/>
    </row>
    <row r="82" spans="1:14" ht="16.5" customHeight="1">
      <c r="A82" s="55"/>
      <c r="B82" s="41"/>
      <c r="C82" s="1516"/>
      <c r="D82" s="1517"/>
      <c r="E82" s="1518"/>
      <c r="F82" s="1519"/>
      <c r="G82" s="1516"/>
      <c r="H82" s="1517"/>
      <c r="I82" s="1518"/>
      <c r="J82" s="1519"/>
      <c r="K82" s="1362"/>
      <c r="L82" s="1363"/>
      <c r="M82" s="1364"/>
      <c r="N82" s="1365"/>
    </row>
    <row r="83" spans="1:14" ht="16.5" customHeight="1">
      <c r="A83" s="55"/>
      <c r="B83" s="41" t="s">
        <v>460</v>
      </c>
      <c r="C83" s="1520" t="s">
        <v>864</v>
      </c>
      <c r="D83" s="1521">
        <v>150</v>
      </c>
      <c r="E83" s="1522" t="s">
        <v>20</v>
      </c>
      <c r="F83" s="1523">
        <v>2009</v>
      </c>
      <c r="G83" s="1520" t="s">
        <v>864</v>
      </c>
      <c r="H83" s="1521">
        <v>150</v>
      </c>
      <c r="I83" s="1522" t="s">
        <v>20</v>
      </c>
      <c r="J83" s="1523">
        <v>2010</v>
      </c>
      <c r="K83" s="1357" t="s">
        <v>282</v>
      </c>
      <c r="L83" s="1353">
        <v>0</v>
      </c>
      <c r="M83" s="1354"/>
      <c r="N83" s="1355"/>
    </row>
    <row r="84" spans="1:14" ht="16.5" customHeight="1">
      <c r="A84" s="55"/>
      <c r="B84" s="41"/>
      <c r="C84" s="1520" t="s">
        <v>865</v>
      </c>
      <c r="D84" s="1521">
        <v>370</v>
      </c>
      <c r="E84" s="1522" t="s">
        <v>283</v>
      </c>
      <c r="F84" s="1523">
        <v>2018</v>
      </c>
      <c r="G84" s="1520" t="s">
        <v>865</v>
      </c>
      <c r="H84" s="1521">
        <v>370</v>
      </c>
      <c r="I84" s="1522" t="s">
        <v>22</v>
      </c>
      <c r="J84" s="1523">
        <v>2018</v>
      </c>
      <c r="K84" s="1357"/>
      <c r="L84" s="1353"/>
      <c r="M84" s="1354"/>
      <c r="N84" s="1355"/>
    </row>
    <row r="85" spans="1:14" ht="16.5" customHeight="1">
      <c r="A85" s="55"/>
      <c r="B85" s="41"/>
      <c r="C85" s="1520" t="s">
        <v>1325</v>
      </c>
      <c r="D85" s="1521"/>
      <c r="E85" s="1522"/>
      <c r="F85" s="1523"/>
      <c r="G85" s="1520" t="s">
        <v>1325</v>
      </c>
      <c r="H85" s="1521"/>
      <c r="I85" s="1522"/>
      <c r="J85" s="1523"/>
      <c r="K85" s="1357"/>
      <c r="L85" s="1353"/>
      <c r="M85" s="1354"/>
      <c r="N85" s="1355"/>
    </row>
    <row r="86" spans="1:14" ht="16.5" customHeight="1">
      <c r="A86" s="55"/>
      <c r="B86" s="19"/>
      <c r="C86" s="1524" t="s">
        <v>861</v>
      </c>
      <c r="D86" s="1521">
        <v>450</v>
      </c>
      <c r="E86" s="1525" t="s">
        <v>283</v>
      </c>
      <c r="F86" s="1526">
        <v>2023</v>
      </c>
      <c r="G86" s="1527" t="s">
        <v>861</v>
      </c>
      <c r="H86" s="1521">
        <v>450</v>
      </c>
      <c r="I86" s="1525" t="s">
        <v>11</v>
      </c>
      <c r="J86" s="1526">
        <v>2023</v>
      </c>
      <c r="K86" s="1427"/>
      <c r="L86" s="1353"/>
      <c r="M86" s="1366"/>
      <c r="N86" s="1367"/>
    </row>
    <row r="87" spans="1:14" ht="16.5" customHeight="1">
      <c r="A87" s="55"/>
      <c r="B87" s="19"/>
      <c r="C87" s="1528"/>
      <c r="D87" s="1521"/>
      <c r="E87" s="1525"/>
      <c r="F87" s="1526"/>
      <c r="G87" s="1529" t="s">
        <v>1326</v>
      </c>
      <c r="H87" s="1521">
        <v>300</v>
      </c>
      <c r="I87" s="1525" t="s">
        <v>11</v>
      </c>
      <c r="J87" s="1526">
        <v>2019</v>
      </c>
      <c r="K87" s="1358"/>
      <c r="L87" s="1353"/>
      <c r="M87" s="1366"/>
      <c r="N87" s="1367"/>
    </row>
    <row r="88" spans="1:14" ht="16.5" customHeight="1">
      <c r="A88" s="62"/>
      <c r="B88" s="41"/>
      <c r="C88" s="1528" t="s">
        <v>1112</v>
      </c>
      <c r="D88" s="1521">
        <v>150</v>
      </c>
      <c r="E88" s="1525"/>
      <c r="F88" s="1526"/>
      <c r="G88" s="1528" t="s">
        <v>1112</v>
      </c>
      <c r="H88" s="1521">
        <v>150</v>
      </c>
      <c r="I88" s="1525"/>
      <c r="J88" s="1526"/>
      <c r="K88" s="1358" t="s">
        <v>1112</v>
      </c>
      <c r="L88" s="1353">
        <v>0</v>
      </c>
      <c r="M88" s="1366"/>
      <c r="N88" s="1367"/>
    </row>
    <row r="89" spans="1:14" ht="16.5" customHeight="1">
      <c r="A89" s="62"/>
      <c r="B89" s="41"/>
      <c r="C89" s="1528" t="s">
        <v>1113</v>
      </c>
      <c r="D89" s="1521">
        <f>SUM(D84,D86)</f>
        <v>820</v>
      </c>
      <c r="E89" s="1525"/>
      <c r="F89" s="1526"/>
      <c r="G89" s="1528" t="s">
        <v>1113</v>
      </c>
      <c r="H89" s="1521">
        <f>SUM(H84:H87)</f>
        <v>1120</v>
      </c>
      <c r="I89" s="1525"/>
      <c r="J89" s="1526"/>
      <c r="K89" s="1358" t="s">
        <v>1113</v>
      </c>
      <c r="L89" s="1353">
        <v>0</v>
      </c>
      <c r="M89" s="1366"/>
      <c r="N89" s="1367"/>
    </row>
    <row r="90" spans="1:14" ht="16.5" customHeight="1">
      <c r="A90" s="40"/>
      <c r="B90" s="41"/>
      <c r="C90" s="1528" t="s">
        <v>1114</v>
      </c>
      <c r="D90" s="1521">
        <f>SUM(D88:D89)</f>
        <v>970</v>
      </c>
      <c r="E90" s="1525"/>
      <c r="F90" s="1526"/>
      <c r="G90" s="1528" t="s">
        <v>1114</v>
      </c>
      <c r="H90" s="1521">
        <f>SUM(H88:H89)</f>
        <v>1270</v>
      </c>
      <c r="I90" s="1525"/>
      <c r="J90" s="1526"/>
      <c r="K90" s="1358" t="s">
        <v>1114</v>
      </c>
      <c r="L90" s="1353">
        <v>0</v>
      </c>
      <c r="M90" s="1366"/>
      <c r="N90" s="1367"/>
    </row>
    <row r="91" spans="1:14" ht="16.5" customHeight="1">
      <c r="A91" s="55"/>
      <c r="B91" s="19"/>
      <c r="C91" s="1530"/>
      <c r="D91" s="1531"/>
      <c r="E91" s="1525"/>
      <c r="F91" s="1526"/>
      <c r="G91" s="1530"/>
      <c r="H91" s="1531"/>
      <c r="I91" s="1525"/>
      <c r="J91" s="1526"/>
      <c r="K91" s="1368"/>
      <c r="L91" s="1361"/>
      <c r="M91" s="1366"/>
      <c r="N91" s="1367"/>
    </row>
    <row r="92" spans="1:14" ht="16.5" customHeight="1">
      <c r="A92" s="65"/>
      <c r="C92" s="1532"/>
      <c r="D92" s="1533"/>
      <c r="E92" s="1534"/>
      <c r="F92" s="1535"/>
      <c r="G92" s="1532"/>
      <c r="H92" s="1533"/>
      <c r="I92" s="1534"/>
      <c r="J92" s="1535"/>
      <c r="K92" s="1428"/>
      <c r="L92" s="1429"/>
      <c r="M92" s="1430"/>
      <c r="N92" s="1431"/>
    </row>
    <row r="93" spans="1:14" ht="16.5" customHeight="1">
      <c r="A93" s="15"/>
      <c r="C93" s="490"/>
      <c r="D93" s="817"/>
      <c r="E93" s="384"/>
      <c r="F93" s="504"/>
      <c r="G93" s="499"/>
      <c r="H93" s="817"/>
      <c r="I93" s="384"/>
      <c r="J93" s="504"/>
      <c r="K93" s="499"/>
      <c r="L93" s="817"/>
      <c r="M93" s="384"/>
      <c r="N93" s="504"/>
    </row>
    <row r="94" spans="1:14" ht="16.5" customHeight="1">
      <c r="A94" s="10"/>
      <c r="B94" s="41" t="s">
        <v>461</v>
      </c>
      <c r="C94" s="299" t="s">
        <v>62</v>
      </c>
      <c r="D94" s="818">
        <v>130</v>
      </c>
      <c r="E94" s="391" t="s">
        <v>20</v>
      </c>
      <c r="F94" s="501"/>
      <c r="G94" s="41" t="s">
        <v>63</v>
      </c>
      <c r="H94" s="818">
        <v>130</v>
      </c>
      <c r="I94" s="391" t="s">
        <v>20</v>
      </c>
      <c r="J94" s="501"/>
      <c r="K94" s="309" t="s">
        <v>64</v>
      </c>
      <c r="L94" s="822"/>
      <c r="M94" s="391"/>
      <c r="N94" s="501"/>
    </row>
    <row r="95" spans="1:14" ht="16.5" customHeight="1">
      <c r="A95" s="10"/>
      <c r="B95" s="41"/>
      <c r="C95" s="16" t="s">
        <v>299</v>
      </c>
      <c r="D95" s="818">
        <v>50</v>
      </c>
      <c r="E95" s="391"/>
      <c r="F95" s="501"/>
      <c r="G95" s="41"/>
      <c r="H95" s="818"/>
      <c r="I95" s="391"/>
      <c r="J95" s="501"/>
      <c r="L95" s="822"/>
      <c r="M95" s="391"/>
      <c r="N95" s="501"/>
    </row>
    <row r="96" spans="1:14" ht="16.5" customHeight="1">
      <c r="A96" s="10"/>
      <c r="B96" s="41"/>
      <c r="C96" s="16"/>
      <c r="D96" s="818"/>
      <c r="E96" s="393"/>
      <c r="F96" s="501"/>
      <c r="G96" s="41"/>
      <c r="H96" s="818"/>
      <c r="I96" s="391"/>
      <c r="J96" s="501"/>
      <c r="L96" s="822"/>
      <c r="M96" s="391"/>
      <c r="N96" s="501"/>
    </row>
    <row r="97" spans="1:14" ht="16.5" customHeight="1">
      <c r="A97" s="10"/>
      <c r="B97" s="41"/>
      <c r="C97" s="16"/>
      <c r="D97" s="818"/>
      <c r="E97" s="393"/>
      <c r="F97" s="501"/>
      <c r="G97" s="41"/>
      <c r="H97" s="818"/>
      <c r="I97" s="391"/>
      <c r="J97" s="501"/>
      <c r="L97" s="822"/>
      <c r="M97" s="391"/>
      <c r="N97" s="501"/>
    </row>
    <row r="98" spans="1:14" ht="16.5" customHeight="1">
      <c r="A98" s="10"/>
      <c r="B98" s="41"/>
      <c r="C98" s="16"/>
      <c r="D98" s="818"/>
      <c r="E98" s="393"/>
      <c r="F98" s="501"/>
      <c r="G98" s="41"/>
      <c r="H98" s="818"/>
      <c r="I98" s="391"/>
      <c r="J98" s="501"/>
      <c r="L98" s="822"/>
      <c r="M98" s="391"/>
      <c r="N98" s="501"/>
    </row>
    <row r="99" spans="1:14" ht="16.5" customHeight="1">
      <c r="A99" s="10"/>
      <c r="B99" s="32"/>
      <c r="C99" s="126" t="s">
        <v>1112</v>
      </c>
      <c r="D99" s="818">
        <v>180</v>
      </c>
      <c r="E99" s="391"/>
      <c r="F99" s="501"/>
      <c r="G99" s="4" t="s">
        <v>1112</v>
      </c>
      <c r="H99" s="818">
        <v>130</v>
      </c>
      <c r="I99" s="391"/>
      <c r="J99" s="501"/>
      <c r="K99" s="4" t="s">
        <v>1112</v>
      </c>
      <c r="L99" s="823">
        <v>0</v>
      </c>
      <c r="M99" s="32"/>
      <c r="N99" s="316"/>
    </row>
    <row r="100" spans="1:14" ht="16.5" customHeight="1">
      <c r="A100" s="10"/>
      <c r="B100" s="32"/>
      <c r="C100" s="126" t="s">
        <v>1113</v>
      </c>
      <c r="D100" s="818">
        <v>0</v>
      </c>
      <c r="E100" s="391"/>
      <c r="F100" s="501"/>
      <c r="G100" s="4" t="s">
        <v>1113</v>
      </c>
      <c r="H100" s="818">
        <v>0</v>
      </c>
      <c r="I100" s="391"/>
      <c r="J100" s="501"/>
      <c r="K100" s="4" t="s">
        <v>1113</v>
      </c>
      <c r="L100" s="823">
        <v>0</v>
      </c>
      <c r="M100" s="32"/>
      <c r="N100" s="316"/>
    </row>
    <row r="101" spans="1:14" ht="16.5" customHeight="1">
      <c r="A101" s="10"/>
      <c r="B101" s="32"/>
      <c r="C101" s="126" t="s">
        <v>1114</v>
      </c>
      <c r="D101" s="818">
        <v>180</v>
      </c>
      <c r="E101" s="391"/>
      <c r="F101" s="501"/>
      <c r="G101" s="4" t="s">
        <v>1114</v>
      </c>
      <c r="H101" s="818">
        <v>130</v>
      </c>
      <c r="I101" s="391"/>
      <c r="J101" s="501"/>
      <c r="K101" s="4" t="s">
        <v>1114</v>
      </c>
      <c r="L101" s="823">
        <v>0</v>
      </c>
      <c r="M101" s="32"/>
      <c r="N101" s="316"/>
    </row>
    <row r="102" spans="1:14" ht="16.5" customHeight="1">
      <c r="A102" s="10"/>
      <c r="B102" s="168"/>
      <c r="C102" s="489"/>
      <c r="D102" s="819"/>
      <c r="E102" s="385"/>
      <c r="F102" s="418"/>
      <c r="G102" s="421"/>
      <c r="H102" s="819"/>
      <c r="I102" s="385"/>
      <c r="J102" s="418"/>
      <c r="K102" s="421"/>
      <c r="L102" s="819"/>
      <c r="M102" s="385"/>
      <c r="N102" s="418"/>
    </row>
    <row r="103" spans="1:14" ht="16.5" customHeight="1">
      <c r="A103" s="15"/>
      <c r="C103" s="300"/>
      <c r="D103" s="813"/>
      <c r="E103" s="32"/>
      <c r="F103" s="316"/>
      <c r="H103" s="813"/>
      <c r="I103" s="32"/>
      <c r="J103" s="316"/>
      <c r="L103" s="813"/>
      <c r="M103" s="32"/>
      <c r="N103" s="316"/>
    </row>
    <row r="104" spans="1:14" ht="16.5" customHeight="1">
      <c r="A104" s="10"/>
      <c r="B104" s="19" t="s">
        <v>462</v>
      </c>
      <c r="C104" s="5" t="s">
        <v>242</v>
      </c>
      <c r="D104" s="818">
        <v>850</v>
      </c>
      <c r="E104" s="391" t="s">
        <v>20</v>
      </c>
      <c r="F104" s="509">
        <v>2006</v>
      </c>
      <c r="G104" s="14" t="s">
        <v>12</v>
      </c>
      <c r="H104" s="818">
        <v>650</v>
      </c>
      <c r="I104" s="391" t="s">
        <v>20</v>
      </c>
      <c r="J104" s="316"/>
      <c r="K104" s="309" t="s">
        <v>64</v>
      </c>
      <c r="L104" s="818">
        <v>0</v>
      </c>
      <c r="M104" s="393"/>
      <c r="N104" s="509"/>
    </row>
    <row r="105" spans="1:14" ht="16.5" customHeight="1">
      <c r="A105" s="10"/>
      <c r="B105" s="19"/>
      <c r="C105" s="5" t="s">
        <v>156</v>
      </c>
      <c r="D105" s="818">
        <v>475</v>
      </c>
      <c r="E105" s="391" t="s">
        <v>20</v>
      </c>
      <c r="F105" s="501"/>
      <c r="G105" s="14" t="s">
        <v>156</v>
      </c>
      <c r="H105" s="818">
        <v>430</v>
      </c>
      <c r="I105" s="391" t="s">
        <v>20</v>
      </c>
      <c r="J105" s="509"/>
      <c r="K105" s="14"/>
      <c r="L105" s="818"/>
      <c r="M105" s="393"/>
      <c r="N105" s="509"/>
    </row>
    <row r="106" spans="1:14" ht="16.5" customHeight="1">
      <c r="A106" s="10"/>
      <c r="B106" s="19"/>
      <c r="C106" s="300" t="s">
        <v>34</v>
      </c>
      <c r="D106" s="818">
        <v>500</v>
      </c>
      <c r="E106" s="391" t="s">
        <v>20</v>
      </c>
      <c r="F106" s="509">
        <v>2013</v>
      </c>
      <c r="G106" s="309" t="s">
        <v>34</v>
      </c>
      <c r="H106" s="818">
        <v>500</v>
      </c>
      <c r="I106" s="391" t="s">
        <v>20</v>
      </c>
      <c r="J106" s="501">
        <v>2013</v>
      </c>
      <c r="K106" s="14"/>
      <c r="L106" s="818"/>
      <c r="M106" s="393"/>
      <c r="N106" s="509"/>
    </row>
    <row r="107" spans="1:14" ht="16.5" customHeight="1">
      <c r="A107" s="10"/>
      <c r="B107" s="19"/>
      <c r="C107" s="5" t="s">
        <v>705</v>
      </c>
      <c r="D107" s="818">
        <v>100</v>
      </c>
      <c r="E107" s="391" t="s">
        <v>20</v>
      </c>
      <c r="F107" s="509"/>
      <c r="H107" s="829"/>
      <c r="I107" s="32"/>
      <c r="J107" s="316"/>
      <c r="K107" s="14"/>
      <c r="L107" s="818"/>
      <c r="M107" s="393"/>
      <c r="N107" s="509"/>
    </row>
    <row r="108" spans="1:14" ht="16.5" customHeight="1">
      <c r="A108" s="10"/>
      <c r="B108" s="19"/>
      <c r="C108" s="5" t="s">
        <v>244</v>
      </c>
      <c r="D108" s="818">
        <v>55</v>
      </c>
      <c r="E108" s="391" t="s">
        <v>20</v>
      </c>
      <c r="F108" s="509"/>
      <c r="H108" s="818"/>
      <c r="I108" s="391"/>
      <c r="J108" s="501"/>
      <c r="K108" s="14"/>
      <c r="L108" s="818"/>
      <c r="M108" s="393"/>
      <c r="N108" s="509"/>
    </row>
    <row r="109" spans="1:14" ht="16.5" customHeight="1">
      <c r="A109" s="10"/>
      <c r="B109" s="19"/>
      <c r="C109" s="5" t="s">
        <v>245</v>
      </c>
      <c r="D109" s="818">
        <v>450</v>
      </c>
      <c r="E109" s="391" t="s">
        <v>20</v>
      </c>
      <c r="F109" s="509">
        <v>2010</v>
      </c>
      <c r="G109" s="14"/>
      <c r="H109" s="818"/>
      <c r="I109" s="391"/>
      <c r="J109" s="509"/>
      <c r="K109" s="14"/>
      <c r="L109" s="818"/>
      <c r="M109" s="393"/>
      <c r="N109" s="509"/>
    </row>
    <row r="110" spans="1:14" ht="16.5" customHeight="1">
      <c r="A110" s="10"/>
      <c r="B110" s="19"/>
      <c r="C110" s="300" t="s">
        <v>34</v>
      </c>
      <c r="D110" s="818">
        <v>100</v>
      </c>
      <c r="E110" s="393" t="s">
        <v>20</v>
      </c>
      <c r="F110" s="509">
        <v>2015</v>
      </c>
      <c r="G110" s="14"/>
      <c r="H110" s="818"/>
      <c r="I110" s="393"/>
      <c r="J110" s="509"/>
      <c r="K110" s="14"/>
      <c r="L110" s="818"/>
      <c r="M110" s="393"/>
      <c r="N110" s="509"/>
    </row>
    <row r="111" spans="1:14" ht="16.5" customHeight="1">
      <c r="A111" s="10"/>
      <c r="B111" s="19"/>
      <c r="C111" s="300"/>
      <c r="D111" s="818"/>
      <c r="E111" s="393"/>
      <c r="F111" s="509"/>
      <c r="G111" s="14"/>
      <c r="H111" s="818"/>
      <c r="I111" s="393"/>
      <c r="J111" s="509"/>
      <c r="K111" s="14"/>
      <c r="L111" s="818"/>
      <c r="M111" s="393"/>
      <c r="N111" s="509"/>
    </row>
    <row r="112" spans="1:14" ht="16.5" customHeight="1">
      <c r="A112" s="10"/>
      <c r="B112" s="19"/>
      <c r="C112" s="300"/>
      <c r="D112" s="818"/>
      <c r="E112" s="393"/>
      <c r="F112" s="509"/>
      <c r="G112" s="14"/>
      <c r="H112" s="818"/>
      <c r="I112" s="393"/>
      <c r="J112" s="509"/>
      <c r="K112" s="14"/>
      <c r="L112" s="818"/>
      <c r="M112" s="393"/>
      <c r="N112" s="509"/>
    </row>
    <row r="113" spans="1:14" ht="16.5" customHeight="1">
      <c r="A113" s="10"/>
      <c r="B113" s="19"/>
      <c r="C113" s="300"/>
      <c r="D113" s="818"/>
      <c r="E113" s="393"/>
      <c r="F113" s="509"/>
      <c r="G113" s="14"/>
      <c r="H113" s="818"/>
      <c r="I113" s="393"/>
      <c r="J113" s="509"/>
      <c r="K113" s="14"/>
      <c r="L113" s="818"/>
      <c r="M113" s="393"/>
      <c r="N113" s="509"/>
    </row>
    <row r="114" spans="1:14" ht="16.5" customHeight="1">
      <c r="A114" s="10"/>
      <c r="B114" s="32"/>
      <c r="C114" s="126" t="s">
        <v>1112</v>
      </c>
      <c r="D114" s="818">
        <v>2530</v>
      </c>
      <c r="E114" s="391"/>
      <c r="F114" s="501"/>
      <c r="G114" s="4" t="s">
        <v>1112</v>
      </c>
      <c r="H114" s="818">
        <v>1580</v>
      </c>
      <c r="I114" s="391"/>
      <c r="J114" s="501"/>
      <c r="K114" s="4" t="s">
        <v>1112</v>
      </c>
      <c r="L114" s="823">
        <v>0</v>
      </c>
      <c r="M114" s="32"/>
      <c r="N114" s="316"/>
    </row>
    <row r="115" spans="1:14" ht="16.5" customHeight="1">
      <c r="A115" s="10"/>
      <c r="B115" s="32"/>
      <c r="C115" s="126" t="s">
        <v>1113</v>
      </c>
      <c r="D115" s="818">
        <v>0</v>
      </c>
      <c r="E115" s="391"/>
      <c r="F115" s="501"/>
      <c r="G115" s="4" t="s">
        <v>1113</v>
      </c>
      <c r="H115" s="818">
        <v>0</v>
      </c>
      <c r="I115" s="391"/>
      <c r="J115" s="501"/>
      <c r="K115" s="4" t="s">
        <v>1113</v>
      </c>
      <c r="L115" s="823">
        <v>0</v>
      </c>
      <c r="M115" s="32"/>
      <c r="N115" s="316"/>
    </row>
    <row r="116" spans="1:14" ht="16.5" customHeight="1">
      <c r="A116" s="10"/>
      <c r="B116" s="32"/>
      <c r="C116" s="126" t="s">
        <v>1114</v>
      </c>
      <c r="D116" s="818">
        <v>2530</v>
      </c>
      <c r="E116" s="391"/>
      <c r="F116" s="501"/>
      <c r="G116" s="4" t="s">
        <v>1114</v>
      </c>
      <c r="H116" s="818">
        <v>1580</v>
      </c>
      <c r="I116" s="391"/>
      <c r="J116" s="501"/>
      <c r="K116" s="4" t="s">
        <v>1114</v>
      </c>
      <c r="L116" s="823">
        <v>0</v>
      </c>
      <c r="M116" s="32"/>
      <c r="N116" s="316"/>
    </row>
    <row r="117" spans="1:14" ht="16.5" customHeight="1">
      <c r="A117" s="15"/>
      <c r="C117" s="469"/>
      <c r="D117" s="831"/>
      <c r="E117" s="350"/>
      <c r="F117" s="444"/>
      <c r="G117" s="473"/>
      <c r="H117" s="831"/>
      <c r="I117" s="350"/>
      <c r="J117" s="444"/>
      <c r="K117" s="473"/>
      <c r="L117" s="831"/>
      <c r="M117" s="350"/>
      <c r="N117" s="444"/>
    </row>
    <row r="118" spans="1:14" ht="16.5" customHeight="1">
      <c r="A118" s="15"/>
      <c r="C118" s="470"/>
      <c r="D118" s="820"/>
      <c r="E118" s="386"/>
      <c r="F118" s="504"/>
      <c r="G118" s="1506"/>
      <c r="H118" s="1507"/>
      <c r="I118" s="1508"/>
      <c r="J118" s="1509"/>
      <c r="K118" s="499"/>
      <c r="L118" s="820"/>
      <c r="M118" s="386"/>
      <c r="N118" s="504"/>
    </row>
    <row r="119" spans="1:14" ht="16.5" customHeight="1">
      <c r="A119" s="10"/>
      <c r="B119" s="41" t="s">
        <v>463</v>
      </c>
      <c r="C119" s="300" t="s">
        <v>289</v>
      </c>
      <c r="D119" s="818">
        <v>310</v>
      </c>
      <c r="E119" s="391" t="s">
        <v>20</v>
      </c>
      <c r="F119" s="316">
        <v>2014</v>
      </c>
      <c r="G119" s="1496" t="s">
        <v>1151</v>
      </c>
      <c r="H119" s="1510">
        <v>45</v>
      </c>
      <c r="I119" s="1511" t="s">
        <v>20</v>
      </c>
      <c r="J119" s="1512">
        <v>1994</v>
      </c>
      <c r="L119" s="822"/>
      <c r="M119" s="391"/>
      <c r="N119" s="501"/>
    </row>
    <row r="120" spans="1:14" ht="16.5" customHeight="1">
      <c r="A120" s="10"/>
      <c r="B120" s="41"/>
      <c r="C120" s="300" t="s">
        <v>717</v>
      </c>
      <c r="D120" s="818">
        <v>210</v>
      </c>
      <c r="E120" s="391" t="s">
        <v>20</v>
      </c>
      <c r="F120" s="316">
        <v>2010</v>
      </c>
      <c r="G120" s="1496" t="s">
        <v>718</v>
      </c>
      <c r="H120" s="1510">
        <v>380</v>
      </c>
      <c r="I120" s="1511" t="s">
        <v>20</v>
      </c>
      <c r="J120" s="1512">
        <v>1995</v>
      </c>
      <c r="L120" s="822"/>
      <c r="M120" s="391"/>
      <c r="N120" s="501"/>
    </row>
    <row r="121" spans="1:14" ht="16.5" customHeight="1">
      <c r="A121" s="10"/>
      <c r="B121" s="41"/>
      <c r="C121" s="300" t="s">
        <v>706</v>
      </c>
      <c r="D121" s="818">
        <v>470</v>
      </c>
      <c r="E121" s="391" t="s">
        <v>20</v>
      </c>
      <c r="F121" s="316"/>
      <c r="G121" s="1496" t="s">
        <v>716</v>
      </c>
      <c r="H121" s="1510">
        <v>480</v>
      </c>
      <c r="I121" s="1511" t="s">
        <v>20</v>
      </c>
      <c r="J121" s="1512">
        <v>2011</v>
      </c>
      <c r="L121" s="822"/>
      <c r="M121" s="391"/>
      <c r="N121" s="501"/>
    </row>
    <row r="122" spans="1:14" ht="16.5" customHeight="1">
      <c r="A122" s="10"/>
      <c r="B122" s="41"/>
      <c r="C122" s="300" t="s">
        <v>1147</v>
      </c>
      <c r="D122" s="818">
        <v>20</v>
      </c>
      <c r="E122" s="391" t="s">
        <v>10</v>
      </c>
      <c r="F122" s="316">
        <v>2020</v>
      </c>
      <c r="G122" s="1496" t="s">
        <v>716</v>
      </c>
      <c r="H122" s="1510">
        <v>110</v>
      </c>
      <c r="I122" s="1511" t="s">
        <v>10</v>
      </c>
      <c r="J122" s="1512">
        <v>2019</v>
      </c>
      <c r="L122" s="822"/>
      <c r="M122" s="391"/>
      <c r="N122" s="501"/>
    </row>
    <row r="123" spans="1:14" ht="16.5" customHeight="1">
      <c r="A123" s="10"/>
      <c r="B123" s="41"/>
      <c r="C123" s="300" t="s">
        <v>1147</v>
      </c>
      <c r="D123" s="818">
        <v>600</v>
      </c>
      <c r="E123" s="391" t="s">
        <v>10</v>
      </c>
      <c r="F123" s="316">
        <v>2024</v>
      </c>
      <c r="G123" s="1496" t="s">
        <v>1152</v>
      </c>
      <c r="H123" s="1510">
        <v>160</v>
      </c>
      <c r="I123" s="1511" t="s">
        <v>10</v>
      </c>
      <c r="J123" s="1512">
        <v>2022</v>
      </c>
      <c r="L123" s="822"/>
      <c r="M123" s="391"/>
      <c r="N123" s="501"/>
    </row>
    <row r="124" spans="1:14" ht="16.5" customHeight="1">
      <c r="A124" s="10"/>
      <c r="B124" s="41"/>
      <c r="C124" s="300"/>
      <c r="D124" s="818"/>
      <c r="E124" s="391"/>
      <c r="F124" s="316"/>
      <c r="G124" s="1496" t="s">
        <v>1152</v>
      </c>
      <c r="H124" s="1510">
        <v>450</v>
      </c>
      <c r="I124" s="1511" t="s">
        <v>10</v>
      </c>
      <c r="J124" s="1512">
        <v>2024</v>
      </c>
      <c r="L124" s="822"/>
      <c r="M124" s="391"/>
      <c r="N124" s="501"/>
    </row>
    <row r="125" spans="1:14" ht="16.5" customHeight="1">
      <c r="A125" s="10"/>
      <c r="B125" s="41"/>
      <c r="C125" s="300"/>
      <c r="D125" s="818"/>
      <c r="E125" s="391"/>
      <c r="F125" s="316"/>
      <c r="G125" s="1496" t="s">
        <v>1148</v>
      </c>
      <c r="H125" s="1510">
        <v>60</v>
      </c>
      <c r="I125" s="1511" t="s">
        <v>11</v>
      </c>
      <c r="J125" s="1512">
        <v>2023</v>
      </c>
      <c r="L125" s="822"/>
      <c r="M125" s="391"/>
      <c r="N125" s="501"/>
    </row>
    <row r="126" spans="1:14" ht="16.5" customHeight="1">
      <c r="A126" s="10"/>
      <c r="B126" s="41"/>
      <c r="C126" s="300"/>
      <c r="D126" s="818"/>
      <c r="E126" s="391"/>
      <c r="F126" s="316"/>
      <c r="G126" s="1496" t="s">
        <v>2</v>
      </c>
      <c r="H126" s="1510" t="s">
        <v>2</v>
      </c>
      <c r="I126" s="1511"/>
      <c r="J126" s="1512"/>
      <c r="L126" s="822"/>
      <c r="M126" s="391"/>
      <c r="N126" s="501"/>
    </row>
    <row r="127" spans="1:14" ht="16.5" customHeight="1">
      <c r="A127" s="10"/>
      <c r="B127" s="41"/>
      <c r="C127" s="300"/>
      <c r="D127" s="818"/>
      <c r="E127" s="391"/>
      <c r="F127" s="316"/>
      <c r="G127" s="1496"/>
      <c r="H127" s="1510"/>
      <c r="I127" s="1511"/>
      <c r="J127" s="1512"/>
      <c r="L127" s="822"/>
      <c r="M127" s="391"/>
      <c r="N127" s="501"/>
    </row>
    <row r="128" spans="1:14" ht="16.5" customHeight="1">
      <c r="A128" s="10"/>
      <c r="B128" s="41"/>
      <c r="C128" s="300"/>
      <c r="D128" s="818"/>
      <c r="E128" s="391"/>
      <c r="F128" s="316"/>
      <c r="G128" s="1496"/>
      <c r="H128" s="1510"/>
      <c r="I128" s="1511"/>
      <c r="J128" s="1512"/>
      <c r="L128" s="822"/>
      <c r="M128" s="391"/>
      <c r="N128" s="501"/>
    </row>
    <row r="129" spans="1:14" ht="16.5" customHeight="1">
      <c r="A129" s="10"/>
      <c r="B129" s="32"/>
      <c r="C129" s="126" t="s">
        <v>1112</v>
      </c>
      <c r="D129" s="818">
        <v>990</v>
      </c>
      <c r="E129" s="391"/>
      <c r="F129" s="501"/>
      <c r="G129" s="1498" t="s">
        <v>1112</v>
      </c>
      <c r="H129" s="1510">
        <v>905</v>
      </c>
      <c r="I129" s="1511"/>
      <c r="J129" s="1512"/>
      <c r="K129" s="4" t="s">
        <v>1112</v>
      </c>
      <c r="L129" s="823">
        <v>0</v>
      </c>
      <c r="M129" s="32"/>
      <c r="N129" s="316"/>
    </row>
    <row r="130" spans="1:14" ht="16.5" customHeight="1">
      <c r="A130" s="10"/>
      <c r="B130" s="32"/>
      <c r="C130" s="126" t="s">
        <v>1113</v>
      </c>
      <c r="D130" s="818">
        <v>20</v>
      </c>
      <c r="E130" s="391"/>
      <c r="F130" s="501"/>
      <c r="G130" s="1498" t="s">
        <v>1113</v>
      </c>
      <c r="H130" s="1510">
        <f>SUM(H122:H125)</f>
        <v>780</v>
      </c>
      <c r="I130" s="1511"/>
      <c r="J130" s="1512"/>
      <c r="K130" s="4" t="s">
        <v>1113</v>
      </c>
      <c r="L130" s="823">
        <v>0</v>
      </c>
      <c r="M130" s="32"/>
      <c r="N130" s="316"/>
    </row>
    <row r="131" spans="1:14" ht="16.5" customHeight="1">
      <c r="A131" s="10"/>
      <c r="B131" s="32"/>
      <c r="C131" s="126" t="s">
        <v>1114</v>
      </c>
      <c r="D131" s="818">
        <v>1010</v>
      </c>
      <c r="E131" s="391"/>
      <c r="F131" s="501"/>
      <c r="G131" s="1498" t="s">
        <v>1114</v>
      </c>
      <c r="H131" s="1510">
        <f>SUM(H129:H130)</f>
        <v>1685</v>
      </c>
      <c r="I131" s="1511"/>
      <c r="J131" s="1512"/>
      <c r="K131" s="4" t="s">
        <v>1114</v>
      </c>
      <c r="L131" s="823">
        <v>0</v>
      </c>
      <c r="M131" s="32"/>
      <c r="N131" s="316"/>
    </row>
    <row r="132" spans="1:14" ht="16.5" customHeight="1">
      <c r="A132" s="33"/>
      <c r="B132" s="189"/>
      <c r="C132" s="469"/>
      <c r="D132" s="819"/>
      <c r="E132" s="387"/>
      <c r="F132" s="444"/>
      <c r="G132" s="1502"/>
      <c r="H132" s="1513"/>
      <c r="I132" s="1514"/>
      <c r="J132" s="1515"/>
      <c r="K132" s="473"/>
      <c r="L132" s="819"/>
      <c r="M132" s="387"/>
      <c r="N132" s="444"/>
    </row>
    <row r="133" spans="1:14" s="3" customFormat="1" ht="16.5" customHeight="1">
      <c r="C133" s="445"/>
      <c r="D133" s="804"/>
      <c r="E133" s="161"/>
      <c r="F133" s="137"/>
      <c r="G133" s="445"/>
      <c r="H133" s="804"/>
      <c r="I133" s="161"/>
      <c r="J133" s="137"/>
      <c r="K133" s="445"/>
      <c r="L133" s="804"/>
      <c r="M133" s="161"/>
      <c r="N133" s="137"/>
    </row>
  </sheetData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37" firstPageNumber="95" orientation="portrait" useFirstPageNumber="1" r:id="rId1"/>
  <headerFooter scaleWithDoc="0" alignWithMargins="0">
    <oddFooter>&amp;C104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FFF00"/>
    <pageSetUpPr fitToPage="1"/>
  </sheetPr>
  <dimension ref="A1:AG121"/>
  <sheetViews>
    <sheetView showGridLines="0" view="pageBreakPreview" zoomScaleNormal="106" zoomScaleSheetLayoutView="100" workbookViewId="0">
      <pane ySplit="5" topLeftCell="A6" activePane="bottomLeft" state="frozen"/>
      <selection activeCell="K35" sqref="K35"/>
      <selection pane="bottomLeft" activeCell="C1" sqref="C1"/>
    </sheetView>
  </sheetViews>
  <sheetFormatPr defaultColWidth="9" defaultRowHeight="14.25"/>
  <cols>
    <col min="1" max="1" width="1.625" style="2" customWidth="1"/>
    <col min="2" max="2" width="14.625" style="2" customWidth="1"/>
    <col min="3" max="3" width="39.875" style="309" customWidth="1"/>
    <col min="4" max="4" width="8.875" style="804" customWidth="1"/>
    <col min="5" max="5" width="6.875" style="161" customWidth="1"/>
    <col min="6" max="6" width="8.75" style="137" customWidth="1"/>
    <col min="7" max="7" width="39.875" style="309" customWidth="1"/>
    <col min="8" max="8" width="8.875" style="804" customWidth="1"/>
    <col min="9" max="9" width="6.875" style="161" customWidth="1"/>
    <col min="10" max="10" width="8.75" style="137" customWidth="1"/>
    <col min="11" max="11" width="39.875" style="309" customWidth="1"/>
    <col min="12" max="12" width="8.875" style="804" customWidth="1"/>
    <col min="13" max="13" width="6.875" style="161" customWidth="1"/>
    <col min="14" max="14" width="8.75" style="137" customWidth="1"/>
    <col min="15" max="16384" width="9" style="2"/>
  </cols>
  <sheetData>
    <row r="1" spans="1:33" s="47" customFormat="1" ht="18" customHeight="1">
      <c r="A1" s="351" t="s">
        <v>1058</v>
      </c>
      <c r="B1" s="352"/>
      <c r="C1" s="351"/>
      <c r="D1" s="799"/>
      <c r="E1" s="354"/>
      <c r="F1" s="355"/>
      <c r="G1" s="351"/>
      <c r="H1" s="810" t="s">
        <v>5</v>
      </c>
      <c r="I1" s="354"/>
      <c r="J1" s="355"/>
      <c r="K1" s="351"/>
      <c r="L1" s="799"/>
      <c r="M1" s="354"/>
      <c r="N1" s="355"/>
    </row>
    <row r="2" spans="1:33" s="47" customFormat="1" ht="16.5" customHeight="1">
      <c r="A2" s="352"/>
      <c r="B2" s="352"/>
      <c r="C2" s="351"/>
      <c r="D2" s="799"/>
      <c r="E2" s="354"/>
      <c r="F2" s="355"/>
      <c r="G2" s="351"/>
      <c r="H2" s="799"/>
      <c r="I2" s="354"/>
      <c r="J2" s="355"/>
      <c r="K2" s="351"/>
      <c r="L2" s="799"/>
      <c r="M2" s="354"/>
      <c r="N2" s="355"/>
    </row>
    <row r="3" spans="1:33" s="47" customFormat="1" ht="16.5" customHeight="1">
      <c r="A3" s="352"/>
      <c r="B3" s="352"/>
      <c r="C3" s="351"/>
      <c r="D3" s="799"/>
      <c r="E3" s="354"/>
      <c r="F3" s="355"/>
      <c r="G3" s="351"/>
      <c r="H3" s="799"/>
      <c r="I3" s="354"/>
      <c r="J3" s="355"/>
      <c r="K3" s="351"/>
      <c r="L3" s="824"/>
      <c r="M3" s="354"/>
      <c r="N3" s="148" t="s">
        <v>408</v>
      </c>
    </row>
    <row r="4" spans="1:33" s="47" customFormat="1" ht="18" customHeight="1">
      <c r="A4" s="21" t="s">
        <v>416</v>
      </c>
      <c r="B4" s="22"/>
      <c r="C4" s="21" t="s">
        <v>7</v>
      </c>
      <c r="D4" s="800"/>
      <c r="E4" s="338"/>
      <c r="F4" s="139"/>
      <c r="G4" s="39" t="s">
        <v>425</v>
      </c>
      <c r="H4" s="811"/>
      <c r="I4" s="333"/>
      <c r="J4" s="141"/>
      <c r="K4" s="172" t="s">
        <v>8</v>
      </c>
      <c r="L4" s="811"/>
      <c r="M4" s="333"/>
      <c r="N4" s="145"/>
    </row>
    <row r="5" spans="1:33" s="47" customFormat="1" ht="18" customHeight="1">
      <c r="A5" s="23"/>
      <c r="B5" s="24"/>
      <c r="C5" s="172" t="s">
        <v>412</v>
      </c>
      <c r="D5" s="801" t="s">
        <v>1207</v>
      </c>
      <c r="E5" s="334" t="s">
        <v>302</v>
      </c>
      <c r="F5" s="141" t="s">
        <v>413</v>
      </c>
      <c r="G5" s="174" t="s">
        <v>412</v>
      </c>
      <c r="H5" s="801" t="s">
        <v>1207</v>
      </c>
      <c r="I5" s="334" t="s">
        <v>302</v>
      </c>
      <c r="J5" s="173" t="s">
        <v>413</v>
      </c>
      <c r="K5" s="175" t="s">
        <v>412</v>
      </c>
      <c r="L5" s="801" t="s">
        <v>1207</v>
      </c>
      <c r="M5" s="334" t="s">
        <v>302</v>
      </c>
      <c r="N5" s="141" t="s">
        <v>413</v>
      </c>
    </row>
    <row r="6" spans="1:33" ht="18.75">
      <c r="A6" s="154" t="s">
        <v>456</v>
      </c>
      <c r="B6" s="52"/>
      <c r="C6" s="25"/>
      <c r="D6" s="820"/>
      <c r="E6" s="394"/>
      <c r="F6" s="129"/>
      <c r="G6" s="25"/>
      <c r="H6" s="820"/>
      <c r="I6" s="394"/>
      <c r="J6" s="129"/>
      <c r="K6" s="25"/>
      <c r="L6" s="820"/>
      <c r="M6" s="394"/>
      <c r="N6" s="129"/>
    </row>
    <row r="7" spans="1:33" ht="6" customHeight="1">
      <c r="A7" s="36"/>
      <c r="B7" s="14"/>
      <c r="C7" s="36"/>
      <c r="D7" s="803"/>
      <c r="E7" s="150"/>
      <c r="F7" s="147"/>
      <c r="G7" s="36"/>
      <c r="H7" s="803"/>
      <c r="I7" s="150"/>
      <c r="J7" s="147"/>
      <c r="K7" s="410"/>
      <c r="L7" s="803"/>
      <c r="M7" s="307"/>
      <c r="N7" s="155"/>
      <c r="AD7" s="51"/>
      <c r="AE7" s="51"/>
      <c r="AF7" s="51"/>
      <c r="AG7" s="51"/>
    </row>
    <row r="8" spans="1:33" ht="16.5" customHeight="1">
      <c r="A8" s="40"/>
      <c r="B8" s="151" t="s">
        <v>1139</v>
      </c>
      <c r="C8" s="412" t="s">
        <v>15</v>
      </c>
      <c r="D8" s="814">
        <v>400</v>
      </c>
      <c r="E8" s="307" t="s">
        <v>882</v>
      </c>
      <c r="F8" s="409">
        <v>1997</v>
      </c>
      <c r="G8" s="412" t="s">
        <v>16</v>
      </c>
      <c r="H8" s="825">
        <v>420</v>
      </c>
      <c r="I8" s="307" t="s">
        <v>882</v>
      </c>
      <c r="J8" s="407">
        <v>1995</v>
      </c>
      <c r="K8" s="412" t="s">
        <v>17</v>
      </c>
      <c r="L8" s="825">
        <v>307</v>
      </c>
      <c r="M8" s="307" t="s">
        <v>20</v>
      </c>
      <c r="N8" s="407">
        <v>1997</v>
      </c>
      <c r="O8" s="51"/>
      <c r="P8" s="51"/>
    </row>
    <row r="9" spans="1:33" ht="16.5" customHeight="1">
      <c r="A9" s="40"/>
      <c r="B9" s="53"/>
      <c r="C9" s="410" t="s">
        <v>34</v>
      </c>
      <c r="D9" s="814">
        <v>130</v>
      </c>
      <c r="E9" s="307" t="s">
        <v>882</v>
      </c>
      <c r="F9" s="409">
        <v>2004</v>
      </c>
      <c r="G9" s="410" t="s">
        <v>34</v>
      </c>
      <c r="H9" s="825">
        <v>200</v>
      </c>
      <c r="I9" s="307" t="s">
        <v>882</v>
      </c>
      <c r="J9" s="407">
        <v>2006</v>
      </c>
      <c r="K9" s="410" t="s">
        <v>34</v>
      </c>
      <c r="L9" s="825">
        <v>363</v>
      </c>
      <c r="M9" s="307" t="s">
        <v>20</v>
      </c>
      <c r="N9" s="407">
        <v>2004</v>
      </c>
      <c r="O9" s="51"/>
      <c r="P9" s="51"/>
    </row>
    <row r="10" spans="1:33" ht="16.5" customHeight="1">
      <c r="A10" s="40"/>
      <c r="B10" s="53"/>
      <c r="C10" s="410" t="s">
        <v>34</v>
      </c>
      <c r="D10" s="814">
        <v>616</v>
      </c>
      <c r="E10" s="307" t="s">
        <v>882</v>
      </c>
      <c r="F10" s="409">
        <v>2008</v>
      </c>
      <c r="G10" s="410" t="s">
        <v>55</v>
      </c>
      <c r="H10" s="825">
        <v>400</v>
      </c>
      <c r="I10" s="307" t="s">
        <v>882</v>
      </c>
      <c r="J10" s="407">
        <v>1999</v>
      </c>
      <c r="K10" s="410" t="s">
        <v>34</v>
      </c>
      <c r="L10" s="825">
        <v>37</v>
      </c>
      <c r="M10" s="307" t="s">
        <v>20</v>
      </c>
      <c r="N10" s="407">
        <v>2015</v>
      </c>
      <c r="O10" s="51"/>
      <c r="P10" s="51"/>
    </row>
    <row r="11" spans="1:33" ht="16.5" customHeight="1">
      <c r="A11" s="40"/>
      <c r="B11" s="53"/>
      <c r="C11" s="412" t="s">
        <v>34</v>
      </c>
      <c r="D11" s="814">
        <v>115</v>
      </c>
      <c r="E11" s="307" t="s">
        <v>35</v>
      </c>
      <c r="F11" s="409">
        <v>2016</v>
      </c>
      <c r="G11" s="410" t="s">
        <v>34</v>
      </c>
      <c r="H11" s="825">
        <v>400</v>
      </c>
      <c r="I11" s="307" t="s">
        <v>882</v>
      </c>
      <c r="J11" s="407">
        <v>2002</v>
      </c>
      <c r="K11" s="412" t="s">
        <v>9</v>
      </c>
      <c r="L11" s="825">
        <v>114</v>
      </c>
      <c r="M11" s="307" t="s">
        <v>20</v>
      </c>
      <c r="N11" s="407">
        <v>1997</v>
      </c>
      <c r="O11" s="51"/>
      <c r="P11" s="51"/>
    </row>
    <row r="12" spans="1:33" ht="16.5" customHeight="1">
      <c r="A12" s="40"/>
      <c r="B12" s="53"/>
      <c r="C12" s="412" t="s">
        <v>56</v>
      </c>
      <c r="D12" s="814">
        <v>520</v>
      </c>
      <c r="E12" s="307" t="s">
        <v>882</v>
      </c>
      <c r="F12" s="409">
        <v>1999</v>
      </c>
      <c r="G12" s="410" t="s">
        <v>34</v>
      </c>
      <c r="H12" s="825">
        <v>50</v>
      </c>
      <c r="I12" s="307" t="s">
        <v>882</v>
      </c>
      <c r="J12" s="407">
        <v>2003</v>
      </c>
      <c r="K12" s="410" t="s">
        <v>36</v>
      </c>
      <c r="L12" s="825">
        <v>120</v>
      </c>
      <c r="M12" s="307" t="s">
        <v>20</v>
      </c>
      <c r="N12" s="407">
        <v>1999</v>
      </c>
      <c r="O12" s="51"/>
      <c r="P12" s="51"/>
    </row>
    <row r="13" spans="1:33" ht="16.5" customHeight="1">
      <c r="A13" s="40"/>
      <c r="B13" s="53"/>
      <c r="C13" s="410" t="s">
        <v>57</v>
      </c>
      <c r="D13" s="814">
        <v>380</v>
      </c>
      <c r="E13" s="307" t="s">
        <v>882</v>
      </c>
      <c r="F13" s="409">
        <v>2002</v>
      </c>
      <c r="G13" s="410" t="s">
        <v>34</v>
      </c>
      <c r="H13" s="825">
        <v>50</v>
      </c>
      <c r="I13" s="307" t="s">
        <v>882</v>
      </c>
      <c r="J13" s="407">
        <v>2004</v>
      </c>
      <c r="K13" s="412" t="s">
        <v>34</v>
      </c>
      <c r="L13" s="825">
        <v>40</v>
      </c>
      <c r="M13" s="307" t="s">
        <v>20</v>
      </c>
      <c r="N13" s="407">
        <v>2001</v>
      </c>
      <c r="O13" s="51"/>
      <c r="P13" s="51"/>
    </row>
    <row r="14" spans="1:33" ht="16.5" customHeight="1">
      <c r="A14" s="40"/>
      <c r="B14" s="53"/>
      <c r="C14" s="410" t="s">
        <v>34</v>
      </c>
      <c r="D14" s="825">
        <v>139</v>
      </c>
      <c r="E14" s="159" t="s">
        <v>882</v>
      </c>
      <c r="F14" s="407">
        <v>2008</v>
      </c>
      <c r="G14" s="410" t="s">
        <v>34</v>
      </c>
      <c r="H14" s="825">
        <v>540</v>
      </c>
      <c r="I14" s="307" t="s">
        <v>882</v>
      </c>
      <c r="J14" s="407">
        <v>2005</v>
      </c>
      <c r="K14" s="412" t="s">
        <v>57</v>
      </c>
      <c r="L14" s="825">
        <v>177</v>
      </c>
      <c r="M14" s="307" t="s">
        <v>20</v>
      </c>
      <c r="N14" s="407">
        <v>2008</v>
      </c>
      <c r="O14" s="51"/>
      <c r="P14" s="51"/>
    </row>
    <row r="15" spans="1:33" ht="16.5" customHeight="1">
      <c r="A15" s="40"/>
      <c r="B15" s="53"/>
      <c r="C15" s="410" t="s">
        <v>34</v>
      </c>
      <c r="D15" s="825">
        <v>70</v>
      </c>
      <c r="E15" s="159" t="s">
        <v>882</v>
      </c>
      <c r="F15" s="407">
        <v>2012</v>
      </c>
      <c r="G15" s="412" t="s">
        <v>58</v>
      </c>
      <c r="H15" s="825">
        <v>600</v>
      </c>
      <c r="I15" s="307" t="s">
        <v>882</v>
      </c>
      <c r="J15" s="407">
        <v>2006</v>
      </c>
      <c r="K15" s="412" t="s">
        <v>34</v>
      </c>
      <c r="L15" s="825">
        <v>100</v>
      </c>
      <c r="M15" s="307" t="s">
        <v>20</v>
      </c>
      <c r="N15" s="407">
        <v>2012</v>
      </c>
      <c r="O15" s="51"/>
      <c r="P15" s="51"/>
    </row>
    <row r="16" spans="1:33" ht="16.5" customHeight="1">
      <c r="A16" s="40"/>
      <c r="B16" s="53"/>
      <c r="C16" s="410"/>
      <c r="D16" s="825"/>
      <c r="E16" s="159"/>
      <c r="F16" s="407"/>
      <c r="G16" s="412"/>
      <c r="H16" s="825"/>
      <c r="I16" s="307"/>
      <c r="J16" s="407"/>
      <c r="K16" s="412" t="s">
        <v>886</v>
      </c>
      <c r="L16" s="825">
        <v>155</v>
      </c>
      <c r="M16" s="307" t="s">
        <v>20</v>
      </c>
      <c r="N16" s="407">
        <v>2010</v>
      </c>
      <c r="O16" s="51"/>
      <c r="P16" s="51"/>
    </row>
    <row r="17" spans="1:16" ht="16.5" customHeight="1">
      <c r="A17" s="40"/>
      <c r="B17" s="53"/>
      <c r="C17" s="410"/>
      <c r="D17" s="825"/>
      <c r="E17" s="159"/>
      <c r="F17" s="407"/>
      <c r="G17" s="412"/>
      <c r="H17" s="825"/>
      <c r="I17" s="307"/>
      <c r="J17" s="407"/>
      <c r="K17" s="412"/>
      <c r="L17" s="825"/>
      <c r="M17" s="307"/>
      <c r="N17" s="407"/>
      <c r="O17" s="51"/>
      <c r="P17" s="51"/>
    </row>
    <row r="18" spans="1:16" ht="16.5" customHeight="1">
      <c r="A18" s="10"/>
      <c r="B18" s="53"/>
      <c r="C18" s="300"/>
      <c r="D18" s="825"/>
      <c r="E18" s="159"/>
      <c r="F18" s="407"/>
      <c r="G18" s="413"/>
      <c r="H18" s="825"/>
      <c r="I18" s="307"/>
      <c r="J18" s="407"/>
      <c r="K18" s="413"/>
      <c r="L18" s="825"/>
      <c r="M18" s="307"/>
      <c r="N18" s="407"/>
      <c r="O18" s="51"/>
      <c r="P18" s="51"/>
    </row>
    <row r="19" spans="1:16" ht="16.5" customHeight="1">
      <c r="A19" s="40"/>
      <c r="B19" s="53"/>
      <c r="C19" s="410"/>
      <c r="D19" s="825"/>
      <c r="E19" s="159"/>
      <c r="F19" s="407"/>
      <c r="G19" s="412"/>
      <c r="H19" s="825"/>
      <c r="I19" s="307"/>
      <c r="J19" s="407"/>
      <c r="K19" s="412"/>
      <c r="L19" s="825"/>
      <c r="M19" s="307"/>
      <c r="N19" s="407"/>
      <c r="O19" s="51"/>
      <c r="P19" s="51"/>
    </row>
    <row r="20" spans="1:16" ht="16.5" customHeight="1">
      <c r="A20" s="10"/>
      <c r="B20" s="32"/>
      <c r="C20" s="126" t="s">
        <v>1134</v>
      </c>
      <c r="D20" s="818">
        <f>SUM(D8:D15)</f>
        <v>2370</v>
      </c>
      <c r="E20" s="391"/>
      <c r="F20" s="230"/>
      <c r="G20" s="126" t="s">
        <v>1134</v>
      </c>
      <c r="H20" s="818">
        <f>SUM(H8:H15)</f>
        <v>2660</v>
      </c>
      <c r="I20" s="391"/>
      <c r="J20" s="230"/>
      <c r="K20" s="4" t="s">
        <v>1134</v>
      </c>
      <c r="L20" s="818">
        <f>SUM(L8:L16)</f>
        <v>1413</v>
      </c>
      <c r="M20" s="32"/>
      <c r="N20" s="236"/>
    </row>
    <row r="21" spans="1:16" ht="16.5" customHeight="1">
      <c r="A21" s="10"/>
      <c r="B21" s="32"/>
      <c r="C21" s="126" t="s">
        <v>1135</v>
      </c>
      <c r="D21" s="818">
        <v>0</v>
      </c>
      <c r="E21" s="391"/>
      <c r="F21" s="230"/>
      <c r="G21" s="126" t="s">
        <v>1135</v>
      </c>
      <c r="H21" s="818">
        <v>0</v>
      </c>
      <c r="I21" s="391"/>
      <c r="J21" s="230"/>
      <c r="K21" s="4" t="s">
        <v>1135</v>
      </c>
      <c r="L21" s="823">
        <v>0</v>
      </c>
      <c r="M21" s="32"/>
      <c r="N21" s="236"/>
    </row>
    <row r="22" spans="1:16" ht="16.5" customHeight="1">
      <c r="A22" s="10"/>
      <c r="B22" s="32"/>
      <c r="C22" s="126" t="s">
        <v>1114</v>
      </c>
      <c r="D22" s="818">
        <f>SUM(D20:D21)</f>
        <v>2370</v>
      </c>
      <c r="E22" s="391"/>
      <c r="F22" s="230"/>
      <c r="G22" s="126" t="s">
        <v>1114</v>
      </c>
      <c r="H22" s="818">
        <f>SUM(H20:H21)</f>
        <v>2660</v>
      </c>
      <c r="I22" s="391"/>
      <c r="J22" s="230"/>
      <c r="K22" s="4" t="s">
        <v>1114</v>
      </c>
      <c r="L22" s="818">
        <f>SUM(L20:L21)</f>
        <v>1413</v>
      </c>
      <c r="M22" s="32"/>
      <c r="N22" s="236"/>
    </row>
    <row r="23" spans="1:16" ht="16.5" customHeight="1">
      <c r="A23" s="15"/>
      <c r="B23" s="38"/>
      <c r="C23" s="469"/>
      <c r="D23" s="815"/>
      <c r="E23" s="317"/>
      <c r="F23" s="156"/>
      <c r="G23" s="469"/>
      <c r="H23" s="815"/>
      <c r="I23" s="317"/>
      <c r="J23" s="156"/>
      <c r="K23" s="469"/>
      <c r="L23" s="815"/>
      <c r="M23" s="317"/>
      <c r="N23" s="156"/>
    </row>
    <row r="24" spans="1:16" ht="16.5" customHeight="1">
      <c r="A24" s="403"/>
      <c r="C24" s="410"/>
      <c r="D24" s="803"/>
      <c r="F24" s="155"/>
      <c r="G24" s="410"/>
      <c r="H24" s="803"/>
      <c r="J24" s="155"/>
      <c r="K24" s="410"/>
      <c r="L24" s="803"/>
      <c r="N24" s="155"/>
    </row>
    <row r="25" spans="1:16" ht="16.5" customHeight="1">
      <c r="A25" s="40"/>
      <c r="B25" s="53" t="s">
        <v>457</v>
      </c>
      <c r="C25" s="412" t="s">
        <v>701</v>
      </c>
      <c r="D25" s="814">
        <v>420</v>
      </c>
      <c r="E25" s="307" t="s">
        <v>20</v>
      </c>
      <c r="F25" s="409">
        <v>2000</v>
      </c>
      <c r="G25" s="412" t="s">
        <v>59</v>
      </c>
      <c r="H25" s="825">
        <v>600</v>
      </c>
      <c r="I25" s="307" t="s">
        <v>882</v>
      </c>
      <c r="J25" s="407">
        <v>2000</v>
      </c>
      <c r="K25" s="412" t="s">
        <v>678</v>
      </c>
      <c r="L25" s="825">
        <v>125</v>
      </c>
      <c r="M25" s="307" t="s">
        <v>20</v>
      </c>
      <c r="N25" s="407">
        <v>1999</v>
      </c>
      <c r="O25" s="51"/>
      <c r="P25" s="51"/>
    </row>
    <row r="26" spans="1:16" ht="16.5" customHeight="1">
      <c r="A26" s="40"/>
      <c r="B26" s="53"/>
      <c r="C26" s="412" t="s">
        <v>701</v>
      </c>
      <c r="D26" s="814">
        <v>80</v>
      </c>
      <c r="E26" s="307" t="s">
        <v>20</v>
      </c>
      <c r="F26" s="409">
        <v>2005</v>
      </c>
      <c r="G26" s="412"/>
      <c r="H26" s="825"/>
      <c r="I26" s="307"/>
      <c r="J26" s="407"/>
      <c r="K26" s="412" t="s">
        <v>34</v>
      </c>
      <c r="L26" s="825">
        <v>90</v>
      </c>
      <c r="M26" s="307" t="s">
        <v>35</v>
      </c>
      <c r="N26" s="407">
        <v>2018</v>
      </c>
      <c r="O26" s="51"/>
      <c r="P26" s="51"/>
    </row>
    <row r="27" spans="1:16" ht="16.5" customHeight="1">
      <c r="A27" s="40"/>
      <c r="B27" s="53"/>
      <c r="C27" s="412"/>
      <c r="D27" s="814"/>
      <c r="E27" s="307"/>
      <c r="F27" s="409"/>
      <c r="G27" s="412"/>
      <c r="H27" s="825"/>
      <c r="I27" s="307"/>
      <c r="J27" s="407"/>
      <c r="K27" s="412" t="s">
        <v>701</v>
      </c>
      <c r="L27" s="825">
        <v>150</v>
      </c>
      <c r="M27" s="307" t="s">
        <v>20</v>
      </c>
      <c r="N27" s="407">
        <v>2000</v>
      </c>
      <c r="O27" s="51"/>
      <c r="P27" s="51"/>
    </row>
    <row r="28" spans="1:16" ht="16.5" customHeight="1">
      <c r="A28" s="40"/>
      <c r="B28" s="53"/>
      <c r="C28" s="412"/>
      <c r="D28" s="814"/>
      <c r="E28" s="307"/>
      <c r="F28" s="409"/>
      <c r="G28" s="412"/>
      <c r="H28" s="825"/>
      <c r="I28" s="307"/>
      <c r="J28" s="407"/>
      <c r="K28" s="412" t="s">
        <v>701</v>
      </c>
      <c r="L28" s="825">
        <v>45</v>
      </c>
      <c r="M28" s="307" t="s">
        <v>20</v>
      </c>
      <c r="N28" s="407">
        <v>2005</v>
      </c>
      <c r="O28" s="51"/>
      <c r="P28" s="51"/>
    </row>
    <row r="29" spans="1:16" ht="16.5" customHeight="1">
      <c r="A29" s="40"/>
      <c r="B29" s="53"/>
      <c r="C29" s="412"/>
      <c r="D29" s="814"/>
      <c r="E29" s="307"/>
      <c r="F29" s="409"/>
      <c r="G29" s="412"/>
      <c r="H29" s="825"/>
      <c r="I29" s="307"/>
      <c r="J29" s="407"/>
      <c r="K29" s="412"/>
      <c r="L29" s="825"/>
      <c r="M29" s="307"/>
      <c r="N29" s="407"/>
      <c r="O29" s="51"/>
      <c r="P29" s="51"/>
    </row>
    <row r="30" spans="1:16" ht="16.5" customHeight="1">
      <c r="A30" s="40"/>
      <c r="B30" s="53"/>
      <c r="C30" s="412"/>
      <c r="D30" s="814"/>
      <c r="E30" s="307"/>
      <c r="F30" s="409"/>
      <c r="G30" s="412"/>
      <c r="H30" s="825"/>
      <c r="I30" s="307"/>
      <c r="J30" s="407"/>
      <c r="K30" s="412" t="s">
        <v>39</v>
      </c>
      <c r="L30" s="825">
        <v>230</v>
      </c>
      <c r="M30" s="307" t="s">
        <v>38</v>
      </c>
      <c r="N30" s="407">
        <v>2020</v>
      </c>
      <c r="O30" s="51"/>
      <c r="P30" s="51"/>
    </row>
    <row r="31" spans="1:16" ht="16.5" customHeight="1">
      <c r="A31" s="40"/>
      <c r="B31" s="53"/>
      <c r="C31" s="412"/>
      <c r="D31" s="814"/>
      <c r="E31" s="307"/>
      <c r="F31" s="409"/>
      <c r="G31" s="412"/>
      <c r="H31" s="825"/>
      <c r="I31" s="307"/>
      <c r="J31" s="407"/>
      <c r="K31" s="412"/>
      <c r="L31" s="825"/>
      <c r="M31" s="307"/>
      <c r="N31" s="407"/>
      <c r="O31" s="51"/>
      <c r="P31" s="51"/>
    </row>
    <row r="32" spans="1:16" ht="16.5" customHeight="1">
      <c r="A32" s="10"/>
      <c r="B32" s="53"/>
      <c r="C32" s="413"/>
      <c r="D32" s="814"/>
      <c r="E32" s="307"/>
      <c r="F32" s="409"/>
      <c r="G32" s="413"/>
      <c r="H32" s="825"/>
      <c r="I32" s="307"/>
      <c r="J32" s="407"/>
      <c r="K32" s="413"/>
      <c r="L32" s="825"/>
      <c r="M32" s="307"/>
      <c r="N32" s="407"/>
      <c r="O32" s="51"/>
      <c r="P32" s="51"/>
    </row>
    <row r="33" spans="1:16" ht="16.5" customHeight="1">
      <c r="A33" s="10"/>
      <c r="B33" s="53"/>
      <c r="C33" s="413"/>
      <c r="D33" s="814"/>
      <c r="E33" s="307"/>
      <c r="F33" s="409"/>
      <c r="G33" s="413"/>
      <c r="H33" s="825"/>
      <c r="I33" s="307"/>
      <c r="J33" s="407"/>
      <c r="K33" s="413"/>
      <c r="L33" s="825"/>
      <c r="M33" s="307"/>
      <c r="N33" s="407"/>
      <c r="O33" s="51"/>
      <c r="P33" s="51"/>
    </row>
    <row r="34" spans="1:16" ht="16.5" customHeight="1">
      <c r="A34" s="10"/>
      <c r="B34" s="32"/>
      <c r="C34" s="126" t="s">
        <v>1134</v>
      </c>
      <c r="D34" s="818">
        <v>500</v>
      </c>
      <c r="E34" s="391"/>
      <c r="F34" s="230"/>
      <c r="G34" s="126" t="s">
        <v>1134</v>
      </c>
      <c r="H34" s="818">
        <v>600</v>
      </c>
      <c r="I34" s="391"/>
      <c r="J34" s="230"/>
      <c r="K34" s="4" t="s">
        <v>1134</v>
      </c>
      <c r="L34" s="823">
        <f>L25+L27+L28</f>
        <v>320</v>
      </c>
      <c r="M34" s="32"/>
      <c r="N34" s="236"/>
    </row>
    <row r="35" spans="1:16" ht="16.5" customHeight="1">
      <c r="A35" s="10"/>
      <c r="B35" s="32"/>
      <c r="C35" s="126" t="s">
        <v>1135</v>
      </c>
      <c r="D35" s="818">
        <v>0</v>
      </c>
      <c r="E35" s="391"/>
      <c r="F35" s="230"/>
      <c r="G35" s="126" t="s">
        <v>1135</v>
      </c>
      <c r="H35" s="818">
        <v>0</v>
      </c>
      <c r="I35" s="391"/>
      <c r="J35" s="230"/>
      <c r="K35" s="4" t="s">
        <v>1135</v>
      </c>
      <c r="L35" s="823">
        <f>L26+L30</f>
        <v>320</v>
      </c>
      <c r="M35" s="32"/>
      <c r="N35" s="236"/>
    </row>
    <row r="36" spans="1:16" ht="16.5" customHeight="1">
      <c r="A36" s="10"/>
      <c r="B36" s="32"/>
      <c r="C36" s="126" t="s">
        <v>1114</v>
      </c>
      <c r="D36" s="818">
        <v>500</v>
      </c>
      <c r="E36" s="391"/>
      <c r="F36" s="230"/>
      <c r="G36" s="126" t="s">
        <v>1114</v>
      </c>
      <c r="H36" s="818">
        <v>600</v>
      </c>
      <c r="I36" s="391"/>
      <c r="J36" s="230"/>
      <c r="K36" s="4" t="s">
        <v>1114</v>
      </c>
      <c r="L36" s="823">
        <f>SUM(L34:L35)</f>
        <v>640</v>
      </c>
      <c r="M36" s="32"/>
      <c r="N36" s="236"/>
    </row>
    <row r="37" spans="1:16" ht="16.5" customHeight="1">
      <c r="A37" s="10"/>
      <c r="B37" s="32"/>
      <c r="C37" s="126"/>
      <c r="D37" s="818"/>
      <c r="E37" s="391"/>
      <c r="F37" s="230"/>
      <c r="G37" s="126"/>
      <c r="H37" s="818"/>
      <c r="I37" s="391"/>
      <c r="J37" s="230"/>
      <c r="K37" s="4"/>
      <c r="L37" s="823"/>
      <c r="M37" s="32"/>
      <c r="N37" s="236"/>
    </row>
    <row r="38" spans="1:16" ht="16.5" customHeight="1">
      <c r="A38" s="405"/>
      <c r="C38" s="1536"/>
      <c r="D38" s="1537"/>
      <c r="E38" s="1538"/>
      <c r="F38" s="1539"/>
      <c r="G38" s="1536"/>
      <c r="H38" s="1537"/>
      <c r="I38" s="1538"/>
      <c r="J38" s="1539"/>
      <c r="K38" s="1536"/>
      <c r="L38" s="1537"/>
      <c r="M38" s="1538"/>
      <c r="N38" s="1539"/>
    </row>
    <row r="39" spans="1:16" ht="16.5" customHeight="1">
      <c r="A39" s="62"/>
      <c r="B39" s="41" t="s">
        <v>458</v>
      </c>
      <c r="C39" s="1520" t="s">
        <v>850</v>
      </c>
      <c r="D39" s="1521">
        <v>245</v>
      </c>
      <c r="E39" s="1522" t="s">
        <v>20</v>
      </c>
      <c r="F39" s="1523"/>
      <c r="G39" s="1520" t="s">
        <v>850</v>
      </c>
      <c r="H39" s="1540">
        <v>375</v>
      </c>
      <c r="I39" s="1522" t="s">
        <v>20</v>
      </c>
      <c r="J39" s="1541"/>
      <c r="K39" s="1529" t="s">
        <v>1327</v>
      </c>
      <c r="L39" s="1540">
        <v>100</v>
      </c>
      <c r="M39" s="1522" t="s">
        <v>20</v>
      </c>
      <c r="N39" s="1541"/>
    </row>
    <row r="40" spans="1:16" ht="16.5" customHeight="1">
      <c r="A40" s="62"/>
      <c r="B40" s="41"/>
      <c r="C40" s="1528" t="s">
        <v>1328</v>
      </c>
      <c r="D40" s="1521">
        <v>1750</v>
      </c>
      <c r="E40" s="1522" t="s">
        <v>20</v>
      </c>
      <c r="F40" s="1523"/>
      <c r="G40" s="1542" t="s">
        <v>1329</v>
      </c>
      <c r="H40" s="1540">
        <v>1670</v>
      </c>
      <c r="I40" s="1522" t="s">
        <v>20</v>
      </c>
      <c r="J40" s="1541"/>
      <c r="K40" s="1520" t="s">
        <v>1330</v>
      </c>
      <c r="L40" s="1540">
        <v>21</v>
      </c>
      <c r="M40" s="1522" t="s">
        <v>20</v>
      </c>
      <c r="N40" s="1541"/>
    </row>
    <row r="41" spans="1:16" ht="16.5" customHeight="1">
      <c r="A41" s="62"/>
      <c r="B41" s="41"/>
      <c r="C41" s="1528" t="s">
        <v>1331</v>
      </c>
      <c r="D41" s="1521">
        <v>50</v>
      </c>
      <c r="E41" s="1522" t="s">
        <v>20</v>
      </c>
      <c r="F41" s="1523"/>
      <c r="G41" s="1520" t="s">
        <v>851</v>
      </c>
      <c r="H41" s="1540">
        <v>2300</v>
      </c>
      <c r="I41" s="1522" t="s">
        <v>20</v>
      </c>
      <c r="J41" s="1541"/>
      <c r="K41" s="1529" t="s">
        <v>854</v>
      </c>
      <c r="L41" s="1540">
        <v>55</v>
      </c>
      <c r="M41" s="1522" t="s">
        <v>20</v>
      </c>
      <c r="N41" s="1541"/>
    </row>
    <row r="42" spans="1:16" ht="16.5" customHeight="1">
      <c r="A42" s="62"/>
      <c r="B42" s="41"/>
      <c r="C42" s="1520"/>
      <c r="D42" s="1521"/>
      <c r="E42" s="1522"/>
      <c r="F42" s="1523"/>
      <c r="G42" s="1520" t="s">
        <v>852</v>
      </c>
      <c r="H42" s="1540">
        <v>470</v>
      </c>
      <c r="I42" s="1522" t="s">
        <v>20</v>
      </c>
      <c r="J42" s="1541"/>
      <c r="K42" s="1529" t="s">
        <v>1332</v>
      </c>
      <c r="L42" s="1540">
        <v>350</v>
      </c>
      <c r="M42" s="1522" t="s">
        <v>20</v>
      </c>
      <c r="N42" s="1541"/>
    </row>
    <row r="43" spans="1:16" ht="16.5" customHeight="1">
      <c r="A43" s="62"/>
      <c r="B43" s="41"/>
      <c r="C43" s="1520"/>
      <c r="D43" s="1521"/>
      <c r="E43" s="1522"/>
      <c r="F43" s="1523" t="s">
        <v>1</v>
      </c>
      <c r="G43" s="1520"/>
      <c r="H43" s="1540">
        <v>800</v>
      </c>
      <c r="I43" s="1522" t="s">
        <v>20</v>
      </c>
      <c r="J43" s="1541"/>
      <c r="K43" s="1529" t="s">
        <v>1333</v>
      </c>
      <c r="L43" s="1540">
        <v>75</v>
      </c>
      <c r="M43" s="1522" t="s">
        <v>20</v>
      </c>
      <c r="N43" s="1541"/>
    </row>
    <row r="44" spans="1:16" ht="16.5" customHeight="1">
      <c r="A44" s="62"/>
      <c r="B44" s="41"/>
      <c r="C44" s="1520" t="s">
        <v>1334</v>
      </c>
      <c r="D44" s="1521">
        <v>360</v>
      </c>
      <c r="E44" s="1522" t="s">
        <v>20</v>
      </c>
      <c r="F44" s="1523"/>
      <c r="G44" s="1520" t="s">
        <v>853</v>
      </c>
      <c r="H44" s="1540">
        <v>553</v>
      </c>
      <c r="I44" s="1522" t="s">
        <v>20</v>
      </c>
      <c r="J44" s="1541"/>
      <c r="K44" s="1529" t="s">
        <v>1313</v>
      </c>
      <c r="L44" s="1540">
        <v>520</v>
      </c>
      <c r="M44" s="1522" t="s">
        <v>20</v>
      </c>
      <c r="N44" s="1541"/>
    </row>
    <row r="45" spans="1:16" ht="16.5" customHeight="1">
      <c r="A45" s="62"/>
      <c r="B45" s="41"/>
      <c r="C45" s="1520"/>
      <c r="D45" s="1521"/>
      <c r="E45" s="1522"/>
      <c r="F45" s="1523"/>
      <c r="G45" s="1520" t="s">
        <v>1352</v>
      </c>
      <c r="H45" s="1543">
        <v>1000</v>
      </c>
      <c r="I45" s="1544" t="s">
        <v>11</v>
      </c>
      <c r="J45" s="1541" t="s">
        <v>301</v>
      </c>
      <c r="K45" s="1529" t="s">
        <v>855</v>
      </c>
      <c r="L45" s="1540">
        <v>90</v>
      </c>
      <c r="M45" s="1522" t="s">
        <v>20</v>
      </c>
      <c r="N45" s="1541"/>
    </row>
    <row r="46" spans="1:16" ht="16.5" customHeight="1">
      <c r="A46" s="62"/>
      <c r="B46" s="41"/>
      <c r="C46" s="1520" t="s">
        <v>1335</v>
      </c>
      <c r="D46" s="1521">
        <v>920</v>
      </c>
      <c r="E46" s="1522" t="s">
        <v>20</v>
      </c>
      <c r="F46" s="1523"/>
      <c r="G46" s="1520" t="s">
        <v>1353</v>
      </c>
      <c r="H46" s="1540">
        <v>1250</v>
      </c>
      <c r="I46" s="1544" t="s">
        <v>11</v>
      </c>
      <c r="J46" s="1541" t="s">
        <v>301</v>
      </c>
      <c r="K46" s="1529" t="s">
        <v>856</v>
      </c>
      <c r="L46" s="1540">
        <v>110</v>
      </c>
      <c r="M46" s="1522" t="s">
        <v>20</v>
      </c>
      <c r="N46" s="1541"/>
    </row>
    <row r="47" spans="1:16" ht="16.5" customHeight="1">
      <c r="A47" s="62"/>
      <c r="B47" s="41"/>
      <c r="C47" s="1520"/>
      <c r="D47" s="1521"/>
      <c r="E47" s="1522"/>
      <c r="F47" s="1523"/>
      <c r="G47" s="1520"/>
      <c r="H47" s="1540"/>
      <c r="I47" s="1544"/>
      <c r="J47" s="1541"/>
      <c r="K47" s="1529" t="s">
        <v>1336</v>
      </c>
      <c r="L47" s="1545">
        <v>105</v>
      </c>
      <c r="M47" s="1544" t="s">
        <v>20</v>
      </c>
      <c r="N47" s="1541"/>
    </row>
    <row r="48" spans="1:16" ht="16.5" customHeight="1">
      <c r="A48" s="62"/>
      <c r="B48" s="41"/>
      <c r="C48" s="1520" t="s">
        <v>1337</v>
      </c>
      <c r="D48" s="1521">
        <v>340</v>
      </c>
      <c r="E48" s="1522" t="s">
        <v>11</v>
      </c>
      <c r="F48" s="1523" t="s">
        <v>301</v>
      </c>
      <c r="G48" s="1520"/>
      <c r="H48" s="1540"/>
      <c r="I48" s="1544"/>
      <c r="J48" s="1541"/>
      <c r="K48" s="1529" t="s">
        <v>1338</v>
      </c>
      <c r="L48" s="1545">
        <v>87</v>
      </c>
      <c r="M48" s="1544" t="s">
        <v>20</v>
      </c>
      <c r="N48" s="1541"/>
    </row>
    <row r="49" spans="1:14" ht="16.5" customHeight="1">
      <c r="A49" s="62"/>
      <c r="B49" s="41"/>
      <c r="C49" s="1529"/>
      <c r="D49" s="1521"/>
      <c r="E49" s="1522"/>
      <c r="F49" s="1523"/>
      <c r="G49" s="1520"/>
      <c r="H49" s="1540"/>
      <c r="I49" s="1544"/>
      <c r="J49" s="1541"/>
      <c r="K49" s="1529" t="s">
        <v>1339</v>
      </c>
      <c r="L49" s="1540">
        <v>130</v>
      </c>
      <c r="M49" s="1544" t="s">
        <v>20</v>
      </c>
      <c r="N49" s="1541"/>
    </row>
    <row r="50" spans="1:14" ht="16.5" customHeight="1">
      <c r="A50" s="40"/>
      <c r="B50" s="41"/>
      <c r="C50" s="1597" t="s">
        <v>1354</v>
      </c>
      <c r="D50" s="1598"/>
      <c r="E50" s="1598"/>
      <c r="F50" s="1599"/>
      <c r="G50" s="1597" t="s">
        <v>1355</v>
      </c>
      <c r="H50" s="1598"/>
      <c r="I50" s="1598"/>
      <c r="J50" s="1599"/>
      <c r="K50" s="1529" t="s">
        <v>1340</v>
      </c>
      <c r="L50" s="1540">
        <v>270</v>
      </c>
      <c r="M50" s="1544" t="s">
        <v>20</v>
      </c>
      <c r="N50" s="1541"/>
    </row>
    <row r="51" spans="1:14" ht="16.5" customHeight="1">
      <c r="A51" s="40"/>
      <c r="B51" s="41"/>
      <c r="C51" s="1597"/>
      <c r="D51" s="1598"/>
      <c r="E51" s="1598"/>
      <c r="F51" s="1599"/>
      <c r="G51" s="1597"/>
      <c r="H51" s="1598"/>
      <c r="I51" s="1598"/>
      <c r="J51" s="1599"/>
      <c r="K51" s="1529" t="s">
        <v>1341</v>
      </c>
      <c r="L51" s="1540">
        <v>300</v>
      </c>
      <c r="M51" s="1544" t="s">
        <v>20</v>
      </c>
      <c r="N51" s="1541"/>
    </row>
    <row r="52" spans="1:14" ht="16.5" customHeight="1">
      <c r="A52" s="40"/>
      <c r="B52" s="41"/>
      <c r="C52" s="1529"/>
      <c r="D52" s="1521"/>
      <c r="E52" s="1522"/>
      <c r="F52" s="1523"/>
      <c r="G52" s="1520"/>
      <c r="H52" s="1540"/>
      <c r="I52" s="1544"/>
      <c r="J52" s="1541"/>
      <c r="K52" s="1529" t="s">
        <v>1342</v>
      </c>
      <c r="L52" s="1540">
        <v>380</v>
      </c>
      <c r="M52" s="1544" t="s">
        <v>11</v>
      </c>
      <c r="N52" s="1541" t="s">
        <v>301</v>
      </c>
    </row>
    <row r="53" spans="1:14" ht="16.5" customHeight="1">
      <c r="A53" s="40"/>
      <c r="B53" s="41"/>
      <c r="C53" s="1529"/>
      <c r="D53" s="1521"/>
      <c r="E53" s="1522"/>
      <c r="F53" s="1523"/>
      <c r="G53" s="1520"/>
      <c r="H53" s="1540"/>
      <c r="I53" s="1544"/>
      <c r="J53" s="1541"/>
      <c r="K53" s="1529" t="s">
        <v>1356</v>
      </c>
      <c r="L53" s="1540">
        <v>500</v>
      </c>
      <c r="M53" s="1544" t="s">
        <v>11</v>
      </c>
      <c r="N53" s="1541" t="s">
        <v>301</v>
      </c>
    </row>
    <row r="54" spans="1:14" ht="16.5" customHeight="1">
      <c r="A54" s="40"/>
      <c r="B54" s="41"/>
      <c r="C54" s="1529"/>
      <c r="D54" s="1521"/>
      <c r="E54" s="1522"/>
      <c r="F54" s="1523"/>
      <c r="G54" s="1520"/>
      <c r="H54" s="1540"/>
      <c r="I54" s="1544"/>
      <c r="J54" s="1541"/>
      <c r="K54" s="1597" t="s">
        <v>1357</v>
      </c>
      <c r="L54" s="1598"/>
      <c r="M54" s="1598"/>
      <c r="N54" s="1599"/>
    </row>
    <row r="55" spans="1:14" ht="16.5" customHeight="1">
      <c r="A55" s="62"/>
      <c r="B55" s="41"/>
      <c r="C55" s="1529"/>
      <c r="D55" s="1521"/>
      <c r="E55" s="1522"/>
      <c r="F55" s="1523"/>
      <c r="G55" s="1520"/>
      <c r="H55" s="1543"/>
      <c r="I55" s="1546"/>
      <c r="J55" s="1547"/>
      <c r="K55" s="1597"/>
      <c r="L55" s="1598"/>
      <c r="M55" s="1598"/>
      <c r="N55" s="1599"/>
    </row>
    <row r="56" spans="1:14" ht="16.5" customHeight="1">
      <c r="A56" s="62"/>
      <c r="B56" s="41"/>
      <c r="C56" s="1528" t="s">
        <v>1112</v>
      </c>
      <c r="D56" s="1521">
        <f>SUM(D39:D46)</f>
        <v>3325</v>
      </c>
      <c r="E56" s="1522"/>
      <c r="F56" s="1523"/>
      <c r="G56" s="1528" t="s">
        <v>1112</v>
      </c>
      <c r="H56" s="1543">
        <f>SUM(H39:H44)</f>
        <v>6168</v>
      </c>
      <c r="I56" s="1546"/>
      <c r="J56" s="1547"/>
      <c r="K56" s="1528" t="s">
        <v>1112</v>
      </c>
      <c r="L56" s="1540">
        <f>SUM(L39:L51)</f>
        <v>2213</v>
      </c>
      <c r="M56" s="1544"/>
      <c r="N56" s="1541"/>
    </row>
    <row r="57" spans="1:14" ht="16.5" customHeight="1">
      <c r="A57" s="62"/>
      <c r="B57" s="41"/>
      <c r="C57" s="1528" t="s">
        <v>1113</v>
      </c>
      <c r="D57" s="1521">
        <v>0</v>
      </c>
      <c r="E57" s="1548"/>
      <c r="F57" s="1523"/>
      <c r="G57" s="1528" t="s">
        <v>1113</v>
      </c>
      <c r="H57" s="1521">
        <v>0</v>
      </c>
      <c r="I57" s="1548"/>
      <c r="J57" s="1541"/>
      <c r="K57" s="1528" t="s">
        <v>1113</v>
      </c>
      <c r="L57" s="1521">
        <v>0</v>
      </c>
      <c r="M57" s="1548"/>
      <c r="N57" s="1541"/>
    </row>
    <row r="58" spans="1:14" ht="16.5" customHeight="1">
      <c r="A58" s="40"/>
      <c r="B58" s="41"/>
      <c r="C58" s="1549" t="s">
        <v>1114</v>
      </c>
      <c r="D58" s="1521">
        <f>D56+D57</f>
        <v>3325</v>
      </c>
      <c r="E58" s="1548"/>
      <c r="F58" s="1523"/>
      <c r="G58" s="1549" t="s">
        <v>1114</v>
      </c>
      <c r="H58" s="1521">
        <f>SUM(H56:H57)</f>
        <v>6168</v>
      </c>
      <c r="I58" s="1548"/>
      <c r="J58" s="1541"/>
      <c r="K58" s="1549" t="s">
        <v>1114</v>
      </c>
      <c r="L58" s="1521">
        <f>SUM(L56:L57)</f>
        <v>2213</v>
      </c>
      <c r="M58" s="1548"/>
      <c r="N58" s="1550"/>
    </row>
    <row r="59" spans="1:14" ht="16.5" customHeight="1">
      <c r="A59" s="62"/>
      <c r="B59" s="41"/>
      <c r="C59" s="1530"/>
      <c r="D59" s="1531"/>
      <c r="E59" s="1548"/>
      <c r="F59" s="1523"/>
      <c r="G59" s="1530"/>
      <c r="H59" s="1531"/>
      <c r="I59" s="1548"/>
      <c r="J59" s="1541"/>
      <c r="K59" s="1530"/>
      <c r="L59" s="1531"/>
      <c r="M59" s="1548"/>
      <c r="N59" s="1541"/>
    </row>
    <row r="60" spans="1:14" ht="16.5" customHeight="1">
      <c r="A60" s="62"/>
      <c r="B60" s="41"/>
      <c r="C60" s="1520"/>
      <c r="D60" s="1531"/>
      <c r="E60" s="1522"/>
      <c r="F60" s="1523"/>
      <c r="G60" s="1551"/>
      <c r="H60" s="1552"/>
      <c r="I60" s="1553"/>
      <c r="J60" s="1554"/>
      <c r="K60" s="1520"/>
      <c r="L60" s="1555"/>
      <c r="M60" s="1544"/>
      <c r="N60" s="1541"/>
    </row>
    <row r="61" spans="1:14" ht="16.5" customHeight="1">
      <c r="A61" s="62"/>
      <c r="B61" s="41"/>
      <c r="C61" s="1362"/>
      <c r="D61" s="1363"/>
      <c r="E61" s="1364"/>
      <c r="F61" s="1365"/>
      <c r="G61" s="1362"/>
      <c r="H61" s="1396"/>
      <c r="I61" s="1397"/>
      <c r="J61" s="1398"/>
      <c r="K61" s="1362"/>
      <c r="L61" s="1396"/>
      <c r="M61" s="1397"/>
      <c r="N61" s="1398"/>
    </row>
    <row r="62" spans="1:14" ht="16.5" customHeight="1">
      <c r="A62" s="62"/>
      <c r="B62" s="41" t="s">
        <v>459</v>
      </c>
      <c r="C62" s="1357" t="s">
        <v>282</v>
      </c>
      <c r="D62" s="1373">
        <v>0</v>
      </c>
      <c r="E62" s="1354"/>
      <c r="F62" s="1355"/>
      <c r="G62" s="1357" t="s">
        <v>282</v>
      </c>
      <c r="H62" s="1373">
        <v>0</v>
      </c>
      <c r="I62" s="1374"/>
      <c r="J62" s="1375"/>
      <c r="K62" s="1357" t="s">
        <v>815</v>
      </c>
      <c r="L62" s="1373">
        <v>23</v>
      </c>
      <c r="M62" s="1354" t="s">
        <v>20</v>
      </c>
      <c r="N62" s="1375"/>
    </row>
    <row r="63" spans="1:14" ht="16.5" customHeight="1">
      <c r="A63" s="62"/>
      <c r="B63" s="41"/>
      <c r="C63" s="1357"/>
      <c r="D63" s="1361"/>
      <c r="E63" s="1354"/>
      <c r="F63" s="1355"/>
      <c r="G63" s="1357"/>
      <c r="H63" s="1380"/>
      <c r="I63" s="1374"/>
      <c r="J63" s="1375"/>
      <c r="K63" s="1357" t="s">
        <v>800</v>
      </c>
      <c r="L63" s="1373">
        <v>126</v>
      </c>
      <c r="M63" s="1374" t="s">
        <v>10</v>
      </c>
      <c r="N63" s="1375">
        <v>2021</v>
      </c>
    </row>
    <row r="64" spans="1:14" ht="16.5" customHeight="1">
      <c r="A64" s="62"/>
      <c r="B64" s="41"/>
      <c r="C64" s="1358"/>
      <c r="D64" s="1361"/>
      <c r="E64" s="1354"/>
      <c r="F64" s="1355"/>
      <c r="G64" s="1358"/>
      <c r="H64" s="1380"/>
      <c r="I64" s="1374"/>
      <c r="J64" s="1375"/>
      <c r="K64" s="1357"/>
      <c r="L64" s="1373"/>
      <c r="M64" s="1374"/>
      <c r="N64" s="1375"/>
    </row>
    <row r="65" spans="1:14" ht="16.5" customHeight="1">
      <c r="A65" s="62"/>
      <c r="B65" s="41"/>
      <c r="C65" s="1358" t="s">
        <v>1112</v>
      </c>
      <c r="D65" s="1353">
        <v>0</v>
      </c>
      <c r="E65" s="1354"/>
      <c r="F65" s="1355"/>
      <c r="G65" s="1358" t="s">
        <v>1112</v>
      </c>
      <c r="H65" s="1373">
        <v>0</v>
      </c>
      <c r="I65" s="1374"/>
      <c r="J65" s="1375"/>
      <c r="K65" s="1358" t="s">
        <v>1112</v>
      </c>
      <c r="L65" s="1373">
        <v>23</v>
      </c>
      <c r="M65" s="1374"/>
      <c r="N65" s="1375"/>
    </row>
    <row r="66" spans="1:14" ht="16.5" customHeight="1">
      <c r="A66" s="62"/>
      <c r="B66" s="41"/>
      <c r="C66" s="1358" t="s">
        <v>1113</v>
      </c>
      <c r="D66" s="1353">
        <v>0</v>
      </c>
      <c r="E66" s="1354"/>
      <c r="F66" s="1355"/>
      <c r="G66" s="1358" t="s">
        <v>1113</v>
      </c>
      <c r="H66" s="1373">
        <v>0</v>
      </c>
      <c r="I66" s="1374"/>
      <c r="J66" s="1375"/>
      <c r="K66" s="1368" t="s">
        <v>1113</v>
      </c>
      <c r="L66" s="1353">
        <v>126</v>
      </c>
      <c r="M66" s="1374"/>
      <c r="N66" s="1375"/>
    </row>
    <row r="67" spans="1:14" ht="16.5" customHeight="1">
      <c r="A67" s="40"/>
      <c r="B67" s="41"/>
      <c r="C67" s="1360" t="s">
        <v>1114</v>
      </c>
      <c r="D67" s="1353">
        <v>0</v>
      </c>
      <c r="E67" s="1354"/>
      <c r="F67" s="1355"/>
      <c r="G67" s="1360" t="s">
        <v>1114</v>
      </c>
      <c r="H67" s="1373">
        <v>0</v>
      </c>
      <c r="I67" s="1374"/>
      <c r="J67" s="1375"/>
      <c r="K67" s="1360" t="s">
        <v>1114</v>
      </c>
      <c r="L67" s="1353">
        <f>SUM(L65:L66)</f>
        <v>149</v>
      </c>
      <c r="M67" s="1374"/>
      <c r="N67" s="1375"/>
    </row>
    <row r="68" spans="1:14" ht="16.5" customHeight="1">
      <c r="A68" s="62"/>
      <c r="B68" s="41"/>
      <c r="C68" s="1368"/>
      <c r="D68" s="1353"/>
      <c r="E68" s="1354"/>
      <c r="F68" s="1355"/>
      <c r="G68" s="1368"/>
      <c r="H68" s="1353"/>
      <c r="I68" s="1374"/>
      <c r="J68" s="1375"/>
      <c r="K68" s="1360"/>
      <c r="L68" s="1361"/>
      <c r="M68" s="1374"/>
      <c r="N68" s="1375"/>
    </row>
    <row r="69" spans="1:14" ht="16.5" customHeight="1">
      <c r="A69" s="62"/>
      <c r="B69" s="41"/>
      <c r="C69" s="1399"/>
      <c r="D69" s="1400"/>
      <c r="E69" s="1401"/>
      <c r="F69" s="1402"/>
      <c r="G69" s="1399"/>
      <c r="H69" s="1403"/>
      <c r="I69" s="1404"/>
      <c r="J69" s="1405"/>
      <c r="K69" s="1399"/>
      <c r="L69" s="1406"/>
      <c r="M69" s="1404"/>
      <c r="N69" s="1405"/>
    </row>
    <row r="70" spans="1:14" ht="16.5" customHeight="1">
      <c r="A70" s="62"/>
      <c r="B70" s="41"/>
      <c r="C70" s="1385"/>
      <c r="D70" s="1407"/>
      <c r="E70" s="1408"/>
      <c r="F70" s="1409"/>
      <c r="G70" s="1385"/>
      <c r="H70" s="1410"/>
      <c r="I70" s="1411"/>
      <c r="J70" s="1412"/>
      <c r="K70" s="1385"/>
      <c r="L70" s="1413"/>
      <c r="M70" s="1411"/>
      <c r="N70" s="1412"/>
    </row>
    <row r="71" spans="1:14" ht="16.5" customHeight="1">
      <c r="A71" s="62"/>
      <c r="B71" s="41" t="s">
        <v>460</v>
      </c>
      <c r="C71" s="1357" t="s">
        <v>866</v>
      </c>
      <c r="D71" s="1353">
        <v>700</v>
      </c>
      <c r="E71" s="1354" t="s">
        <v>283</v>
      </c>
      <c r="F71" s="1355">
        <v>2018</v>
      </c>
      <c r="G71" s="1357" t="s">
        <v>282</v>
      </c>
      <c r="H71" s="1373">
        <v>0</v>
      </c>
      <c r="I71" s="1374"/>
      <c r="J71" s="1375"/>
      <c r="K71" s="1357" t="s">
        <v>867</v>
      </c>
      <c r="L71" s="1373">
        <v>240</v>
      </c>
      <c r="M71" s="1374" t="s">
        <v>903</v>
      </c>
      <c r="N71" s="1375">
        <v>2018</v>
      </c>
    </row>
    <row r="72" spans="1:14" ht="16.5" customHeight="1">
      <c r="A72" s="62"/>
      <c r="B72" s="41"/>
      <c r="C72" s="1357"/>
      <c r="D72" s="1353"/>
      <c r="E72" s="1354"/>
      <c r="F72" s="1355"/>
      <c r="G72" s="1357"/>
      <c r="H72" s="1373"/>
      <c r="I72" s="1374"/>
      <c r="J72" s="1375"/>
      <c r="K72" s="1357" t="s">
        <v>1343</v>
      </c>
      <c r="L72" s="1373"/>
      <c r="M72" s="1374"/>
      <c r="N72" s="1375"/>
    </row>
    <row r="73" spans="1:14" ht="16.5" customHeight="1">
      <c r="A73" s="62"/>
      <c r="B73" s="41"/>
      <c r="C73" s="1357"/>
      <c r="D73" s="1353"/>
      <c r="E73" s="1354"/>
      <c r="F73" s="1355"/>
      <c r="G73" s="1357"/>
      <c r="H73" s="1373"/>
      <c r="I73" s="1374"/>
      <c r="J73" s="1375"/>
      <c r="K73" s="1357"/>
      <c r="L73" s="1373"/>
      <c r="M73" s="1374"/>
      <c r="N73" s="1375"/>
    </row>
    <row r="74" spans="1:14" ht="16.5" customHeight="1">
      <c r="A74" s="62"/>
      <c r="B74" s="41"/>
      <c r="C74" s="1358" t="s">
        <v>1112</v>
      </c>
      <c r="D74" s="1353">
        <v>0</v>
      </c>
      <c r="E74" s="1354"/>
      <c r="F74" s="1355"/>
      <c r="G74" s="1358" t="s">
        <v>1112</v>
      </c>
      <c r="H74" s="1373">
        <v>0</v>
      </c>
      <c r="I74" s="1374"/>
      <c r="J74" s="1375"/>
      <c r="K74" s="1358" t="s">
        <v>1112</v>
      </c>
      <c r="L74" s="1353">
        <v>0</v>
      </c>
      <c r="M74" s="1374"/>
      <c r="N74" s="1375"/>
    </row>
    <row r="75" spans="1:14" ht="16.5" customHeight="1">
      <c r="A75" s="62"/>
      <c r="B75" s="41"/>
      <c r="C75" s="1358" t="s">
        <v>1113</v>
      </c>
      <c r="D75" s="1353">
        <v>700</v>
      </c>
      <c r="E75" s="1354"/>
      <c r="F75" s="1355"/>
      <c r="G75" s="1358" t="s">
        <v>1113</v>
      </c>
      <c r="H75" s="1373">
        <v>0</v>
      </c>
      <c r="I75" s="1374"/>
      <c r="J75" s="1375"/>
      <c r="K75" s="1358" t="s">
        <v>1113</v>
      </c>
      <c r="L75" s="1353">
        <v>240</v>
      </c>
      <c r="M75" s="1374"/>
      <c r="N75" s="1375"/>
    </row>
    <row r="76" spans="1:14" ht="16.5" customHeight="1">
      <c r="A76" s="40"/>
      <c r="B76" s="41"/>
      <c r="C76" s="1360" t="s">
        <v>1114</v>
      </c>
      <c r="D76" s="1353">
        <v>700</v>
      </c>
      <c r="E76" s="1354"/>
      <c r="F76" s="1355"/>
      <c r="G76" s="1360" t="s">
        <v>1114</v>
      </c>
      <c r="H76" s="1373">
        <v>0</v>
      </c>
      <c r="I76" s="1374"/>
      <c r="J76" s="1375"/>
      <c r="K76" s="1360" t="s">
        <v>1114</v>
      </c>
      <c r="L76" s="1353">
        <v>240</v>
      </c>
      <c r="M76" s="1374"/>
      <c r="N76" s="1375"/>
    </row>
    <row r="77" spans="1:14" ht="16.5" customHeight="1">
      <c r="A77" s="62"/>
      <c r="B77" s="41"/>
      <c r="C77" s="1368"/>
      <c r="D77" s="1353"/>
      <c r="E77" s="1354"/>
      <c r="F77" s="1355"/>
      <c r="G77" s="1368"/>
      <c r="H77" s="1373"/>
      <c r="I77" s="1374"/>
      <c r="J77" s="1375"/>
      <c r="K77" s="1368"/>
      <c r="L77" s="1380"/>
      <c r="M77" s="1374"/>
      <c r="N77" s="1375"/>
    </row>
    <row r="78" spans="1:14" ht="16.5" customHeight="1">
      <c r="A78" s="405"/>
      <c r="C78" s="1399"/>
      <c r="D78" s="1414"/>
      <c r="E78" s="1415"/>
      <c r="F78" s="1416"/>
      <c r="G78" s="1399"/>
      <c r="H78" s="1414"/>
      <c r="I78" s="1415"/>
      <c r="J78" s="1416"/>
      <c r="K78" s="1399"/>
      <c r="L78" s="1417"/>
      <c r="M78" s="1415"/>
      <c r="N78" s="1416"/>
    </row>
    <row r="79" spans="1:14" ht="16.5" customHeight="1">
      <c r="A79" s="15"/>
      <c r="C79" s="300"/>
      <c r="D79" s="829"/>
      <c r="E79" s="32"/>
      <c r="F79" s="236"/>
      <c r="G79" s="300"/>
      <c r="H79" s="829"/>
      <c r="I79" s="32"/>
      <c r="J79" s="236"/>
      <c r="K79" s="300"/>
      <c r="L79" s="813"/>
      <c r="M79" s="32"/>
      <c r="N79" s="236"/>
    </row>
    <row r="80" spans="1:14" ht="16.5" customHeight="1">
      <c r="A80" s="10"/>
      <c r="B80" s="41" t="s">
        <v>461</v>
      </c>
      <c r="C80" s="300" t="s">
        <v>282</v>
      </c>
      <c r="D80" s="818"/>
      <c r="E80" s="391"/>
      <c r="F80" s="230"/>
      <c r="G80" s="300" t="s">
        <v>282</v>
      </c>
      <c r="H80" s="829"/>
      <c r="I80" s="32"/>
      <c r="J80" s="236"/>
      <c r="K80" s="5" t="s">
        <v>906</v>
      </c>
      <c r="L80" s="829">
        <v>30</v>
      </c>
      <c r="M80" s="29" t="s">
        <v>20</v>
      </c>
      <c r="N80" s="27"/>
    </row>
    <row r="81" spans="1:14" ht="16.5" customHeight="1">
      <c r="A81" s="10"/>
      <c r="B81" s="41"/>
      <c r="C81" s="300"/>
      <c r="D81" s="818"/>
      <c r="E81" s="391"/>
      <c r="F81" s="230"/>
      <c r="G81" s="300"/>
      <c r="H81" s="829"/>
      <c r="I81" s="32"/>
      <c r="J81" s="236"/>
      <c r="K81" s="5"/>
      <c r="L81" s="829"/>
      <c r="M81" s="29"/>
      <c r="N81" s="27"/>
    </row>
    <row r="82" spans="1:14" ht="16.5" customHeight="1">
      <c r="A82" s="10"/>
      <c r="B82" s="41"/>
      <c r="C82" s="300"/>
      <c r="D82" s="818"/>
      <c r="E82" s="391"/>
      <c r="F82" s="230"/>
      <c r="G82" s="300"/>
      <c r="H82" s="829"/>
      <c r="I82" s="32"/>
      <c r="J82" s="236"/>
      <c r="K82" s="5"/>
      <c r="L82" s="829"/>
      <c r="M82" s="29"/>
      <c r="N82" s="27"/>
    </row>
    <row r="83" spans="1:14" ht="16.5" customHeight="1">
      <c r="A83" s="10"/>
      <c r="B83" s="41"/>
      <c r="C83" s="300"/>
      <c r="D83" s="818"/>
      <c r="E83" s="391"/>
      <c r="F83" s="230"/>
      <c r="G83" s="300"/>
      <c r="H83" s="829"/>
      <c r="I83" s="32"/>
      <c r="J83" s="236"/>
      <c r="K83" s="5"/>
      <c r="L83" s="829"/>
      <c r="M83" s="29"/>
      <c r="N83" s="27"/>
    </row>
    <row r="84" spans="1:14" ht="16.5" customHeight="1">
      <c r="A84" s="10"/>
      <c r="B84" s="32"/>
      <c r="C84" s="126" t="s">
        <v>1134</v>
      </c>
      <c r="D84" s="818">
        <v>0</v>
      </c>
      <c r="E84" s="391"/>
      <c r="F84" s="230"/>
      <c r="G84" s="126" t="s">
        <v>1134</v>
      </c>
      <c r="H84" s="818">
        <v>0</v>
      </c>
      <c r="I84" s="391"/>
      <c r="J84" s="230"/>
      <c r="K84" s="4" t="s">
        <v>1134</v>
      </c>
      <c r="L84" s="823">
        <v>30</v>
      </c>
      <c r="M84" s="32"/>
      <c r="N84" s="236"/>
    </row>
    <row r="85" spans="1:14" ht="16.5" customHeight="1">
      <c r="A85" s="10"/>
      <c r="B85" s="32"/>
      <c r="C85" s="126" t="s">
        <v>1135</v>
      </c>
      <c r="D85" s="818">
        <v>0</v>
      </c>
      <c r="E85" s="391"/>
      <c r="F85" s="230"/>
      <c r="G85" s="126" t="s">
        <v>1135</v>
      </c>
      <c r="H85" s="818">
        <v>0</v>
      </c>
      <c r="I85" s="391"/>
      <c r="J85" s="230"/>
      <c r="K85" s="4" t="s">
        <v>1135</v>
      </c>
      <c r="L85" s="823">
        <v>0</v>
      </c>
      <c r="M85" s="32"/>
      <c r="N85" s="236"/>
    </row>
    <row r="86" spans="1:14" ht="16.5" customHeight="1">
      <c r="A86" s="10"/>
      <c r="B86" s="32"/>
      <c r="C86" s="126" t="s">
        <v>1114</v>
      </c>
      <c r="D86" s="818">
        <v>0</v>
      </c>
      <c r="E86" s="391"/>
      <c r="F86" s="230"/>
      <c r="G86" s="126" t="s">
        <v>1114</v>
      </c>
      <c r="H86" s="818">
        <v>0</v>
      </c>
      <c r="I86" s="391"/>
      <c r="J86" s="230"/>
      <c r="K86" s="4" t="s">
        <v>1114</v>
      </c>
      <c r="L86" s="823">
        <v>30</v>
      </c>
      <c r="M86" s="32"/>
      <c r="N86" s="236"/>
    </row>
    <row r="87" spans="1:14" ht="16.5" customHeight="1">
      <c r="A87" s="10"/>
      <c r="B87" s="168"/>
      <c r="C87" s="489"/>
      <c r="D87" s="819"/>
      <c r="E87" s="385"/>
      <c r="F87" s="228"/>
      <c r="G87" s="489"/>
      <c r="H87" s="819"/>
      <c r="I87" s="385"/>
      <c r="J87" s="228"/>
      <c r="K87" s="489"/>
      <c r="L87" s="819"/>
      <c r="M87" s="385"/>
      <c r="N87" s="228"/>
    </row>
    <row r="88" spans="1:14" ht="16.5" customHeight="1">
      <c r="A88" s="15"/>
      <c r="C88" s="300"/>
      <c r="D88" s="813"/>
      <c r="E88" s="32"/>
      <c r="F88" s="236"/>
      <c r="G88" s="300"/>
      <c r="H88" s="813"/>
      <c r="I88" s="32"/>
      <c r="J88" s="236"/>
      <c r="K88" s="300"/>
      <c r="L88" s="813"/>
      <c r="M88" s="32"/>
      <c r="N88" s="236"/>
    </row>
    <row r="89" spans="1:14" ht="16.5" customHeight="1">
      <c r="A89" s="10"/>
      <c r="B89" s="19" t="s">
        <v>462</v>
      </c>
      <c r="C89" s="5" t="s">
        <v>156</v>
      </c>
      <c r="D89" s="818">
        <v>400</v>
      </c>
      <c r="E89" s="391" t="s">
        <v>20</v>
      </c>
      <c r="F89" s="42"/>
      <c r="G89" s="300"/>
      <c r="H89" s="813"/>
      <c r="I89" s="29"/>
      <c r="J89" s="27"/>
      <c r="K89" s="16" t="s">
        <v>156</v>
      </c>
      <c r="L89" s="829">
        <v>240</v>
      </c>
      <c r="M89" s="391" t="s">
        <v>20</v>
      </c>
      <c r="N89" s="27"/>
    </row>
    <row r="90" spans="1:14" ht="16.5" customHeight="1">
      <c r="A90" s="10"/>
      <c r="B90" s="19"/>
      <c r="C90" s="300" t="s">
        <v>34</v>
      </c>
      <c r="D90" s="818">
        <v>80</v>
      </c>
      <c r="E90" s="391" t="s">
        <v>20</v>
      </c>
      <c r="F90" s="42">
        <v>2012</v>
      </c>
      <c r="G90" s="5"/>
      <c r="H90" s="813"/>
      <c r="I90" s="29"/>
      <c r="J90" s="27"/>
      <c r="K90" s="299" t="s">
        <v>34</v>
      </c>
      <c r="L90" s="829">
        <v>340</v>
      </c>
      <c r="M90" s="391" t="s">
        <v>20</v>
      </c>
      <c r="N90" s="27">
        <v>2011</v>
      </c>
    </row>
    <row r="91" spans="1:14" ht="16.5" customHeight="1">
      <c r="A91" s="10"/>
      <c r="B91" s="19"/>
      <c r="C91" s="5" t="s">
        <v>246</v>
      </c>
      <c r="D91" s="818">
        <v>350</v>
      </c>
      <c r="E91" s="391" t="s">
        <v>20</v>
      </c>
      <c r="F91" s="42"/>
      <c r="G91" s="5"/>
      <c r="H91" s="813"/>
      <c r="I91" s="29"/>
      <c r="J91" s="27"/>
      <c r="K91" s="16" t="s">
        <v>246</v>
      </c>
      <c r="L91" s="829">
        <v>160</v>
      </c>
      <c r="M91" s="391" t="s">
        <v>20</v>
      </c>
      <c r="N91" s="27"/>
    </row>
    <row r="92" spans="1:14" ht="16.5" customHeight="1">
      <c r="A92" s="10"/>
      <c r="B92" s="19"/>
      <c r="C92" s="5" t="s">
        <v>907</v>
      </c>
      <c r="D92" s="818">
        <v>800</v>
      </c>
      <c r="E92" s="391" t="s">
        <v>20</v>
      </c>
      <c r="F92" s="42">
        <v>2014</v>
      </c>
      <c r="G92" s="5"/>
      <c r="H92" s="813"/>
      <c r="I92" s="29"/>
      <c r="J92" s="27"/>
      <c r="K92" s="16" t="s">
        <v>54</v>
      </c>
      <c r="L92" s="829">
        <v>230</v>
      </c>
      <c r="M92" s="32" t="s">
        <v>20</v>
      </c>
      <c r="N92" s="27">
        <v>2010</v>
      </c>
    </row>
    <row r="93" spans="1:14" ht="16.5" customHeight="1">
      <c r="A93" s="10"/>
      <c r="B93" s="19"/>
      <c r="C93" s="5"/>
      <c r="D93" s="818"/>
      <c r="E93" s="391"/>
      <c r="F93" s="42"/>
      <c r="G93" s="5"/>
      <c r="H93" s="813"/>
      <c r="I93" s="29"/>
      <c r="J93" s="27"/>
      <c r="K93" s="300" t="s">
        <v>34</v>
      </c>
      <c r="L93" s="829">
        <v>50</v>
      </c>
      <c r="M93" s="391" t="s">
        <v>20</v>
      </c>
      <c r="N93" s="27">
        <v>2015</v>
      </c>
    </row>
    <row r="94" spans="1:14" ht="16.5" customHeight="1">
      <c r="A94" s="10"/>
      <c r="B94" s="19"/>
      <c r="C94" s="5"/>
      <c r="D94" s="818"/>
      <c r="E94" s="391"/>
      <c r="F94" s="42"/>
      <c r="G94" s="5"/>
      <c r="H94" s="813"/>
      <c r="I94" s="29"/>
      <c r="J94" s="27"/>
      <c r="K94" s="5" t="s">
        <v>907</v>
      </c>
      <c r="L94" s="829">
        <v>450</v>
      </c>
      <c r="M94" s="391" t="s">
        <v>20</v>
      </c>
      <c r="N94" s="27">
        <v>2014</v>
      </c>
    </row>
    <row r="95" spans="1:14" ht="16.5" customHeight="1">
      <c r="A95" s="10"/>
      <c r="B95" s="19"/>
      <c r="C95" s="5"/>
      <c r="D95" s="818"/>
      <c r="E95" s="391"/>
      <c r="F95" s="42"/>
      <c r="G95" s="5"/>
      <c r="H95" s="813"/>
      <c r="I95" s="29"/>
      <c r="J95" s="27"/>
      <c r="K95" s="5"/>
      <c r="L95" s="829"/>
      <c r="M95" s="391"/>
      <c r="N95" s="27"/>
    </row>
    <row r="96" spans="1:14" ht="16.5" customHeight="1">
      <c r="A96" s="10"/>
      <c r="B96" s="19"/>
      <c r="C96" s="5"/>
      <c r="D96" s="818"/>
      <c r="E96" s="391"/>
      <c r="F96" s="42"/>
      <c r="G96" s="5"/>
      <c r="H96" s="813"/>
      <c r="I96" s="29"/>
      <c r="J96" s="27"/>
      <c r="K96" s="300" t="s">
        <v>242</v>
      </c>
      <c r="L96" s="829">
        <v>270</v>
      </c>
      <c r="M96" s="32" t="s">
        <v>20</v>
      </c>
      <c r="N96" s="27"/>
    </row>
    <row r="97" spans="1:14" ht="16.5" customHeight="1">
      <c r="A97" s="10"/>
      <c r="B97" s="19"/>
      <c r="C97" s="5"/>
      <c r="D97" s="818"/>
      <c r="E97" s="391"/>
      <c r="F97" s="42"/>
      <c r="G97" s="5"/>
      <c r="H97" s="813"/>
      <c r="I97" s="29"/>
      <c r="J97" s="27"/>
      <c r="K97" s="5"/>
      <c r="L97" s="829"/>
      <c r="M97" s="391"/>
      <c r="N97" s="27"/>
    </row>
    <row r="98" spans="1:14" ht="16.5" customHeight="1">
      <c r="A98" s="10"/>
      <c r="B98" s="19"/>
      <c r="C98" s="5"/>
      <c r="D98" s="818"/>
      <c r="E98" s="391"/>
      <c r="F98" s="42"/>
      <c r="G98" s="5"/>
      <c r="H98" s="813"/>
      <c r="I98" s="29"/>
      <c r="J98" s="27"/>
      <c r="K98" s="5"/>
      <c r="L98" s="829"/>
      <c r="M98" s="391"/>
      <c r="N98" s="27"/>
    </row>
    <row r="99" spans="1:14" ht="16.5" customHeight="1">
      <c r="A99" s="10"/>
      <c r="B99" s="19"/>
      <c r="C99" s="5"/>
      <c r="D99" s="818"/>
      <c r="E99" s="391"/>
      <c r="F99" s="42"/>
      <c r="G99" s="5"/>
      <c r="H99" s="813"/>
      <c r="I99" s="29"/>
      <c r="J99" s="27"/>
      <c r="K99" s="5"/>
      <c r="L99" s="829"/>
      <c r="M99" s="391"/>
      <c r="N99" s="27"/>
    </row>
    <row r="100" spans="1:14" ht="16.5" customHeight="1">
      <c r="A100" s="10"/>
      <c r="B100" s="32"/>
      <c r="C100" s="126" t="s">
        <v>1134</v>
      </c>
      <c r="D100" s="818">
        <f>SUM(D89:D92)</f>
        <v>1630</v>
      </c>
      <c r="E100" s="391"/>
      <c r="F100" s="230"/>
      <c r="G100" s="126" t="s">
        <v>1134</v>
      </c>
      <c r="H100" s="818">
        <v>0</v>
      </c>
      <c r="I100" s="391"/>
      <c r="J100" s="230"/>
      <c r="K100" s="4" t="s">
        <v>1134</v>
      </c>
      <c r="L100" s="823">
        <f>SUM(L89:L94,L96)</f>
        <v>1740</v>
      </c>
      <c r="M100" s="32"/>
      <c r="N100" s="236"/>
    </row>
    <row r="101" spans="1:14" ht="16.5" customHeight="1">
      <c r="A101" s="10"/>
      <c r="B101" s="32"/>
      <c r="C101" s="126" t="s">
        <v>1135</v>
      </c>
      <c r="D101" s="818">
        <v>0</v>
      </c>
      <c r="E101" s="391"/>
      <c r="F101" s="230"/>
      <c r="G101" s="126" t="s">
        <v>1135</v>
      </c>
      <c r="H101" s="818">
        <v>0</v>
      </c>
      <c r="I101" s="391"/>
      <c r="J101" s="230"/>
      <c r="K101" s="4" t="s">
        <v>1135</v>
      </c>
      <c r="L101" s="823">
        <v>0</v>
      </c>
      <c r="M101" s="32"/>
      <c r="N101" s="236"/>
    </row>
    <row r="102" spans="1:14" ht="16.5" customHeight="1">
      <c r="A102" s="10"/>
      <c r="B102" s="32"/>
      <c r="C102" s="126" t="s">
        <v>1114</v>
      </c>
      <c r="D102" s="818">
        <f>SUM(D100:D101)</f>
        <v>1630</v>
      </c>
      <c r="E102" s="391"/>
      <c r="F102" s="230"/>
      <c r="G102" s="126" t="s">
        <v>1114</v>
      </c>
      <c r="H102" s="818">
        <v>0</v>
      </c>
      <c r="I102" s="391"/>
      <c r="J102" s="230"/>
      <c r="K102" s="4" t="s">
        <v>1114</v>
      </c>
      <c r="L102" s="823">
        <f>SUM(L100:L101)</f>
        <v>1740</v>
      </c>
      <c r="M102" s="32"/>
      <c r="N102" s="236"/>
    </row>
    <row r="103" spans="1:14" ht="16.5" customHeight="1">
      <c r="A103" s="15"/>
      <c r="C103" s="469"/>
      <c r="D103" s="819"/>
      <c r="E103" s="387"/>
      <c r="F103" s="169"/>
      <c r="G103" s="170"/>
      <c r="H103" s="819"/>
      <c r="I103" s="387"/>
      <c r="J103" s="169"/>
      <c r="K103" s="170"/>
      <c r="L103" s="819"/>
      <c r="M103" s="387"/>
      <c r="N103" s="169"/>
    </row>
    <row r="104" spans="1:14" ht="16.5" customHeight="1">
      <c r="A104" s="15"/>
      <c r="C104" s="1556"/>
      <c r="D104" s="1557"/>
      <c r="E104" s="1558"/>
      <c r="F104" s="1559"/>
      <c r="G104" s="1556"/>
      <c r="H104" s="1557"/>
      <c r="I104" s="1558"/>
      <c r="J104" s="1559"/>
      <c r="K104" s="1556"/>
      <c r="L104" s="1557"/>
      <c r="M104" s="1558"/>
      <c r="N104" s="1559"/>
    </row>
    <row r="105" spans="1:14" ht="16.5" customHeight="1">
      <c r="A105" s="15"/>
      <c r="B105" s="41" t="s">
        <v>463</v>
      </c>
      <c r="C105" s="1560" t="s">
        <v>289</v>
      </c>
      <c r="D105" s="1510">
        <v>320</v>
      </c>
      <c r="E105" s="1511" t="s">
        <v>20</v>
      </c>
      <c r="F105" s="1561">
        <v>1990</v>
      </c>
      <c r="G105" s="1562" t="s">
        <v>719</v>
      </c>
      <c r="H105" s="1563">
        <v>300</v>
      </c>
      <c r="I105" s="1511" t="s">
        <v>20</v>
      </c>
      <c r="J105" s="1564">
        <v>1994</v>
      </c>
      <c r="K105" s="1560" t="s">
        <v>289</v>
      </c>
      <c r="L105" s="1563">
        <v>163</v>
      </c>
      <c r="M105" s="1511" t="s">
        <v>20</v>
      </c>
      <c r="N105" s="1564">
        <v>1990</v>
      </c>
    </row>
    <row r="106" spans="1:14" ht="16.5" customHeight="1">
      <c r="A106" s="10"/>
      <c r="B106" s="41"/>
      <c r="C106" s="1560" t="s">
        <v>290</v>
      </c>
      <c r="D106" s="1510">
        <v>600</v>
      </c>
      <c r="E106" s="1511" t="s">
        <v>20</v>
      </c>
      <c r="F106" s="1561">
        <v>2006</v>
      </c>
      <c r="G106" s="1560" t="s">
        <v>34</v>
      </c>
      <c r="H106" s="1563">
        <v>300</v>
      </c>
      <c r="I106" s="1511" t="s">
        <v>20</v>
      </c>
      <c r="J106" s="1564">
        <v>1996</v>
      </c>
      <c r="K106" s="1560" t="s">
        <v>290</v>
      </c>
      <c r="L106" s="1563">
        <v>207</v>
      </c>
      <c r="M106" s="1511" t="s">
        <v>20</v>
      </c>
      <c r="N106" s="1564">
        <v>2006</v>
      </c>
    </row>
    <row r="107" spans="1:14" ht="16.5" customHeight="1">
      <c r="A107" s="10"/>
      <c r="B107" s="41"/>
      <c r="C107" s="1560" t="s">
        <v>289</v>
      </c>
      <c r="D107" s="1510">
        <v>165</v>
      </c>
      <c r="E107" s="1511" t="s">
        <v>10</v>
      </c>
      <c r="F107" s="1561">
        <v>2022</v>
      </c>
      <c r="G107" s="1560" t="s">
        <v>34</v>
      </c>
      <c r="H107" s="1563">
        <v>40</v>
      </c>
      <c r="I107" s="1511" t="s">
        <v>20</v>
      </c>
      <c r="J107" s="1564">
        <v>2000</v>
      </c>
      <c r="K107" s="1560" t="s">
        <v>34</v>
      </c>
      <c r="L107" s="1563">
        <v>137</v>
      </c>
      <c r="M107" s="1511" t="s">
        <v>20</v>
      </c>
      <c r="N107" s="1564">
        <v>2007</v>
      </c>
    </row>
    <row r="108" spans="1:14" ht="16.5" customHeight="1">
      <c r="A108" s="10"/>
      <c r="B108" s="41"/>
      <c r="C108" s="1560" t="s">
        <v>1349</v>
      </c>
      <c r="D108" s="1510">
        <v>600</v>
      </c>
      <c r="E108" s="1511" t="s">
        <v>10</v>
      </c>
      <c r="F108" s="1561" t="s">
        <v>237</v>
      </c>
      <c r="G108" s="1560" t="s">
        <v>720</v>
      </c>
      <c r="H108" s="1563">
        <v>350</v>
      </c>
      <c r="I108" s="1511" t="s">
        <v>20</v>
      </c>
      <c r="J108" s="1564">
        <v>1997</v>
      </c>
      <c r="K108" s="1560" t="s">
        <v>289</v>
      </c>
      <c r="L108" s="1563">
        <v>123</v>
      </c>
      <c r="M108" s="1511" t="s">
        <v>20</v>
      </c>
      <c r="N108" s="1564">
        <v>2014</v>
      </c>
    </row>
    <row r="109" spans="1:14" ht="16.5" customHeight="1">
      <c r="A109" s="10"/>
      <c r="B109" s="41"/>
      <c r="C109" s="1560"/>
      <c r="D109" s="1510"/>
      <c r="E109" s="1511"/>
      <c r="F109" s="1561"/>
      <c r="G109" s="1560" t="s">
        <v>721</v>
      </c>
      <c r="H109" s="1563">
        <v>350</v>
      </c>
      <c r="I109" s="1511" t="s">
        <v>20</v>
      </c>
      <c r="J109" s="1564">
        <v>1997</v>
      </c>
      <c r="K109" s="1560" t="s">
        <v>1350</v>
      </c>
      <c r="L109" s="1563">
        <v>363</v>
      </c>
      <c r="M109" s="1572" t="s">
        <v>11</v>
      </c>
      <c r="N109" s="1564">
        <v>2024</v>
      </c>
    </row>
    <row r="110" spans="1:14" ht="16.5" customHeight="1">
      <c r="A110" s="10"/>
      <c r="B110" s="41"/>
      <c r="C110" s="1597" t="s">
        <v>1351</v>
      </c>
      <c r="D110" s="1598"/>
      <c r="E110" s="1598"/>
      <c r="F110" s="1599"/>
      <c r="G110" s="1560" t="s">
        <v>34</v>
      </c>
      <c r="H110" s="1563">
        <v>100</v>
      </c>
      <c r="I110" s="1511" t="s">
        <v>20</v>
      </c>
      <c r="J110" s="1564">
        <v>2000</v>
      </c>
      <c r="K110" s="1560"/>
      <c r="L110" s="1563"/>
      <c r="M110" s="1511"/>
      <c r="N110" s="1564"/>
    </row>
    <row r="111" spans="1:14" ht="16.5" customHeight="1">
      <c r="A111" s="10"/>
      <c r="B111" s="41"/>
      <c r="C111" s="1597"/>
      <c r="D111" s="1598"/>
      <c r="E111" s="1598"/>
      <c r="F111" s="1599"/>
      <c r="G111" s="1562" t="s">
        <v>722</v>
      </c>
      <c r="H111" s="1563" t="s">
        <v>1358</v>
      </c>
      <c r="I111" s="1511" t="s">
        <v>908</v>
      </c>
      <c r="J111" s="1564">
        <v>2007</v>
      </c>
      <c r="K111" s="1597" t="s">
        <v>1361</v>
      </c>
      <c r="L111" s="1598"/>
      <c r="M111" s="1598"/>
      <c r="N111" s="1599"/>
    </row>
    <row r="112" spans="1:14" ht="16.5" customHeight="1">
      <c r="A112" s="10"/>
      <c r="B112" s="41"/>
      <c r="C112" s="1560"/>
      <c r="D112" s="1510"/>
      <c r="E112" s="1511"/>
      <c r="F112" s="1561"/>
      <c r="G112" s="1562" t="s">
        <v>909</v>
      </c>
      <c r="H112" s="1563">
        <v>400</v>
      </c>
      <c r="I112" s="1511" t="s">
        <v>910</v>
      </c>
      <c r="J112" s="1564" t="s">
        <v>91</v>
      </c>
      <c r="K112" s="1597"/>
      <c r="L112" s="1598"/>
      <c r="M112" s="1598"/>
      <c r="N112" s="1599"/>
    </row>
    <row r="113" spans="1:14" ht="16.5" customHeight="1">
      <c r="A113" s="10"/>
      <c r="B113" s="41"/>
      <c r="C113" s="1560"/>
      <c r="D113" s="1510"/>
      <c r="E113" s="1511"/>
      <c r="F113" s="1561"/>
      <c r="G113" s="1562" t="s">
        <v>911</v>
      </c>
      <c r="H113" s="1563">
        <v>400</v>
      </c>
      <c r="I113" s="1511" t="s">
        <v>20</v>
      </c>
      <c r="J113" s="1564">
        <v>2017</v>
      </c>
      <c r="K113" s="1565"/>
      <c r="L113" s="1566"/>
      <c r="M113" s="1566"/>
      <c r="N113" s="1567"/>
    </row>
    <row r="114" spans="1:14" ht="16.5" customHeight="1">
      <c r="A114" s="10"/>
      <c r="B114" s="41"/>
      <c r="C114" s="1560"/>
      <c r="D114" s="1510"/>
      <c r="E114" s="1511"/>
      <c r="F114" s="1561"/>
      <c r="G114" s="1562"/>
      <c r="H114" s="1563"/>
      <c r="I114" s="1511"/>
      <c r="J114" s="1564"/>
      <c r="K114" s="1560"/>
      <c r="L114" s="1563"/>
      <c r="M114" s="1500"/>
      <c r="N114" s="1564"/>
    </row>
    <row r="115" spans="1:14" ht="16.5" customHeight="1">
      <c r="A115" s="10"/>
      <c r="B115" s="41"/>
      <c r="C115" s="1560"/>
      <c r="D115" s="1510"/>
      <c r="E115" s="1511"/>
      <c r="F115" s="1561"/>
      <c r="G115" s="1568" t="s">
        <v>1359</v>
      </c>
      <c r="H115" s="1563"/>
      <c r="I115" s="1511"/>
      <c r="J115" s="1564"/>
      <c r="K115" s="1560"/>
      <c r="L115" s="1563"/>
      <c r="M115" s="1500"/>
      <c r="N115" s="1564"/>
    </row>
    <row r="116" spans="1:14" ht="16.5" customHeight="1">
      <c r="A116" s="10"/>
      <c r="B116" s="41"/>
      <c r="C116" s="1560"/>
      <c r="D116" s="1510"/>
      <c r="E116" s="1511"/>
      <c r="F116" s="1561"/>
      <c r="G116" s="1562"/>
      <c r="H116" s="1563"/>
      <c r="I116" s="1500"/>
      <c r="J116" s="1564"/>
      <c r="K116" s="1560"/>
      <c r="L116" s="1563"/>
      <c r="M116" s="1500"/>
      <c r="N116" s="1564"/>
    </row>
    <row r="117" spans="1:14" ht="16.5" customHeight="1">
      <c r="A117" s="10"/>
      <c r="B117" s="32"/>
      <c r="C117" s="1569" t="s">
        <v>1134</v>
      </c>
      <c r="D117" s="1510">
        <f>SUM(D105:D106)</f>
        <v>920</v>
      </c>
      <c r="E117" s="1511"/>
      <c r="F117" s="1561"/>
      <c r="G117" s="1569" t="s">
        <v>1134</v>
      </c>
      <c r="H117" s="1510">
        <f>SUM(H105:H110,H112:H113)</f>
        <v>2240</v>
      </c>
      <c r="I117" s="1511"/>
      <c r="J117" s="1561"/>
      <c r="K117" s="1498" t="s">
        <v>1134</v>
      </c>
      <c r="L117" s="1499">
        <v>630</v>
      </c>
      <c r="M117" s="1500"/>
      <c r="N117" s="1564"/>
    </row>
    <row r="118" spans="1:14" ht="16.5" customHeight="1">
      <c r="A118" s="10"/>
      <c r="B118" s="32"/>
      <c r="C118" s="1569" t="s">
        <v>1135</v>
      </c>
      <c r="D118" s="1510">
        <f>D107</f>
        <v>165</v>
      </c>
      <c r="E118" s="1511"/>
      <c r="F118" s="1561"/>
      <c r="G118" s="1569" t="s">
        <v>1135</v>
      </c>
      <c r="H118" s="1510">
        <v>0</v>
      </c>
      <c r="I118" s="1511"/>
      <c r="J118" s="1561"/>
      <c r="K118" s="1498" t="s">
        <v>1135</v>
      </c>
      <c r="L118" s="1499">
        <v>0</v>
      </c>
      <c r="M118" s="1500"/>
      <c r="N118" s="1564"/>
    </row>
    <row r="119" spans="1:14" ht="16.5" customHeight="1">
      <c r="A119" s="10"/>
      <c r="B119" s="32"/>
      <c r="C119" s="1569" t="s">
        <v>1114</v>
      </c>
      <c r="D119" s="1510">
        <f>SUM(D117:D118)</f>
        <v>1085</v>
      </c>
      <c r="E119" s="1511"/>
      <c r="F119" s="1561"/>
      <c r="G119" s="1569" t="s">
        <v>1114</v>
      </c>
      <c r="H119" s="1510">
        <f>SUM(H117:H118)</f>
        <v>2240</v>
      </c>
      <c r="I119" s="1511"/>
      <c r="J119" s="1561"/>
      <c r="K119" s="1498" t="s">
        <v>1114</v>
      </c>
      <c r="L119" s="1499">
        <v>630</v>
      </c>
      <c r="M119" s="1500"/>
      <c r="N119" s="1564"/>
    </row>
    <row r="120" spans="1:14" ht="16.5" customHeight="1">
      <c r="A120" s="33"/>
      <c r="B120" s="189"/>
      <c r="C120" s="1570"/>
      <c r="D120" s="1513"/>
      <c r="E120" s="1514"/>
      <c r="F120" s="1571"/>
      <c r="G120" s="1570"/>
      <c r="H120" s="1513"/>
      <c r="I120" s="1514"/>
      <c r="J120" s="1571"/>
      <c r="K120" s="1570"/>
      <c r="L120" s="1513"/>
      <c r="M120" s="1514"/>
      <c r="N120" s="1571"/>
    </row>
    <row r="121" spans="1:14" s="3" customFormat="1" ht="16.5" customHeight="1">
      <c r="C121" s="445"/>
      <c r="D121" s="804"/>
      <c r="E121" s="161"/>
      <c r="F121" s="137"/>
      <c r="G121" s="445"/>
      <c r="H121" s="804"/>
      <c r="I121" s="161"/>
      <c r="J121" s="137"/>
      <c r="K121" s="445"/>
      <c r="L121" s="804"/>
      <c r="M121" s="161"/>
      <c r="N121" s="137"/>
    </row>
  </sheetData>
  <mergeCells count="5">
    <mergeCell ref="K111:N112"/>
    <mergeCell ref="C110:F111"/>
    <mergeCell ref="C50:F51"/>
    <mergeCell ref="G50:J51"/>
    <mergeCell ref="K54:N55"/>
  </mergeCells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41" firstPageNumber="95" orientation="portrait" useFirstPageNumber="1" r:id="rId1"/>
  <headerFooter scaleWithDoc="0" alignWithMargins="0">
    <oddFooter>&amp;C105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FFFF00"/>
    <pageSetUpPr fitToPage="1"/>
  </sheetPr>
  <dimension ref="A1:AG984"/>
  <sheetViews>
    <sheetView showGridLines="0" view="pageBreakPreview" zoomScaleNormal="100" zoomScaleSheetLayoutView="100" workbookViewId="0">
      <pane ySplit="5" topLeftCell="A6" activePane="bottomLeft" state="frozen"/>
      <selection activeCell="K35" sqref="K35"/>
      <selection pane="bottomLeft" activeCell="B2" sqref="B2"/>
    </sheetView>
  </sheetViews>
  <sheetFormatPr defaultColWidth="9" defaultRowHeight="14.25"/>
  <cols>
    <col min="1" max="1" width="1.625" style="2" customWidth="1"/>
    <col min="2" max="2" width="14.625" style="2" customWidth="1"/>
    <col min="3" max="3" width="39.875" style="309" customWidth="1"/>
    <col min="4" max="4" width="8.875" style="804" customWidth="1"/>
    <col min="5" max="5" width="6.875" style="161" customWidth="1"/>
    <col min="6" max="6" width="8.75" style="137" customWidth="1"/>
    <col min="7" max="7" width="39.875" style="309" customWidth="1"/>
    <col min="8" max="8" width="8.875" style="804" customWidth="1"/>
    <col min="9" max="9" width="6.875" style="161" customWidth="1"/>
    <col min="10" max="10" width="8.75" style="137" customWidth="1"/>
    <col min="11" max="11" width="39.875" style="309" customWidth="1"/>
    <col min="12" max="12" width="8.875" style="804" customWidth="1"/>
    <col min="13" max="13" width="6.875" style="161" customWidth="1"/>
    <col min="14" max="14" width="8.75" style="137" customWidth="1"/>
    <col min="15" max="16384" width="9" style="2"/>
  </cols>
  <sheetData>
    <row r="1" spans="1:33" s="47" customFormat="1" ht="18" customHeight="1">
      <c r="A1" s="351" t="s">
        <v>1058</v>
      </c>
      <c r="B1" s="352"/>
      <c r="C1" s="351"/>
      <c r="D1" s="799"/>
      <c r="E1" s="354"/>
      <c r="F1" s="355"/>
      <c r="G1" s="351"/>
      <c r="H1" s="810" t="s">
        <v>5</v>
      </c>
      <c r="I1" s="354"/>
      <c r="J1" s="355"/>
      <c r="K1" s="351"/>
      <c r="L1" s="799"/>
      <c r="M1" s="354"/>
      <c r="N1" s="355"/>
    </row>
    <row r="2" spans="1:33" s="47" customFormat="1" ht="16.5" customHeight="1">
      <c r="A2" s="352"/>
      <c r="B2" s="352"/>
      <c r="C2" s="351"/>
      <c r="D2" s="799"/>
      <c r="E2" s="354"/>
      <c r="F2" s="355"/>
      <c r="G2" s="351"/>
      <c r="H2" s="799"/>
      <c r="I2" s="354"/>
      <c r="J2" s="355"/>
      <c r="K2" s="351"/>
      <c r="L2" s="799"/>
      <c r="M2" s="354"/>
      <c r="N2" s="355"/>
    </row>
    <row r="3" spans="1:33" s="47" customFormat="1" ht="16.5" customHeight="1">
      <c r="A3" s="352"/>
      <c r="B3" s="352"/>
      <c r="C3" s="351"/>
      <c r="D3" s="799"/>
      <c r="E3" s="354"/>
      <c r="F3" s="355"/>
      <c r="G3" s="351"/>
      <c r="H3" s="824"/>
      <c r="I3" s="354"/>
      <c r="J3" s="353" t="s">
        <v>408</v>
      </c>
      <c r="K3" s="351"/>
      <c r="L3" s="799"/>
      <c r="M3" s="354"/>
      <c r="N3" s="144"/>
    </row>
    <row r="4" spans="1:33" s="47" customFormat="1" ht="18" customHeight="1">
      <c r="A4" s="21" t="s">
        <v>416</v>
      </c>
      <c r="B4" s="22"/>
      <c r="C4" s="21" t="s">
        <v>426</v>
      </c>
      <c r="D4" s="800"/>
      <c r="E4" s="338"/>
      <c r="F4" s="424"/>
      <c r="G4" s="497" t="s">
        <v>427</v>
      </c>
      <c r="H4" s="811"/>
      <c r="I4" s="333"/>
      <c r="J4" s="141"/>
      <c r="K4" s="323"/>
      <c r="L4" s="827"/>
      <c r="M4" s="148"/>
      <c r="N4" s="308"/>
    </row>
    <row r="5" spans="1:33" s="47" customFormat="1" ht="18" customHeight="1">
      <c r="A5" s="23"/>
      <c r="B5" s="24"/>
      <c r="C5" s="172" t="s">
        <v>412</v>
      </c>
      <c r="D5" s="801" t="s">
        <v>1207</v>
      </c>
      <c r="E5" s="334" t="s">
        <v>302</v>
      </c>
      <c r="F5" s="141" t="s">
        <v>413</v>
      </c>
      <c r="G5" s="174" t="s">
        <v>412</v>
      </c>
      <c r="H5" s="801" t="s">
        <v>1207</v>
      </c>
      <c r="I5" s="334" t="s">
        <v>302</v>
      </c>
      <c r="J5" s="141" t="s">
        <v>413</v>
      </c>
      <c r="K5" s="323"/>
      <c r="L5" s="827"/>
      <c r="M5" s="148"/>
      <c r="N5" s="308"/>
    </row>
    <row r="6" spans="1:33" ht="18.75">
      <c r="A6" s="50" t="s">
        <v>456</v>
      </c>
      <c r="B6" s="52"/>
      <c r="C6" s="36"/>
      <c r="D6" s="813"/>
      <c r="E6" s="29"/>
      <c r="F6" s="7"/>
      <c r="G6" s="14"/>
      <c r="H6" s="813"/>
      <c r="I6" s="29"/>
      <c r="J6" s="7"/>
      <c r="K6" s="14"/>
      <c r="L6" s="813"/>
      <c r="M6" s="29"/>
      <c r="N6" s="6"/>
    </row>
    <row r="7" spans="1:33" ht="6" customHeight="1">
      <c r="A7" s="36"/>
      <c r="B7" s="14"/>
      <c r="C7" s="36"/>
      <c r="D7" s="803"/>
      <c r="E7" s="150"/>
      <c r="F7" s="142"/>
      <c r="G7" s="14"/>
      <c r="H7" s="803"/>
      <c r="I7" s="150"/>
      <c r="J7" s="142"/>
      <c r="K7" s="14"/>
      <c r="L7" s="803"/>
      <c r="M7" s="150"/>
      <c r="N7" s="140"/>
      <c r="AD7" s="51"/>
      <c r="AE7" s="51"/>
      <c r="AF7" s="51"/>
      <c r="AG7" s="51"/>
    </row>
    <row r="8" spans="1:33" ht="16.5" customHeight="1">
      <c r="A8" s="40"/>
      <c r="B8" s="151" t="s">
        <v>1139</v>
      </c>
      <c r="C8" s="412" t="s">
        <v>17</v>
      </c>
      <c r="D8" s="814">
        <v>140</v>
      </c>
      <c r="E8" s="307" t="s">
        <v>20</v>
      </c>
      <c r="F8" s="506">
        <v>1997</v>
      </c>
      <c r="G8" s="493" t="s">
        <v>14</v>
      </c>
      <c r="H8" s="814">
        <v>150</v>
      </c>
      <c r="I8" s="307" t="s">
        <v>20</v>
      </c>
      <c r="J8" s="506">
        <v>1997</v>
      </c>
      <c r="K8" s="493"/>
      <c r="L8" s="803"/>
      <c r="M8" s="159"/>
      <c r="N8" s="160"/>
      <c r="O8" s="51"/>
      <c r="P8" s="51"/>
    </row>
    <row r="9" spans="1:33" ht="16.5" customHeight="1">
      <c r="A9" s="40"/>
      <c r="B9" s="53"/>
      <c r="C9" s="410" t="s">
        <v>34</v>
      </c>
      <c r="D9" s="814">
        <v>60</v>
      </c>
      <c r="E9" s="307" t="s">
        <v>20</v>
      </c>
      <c r="F9" s="506">
        <v>2002</v>
      </c>
      <c r="G9" s="493" t="s">
        <v>912</v>
      </c>
      <c r="H9" s="814">
        <v>500</v>
      </c>
      <c r="I9" s="307" t="s">
        <v>20</v>
      </c>
      <c r="J9" s="506">
        <v>1998</v>
      </c>
      <c r="K9" s="493"/>
      <c r="L9" s="803"/>
      <c r="M9" s="159"/>
      <c r="N9" s="160"/>
      <c r="O9" s="51"/>
      <c r="P9" s="51"/>
    </row>
    <row r="10" spans="1:33" ht="16.5" customHeight="1">
      <c r="A10" s="40"/>
      <c r="B10" s="53"/>
      <c r="C10" s="410" t="s">
        <v>34</v>
      </c>
      <c r="D10" s="814">
        <v>400</v>
      </c>
      <c r="E10" s="307" t="s">
        <v>20</v>
      </c>
      <c r="F10" s="506">
        <v>2009</v>
      </c>
      <c r="G10" s="309" t="s">
        <v>1136</v>
      </c>
      <c r="H10" s="814">
        <v>150</v>
      </c>
      <c r="I10" s="307" t="s">
        <v>20</v>
      </c>
      <c r="J10" s="506">
        <v>2007</v>
      </c>
      <c r="K10" s="493"/>
      <c r="L10" s="803"/>
      <c r="M10" s="159"/>
      <c r="N10" s="160"/>
      <c r="O10" s="51"/>
      <c r="P10" s="51"/>
    </row>
    <row r="11" spans="1:33" ht="16.5" customHeight="1">
      <c r="A11" s="10"/>
      <c r="B11" s="53"/>
      <c r="C11" s="300" t="s">
        <v>14</v>
      </c>
      <c r="D11" s="814">
        <v>132</v>
      </c>
      <c r="E11" s="307" t="s">
        <v>20</v>
      </c>
      <c r="F11" s="506">
        <v>1997</v>
      </c>
      <c r="G11" s="493"/>
      <c r="H11" s="814"/>
      <c r="I11" s="307"/>
      <c r="J11" s="506"/>
      <c r="K11" s="493"/>
      <c r="L11" s="803"/>
      <c r="M11" s="159"/>
      <c r="N11" s="160"/>
      <c r="O11" s="51"/>
      <c r="P11" s="51"/>
    </row>
    <row r="12" spans="1:33" ht="16.5" customHeight="1">
      <c r="A12" s="10"/>
      <c r="B12" s="53"/>
      <c r="C12" s="300" t="s">
        <v>56</v>
      </c>
      <c r="D12" s="814">
        <v>100</v>
      </c>
      <c r="E12" s="307" t="s">
        <v>20</v>
      </c>
      <c r="F12" s="506">
        <v>1999</v>
      </c>
      <c r="G12" s="493" t="s">
        <v>56</v>
      </c>
      <c r="H12" s="814">
        <v>395</v>
      </c>
      <c r="I12" s="307" t="s">
        <v>20</v>
      </c>
      <c r="J12" s="506">
        <v>1999</v>
      </c>
      <c r="K12" s="493"/>
      <c r="L12" s="803"/>
      <c r="M12" s="159"/>
      <c r="N12" s="160"/>
      <c r="O12" s="51"/>
      <c r="P12" s="51"/>
    </row>
    <row r="13" spans="1:33" ht="16.5" customHeight="1">
      <c r="A13" s="10"/>
      <c r="B13" s="53"/>
      <c r="C13" s="300" t="s">
        <v>36</v>
      </c>
      <c r="D13" s="814">
        <v>160</v>
      </c>
      <c r="E13" s="307" t="s">
        <v>20</v>
      </c>
      <c r="F13" s="506">
        <v>1999</v>
      </c>
      <c r="G13" s="493" t="s">
        <v>17</v>
      </c>
      <c r="H13" s="814">
        <v>660</v>
      </c>
      <c r="I13" s="307" t="s">
        <v>20</v>
      </c>
      <c r="J13" s="506">
        <v>2004</v>
      </c>
      <c r="K13" s="493"/>
      <c r="L13" s="803"/>
      <c r="M13" s="159"/>
      <c r="N13" s="160"/>
      <c r="O13" s="51"/>
      <c r="P13" s="51"/>
    </row>
    <row r="14" spans="1:33" ht="16.5" customHeight="1">
      <c r="A14" s="10"/>
      <c r="B14" s="53"/>
      <c r="C14" s="300"/>
      <c r="D14" s="814"/>
      <c r="E14" s="307"/>
      <c r="F14" s="506"/>
      <c r="G14" s="309" t="s">
        <v>1136</v>
      </c>
      <c r="H14" s="814">
        <v>650</v>
      </c>
      <c r="I14" s="307" t="s">
        <v>20</v>
      </c>
      <c r="J14" s="506">
        <v>2009</v>
      </c>
      <c r="K14" s="493"/>
      <c r="L14" s="803"/>
      <c r="M14" s="159"/>
      <c r="N14" s="160"/>
      <c r="O14" s="51"/>
      <c r="P14" s="51"/>
    </row>
    <row r="15" spans="1:33" ht="16.5" customHeight="1">
      <c r="A15" s="10"/>
      <c r="B15" s="53"/>
      <c r="C15" s="300" t="s">
        <v>57</v>
      </c>
      <c r="D15" s="814">
        <v>144</v>
      </c>
      <c r="E15" s="307" t="s">
        <v>20</v>
      </c>
      <c r="F15" s="506">
        <v>2008</v>
      </c>
      <c r="G15" s="309" t="s">
        <v>1136</v>
      </c>
      <c r="H15" s="814">
        <v>200</v>
      </c>
      <c r="I15" s="307" t="s">
        <v>20</v>
      </c>
      <c r="J15" s="506">
        <v>2008</v>
      </c>
      <c r="K15" s="493"/>
      <c r="L15" s="803"/>
      <c r="M15" s="159"/>
      <c r="N15" s="160"/>
      <c r="O15" s="51"/>
      <c r="P15" s="51"/>
    </row>
    <row r="16" spans="1:33" ht="16.5" customHeight="1">
      <c r="A16" s="10"/>
      <c r="B16" s="53"/>
      <c r="C16" s="300"/>
      <c r="D16" s="814"/>
      <c r="E16" s="307"/>
      <c r="F16" s="506"/>
      <c r="G16" s="493" t="s">
        <v>886</v>
      </c>
      <c r="H16" s="814">
        <v>100</v>
      </c>
      <c r="I16" s="307" t="s">
        <v>20</v>
      </c>
      <c r="J16" s="506">
        <v>2010</v>
      </c>
      <c r="K16" s="493"/>
      <c r="L16" s="803"/>
      <c r="M16" s="159"/>
      <c r="N16" s="160"/>
      <c r="O16" s="51"/>
      <c r="P16" s="51"/>
    </row>
    <row r="17" spans="1:16" ht="16.5" customHeight="1">
      <c r="A17" s="10"/>
      <c r="B17" s="53"/>
      <c r="C17" s="300"/>
      <c r="D17" s="814"/>
      <c r="E17" s="307"/>
      <c r="F17" s="506"/>
      <c r="G17" s="493"/>
      <c r="H17" s="814"/>
      <c r="I17" s="307"/>
      <c r="J17" s="506"/>
      <c r="K17" s="493"/>
      <c r="L17" s="803"/>
      <c r="M17" s="159"/>
      <c r="N17" s="160"/>
      <c r="O17" s="51"/>
      <c r="P17" s="51"/>
    </row>
    <row r="18" spans="1:16" ht="16.5" customHeight="1">
      <c r="A18" s="10"/>
      <c r="B18" s="53"/>
      <c r="C18" s="300"/>
      <c r="D18" s="814"/>
      <c r="E18" s="307"/>
      <c r="F18" s="506"/>
      <c r="G18" s="493"/>
      <c r="H18" s="814"/>
      <c r="I18" s="307"/>
      <c r="J18" s="506"/>
      <c r="K18" s="493"/>
      <c r="L18" s="803"/>
      <c r="M18" s="159"/>
      <c r="N18" s="160"/>
      <c r="O18" s="51"/>
      <c r="P18" s="51"/>
    </row>
    <row r="19" spans="1:16" ht="16.5" customHeight="1">
      <c r="A19" s="10"/>
      <c r="B19" s="53"/>
      <c r="C19" s="300"/>
      <c r="D19" s="814"/>
      <c r="E19" s="307"/>
      <c r="F19" s="506"/>
      <c r="G19" s="493"/>
      <c r="H19" s="814"/>
      <c r="I19" s="307"/>
      <c r="J19" s="506"/>
      <c r="K19" s="493"/>
      <c r="L19" s="803"/>
      <c r="M19" s="159"/>
      <c r="N19" s="160"/>
      <c r="O19" s="51"/>
      <c r="P19" s="51"/>
    </row>
    <row r="20" spans="1:16" ht="16.5" customHeight="1">
      <c r="A20" s="10"/>
      <c r="B20" s="53"/>
      <c r="C20" s="126" t="s">
        <v>1134</v>
      </c>
      <c r="D20" s="814">
        <f>SUM(D8:D16)</f>
        <v>1136</v>
      </c>
      <c r="E20" s="307"/>
      <c r="F20" s="506"/>
      <c r="G20" s="4" t="s">
        <v>1134</v>
      </c>
      <c r="H20" s="814">
        <f>SUM(H8:H16)</f>
        <v>2805</v>
      </c>
      <c r="I20" s="307"/>
      <c r="J20" s="506"/>
      <c r="K20" s="493"/>
      <c r="L20" s="803"/>
      <c r="M20" s="159"/>
      <c r="N20" s="160"/>
      <c r="O20" s="51"/>
      <c r="P20" s="51"/>
    </row>
    <row r="21" spans="1:16" ht="16.5" customHeight="1">
      <c r="A21" s="10"/>
      <c r="B21" s="53"/>
      <c r="C21" s="126" t="s">
        <v>1135</v>
      </c>
      <c r="D21" s="825">
        <v>0</v>
      </c>
      <c r="E21" s="307"/>
      <c r="F21" s="506"/>
      <c r="G21" s="4" t="s">
        <v>1135</v>
      </c>
      <c r="H21" s="825">
        <v>0</v>
      </c>
      <c r="I21" s="159"/>
      <c r="J21" s="500"/>
      <c r="K21" s="493"/>
      <c r="L21" s="803"/>
      <c r="M21" s="159"/>
      <c r="N21" s="160"/>
      <c r="O21" s="51"/>
      <c r="P21" s="51"/>
    </row>
    <row r="22" spans="1:16" ht="16.5" customHeight="1">
      <c r="A22" s="10"/>
      <c r="B22" s="53"/>
      <c r="C22" s="408" t="s">
        <v>1114</v>
      </c>
      <c r="D22" s="814">
        <f>SUM(D20:D21)</f>
        <v>1136</v>
      </c>
      <c r="E22" s="307"/>
      <c r="F22" s="506"/>
      <c r="G22" s="516" t="s">
        <v>1114</v>
      </c>
      <c r="H22" s="814">
        <f>SUM(H20:H21)</f>
        <v>2805</v>
      </c>
      <c r="I22" s="307"/>
      <c r="J22" s="506"/>
      <c r="K22" s="493"/>
      <c r="L22" s="803"/>
      <c r="M22" s="159"/>
      <c r="N22" s="160"/>
      <c r="O22" s="51"/>
      <c r="P22" s="51"/>
    </row>
    <row r="23" spans="1:16" ht="16.5" customHeight="1">
      <c r="A23" s="15"/>
      <c r="B23" s="38"/>
      <c r="C23" s="469"/>
      <c r="D23" s="815"/>
      <c r="E23" s="317"/>
      <c r="F23" s="439"/>
      <c r="G23" s="473"/>
      <c r="H23" s="815"/>
      <c r="I23" s="317"/>
      <c r="J23" s="439"/>
    </row>
    <row r="24" spans="1:16" ht="16.5" customHeight="1">
      <c r="A24" s="15"/>
      <c r="C24" s="470"/>
      <c r="D24" s="816"/>
      <c r="E24" s="389"/>
      <c r="F24" s="438"/>
      <c r="G24" s="499"/>
      <c r="H24" s="816"/>
      <c r="I24" s="389"/>
      <c r="J24" s="502"/>
    </row>
    <row r="25" spans="1:16" ht="16.5" customHeight="1">
      <c r="A25" s="10"/>
      <c r="B25" s="53" t="s">
        <v>457</v>
      </c>
      <c r="C25" s="413" t="s">
        <v>678</v>
      </c>
      <c r="D25" s="814">
        <v>60</v>
      </c>
      <c r="E25" s="307" t="s">
        <v>20</v>
      </c>
      <c r="F25" s="506">
        <v>1999</v>
      </c>
      <c r="G25" s="493" t="s">
        <v>678</v>
      </c>
      <c r="H25" s="814">
        <v>40</v>
      </c>
      <c r="I25" s="307" t="s">
        <v>20</v>
      </c>
      <c r="J25" s="506">
        <v>1999</v>
      </c>
      <c r="K25" s="493"/>
      <c r="L25" s="803"/>
      <c r="M25" s="159"/>
      <c r="N25" s="160"/>
      <c r="O25" s="51"/>
      <c r="P25" s="51"/>
    </row>
    <row r="26" spans="1:16" ht="16.5" customHeight="1">
      <c r="A26" s="10"/>
      <c r="B26" s="53"/>
      <c r="C26" s="300" t="s">
        <v>34</v>
      </c>
      <c r="D26" s="814">
        <v>45</v>
      </c>
      <c r="E26" s="307" t="s">
        <v>35</v>
      </c>
      <c r="F26" s="506">
        <v>2018</v>
      </c>
      <c r="G26" s="493"/>
      <c r="H26" s="814"/>
      <c r="I26" s="307"/>
      <c r="J26" s="506"/>
      <c r="K26" s="493"/>
      <c r="L26" s="803"/>
      <c r="M26" s="159"/>
      <c r="N26" s="160"/>
      <c r="O26" s="51"/>
      <c r="P26" s="51"/>
    </row>
    <row r="27" spans="1:16" ht="16.5" customHeight="1">
      <c r="A27" s="10"/>
      <c r="B27" s="53"/>
      <c r="C27" s="413"/>
      <c r="D27" s="814"/>
      <c r="E27" s="307"/>
      <c r="F27" s="506"/>
      <c r="G27" s="493"/>
      <c r="H27" s="814"/>
      <c r="I27" s="307"/>
      <c r="J27" s="506"/>
      <c r="K27" s="493"/>
      <c r="L27" s="803"/>
      <c r="M27" s="159"/>
      <c r="N27" s="160"/>
      <c r="O27" s="51"/>
      <c r="P27" s="51"/>
    </row>
    <row r="28" spans="1:16" ht="16.5" customHeight="1">
      <c r="A28" s="10"/>
      <c r="B28" s="53"/>
      <c r="C28" s="413"/>
      <c r="D28" s="814"/>
      <c r="E28" s="307"/>
      <c r="F28" s="506"/>
      <c r="G28" s="493"/>
      <c r="H28" s="814"/>
      <c r="I28" s="307"/>
      <c r="J28" s="506"/>
      <c r="K28" s="493"/>
      <c r="L28" s="803"/>
      <c r="M28" s="159"/>
      <c r="N28" s="160"/>
      <c r="O28" s="51"/>
      <c r="P28" s="51"/>
    </row>
    <row r="29" spans="1:16" ht="16.5" customHeight="1">
      <c r="A29" s="10"/>
      <c r="B29" s="53"/>
      <c r="C29" s="413"/>
      <c r="D29" s="814"/>
      <c r="E29" s="307"/>
      <c r="F29" s="506"/>
      <c r="G29" s="493"/>
      <c r="H29" s="814"/>
      <c r="I29" s="307"/>
      <c r="J29" s="506"/>
      <c r="K29" s="493"/>
      <c r="L29" s="803"/>
      <c r="M29" s="159"/>
      <c r="N29" s="160"/>
      <c r="O29" s="51"/>
      <c r="P29" s="51"/>
    </row>
    <row r="30" spans="1:16" ht="16.5" customHeight="1">
      <c r="A30" s="10"/>
      <c r="B30" s="53"/>
      <c r="C30" s="126" t="s">
        <v>1134</v>
      </c>
      <c r="D30" s="814">
        <v>60</v>
      </c>
      <c r="E30" s="307"/>
      <c r="F30" s="506"/>
      <c r="G30" s="4" t="s">
        <v>1134</v>
      </c>
      <c r="H30" s="814">
        <v>40</v>
      </c>
      <c r="I30" s="307"/>
      <c r="J30" s="506"/>
      <c r="K30" s="493"/>
      <c r="L30" s="803"/>
      <c r="M30" s="159"/>
      <c r="N30" s="160"/>
      <c r="O30" s="51"/>
      <c r="P30" s="51"/>
    </row>
    <row r="31" spans="1:16" ht="16.5" customHeight="1">
      <c r="A31" s="10"/>
      <c r="B31" s="53"/>
      <c r="C31" s="126" t="s">
        <v>1135</v>
      </c>
      <c r="D31" s="814">
        <v>45</v>
      </c>
      <c r="E31" s="307"/>
      <c r="F31" s="506"/>
      <c r="G31" s="4" t="s">
        <v>1135</v>
      </c>
      <c r="H31" s="814">
        <v>0</v>
      </c>
      <c r="I31" s="307"/>
      <c r="J31" s="506"/>
      <c r="K31" s="493"/>
      <c r="L31" s="803"/>
      <c r="M31" s="159"/>
      <c r="N31" s="160"/>
      <c r="O31" s="51"/>
      <c r="P31" s="51"/>
    </row>
    <row r="32" spans="1:16" ht="16.5" customHeight="1">
      <c r="A32" s="10"/>
      <c r="B32" s="53"/>
      <c r="C32" s="408" t="s">
        <v>1114</v>
      </c>
      <c r="D32" s="814">
        <f>D30+D31</f>
        <v>105</v>
      </c>
      <c r="E32" s="307"/>
      <c r="F32" s="506"/>
      <c r="G32" s="516" t="s">
        <v>1114</v>
      </c>
      <c r="H32" s="814">
        <v>40</v>
      </c>
      <c r="I32" s="307"/>
      <c r="J32" s="506"/>
      <c r="K32" s="493"/>
      <c r="L32" s="803"/>
      <c r="M32" s="159"/>
      <c r="N32" s="160"/>
      <c r="O32" s="51"/>
      <c r="P32" s="51"/>
    </row>
    <row r="33" spans="1:16" ht="16.5" customHeight="1">
      <c r="A33" s="15"/>
      <c r="B33" s="38"/>
      <c r="C33" s="469"/>
      <c r="D33" s="815"/>
      <c r="E33" s="317"/>
      <c r="F33" s="439"/>
      <c r="G33" s="473"/>
      <c r="H33" s="815"/>
      <c r="I33" s="317"/>
      <c r="J33" s="439"/>
    </row>
    <row r="34" spans="1:16" ht="16.5" customHeight="1">
      <c r="A34" s="15"/>
      <c r="C34" s="1348"/>
      <c r="D34" s="1349"/>
      <c r="E34" s="1350"/>
      <c r="F34" s="1351"/>
      <c r="G34" s="1348"/>
      <c r="H34" s="1349"/>
      <c r="I34" s="1350"/>
      <c r="J34" s="1351"/>
    </row>
    <row r="35" spans="1:16" ht="16.5" customHeight="1">
      <c r="A35" s="10"/>
      <c r="B35" s="41" t="s">
        <v>458</v>
      </c>
      <c r="C35" s="1352" t="s">
        <v>857</v>
      </c>
      <c r="D35" s="1353">
        <v>110</v>
      </c>
      <c r="E35" s="1354" t="s">
        <v>20</v>
      </c>
      <c r="F35" s="1355"/>
      <c r="G35" s="1352" t="s">
        <v>858</v>
      </c>
      <c r="H35" s="1353">
        <v>350</v>
      </c>
      <c r="I35" s="1354" t="s">
        <v>20</v>
      </c>
      <c r="J35" s="1355"/>
      <c r="L35" s="803"/>
    </row>
    <row r="36" spans="1:16" ht="16.5" customHeight="1">
      <c r="A36" s="40"/>
      <c r="B36" s="41"/>
      <c r="C36" s="1352" t="s">
        <v>859</v>
      </c>
      <c r="D36" s="1353">
        <v>100</v>
      </c>
      <c r="E36" s="1354" t="s">
        <v>20</v>
      </c>
      <c r="F36" s="1355"/>
      <c r="G36" s="1356" t="s">
        <v>1344</v>
      </c>
      <c r="H36" s="1353">
        <v>320</v>
      </c>
      <c r="I36" s="1354" t="s">
        <v>20</v>
      </c>
      <c r="J36" s="1355"/>
      <c r="L36" s="803"/>
    </row>
    <row r="37" spans="1:16" ht="16.5" customHeight="1">
      <c r="A37" s="10"/>
      <c r="B37" s="41"/>
      <c r="C37" s="1352" t="s">
        <v>1345</v>
      </c>
      <c r="D37" s="1353">
        <v>60</v>
      </c>
      <c r="E37" s="1354" t="s">
        <v>20</v>
      </c>
      <c r="F37" s="1355"/>
      <c r="G37" s="1352" t="s">
        <v>860</v>
      </c>
      <c r="H37" s="1353">
        <v>100</v>
      </c>
      <c r="I37" s="1354" t="s">
        <v>20</v>
      </c>
      <c r="J37" s="1355"/>
      <c r="L37" s="803"/>
    </row>
    <row r="38" spans="1:16" ht="16.5" customHeight="1">
      <c r="A38" s="40"/>
      <c r="B38" s="41"/>
      <c r="C38" s="1357"/>
      <c r="D38" s="1353"/>
      <c r="E38" s="1354"/>
      <c r="F38" s="1355"/>
      <c r="G38" s="1357"/>
      <c r="H38" s="1353"/>
      <c r="I38" s="1354"/>
      <c r="J38" s="1355"/>
      <c r="L38" s="803"/>
    </row>
    <row r="39" spans="1:16" ht="16.5" customHeight="1">
      <c r="A39" s="10"/>
      <c r="B39" s="41"/>
      <c r="C39" s="1358" t="s">
        <v>1112</v>
      </c>
      <c r="D39" s="1353">
        <v>270</v>
      </c>
      <c r="E39" s="1359"/>
      <c r="F39" s="1355"/>
      <c r="G39" s="1358" t="s">
        <v>1112</v>
      </c>
      <c r="H39" s="1353">
        <v>770</v>
      </c>
      <c r="I39" s="1359"/>
      <c r="J39" s="1355"/>
      <c r="L39" s="803"/>
      <c r="O39" s="4"/>
      <c r="P39" s="4"/>
    </row>
    <row r="40" spans="1:16" ht="16.5" customHeight="1">
      <c r="A40" s="10"/>
      <c r="B40" s="41"/>
      <c r="C40" s="1358" t="s">
        <v>1113</v>
      </c>
      <c r="D40" s="1353">
        <v>0</v>
      </c>
      <c r="E40" s="1359"/>
      <c r="F40" s="1355"/>
      <c r="G40" s="1358" t="s">
        <v>1113</v>
      </c>
      <c r="H40" s="1353">
        <v>0</v>
      </c>
      <c r="I40" s="1359"/>
      <c r="J40" s="1355"/>
      <c r="L40" s="803"/>
      <c r="O40" s="4"/>
      <c r="P40" s="4"/>
    </row>
    <row r="41" spans="1:16" ht="16.5" customHeight="1">
      <c r="A41" s="10"/>
      <c r="B41" s="41"/>
      <c r="C41" s="1360" t="s">
        <v>1114</v>
      </c>
      <c r="D41" s="1353">
        <v>270</v>
      </c>
      <c r="E41" s="1359"/>
      <c r="F41" s="1355"/>
      <c r="G41" s="1360" t="s">
        <v>1114</v>
      </c>
      <c r="H41" s="1353">
        <v>770</v>
      </c>
      <c r="I41" s="1359"/>
      <c r="J41" s="1355"/>
      <c r="L41" s="803"/>
      <c r="O41" s="4"/>
      <c r="P41" s="4"/>
    </row>
    <row r="42" spans="1:16" ht="16.5" customHeight="1">
      <c r="A42" s="10"/>
      <c r="B42" s="41"/>
      <c r="C42" s="1357"/>
      <c r="D42" s="1361"/>
      <c r="E42" s="1354"/>
      <c r="F42" s="1355"/>
      <c r="G42" s="1357"/>
      <c r="H42" s="1361"/>
      <c r="I42" s="1354"/>
      <c r="J42" s="1355"/>
      <c r="L42" s="803"/>
      <c r="O42" s="4"/>
      <c r="P42" s="4"/>
    </row>
    <row r="43" spans="1:16" ht="16.5" customHeight="1">
      <c r="A43" s="10"/>
      <c r="B43" s="41"/>
      <c r="C43" s="1362"/>
      <c r="D43" s="1363"/>
      <c r="E43" s="1364"/>
      <c r="F43" s="1365"/>
      <c r="G43" s="1362"/>
      <c r="H43" s="1363"/>
      <c r="I43" s="1364"/>
      <c r="J43" s="1365"/>
      <c r="L43" s="803"/>
      <c r="O43" s="4"/>
      <c r="P43" s="4"/>
    </row>
    <row r="44" spans="1:16" ht="16.5" customHeight="1">
      <c r="A44" s="10"/>
      <c r="B44" s="41" t="s">
        <v>459</v>
      </c>
      <c r="C44" s="1357" t="s">
        <v>813</v>
      </c>
      <c r="D44" s="1353">
        <v>150</v>
      </c>
      <c r="E44" s="1354" t="s">
        <v>20</v>
      </c>
      <c r="F44" s="1355">
        <v>2010</v>
      </c>
      <c r="G44" s="1352" t="s">
        <v>813</v>
      </c>
      <c r="H44" s="1353">
        <v>220</v>
      </c>
      <c r="I44" s="1354" t="s">
        <v>20</v>
      </c>
      <c r="J44" s="1355">
        <v>2010</v>
      </c>
      <c r="L44" s="803"/>
      <c r="O44" s="4"/>
      <c r="P44" s="4"/>
    </row>
    <row r="45" spans="1:16" ht="16.5" customHeight="1">
      <c r="A45" s="40"/>
      <c r="B45" s="41"/>
      <c r="C45" s="1357" t="s">
        <v>800</v>
      </c>
      <c r="D45" s="1353">
        <v>76</v>
      </c>
      <c r="E45" s="1354" t="s">
        <v>10</v>
      </c>
      <c r="F45" s="1355">
        <v>2021</v>
      </c>
      <c r="G45" s="1352" t="s">
        <v>800</v>
      </c>
      <c r="H45" s="1353">
        <v>18</v>
      </c>
      <c r="I45" s="1354" t="s">
        <v>10</v>
      </c>
      <c r="J45" s="1355">
        <v>2021</v>
      </c>
      <c r="K45" s="41"/>
      <c r="L45" s="803"/>
      <c r="O45" s="4"/>
      <c r="P45" s="4"/>
    </row>
    <row r="46" spans="1:16" ht="16.5" customHeight="1">
      <c r="A46" s="40"/>
      <c r="B46" s="41"/>
      <c r="C46" s="1352"/>
      <c r="D46" s="1353"/>
      <c r="E46" s="1354"/>
      <c r="F46" s="1355"/>
      <c r="G46" s="1357"/>
      <c r="H46" s="1353"/>
      <c r="I46" s="1354"/>
      <c r="J46" s="1355"/>
      <c r="L46" s="803"/>
      <c r="O46" s="4"/>
      <c r="P46" s="4"/>
    </row>
    <row r="47" spans="1:16" ht="16.5" customHeight="1">
      <c r="A47" s="40"/>
      <c r="B47" s="41"/>
      <c r="C47" s="1358" t="s">
        <v>1112</v>
      </c>
      <c r="D47" s="1353">
        <v>150</v>
      </c>
      <c r="E47" s="1354"/>
      <c r="F47" s="1355"/>
      <c r="G47" s="1358" t="s">
        <v>1112</v>
      </c>
      <c r="H47" s="1353">
        <v>220</v>
      </c>
      <c r="I47" s="1354"/>
      <c r="J47" s="1355"/>
      <c r="L47" s="803"/>
      <c r="O47" s="4"/>
      <c r="P47" s="4"/>
    </row>
    <row r="48" spans="1:16" ht="16.5" customHeight="1">
      <c r="A48" s="40"/>
      <c r="B48" s="19"/>
      <c r="C48" s="1358" t="s">
        <v>1113</v>
      </c>
      <c r="D48" s="1353">
        <v>76</v>
      </c>
      <c r="E48" s="1366"/>
      <c r="F48" s="1367"/>
      <c r="G48" s="1358" t="s">
        <v>1113</v>
      </c>
      <c r="H48" s="1353">
        <v>18</v>
      </c>
      <c r="I48" s="1354"/>
      <c r="J48" s="1367"/>
      <c r="L48" s="803"/>
      <c r="O48" s="4"/>
      <c r="P48" s="4"/>
    </row>
    <row r="49" spans="1:16" ht="16.5" customHeight="1">
      <c r="A49" s="40"/>
      <c r="B49" s="19"/>
      <c r="C49" s="1360" t="s">
        <v>1114</v>
      </c>
      <c r="D49" s="1353">
        <f>SUM(D47:D48)</f>
        <v>226</v>
      </c>
      <c r="E49" s="1366"/>
      <c r="F49" s="1367"/>
      <c r="G49" s="1360" t="s">
        <v>1114</v>
      </c>
      <c r="H49" s="1353">
        <f>SUM(H47:H48)</f>
        <v>238</v>
      </c>
      <c r="I49" s="1354"/>
      <c r="J49" s="1367"/>
      <c r="L49" s="803"/>
      <c r="O49" s="4"/>
      <c r="P49" s="4"/>
    </row>
    <row r="50" spans="1:16" ht="16.5" customHeight="1">
      <c r="A50" s="40"/>
      <c r="B50" s="19"/>
      <c r="C50" s="1368"/>
      <c r="D50" s="1361"/>
      <c r="E50" s="1366"/>
      <c r="F50" s="1367"/>
      <c r="G50" s="1368"/>
      <c r="H50" s="1361"/>
      <c r="I50" s="1354"/>
      <c r="J50" s="1367"/>
      <c r="L50" s="803"/>
      <c r="O50" s="4"/>
      <c r="P50" s="4"/>
    </row>
    <row r="51" spans="1:16" ht="16.5" customHeight="1">
      <c r="A51" s="40"/>
      <c r="B51" s="41"/>
      <c r="C51" s="1369"/>
      <c r="D51" s="1370"/>
      <c r="E51" s="1371"/>
      <c r="F51" s="1372"/>
      <c r="G51" s="1369"/>
      <c r="H51" s="1370"/>
      <c r="I51" s="1371"/>
      <c r="J51" s="1372"/>
      <c r="L51" s="803"/>
      <c r="O51" s="4"/>
      <c r="P51" s="4"/>
    </row>
    <row r="52" spans="1:16" ht="16.5" customHeight="1">
      <c r="A52" s="40"/>
      <c r="B52" s="41"/>
      <c r="C52" s="1362"/>
      <c r="D52" s="1363"/>
      <c r="E52" s="1364"/>
      <c r="F52" s="1365"/>
      <c r="G52" s="1362"/>
      <c r="H52" s="1363"/>
      <c r="I52" s="1364"/>
      <c r="J52" s="1365"/>
      <c r="L52" s="803"/>
      <c r="O52" s="4"/>
      <c r="P52" s="4"/>
    </row>
    <row r="53" spans="1:16" ht="16.5" customHeight="1">
      <c r="A53" s="40"/>
      <c r="B53" s="41" t="s">
        <v>460</v>
      </c>
      <c r="C53" s="1357" t="s">
        <v>1346</v>
      </c>
      <c r="D53" s="1373"/>
      <c r="E53" s="1374"/>
      <c r="F53" s="1375"/>
      <c r="G53" s="1352" t="s">
        <v>282</v>
      </c>
      <c r="H53" s="1373">
        <v>0</v>
      </c>
      <c r="I53" s="1374"/>
      <c r="J53" s="1376"/>
      <c r="L53" s="803"/>
      <c r="O53" s="4"/>
      <c r="P53" s="4"/>
    </row>
    <row r="54" spans="1:16" ht="16.5" customHeight="1">
      <c r="A54" s="40"/>
      <c r="B54" s="41"/>
      <c r="C54" s="1357"/>
      <c r="D54" s="1373"/>
      <c r="E54" s="1374"/>
      <c r="F54" s="1375"/>
      <c r="G54" s="1377"/>
      <c r="H54" s="1378"/>
      <c r="I54" s="1379"/>
      <c r="J54" s="1376"/>
      <c r="L54" s="803"/>
      <c r="O54" s="4"/>
      <c r="P54" s="4"/>
    </row>
    <row r="55" spans="1:16" ht="16.5" customHeight="1">
      <c r="A55" s="40"/>
      <c r="B55" s="41"/>
      <c r="C55" s="1358"/>
      <c r="D55" s="1373"/>
      <c r="E55" s="1374"/>
      <c r="F55" s="1375"/>
      <c r="G55" s="1358"/>
      <c r="H55" s="1361"/>
      <c r="I55" s="1379"/>
      <c r="J55" s="1376"/>
      <c r="L55" s="803"/>
      <c r="O55" s="4"/>
      <c r="P55" s="4"/>
    </row>
    <row r="56" spans="1:16" ht="16.5" customHeight="1">
      <c r="A56" s="40"/>
      <c r="B56" s="41"/>
      <c r="C56" s="1358" t="s">
        <v>1112</v>
      </c>
      <c r="D56" s="1373">
        <v>0</v>
      </c>
      <c r="E56" s="1374"/>
      <c r="F56" s="1375"/>
      <c r="G56" s="1358" t="s">
        <v>1112</v>
      </c>
      <c r="H56" s="1373">
        <v>0</v>
      </c>
      <c r="I56" s="1379"/>
      <c r="J56" s="1376"/>
      <c r="L56" s="803"/>
      <c r="O56" s="4"/>
      <c r="P56" s="4"/>
    </row>
    <row r="57" spans="1:16" ht="16.5" customHeight="1">
      <c r="A57" s="40"/>
      <c r="B57" s="41"/>
      <c r="C57" s="1358" t="s">
        <v>1113</v>
      </c>
      <c r="D57" s="1373">
        <v>0</v>
      </c>
      <c r="E57" s="1374"/>
      <c r="F57" s="1375"/>
      <c r="G57" s="1358" t="s">
        <v>1113</v>
      </c>
      <c r="H57" s="1373">
        <v>0</v>
      </c>
      <c r="I57" s="1379"/>
      <c r="J57" s="1376"/>
      <c r="L57" s="803"/>
      <c r="O57" s="4"/>
      <c r="P57" s="4"/>
    </row>
    <row r="58" spans="1:16" ht="16.5" customHeight="1">
      <c r="A58" s="40"/>
      <c r="B58" s="41"/>
      <c r="C58" s="1360" t="s">
        <v>1114</v>
      </c>
      <c r="D58" s="1373">
        <v>0</v>
      </c>
      <c r="E58" s="1374"/>
      <c r="F58" s="1375"/>
      <c r="G58" s="1360" t="s">
        <v>1114</v>
      </c>
      <c r="H58" s="1373">
        <v>0</v>
      </c>
      <c r="I58" s="1379"/>
      <c r="J58" s="1376"/>
      <c r="L58" s="803"/>
      <c r="O58" s="4"/>
      <c r="P58" s="4"/>
    </row>
    <row r="59" spans="1:16" ht="16.5" customHeight="1">
      <c r="A59" s="40"/>
      <c r="B59" s="41"/>
      <c r="C59" s="1357"/>
      <c r="D59" s="1380"/>
      <c r="E59" s="1374"/>
      <c r="F59" s="1375"/>
      <c r="G59" s="1377"/>
      <c r="H59" s="1378"/>
      <c r="I59" s="1379"/>
      <c r="J59" s="1376"/>
      <c r="L59" s="803"/>
      <c r="O59" s="4"/>
      <c r="P59" s="4"/>
    </row>
    <row r="60" spans="1:16" ht="16.5" customHeight="1">
      <c r="A60" s="403"/>
      <c r="C60" s="1381"/>
      <c r="D60" s="1382"/>
      <c r="E60" s="1383"/>
      <c r="F60" s="1384"/>
      <c r="G60" s="1381"/>
      <c r="H60" s="1382"/>
      <c r="I60" s="1383"/>
      <c r="J60" s="1384"/>
    </row>
    <row r="61" spans="1:16" ht="16.5" customHeight="1">
      <c r="A61" s="15"/>
      <c r="C61" s="490"/>
      <c r="D61" s="817"/>
      <c r="E61" s="384"/>
      <c r="F61" s="229"/>
      <c r="G61" s="472"/>
      <c r="H61" s="817"/>
      <c r="I61" s="384"/>
      <c r="J61" s="229"/>
      <c r="L61" s="828"/>
      <c r="M61" s="32"/>
      <c r="N61" s="4"/>
    </row>
    <row r="62" spans="1:16" ht="16.5" customHeight="1">
      <c r="A62" s="10"/>
      <c r="B62" s="41" t="s">
        <v>461</v>
      </c>
      <c r="C62" s="300" t="s">
        <v>65</v>
      </c>
      <c r="D62" s="818">
        <v>10</v>
      </c>
      <c r="E62" s="391" t="s">
        <v>20</v>
      </c>
      <c r="F62" s="501"/>
      <c r="H62" s="818"/>
      <c r="I62" s="391"/>
      <c r="J62" s="501"/>
      <c r="L62" s="813"/>
      <c r="M62" s="32"/>
      <c r="N62" s="4"/>
    </row>
    <row r="63" spans="1:16" ht="16.5" customHeight="1">
      <c r="A63" s="10"/>
      <c r="B63" s="41"/>
      <c r="C63" s="300"/>
      <c r="D63" s="818"/>
      <c r="E63" s="391"/>
      <c r="F63" s="501"/>
      <c r="H63" s="818"/>
      <c r="I63" s="391"/>
      <c r="J63" s="501"/>
      <c r="L63" s="813"/>
      <c r="M63" s="32"/>
      <c r="N63" s="4"/>
    </row>
    <row r="64" spans="1:16" ht="16.5" customHeight="1">
      <c r="A64" s="10"/>
      <c r="B64" s="41"/>
      <c r="C64" s="300"/>
      <c r="D64" s="818"/>
      <c r="E64" s="391"/>
      <c r="F64" s="501"/>
      <c r="H64" s="818"/>
      <c r="I64" s="391"/>
      <c r="J64" s="501"/>
      <c r="L64" s="813"/>
      <c r="M64" s="32"/>
      <c r="N64" s="4"/>
    </row>
    <row r="65" spans="1:16" ht="16.5" customHeight="1">
      <c r="A65" s="10"/>
      <c r="B65" s="41"/>
      <c r="C65" s="300"/>
      <c r="D65" s="818"/>
      <c r="E65" s="391"/>
      <c r="F65" s="501"/>
      <c r="H65" s="818"/>
      <c r="I65" s="391"/>
      <c r="J65" s="501"/>
      <c r="L65" s="813"/>
      <c r="M65" s="32"/>
      <c r="N65" s="4"/>
    </row>
    <row r="66" spans="1:16" ht="16.5" customHeight="1">
      <c r="A66" s="10"/>
      <c r="B66" s="41"/>
      <c r="C66" s="126" t="s">
        <v>1112</v>
      </c>
      <c r="D66" s="818">
        <v>10</v>
      </c>
      <c r="E66" s="391"/>
      <c r="F66" s="501"/>
      <c r="G66" s="4" t="s">
        <v>1112</v>
      </c>
      <c r="H66" s="818">
        <v>0</v>
      </c>
      <c r="I66" s="391"/>
      <c r="J66" s="501"/>
      <c r="L66" s="813"/>
      <c r="M66" s="32"/>
      <c r="N66" s="4"/>
    </row>
    <row r="67" spans="1:16" ht="16.5" customHeight="1">
      <c r="A67" s="10"/>
      <c r="B67" s="41"/>
      <c r="C67" s="126" t="s">
        <v>1113</v>
      </c>
      <c r="D67" s="818">
        <v>0</v>
      </c>
      <c r="E67" s="391"/>
      <c r="F67" s="501"/>
      <c r="G67" s="4" t="s">
        <v>1113</v>
      </c>
      <c r="H67" s="818">
        <v>0</v>
      </c>
      <c r="I67" s="391"/>
      <c r="J67" s="501"/>
      <c r="L67" s="813"/>
      <c r="M67" s="32"/>
      <c r="N67" s="4"/>
    </row>
    <row r="68" spans="1:16" ht="16.5" customHeight="1">
      <c r="A68" s="10"/>
      <c r="B68" s="41"/>
      <c r="C68" s="408" t="s">
        <v>1114</v>
      </c>
      <c r="D68" s="818">
        <v>10</v>
      </c>
      <c r="E68" s="391"/>
      <c r="F68" s="501"/>
      <c r="G68" s="516" t="s">
        <v>1114</v>
      </c>
      <c r="H68" s="818">
        <v>0</v>
      </c>
      <c r="I68" s="391"/>
      <c r="J68" s="501"/>
      <c r="L68" s="813"/>
      <c r="M68" s="32"/>
      <c r="N68" s="4"/>
    </row>
    <row r="69" spans="1:16" ht="16.5" customHeight="1">
      <c r="A69" s="404"/>
      <c r="B69" s="48"/>
      <c r="C69" s="491"/>
      <c r="D69" s="819"/>
      <c r="E69" s="387"/>
      <c r="F69" s="444"/>
      <c r="G69" s="513"/>
      <c r="H69" s="819"/>
      <c r="I69" s="387"/>
      <c r="J69" s="444"/>
      <c r="L69" s="828"/>
      <c r="M69" s="32"/>
      <c r="N69" s="4"/>
    </row>
    <row r="70" spans="1:16" ht="16.5" customHeight="1">
      <c r="A70" s="15"/>
      <c r="C70" s="470"/>
      <c r="D70" s="820"/>
      <c r="E70" s="386"/>
      <c r="F70" s="229"/>
      <c r="G70" s="472"/>
      <c r="H70" s="820"/>
      <c r="I70" s="386"/>
      <c r="J70" s="229"/>
      <c r="L70" s="828"/>
      <c r="M70" s="32"/>
      <c r="N70" s="4"/>
    </row>
    <row r="71" spans="1:16" ht="16.5" customHeight="1">
      <c r="A71" s="10"/>
      <c r="B71" s="19" t="s">
        <v>462</v>
      </c>
      <c r="C71" s="5" t="s">
        <v>242</v>
      </c>
      <c r="D71" s="818">
        <v>135</v>
      </c>
      <c r="E71" s="391" t="s">
        <v>20</v>
      </c>
      <c r="F71" s="509"/>
      <c r="G71" s="14" t="s">
        <v>242</v>
      </c>
      <c r="H71" s="818">
        <v>70</v>
      </c>
      <c r="I71" s="391" t="s">
        <v>20</v>
      </c>
      <c r="J71" s="509"/>
      <c r="L71" s="813"/>
      <c r="M71" s="32"/>
      <c r="N71" s="4"/>
    </row>
    <row r="72" spans="1:16" ht="16.5" customHeight="1">
      <c r="A72" s="10"/>
      <c r="B72" s="19"/>
      <c r="C72" s="5" t="s">
        <v>68</v>
      </c>
      <c r="D72" s="818">
        <v>150</v>
      </c>
      <c r="E72" s="391" t="s">
        <v>20</v>
      </c>
      <c r="F72" s="509"/>
      <c r="G72" s="14" t="s">
        <v>247</v>
      </c>
      <c r="H72" s="818">
        <v>100</v>
      </c>
      <c r="I72" s="391" t="s">
        <v>20</v>
      </c>
      <c r="J72" s="509"/>
      <c r="L72" s="813"/>
      <c r="M72" s="32"/>
      <c r="N72" s="4"/>
    </row>
    <row r="73" spans="1:16" ht="16.5" customHeight="1">
      <c r="A73" s="10"/>
      <c r="B73" s="19"/>
      <c r="C73" s="5"/>
      <c r="D73" s="818"/>
      <c r="E73" s="393"/>
      <c r="F73" s="509"/>
      <c r="G73" s="14" t="s">
        <v>907</v>
      </c>
      <c r="H73" s="818">
        <v>200</v>
      </c>
      <c r="I73" s="391" t="s">
        <v>20</v>
      </c>
      <c r="J73" s="509">
        <v>2014</v>
      </c>
      <c r="L73" s="813"/>
      <c r="M73" s="32"/>
      <c r="N73" s="4"/>
    </row>
    <row r="74" spans="1:16" ht="16.5" customHeight="1">
      <c r="A74" s="10"/>
      <c r="B74" s="19"/>
      <c r="C74" s="5"/>
      <c r="D74" s="818"/>
      <c r="E74" s="393"/>
      <c r="F74" s="509"/>
      <c r="G74" s="14"/>
      <c r="H74" s="818"/>
      <c r="I74" s="391"/>
      <c r="J74" s="509"/>
      <c r="L74" s="813"/>
      <c r="M74" s="32"/>
      <c r="N74" s="4"/>
    </row>
    <row r="75" spans="1:16" ht="16.5" customHeight="1">
      <c r="A75" s="10"/>
      <c r="B75" s="19"/>
      <c r="C75" s="5"/>
      <c r="D75" s="818"/>
      <c r="E75" s="393"/>
      <c r="F75" s="509"/>
      <c r="G75" s="14"/>
      <c r="H75" s="818"/>
      <c r="I75" s="391"/>
      <c r="J75" s="509"/>
      <c r="L75" s="813"/>
      <c r="M75" s="32"/>
      <c r="N75" s="4"/>
    </row>
    <row r="76" spans="1:16" ht="16.5" customHeight="1">
      <c r="A76" s="10"/>
      <c r="B76" s="19"/>
      <c r="C76" s="5"/>
      <c r="D76" s="818"/>
      <c r="E76" s="393"/>
      <c r="F76" s="509"/>
      <c r="G76" s="14"/>
      <c r="H76" s="818"/>
      <c r="I76" s="391"/>
      <c r="J76" s="509"/>
      <c r="L76" s="813"/>
      <c r="M76" s="32"/>
      <c r="N76" s="4"/>
    </row>
    <row r="77" spans="1:16" ht="16.5" customHeight="1">
      <c r="A77" s="10"/>
      <c r="B77" s="19"/>
      <c r="C77" s="10" t="s">
        <v>1112</v>
      </c>
      <c r="D77" s="818">
        <v>285</v>
      </c>
      <c r="E77" s="393"/>
      <c r="F77" s="509"/>
      <c r="G77" s="6" t="s">
        <v>1112</v>
      </c>
      <c r="H77" s="818">
        <v>370</v>
      </c>
      <c r="I77" s="391"/>
      <c r="J77" s="509"/>
      <c r="L77" s="813"/>
      <c r="M77" s="32"/>
      <c r="N77" s="4"/>
    </row>
    <row r="78" spans="1:16" ht="16.5" customHeight="1">
      <c r="A78" s="10"/>
      <c r="B78" s="19"/>
      <c r="C78" s="126" t="s">
        <v>1113</v>
      </c>
      <c r="D78" s="818">
        <v>0</v>
      </c>
      <c r="E78" s="393"/>
      <c r="F78" s="509"/>
      <c r="G78" s="4" t="s">
        <v>1113</v>
      </c>
      <c r="H78" s="818">
        <v>0</v>
      </c>
      <c r="I78" s="391"/>
      <c r="J78" s="509"/>
      <c r="L78" s="813"/>
      <c r="M78" s="32"/>
      <c r="N78" s="4"/>
      <c r="O78" s="4"/>
      <c r="P78" s="4"/>
    </row>
    <row r="79" spans="1:16" ht="16.5" customHeight="1">
      <c r="A79" s="10"/>
      <c r="B79" s="19"/>
      <c r="C79" s="126" t="s">
        <v>1114</v>
      </c>
      <c r="D79" s="818">
        <v>285</v>
      </c>
      <c r="E79" s="393"/>
      <c r="F79" s="509"/>
      <c r="G79" s="4" t="s">
        <v>1114</v>
      </c>
      <c r="H79" s="818">
        <v>370</v>
      </c>
      <c r="I79" s="391"/>
      <c r="J79" s="509"/>
      <c r="L79" s="813"/>
      <c r="M79" s="32"/>
      <c r="N79" s="4"/>
      <c r="O79" s="4"/>
      <c r="P79" s="4"/>
    </row>
    <row r="80" spans="1:16" ht="16.5" customHeight="1">
      <c r="A80" s="10"/>
      <c r="B80" s="19"/>
      <c r="C80" s="45"/>
      <c r="D80" s="821"/>
      <c r="E80" s="390"/>
      <c r="F80" s="515"/>
      <c r="G80" s="514"/>
      <c r="H80" s="821"/>
      <c r="I80" s="390"/>
      <c r="J80" s="515"/>
      <c r="L80" s="813"/>
      <c r="M80" s="32"/>
      <c r="N80" s="4"/>
      <c r="O80" s="4"/>
      <c r="P80" s="4"/>
    </row>
    <row r="81" spans="1:16" ht="16.5" customHeight="1">
      <c r="A81" s="10"/>
      <c r="B81" s="19"/>
      <c r="C81" s="1573"/>
      <c r="D81" s="1574"/>
      <c r="E81" s="1575"/>
      <c r="F81" s="1526"/>
      <c r="G81" s="1576"/>
      <c r="H81" s="1574"/>
      <c r="I81" s="1572"/>
      <c r="J81" s="1526"/>
      <c r="L81" s="813"/>
      <c r="M81" s="32"/>
      <c r="N81" s="4"/>
      <c r="O81" s="4"/>
      <c r="P81" s="4"/>
    </row>
    <row r="82" spans="1:16" ht="16.5" customHeight="1">
      <c r="A82" s="10"/>
      <c r="B82" s="64" t="s">
        <v>463</v>
      </c>
      <c r="C82" s="1576" t="s">
        <v>290</v>
      </c>
      <c r="D82" s="1577">
        <v>100</v>
      </c>
      <c r="E82" s="1578" t="s">
        <v>20</v>
      </c>
      <c r="F82" s="1541"/>
      <c r="G82" s="1576" t="s">
        <v>290</v>
      </c>
      <c r="H82" s="1577">
        <v>120</v>
      </c>
      <c r="I82" s="1578" t="s">
        <v>20</v>
      </c>
      <c r="J82" s="1541"/>
      <c r="L82" s="828"/>
      <c r="M82" s="32"/>
      <c r="N82" s="4"/>
      <c r="O82" s="4"/>
      <c r="P82" s="4"/>
    </row>
    <row r="83" spans="1:16" ht="16.5" customHeight="1">
      <c r="A83" s="15"/>
      <c r="B83" s="64"/>
      <c r="C83" s="1576" t="s">
        <v>706</v>
      </c>
      <c r="D83" s="1577">
        <v>165</v>
      </c>
      <c r="E83" s="1579" t="s">
        <v>1360</v>
      </c>
      <c r="F83" s="1541">
        <v>2024</v>
      </c>
      <c r="G83" s="1576" t="s">
        <v>706</v>
      </c>
      <c r="H83" s="1577">
        <v>120</v>
      </c>
      <c r="I83" s="1579" t="s">
        <v>1360</v>
      </c>
      <c r="J83" s="1541">
        <v>2024</v>
      </c>
      <c r="L83" s="828"/>
      <c r="M83" s="32"/>
      <c r="N83" s="4"/>
    </row>
    <row r="84" spans="1:16" ht="16.5" customHeight="1">
      <c r="A84" s="15"/>
      <c r="B84" s="64"/>
      <c r="C84" s="1576"/>
      <c r="D84" s="1577"/>
      <c r="E84" s="1578"/>
      <c r="F84" s="1541"/>
      <c r="G84" s="1576"/>
      <c r="H84" s="1577"/>
      <c r="I84" s="1578"/>
      <c r="J84" s="1541"/>
      <c r="L84" s="828"/>
      <c r="M84" s="32"/>
      <c r="N84" s="4"/>
    </row>
    <row r="85" spans="1:16" ht="16.5" customHeight="1">
      <c r="A85" s="15"/>
      <c r="B85" s="64"/>
      <c r="C85" s="1600" t="s">
        <v>1361</v>
      </c>
      <c r="D85" s="1601"/>
      <c r="E85" s="1601"/>
      <c r="F85" s="1602"/>
      <c r="G85" s="1600" t="s">
        <v>1361</v>
      </c>
      <c r="H85" s="1601"/>
      <c r="I85" s="1601"/>
      <c r="J85" s="1602"/>
      <c r="L85" s="828"/>
      <c r="M85" s="32"/>
      <c r="N85" s="4"/>
    </row>
    <row r="86" spans="1:16" ht="16.5" customHeight="1">
      <c r="A86" s="15"/>
      <c r="B86" s="64"/>
      <c r="C86" s="1600"/>
      <c r="D86" s="1601"/>
      <c r="E86" s="1601"/>
      <c r="F86" s="1602"/>
      <c r="G86" s="1600"/>
      <c r="H86" s="1601"/>
      <c r="I86" s="1601"/>
      <c r="J86" s="1602"/>
      <c r="L86" s="828"/>
      <c r="M86" s="32"/>
      <c r="N86" s="4"/>
    </row>
    <row r="87" spans="1:16" ht="16.5" customHeight="1">
      <c r="A87" s="15"/>
      <c r="B87" s="64"/>
      <c r="C87" s="1544" t="s">
        <v>1112</v>
      </c>
      <c r="D87" s="1577">
        <v>100</v>
      </c>
      <c r="E87" s="1578"/>
      <c r="F87" s="1541"/>
      <c r="G87" s="1544" t="s">
        <v>1112</v>
      </c>
      <c r="H87" s="1577">
        <v>120</v>
      </c>
      <c r="I87" s="1578"/>
      <c r="J87" s="1541"/>
      <c r="L87" s="828"/>
      <c r="M87" s="32"/>
      <c r="N87" s="4"/>
    </row>
    <row r="88" spans="1:16" ht="16.5" customHeight="1">
      <c r="A88" s="15"/>
      <c r="B88" s="64"/>
      <c r="C88" s="1544" t="s">
        <v>1113</v>
      </c>
      <c r="D88" s="1577">
        <v>0</v>
      </c>
      <c r="E88" s="1578"/>
      <c r="F88" s="1541"/>
      <c r="G88" s="1544" t="s">
        <v>1113</v>
      </c>
      <c r="H88" s="1577">
        <v>0</v>
      </c>
      <c r="I88" s="1578"/>
      <c r="J88" s="1541"/>
      <c r="L88" s="828"/>
      <c r="M88" s="32"/>
      <c r="N88" s="4"/>
    </row>
    <row r="89" spans="1:16" ht="16.5" customHeight="1">
      <c r="A89" s="15"/>
      <c r="B89" s="64"/>
      <c r="C89" s="1580" t="s">
        <v>1114</v>
      </c>
      <c r="D89" s="1577">
        <v>100</v>
      </c>
      <c r="E89" s="1578"/>
      <c r="F89" s="1541"/>
      <c r="G89" s="1581" t="s">
        <v>1114</v>
      </c>
      <c r="H89" s="1577">
        <v>120</v>
      </c>
      <c r="I89" s="1578"/>
      <c r="J89" s="1541"/>
      <c r="L89" s="828"/>
      <c r="M89" s="32"/>
      <c r="N89" s="4"/>
    </row>
    <row r="90" spans="1:16" ht="16.5" customHeight="1">
      <c r="A90" s="33"/>
      <c r="B90" s="170"/>
      <c r="C90" s="1582"/>
      <c r="D90" s="1583"/>
      <c r="E90" s="1584"/>
      <c r="F90" s="1585"/>
      <c r="G90" s="1586"/>
      <c r="H90" s="1583"/>
      <c r="I90" s="1584"/>
      <c r="J90" s="1585"/>
      <c r="L90" s="828"/>
      <c r="M90" s="32"/>
      <c r="N90" s="4"/>
    </row>
    <row r="91" spans="1:16" s="3" customFormat="1" ht="16.5" customHeight="1">
      <c r="C91" s="445"/>
      <c r="D91" s="804"/>
      <c r="E91" s="161"/>
      <c r="F91" s="137"/>
      <c r="G91" s="445"/>
      <c r="H91" s="804"/>
      <c r="I91" s="161"/>
      <c r="J91" s="137"/>
      <c r="K91" s="445"/>
      <c r="L91" s="804"/>
      <c r="M91" s="161"/>
      <c r="N91" s="137"/>
    </row>
    <row r="978" spans="1:16">
      <c r="A978" s="65"/>
      <c r="B978" s="66" t="s">
        <v>463</v>
      </c>
      <c r="C978" s="309" t="s">
        <v>295</v>
      </c>
      <c r="D978" s="805">
        <v>100</v>
      </c>
      <c r="E978" s="307" t="s">
        <v>20</v>
      </c>
      <c r="F978" s="157">
        <v>2006</v>
      </c>
      <c r="G978" s="492" t="s">
        <v>290</v>
      </c>
      <c r="H978" s="805">
        <v>120</v>
      </c>
      <c r="I978" s="307" t="s">
        <v>20</v>
      </c>
      <c r="J978" s="157">
        <v>2006</v>
      </c>
      <c r="L978" s="803"/>
      <c r="O978" s="4"/>
      <c r="P978" s="4"/>
    </row>
    <row r="979" spans="1:16">
      <c r="A979" s="55"/>
      <c r="B979" s="66"/>
      <c r="C979" s="309" t="s">
        <v>296</v>
      </c>
      <c r="D979" s="805">
        <v>70</v>
      </c>
      <c r="E979" s="307" t="s">
        <v>10</v>
      </c>
      <c r="F979" s="157" t="s">
        <v>237</v>
      </c>
      <c r="G979" s="492"/>
      <c r="H979" s="826"/>
      <c r="I979" s="392"/>
      <c r="J979" s="158"/>
      <c r="L979" s="803"/>
      <c r="O979" s="4"/>
      <c r="P979" s="4"/>
    </row>
    <row r="980" spans="1:16">
      <c r="A980" s="55"/>
      <c r="B980" s="66"/>
      <c r="D980" s="805"/>
      <c r="E980" s="307"/>
      <c r="F980" s="157"/>
      <c r="G980" s="492"/>
      <c r="H980" s="805"/>
      <c r="I980" s="307"/>
      <c r="J980" s="157"/>
      <c r="L980" s="803"/>
      <c r="O980" s="4"/>
      <c r="P980" s="4"/>
    </row>
    <row r="981" spans="1:16">
      <c r="A981" s="55"/>
      <c r="B981" s="66"/>
      <c r="D981" s="805"/>
      <c r="E981" s="307"/>
      <c r="F981" s="157"/>
      <c r="G981" s="492"/>
      <c r="H981" s="805"/>
      <c r="I981" s="307"/>
      <c r="J981" s="157"/>
      <c r="L981" s="803"/>
      <c r="O981" s="4"/>
      <c r="P981" s="4"/>
    </row>
    <row r="982" spans="1:16">
      <c r="A982" s="55"/>
      <c r="B982" s="66"/>
      <c r="C982" s="492" t="s">
        <v>414</v>
      </c>
      <c r="D982" s="805">
        <f>D978</f>
        <v>100</v>
      </c>
      <c r="E982" s="307"/>
      <c r="F982" s="157"/>
      <c r="G982" s="492" t="s">
        <v>414</v>
      </c>
      <c r="H982" s="805">
        <f>SUM(H978:H979)</f>
        <v>120</v>
      </c>
      <c r="I982" s="307"/>
      <c r="J982" s="157"/>
      <c r="L982" s="803"/>
      <c r="O982" s="4"/>
      <c r="P982" s="4"/>
    </row>
    <row r="983" spans="1:16">
      <c r="A983" s="55"/>
      <c r="B983" s="66"/>
      <c r="C983" s="492" t="s">
        <v>415</v>
      </c>
      <c r="D983" s="805">
        <v>70</v>
      </c>
      <c r="E983" s="307"/>
      <c r="F983" s="157"/>
      <c r="G983" s="492" t="s">
        <v>415</v>
      </c>
      <c r="H983" s="805">
        <v>0</v>
      </c>
      <c r="I983" s="307"/>
      <c r="J983" s="157"/>
      <c r="L983" s="803"/>
      <c r="O983" s="4"/>
      <c r="P983" s="4"/>
    </row>
    <row r="984" spans="1:16">
      <c r="A984" s="55"/>
      <c r="B984" s="66"/>
      <c r="C984" s="492" t="s">
        <v>464</v>
      </c>
      <c r="D984" s="805">
        <f>SUM(D982:D983)</f>
        <v>170</v>
      </c>
      <c r="E984" s="307"/>
      <c r="F984" s="157"/>
      <c r="G984" s="492" t="s">
        <v>464</v>
      </c>
      <c r="H984" s="805">
        <f>SUM(H982:H983)</f>
        <v>120</v>
      </c>
      <c r="I984" s="307"/>
      <c r="J984" s="157"/>
      <c r="L984" s="803"/>
      <c r="O984" s="4"/>
      <c r="P984" s="4"/>
    </row>
  </sheetData>
  <mergeCells count="2">
    <mergeCell ref="C85:F86"/>
    <mergeCell ref="G85:J86"/>
  </mergeCells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41" firstPageNumber="95" orientation="portrait" useFirstPageNumber="1" r:id="rId1"/>
  <headerFooter scaleWithDoc="0" alignWithMargins="0">
    <oddFooter>&amp;C106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FFFF00"/>
    <pageSetUpPr fitToPage="1"/>
  </sheetPr>
  <dimension ref="A1:AG144"/>
  <sheetViews>
    <sheetView showGridLines="0" view="pageBreakPreview" zoomScaleNormal="84" zoomScaleSheetLayoutView="100" workbookViewId="0">
      <pane ySplit="5" topLeftCell="A6" activePane="bottomLeft" state="frozen"/>
      <selection activeCell="K35" sqref="K35"/>
      <selection pane="bottomLeft" activeCell="K23" sqref="K23:K24"/>
    </sheetView>
  </sheetViews>
  <sheetFormatPr defaultColWidth="9" defaultRowHeight="18" customHeight="1"/>
  <cols>
    <col min="1" max="1" width="1.625" style="3" customWidth="1"/>
    <col min="2" max="2" width="15" style="2" customWidth="1"/>
    <col min="3" max="3" width="34" style="3" customWidth="1"/>
    <col min="4" max="4" width="8.75" style="853" customWidth="1"/>
    <col min="5" max="5" width="7" style="566" customWidth="1"/>
    <col min="6" max="6" width="8.75" style="13" customWidth="1"/>
    <col min="7" max="7" width="34" style="3" customWidth="1"/>
    <col min="8" max="8" width="8.75" style="853" customWidth="1"/>
    <col min="9" max="9" width="7" style="566" customWidth="1"/>
    <col min="10" max="10" width="8.75" style="13" customWidth="1"/>
    <col min="11" max="11" width="34" style="3" customWidth="1"/>
    <col min="12" max="12" width="8.75" style="853" customWidth="1"/>
    <col min="13" max="13" width="7" style="566" customWidth="1"/>
    <col min="14" max="14" width="8.75" style="13" customWidth="1"/>
    <col min="15" max="16384" width="9" style="3"/>
  </cols>
  <sheetData>
    <row r="1" spans="1:33" s="176" customFormat="1" ht="18" customHeight="1">
      <c r="A1" s="351" t="s">
        <v>1058</v>
      </c>
      <c r="B1" s="351"/>
      <c r="C1" s="352"/>
      <c r="D1" s="824"/>
      <c r="E1" s="628"/>
      <c r="F1" s="352"/>
      <c r="G1" s="352"/>
      <c r="H1" s="1137" t="s">
        <v>3</v>
      </c>
      <c r="I1" s="628"/>
      <c r="J1" s="352"/>
      <c r="K1" s="352"/>
      <c r="L1" s="824"/>
      <c r="M1" s="628"/>
      <c r="N1" s="352"/>
    </row>
    <row r="2" spans="1:33" s="176" customFormat="1" ht="16.5" customHeight="1">
      <c r="B2" s="352"/>
      <c r="C2" s="352"/>
      <c r="D2" s="824"/>
      <c r="E2" s="628"/>
      <c r="F2" s="352"/>
      <c r="G2" s="352"/>
      <c r="H2" s="824"/>
      <c r="I2" s="628"/>
      <c r="J2" s="352"/>
      <c r="K2" s="352"/>
      <c r="L2" s="824"/>
      <c r="M2" s="628"/>
      <c r="N2" s="352"/>
      <c r="O2" s="69"/>
      <c r="P2" s="69"/>
      <c r="Q2" s="69"/>
    </row>
    <row r="3" spans="1:33" s="69" customFormat="1" ht="16.5" customHeight="1">
      <c r="B3" s="74"/>
      <c r="C3" s="70"/>
      <c r="D3" s="852"/>
      <c r="E3" s="558"/>
      <c r="F3" s="71"/>
      <c r="G3" s="70"/>
      <c r="H3" s="852"/>
      <c r="I3" s="558"/>
      <c r="J3" s="71"/>
      <c r="K3" s="70"/>
      <c r="L3" s="824"/>
      <c r="M3" s="558"/>
      <c r="N3" s="564" t="s">
        <v>408</v>
      </c>
    </row>
    <row r="4" spans="1:33" s="47" customFormat="1" ht="18" customHeight="1">
      <c r="A4" s="21" t="s">
        <v>955</v>
      </c>
      <c r="B4" s="22"/>
      <c r="C4" s="219" t="s">
        <v>417</v>
      </c>
      <c r="D4" s="800"/>
      <c r="E4" s="338"/>
      <c r="F4" s="582"/>
      <c r="G4" s="401" t="s">
        <v>455</v>
      </c>
      <c r="H4" s="811"/>
      <c r="I4" s="333"/>
      <c r="J4" s="583"/>
      <c r="K4" s="455" t="s">
        <v>419</v>
      </c>
      <c r="L4" s="811"/>
      <c r="M4" s="333"/>
      <c r="N4" s="591"/>
    </row>
    <row r="5" spans="1:33" s="47" customFormat="1" ht="18" customHeight="1">
      <c r="A5" s="23"/>
      <c r="B5" s="24"/>
      <c r="C5" s="455" t="s">
        <v>412</v>
      </c>
      <c r="D5" s="801" t="s">
        <v>429</v>
      </c>
      <c r="E5" s="334" t="s">
        <v>302</v>
      </c>
      <c r="F5" s="583" t="s">
        <v>413</v>
      </c>
      <c r="G5" s="457" t="s">
        <v>412</v>
      </c>
      <c r="H5" s="801" t="s">
        <v>429</v>
      </c>
      <c r="I5" s="334" t="s">
        <v>302</v>
      </c>
      <c r="J5" s="586" t="s">
        <v>413</v>
      </c>
      <c r="K5" s="487" t="s">
        <v>412</v>
      </c>
      <c r="L5" s="801" t="s">
        <v>429</v>
      </c>
      <c r="M5" s="334" t="s">
        <v>302</v>
      </c>
      <c r="N5" s="583" t="s">
        <v>413</v>
      </c>
    </row>
    <row r="6" spans="1:33" s="2" customFormat="1" ht="18.75" customHeight="1">
      <c r="A6" s="177" t="s">
        <v>1235</v>
      </c>
      <c r="B6" s="178"/>
      <c r="C6" s="25"/>
      <c r="D6" s="820"/>
      <c r="E6" s="1143"/>
      <c r="F6" s="129"/>
      <c r="G6" s="25"/>
      <c r="H6" s="820"/>
      <c r="I6" s="1143"/>
      <c r="J6" s="129"/>
      <c r="K6" s="25"/>
      <c r="L6" s="820"/>
      <c r="M6" s="1143"/>
      <c r="N6" s="129"/>
    </row>
    <row r="7" spans="1:33" s="2" customFormat="1" ht="6" customHeight="1">
      <c r="A7" s="179"/>
      <c r="B7" s="180"/>
      <c r="C7" s="36"/>
      <c r="D7" s="803"/>
      <c r="E7" s="347"/>
      <c r="F7" s="147"/>
      <c r="G7" s="36"/>
      <c r="H7" s="803"/>
      <c r="I7" s="347"/>
      <c r="J7" s="147"/>
      <c r="K7" s="410"/>
      <c r="L7" s="803"/>
      <c r="M7" s="1144"/>
      <c r="N7" s="155"/>
      <c r="AD7" s="51"/>
      <c r="AE7" s="51"/>
      <c r="AF7" s="51"/>
      <c r="AG7" s="51"/>
    </row>
    <row r="8" spans="1:33" s="2" customFormat="1" ht="16.5" customHeight="1">
      <c r="A8" s="15" t="s">
        <v>1236</v>
      </c>
      <c r="B8" s="181"/>
      <c r="C8" s="1148"/>
      <c r="D8" s="986"/>
      <c r="E8" s="590"/>
      <c r="F8" s="4"/>
      <c r="G8" s="1148"/>
      <c r="H8" s="986"/>
      <c r="I8" s="590"/>
      <c r="J8" s="236"/>
      <c r="K8" s="1148"/>
      <c r="L8" s="986"/>
      <c r="M8" s="590"/>
      <c r="N8" s="236"/>
    </row>
    <row r="9" spans="1:33" s="2" customFormat="1" ht="6" customHeight="1">
      <c r="A9" s="179"/>
      <c r="B9" s="180"/>
      <c r="C9" s="36"/>
      <c r="D9" s="803"/>
      <c r="E9" s="347"/>
      <c r="F9" s="147"/>
      <c r="G9" s="36"/>
      <c r="H9" s="803"/>
      <c r="I9" s="347"/>
      <c r="J9" s="147"/>
      <c r="K9" s="410"/>
      <c r="L9" s="803"/>
      <c r="M9" s="1144"/>
      <c r="N9" s="155"/>
      <c r="AD9" s="51"/>
      <c r="AE9" s="51"/>
      <c r="AF9" s="51"/>
      <c r="AG9" s="51"/>
    </row>
    <row r="10" spans="1:33" s="2" customFormat="1" ht="16.5" customHeight="1">
      <c r="A10" s="1149"/>
      <c r="B10" s="1150" t="s">
        <v>467</v>
      </c>
      <c r="C10" s="1165" t="s">
        <v>66</v>
      </c>
      <c r="D10" s="858">
        <v>1080</v>
      </c>
      <c r="E10" s="1167" t="s">
        <v>20</v>
      </c>
      <c r="F10" s="75" t="s">
        <v>67</v>
      </c>
      <c r="G10" s="1165" t="s">
        <v>68</v>
      </c>
      <c r="H10" s="1235">
        <v>770</v>
      </c>
      <c r="I10" s="1167" t="s">
        <v>20</v>
      </c>
      <c r="J10" s="1160" t="s">
        <v>67</v>
      </c>
      <c r="K10" s="1165" t="s">
        <v>71</v>
      </c>
      <c r="L10" s="1235">
        <v>440</v>
      </c>
      <c r="M10" s="1167" t="s">
        <v>20</v>
      </c>
      <c r="N10" s="1160" t="s">
        <v>67</v>
      </c>
      <c r="O10" s="72"/>
      <c r="P10" s="72"/>
    </row>
    <row r="11" spans="1:33" s="2" customFormat="1" ht="16.5" customHeight="1">
      <c r="A11" s="1149"/>
      <c r="B11" s="1150"/>
      <c r="C11" s="1165" t="s">
        <v>69</v>
      </c>
      <c r="D11" s="1235">
        <v>1150</v>
      </c>
      <c r="E11" s="1167" t="s">
        <v>20</v>
      </c>
      <c r="F11" s="75" t="s">
        <v>67</v>
      </c>
      <c r="G11" s="1165" t="s">
        <v>70</v>
      </c>
      <c r="H11" s="1235">
        <v>120</v>
      </c>
      <c r="I11" s="1167" t="s">
        <v>20</v>
      </c>
      <c r="J11" s="1160" t="s">
        <v>67</v>
      </c>
      <c r="K11" s="1165" t="s">
        <v>72</v>
      </c>
      <c r="L11" s="1235">
        <v>605</v>
      </c>
      <c r="M11" s="1167" t="s">
        <v>20</v>
      </c>
      <c r="N11" s="1160" t="s">
        <v>67</v>
      </c>
      <c r="O11" s="72"/>
      <c r="P11" s="72"/>
    </row>
    <row r="12" spans="1:33" s="2" customFormat="1" ht="16.5" customHeight="1">
      <c r="A12" s="1149"/>
      <c r="B12" s="1150"/>
      <c r="C12" s="1165"/>
      <c r="D12" s="1235"/>
      <c r="E12" s="362"/>
      <c r="F12" s="75"/>
      <c r="G12" s="1165"/>
      <c r="H12" s="1235"/>
      <c r="I12" s="362"/>
      <c r="J12" s="1160"/>
      <c r="K12" s="1165"/>
      <c r="L12" s="1241"/>
      <c r="M12" s="1167"/>
      <c r="N12" s="1160"/>
      <c r="O12" s="72"/>
      <c r="P12" s="72"/>
    </row>
    <row r="13" spans="1:33" s="2" customFormat="1" ht="16.5" customHeight="1">
      <c r="A13" s="1149"/>
      <c r="B13" s="1150"/>
      <c r="C13" s="1170"/>
      <c r="D13" s="1236"/>
      <c r="E13" s="1172"/>
      <c r="F13" s="1173"/>
      <c r="G13" s="1170"/>
      <c r="H13" s="1236"/>
      <c r="I13" s="1172"/>
      <c r="J13" s="1174"/>
      <c r="K13" s="1170"/>
      <c r="L13" s="1236"/>
      <c r="M13" s="1172"/>
      <c r="N13" s="1174"/>
      <c r="O13" s="72"/>
      <c r="P13" s="72"/>
    </row>
    <row r="14" spans="1:33" s="2" customFormat="1" ht="16.5" customHeight="1">
      <c r="A14" s="179"/>
      <c r="B14" s="1150"/>
      <c r="C14" s="474"/>
      <c r="D14" s="1235"/>
      <c r="E14" s="558"/>
      <c r="F14" s="75"/>
      <c r="G14" s="474"/>
      <c r="H14" s="1235"/>
      <c r="I14" s="558"/>
      <c r="J14" s="1160"/>
      <c r="K14" s="474"/>
      <c r="L14" s="1235"/>
      <c r="M14" s="558"/>
      <c r="N14" s="1160"/>
      <c r="O14" s="72"/>
      <c r="P14" s="72"/>
    </row>
    <row r="15" spans="1:33" s="2" customFormat="1" ht="16.5" customHeight="1">
      <c r="A15" s="179"/>
      <c r="B15" s="1150" t="s">
        <v>468</v>
      </c>
      <c r="C15" s="474" t="s">
        <v>73</v>
      </c>
      <c r="D15" s="1235">
        <v>240</v>
      </c>
      <c r="E15" s="1167" t="s">
        <v>20</v>
      </c>
      <c r="F15" s="75" t="s">
        <v>67</v>
      </c>
      <c r="G15" s="474" t="s">
        <v>74</v>
      </c>
      <c r="H15" s="1235">
        <v>320</v>
      </c>
      <c r="I15" s="1167" t="s">
        <v>20</v>
      </c>
      <c r="J15" s="1160" t="s">
        <v>67</v>
      </c>
      <c r="K15" s="474" t="s">
        <v>71</v>
      </c>
      <c r="L15" s="1235">
        <v>420</v>
      </c>
      <c r="M15" s="1167" t="s">
        <v>20</v>
      </c>
      <c r="N15" s="1160" t="s">
        <v>67</v>
      </c>
      <c r="O15" s="72"/>
      <c r="P15" s="72"/>
    </row>
    <row r="16" spans="1:33" s="2" customFormat="1" ht="16.5" customHeight="1">
      <c r="A16" s="179"/>
      <c r="B16" s="1150"/>
      <c r="C16" s="474" t="s">
        <v>68</v>
      </c>
      <c r="D16" s="1235">
        <v>400</v>
      </c>
      <c r="E16" s="1167" t="s">
        <v>18</v>
      </c>
      <c r="F16" s="75" t="s">
        <v>67</v>
      </c>
      <c r="G16" s="474" t="s">
        <v>1226</v>
      </c>
      <c r="H16" s="1235">
        <v>260</v>
      </c>
      <c r="I16" s="1167" t="s">
        <v>20</v>
      </c>
      <c r="J16" s="1160" t="s">
        <v>67</v>
      </c>
      <c r="K16" s="474" t="s">
        <v>1227</v>
      </c>
      <c r="L16" s="1235">
        <v>230</v>
      </c>
      <c r="M16" s="1167" t="s">
        <v>20</v>
      </c>
      <c r="N16" s="1160" t="s">
        <v>67</v>
      </c>
      <c r="O16" s="72"/>
      <c r="P16" s="72"/>
    </row>
    <row r="17" spans="1:16" s="2" customFormat="1" ht="16.5" customHeight="1">
      <c r="A17" s="179"/>
      <c r="B17" s="1150"/>
      <c r="C17" s="474" t="s">
        <v>74</v>
      </c>
      <c r="D17" s="1235">
        <v>460</v>
      </c>
      <c r="E17" s="1167" t="s">
        <v>20</v>
      </c>
      <c r="F17" s="75" t="s">
        <v>67</v>
      </c>
      <c r="G17" s="474"/>
      <c r="H17" s="1235">
        <v>120</v>
      </c>
      <c r="I17" s="1167" t="s">
        <v>20</v>
      </c>
      <c r="J17" s="1160" t="s">
        <v>67</v>
      </c>
      <c r="K17" s="474"/>
      <c r="L17" s="1235"/>
      <c r="M17" s="1167"/>
      <c r="N17" s="1160"/>
      <c r="O17" s="72"/>
      <c r="P17" s="72"/>
    </row>
    <row r="18" spans="1:16" s="2" customFormat="1" ht="16.5" customHeight="1">
      <c r="A18" s="179"/>
      <c r="B18" s="1150"/>
      <c r="C18" s="474" t="s">
        <v>75</v>
      </c>
      <c r="D18" s="1235">
        <v>740</v>
      </c>
      <c r="E18" s="1167" t="s">
        <v>20</v>
      </c>
      <c r="F18" s="75" t="s">
        <v>67</v>
      </c>
      <c r="G18" s="474" t="s">
        <v>72</v>
      </c>
      <c r="H18" s="1235">
        <v>215</v>
      </c>
      <c r="I18" s="1167" t="s">
        <v>20</v>
      </c>
      <c r="J18" s="1160" t="s">
        <v>67</v>
      </c>
      <c r="K18" s="474"/>
      <c r="L18" s="1235"/>
      <c r="M18" s="1167"/>
      <c r="N18" s="1160"/>
      <c r="O18" s="72"/>
      <c r="P18" s="72"/>
    </row>
    <row r="19" spans="1:16" s="2" customFormat="1" ht="16.5" customHeight="1">
      <c r="A19" s="179"/>
      <c r="B19" s="1150"/>
      <c r="C19" s="474" t="s">
        <v>1226</v>
      </c>
      <c r="D19" s="1235">
        <v>380</v>
      </c>
      <c r="E19" s="1167" t="s">
        <v>20</v>
      </c>
      <c r="F19" s="75" t="s">
        <v>67</v>
      </c>
      <c r="G19" s="474"/>
      <c r="H19" s="1235"/>
      <c r="I19" s="1167"/>
      <c r="J19" s="1160"/>
      <c r="K19" s="474"/>
      <c r="L19" s="1235"/>
      <c r="M19" s="1167"/>
      <c r="N19" s="1160"/>
      <c r="O19" s="72"/>
      <c r="P19" s="72"/>
    </row>
    <row r="20" spans="1:16" s="2" customFormat="1" ht="16.5" customHeight="1">
      <c r="A20" s="179"/>
      <c r="B20" s="1150"/>
      <c r="C20" s="474" t="s">
        <v>72</v>
      </c>
      <c r="D20" s="1235">
        <v>520</v>
      </c>
      <c r="E20" s="1167" t="s">
        <v>20</v>
      </c>
      <c r="F20" s="75" t="s">
        <v>67</v>
      </c>
      <c r="G20" s="474" t="s">
        <v>68</v>
      </c>
      <c r="H20" s="1235">
        <v>425</v>
      </c>
      <c r="I20" s="1167" t="s">
        <v>20</v>
      </c>
      <c r="J20" s="1160" t="s">
        <v>67</v>
      </c>
      <c r="K20" s="474"/>
      <c r="L20" s="1235"/>
      <c r="M20" s="1167"/>
      <c r="N20" s="1160"/>
      <c r="O20" s="72"/>
      <c r="P20" s="72"/>
    </row>
    <row r="21" spans="1:16" s="2" customFormat="1" ht="16.5" customHeight="1">
      <c r="A21" s="179"/>
      <c r="B21" s="1150"/>
      <c r="C21" s="474"/>
      <c r="D21" s="1235"/>
      <c r="E21" s="1167"/>
      <c r="F21" s="75"/>
      <c r="G21" s="474"/>
      <c r="H21" s="1235"/>
      <c r="I21" s="1167"/>
      <c r="J21" s="1160"/>
      <c r="K21" s="474"/>
      <c r="L21" s="1235"/>
      <c r="M21" s="362"/>
      <c r="N21" s="1160"/>
      <c r="O21" s="72"/>
      <c r="P21" s="72"/>
    </row>
    <row r="22" spans="1:16" s="2" customFormat="1" ht="16.5" customHeight="1">
      <c r="A22" s="179"/>
      <c r="B22" s="1150"/>
      <c r="C22" s="1170"/>
      <c r="D22" s="1236"/>
      <c r="E22" s="1175"/>
      <c r="F22" s="1173"/>
      <c r="G22" s="1170"/>
      <c r="H22" s="1236"/>
      <c r="I22" s="1175"/>
      <c r="J22" s="1174"/>
      <c r="K22" s="1170"/>
      <c r="L22" s="1236"/>
      <c r="M22" s="1175"/>
      <c r="N22" s="1174"/>
      <c r="O22" s="72"/>
      <c r="P22" s="72"/>
    </row>
    <row r="23" spans="1:16" s="2" customFormat="1" ht="16.5" customHeight="1">
      <c r="A23" s="179"/>
      <c r="B23" s="1150"/>
      <c r="C23" s="474"/>
      <c r="D23" s="1237"/>
      <c r="E23" s="558"/>
      <c r="F23" s="75"/>
      <c r="G23" s="474"/>
      <c r="H23" s="1237"/>
      <c r="I23" s="558"/>
      <c r="J23" s="1160"/>
      <c r="K23" s="474"/>
      <c r="L23" s="1237"/>
      <c r="M23" s="558"/>
      <c r="N23" s="1160"/>
      <c r="O23" s="72"/>
      <c r="P23" s="72"/>
    </row>
    <row r="24" spans="1:16" s="2" customFormat="1" ht="16.5" customHeight="1">
      <c r="A24" s="179"/>
      <c r="B24" s="1150" t="s">
        <v>469</v>
      </c>
      <c r="C24" s="474" t="s">
        <v>76</v>
      </c>
      <c r="D24" s="1238">
        <v>660</v>
      </c>
      <c r="E24" s="1167" t="s">
        <v>20</v>
      </c>
      <c r="F24" s="75" t="s">
        <v>67</v>
      </c>
      <c r="G24" s="474" t="s">
        <v>77</v>
      </c>
      <c r="H24" s="1238">
        <v>175</v>
      </c>
      <c r="I24" s="1167" t="s">
        <v>20</v>
      </c>
      <c r="J24" s="1160" t="s">
        <v>67</v>
      </c>
      <c r="K24" s="474" t="s">
        <v>74</v>
      </c>
      <c r="L24" s="1241">
        <v>1130</v>
      </c>
      <c r="M24" s="558" t="s">
        <v>20</v>
      </c>
      <c r="N24" s="1160" t="s">
        <v>67</v>
      </c>
      <c r="O24" s="72"/>
      <c r="P24" s="72"/>
    </row>
    <row r="25" spans="1:16" s="2" customFormat="1" ht="16.5" customHeight="1">
      <c r="A25" s="179"/>
      <c r="B25" s="1150"/>
      <c r="C25" s="474" t="s">
        <v>77</v>
      </c>
      <c r="D25" s="1238">
        <v>340</v>
      </c>
      <c r="E25" s="1167" t="s">
        <v>20</v>
      </c>
      <c r="F25" s="75" t="s">
        <v>67</v>
      </c>
      <c r="G25" s="474"/>
      <c r="H25" s="1238">
        <v>210</v>
      </c>
      <c r="I25" s="1167" t="s">
        <v>20</v>
      </c>
      <c r="J25" s="1160" t="s">
        <v>67</v>
      </c>
      <c r="K25" s="474" t="s">
        <v>82</v>
      </c>
      <c r="L25" s="1238">
        <v>395</v>
      </c>
      <c r="M25" s="362" t="s">
        <v>20</v>
      </c>
      <c r="N25" s="1160" t="s">
        <v>67</v>
      </c>
      <c r="O25" s="72"/>
      <c r="P25" s="72"/>
    </row>
    <row r="26" spans="1:16" s="2" customFormat="1" ht="16.5" customHeight="1">
      <c r="A26" s="179"/>
      <c r="B26" s="1150"/>
      <c r="C26" s="474"/>
      <c r="D26" s="1238"/>
      <c r="E26" s="1167"/>
      <c r="F26" s="75"/>
      <c r="G26" s="474" t="s">
        <v>71</v>
      </c>
      <c r="H26" s="1238">
        <v>360</v>
      </c>
      <c r="I26" s="1167" t="s">
        <v>20</v>
      </c>
      <c r="J26" s="1160" t="s">
        <v>67</v>
      </c>
      <c r="K26" s="474"/>
      <c r="L26" s="1238"/>
      <c r="M26" s="362"/>
      <c r="N26" s="1160"/>
      <c r="O26" s="72"/>
      <c r="P26" s="72"/>
    </row>
    <row r="27" spans="1:16" s="2" customFormat="1" ht="16.5" customHeight="1">
      <c r="A27" s="179"/>
      <c r="B27" s="1150"/>
      <c r="C27" s="474" t="s">
        <v>71</v>
      </c>
      <c r="D27" s="1238">
        <v>1200</v>
      </c>
      <c r="E27" s="1167" t="s">
        <v>20</v>
      </c>
      <c r="F27" s="75" t="s">
        <v>67</v>
      </c>
      <c r="G27" s="474"/>
      <c r="H27" s="1238">
        <v>220</v>
      </c>
      <c r="I27" s="1167" t="s">
        <v>20</v>
      </c>
      <c r="J27" s="1160" t="s">
        <v>67</v>
      </c>
      <c r="K27" s="474"/>
      <c r="L27" s="1239"/>
      <c r="M27" s="362"/>
      <c r="N27" s="1160"/>
      <c r="O27" s="72"/>
      <c r="P27" s="72"/>
    </row>
    <row r="28" spans="1:16" s="2" customFormat="1" ht="16.5" customHeight="1">
      <c r="A28" s="179"/>
      <c r="B28" s="1150"/>
      <c r="C28" s="474" t="s">
        <v>74</v>
      </c>
      <c r="D28" s="1238">
        <v>1420</v>
      </c>
      <c r="E28" s="1167" t="s">
        <v>20</v>
      </c>
      <c r="F28" s="75" t="s">
        <v>67</v>
      </c>
      <c r="G28" s="474" t="s">
        <v>74</v>
      </c>
      <c r="H28" s="1238">
        <v>430</v>
      </c>
      <c r="I28" s="1167" t="s">
        <v>20</v>
      </c>
      <c r="J28" s="1160" t="s">
        <v>67</v>
      </c>
      <c r="K28" s="474"/>
      <c r="L28" s="1239"/>
      <c r="M28" s="362"/>
      <c r="N28" s="1160"/>
      <c r="O28" s="72"/>
      <c r="P28" s="72"/>
    </row>
    <row r="29" spans="1:16" s="2" customFormat="1" ht="16.5" customHeight="1">
      <c r="A29" s="179"/>
      <c r="B29" s="1150"/>
      <c r="C29" s="474" t="s">
        <v>78</v>
      </c>
      <c r="D29" s="1238">
        <v>445</v>
      </c>
      <c r="E29" s="1167" t="s">
        <v>20</v>
      </c>
      <c r="F29" s="75" t="s">
        <v>67</v>
      </c>
      <c r="G29" s="474" t="s">
        <v>1226</v>
      </c>
      <c r="H29" s="1238">
        <v>120</v>
      </c>
      <c r="I29" s="1167" t="s">
        <v>20</v>
      </c>
      <c r="J29" s="1160" t="s">
        <v>67</v>
      </c>
      <c r="K29" s="474"/>
      <c r="L29" s="1239"/>
      <c r="M29" s="362"/>
      <c r="N29" s="1160"/>
      <c r="O29" s="72"/>
      <c r="P29" s="72"/>
    </row>
    <row r="30" spans="1:16" s="2" customFormat="1" ht="16.5" customHeight="1">
      <c r="A30" s="179"/>
      <c r="B30" s="1150"/>
      <c r="C30" s="474" t="s">
        <v>1228</v>
      </c>
      <c r="D30" s="1238">
        <v>108</v>
      </c>
      <c r="E30" s="1167" t="s">
        <v>20</v>
      </c>
      <c r="F30" s="75" t="s">
        <v>67</v>
      </c>
      <c r="G30" s="474" t="s">
        <v>80</v>
      </c>
      <c r="H30" s="1238">
        <v>175</v>
      </c>
      <c r="I30" s="1167" t="s">
        <v>20</v>
      </c>
      <c r="J30" s="1160" t="s">
        <v>67</v>
      </c>
      <c r="K30" s="474"/>
      <c r="L30" s="1239"/>
      <c r="M30" s="362"/>
      <c r="N30" s="1160"/>
      <c r="O30" s="72"/>
      <c r="P30" s="72"/>
    </row>
    <row r="31" spans="1:16" s="2" customFormat="1" ht="16.5" customHeight="1">
      <c r="A31" s="179"/>
      <c r="B31" s="1150"/>
      <c r="C31" s="474" t="s">
        <v>79</v>
      </c>
      <c r="D31" s="1238">
        <v>1080</v>
      </c>
      <c r="E31" s="1167" t="s">
        <v>20</v>
      </c>
      <c r="F31" s="75" t="s">
        <v>67</v>
      </c>
      <c r="G31" s="474"/>
      <c r="H31" s="1239"/>
      <c r="I31" s="1167"/>
      <c r="J31" s="1160"/>
      <c r="K31" s="474"/>
      <c r="L31" s="1239"/>
      <c r="M31" s="362"/>
      <c r="N31" s="1160"/>
      <c r="O31" s="72"/>
      <c r="P31" s="72"/>
    </row>
    <row r="32" spans="1:16" s="2" customFormat="1" ht="16.5" customHeight="1">
      <c r="A32" s="179"/>
      <c r="B32" s="1150"/>
      <c r="C32" s="474" t="s">
        <v>81</v>
      </c>
      <c r="D32" s="1238">
        <v>300</v>
      </c>
      <c r="E32" s="1167" t="s">
        <v>18</v>
      </c>
      <c r="F32" s="75" t="s">
        <v>67</v>
      </c>
      <c r="G32" s="474"/>
      <c r="H32" s="1239"/>
      <c r="I32" s="1167"/>
      <c r="J32" s="1160"/>
      <c r="K32" s="474"/>
      <c r="L32" s="1239"/>
      <c r="M32" s="1167"/>
      <c r="N32" s="1160"/>
      <c r="O32" s="72"/>
      <c r="P32" s="72"/>
    </row>
    <row r="33" spans="1:16" s="2" customFormat="1" ht="16.5" customHeight="1">
      <c r="A33" s="179"/>
      <c r="B33" s="1150"/>
      <c r="C33" s="474"/>
      <c r="D33" s="1239"/>
      <c r="E33" s="1167"/>
      <c r="F33" s="75"/>
      <c r="G33" s="474"/>
      <c r="H33" s="1239"/>
      <c r="I33" s="362"/>
      <c r="J33" s="1160"/>
      <c r="K33" s="474"/>
      <c r="L33" s="1239"/>
      <c r="M33" s="1167"/>
      <c r="N33" s="1160"/>
      <c r="O33" s="72"/>
      <c r="P33" s="72"/>
    </row>
    <row r="34" spans="1:16" s="2" customFormat="1" ht="16.5" customHeight="1">
      <c r="A34" s="179"/>
      <c r="B34" s="1150"/>
      <c r="C34" s="1170"/>
      <c r="D34" s="1240"/>
      <c r="E34" s="1175"/>
      <c r="F34" s="1173"/>
      <c r="G34" s="1170"/>
      <c r="H34" s="1240"/>
      <c r="I34" s="1175"/>
      <c r="J34" s="1174"/>
      <c r="K34" s="1170"/>
      <c r="L34" s="1240"/>
      <c r="M34" s="1175"/>
      <c r="N34" s="1174"/>
      <c r="O34" s="72"/>
      <c r="P34" s="72"/>
    </row>
    <row r="35" spans="1:16" s="2" customFormat="1" ht="16.5" customHeight="1">
      <c r="A35" s="179"/>
      <c r="B35" s="1150"/>
      <c r="C35" s="474"/>
      <c r="D35" s="1231"/>
      <c r="E35" s="558"/>
      <c r="F35" s="75"/>
      <c r="G35" s="474"/>
      <c r="H35" s="1231"/>
      <c r="I35" s="558"/>
      <c r="J35" s="1160"/>
      <c r="K35" s="474"/>
      <c r="L35" s="1231"/>
      <c r="M35" s="558"/>
      <c r="N35" s="1160"/>
      <c r="O35" s="72"/>
      <c r="P35" s="72"/>
    </row>
    <row r="36" spans="1:16" s="2" customFormat="1" ht="16.5" customHeight="1">
      <c r="A36" s="179"/>
      <c r="B36" s="1150" t="s">
        <v>470</v>
      </c>
      <c r="C36" s="474"/>
      <c r="D36" s="1231"/>
      <c r="E36" s="558"/>
      <c r="F36" s="75"/>
      <c r="G36" s="474"/>
      <c r="H36" s="1231"/>
      <c r="I36" s="558"/>
      <c r="J36" s="1160"/>
      <c r="K36" s="474"/>
      <c r="L36" s="1231"/>
      <c r="M36" s="558"/>
      <c r="N36" s="1160"/>
      <c r="O36" s="72"/>
      <c r="P36" s="72"/>
    </row>
    <row r="37" spans="1:16" s="2" customFormat="1" ht="16.5" customHeight="1">
      <c r="A37" s="179"/>
      <c r="B37" s="1150"/>
      <c r="C37" s="1170"/>
      <c r="D37" s="1240"/>
      <c r="E37" s="1175"/>
      <c r="F37" s="1173"/>
      <c r="G37" s="1170"/>
      <c r="H37" s="1240"/>
      <c r="I37" s="1175"/>
      <c r="J37" s="1174"/>
      <c r="K37" s="1170"/>
      <c r="L37" s="1240"/>
      <c r="M37" s="1175"/>
      <c r="N37" s="1174"/>
      <c r="O37" s="72"/>
      <c r="P37" s="72"/>
    </row>
    <row r="38" spans="1:16" s="2" customFormat="1" ht="16.5" customHeight="1">
      <c r="A38" s="179"/>
      <c r="B38" s="1150"/>
      <c r="C38" s="474"/>
      <c r="D38" s="1231"/>
      <c r="E38" s="558"/>
      <c r="F38" s="75"/>
      <c r="G38" s="474"/>
      <c r="H38" s="1231"/>
      <c r="I38" s="558"/>
      <c r="J38" s="1160"/>
      <c r="K38" s="474"/>
      <c r="L38" s="1231"/>
      <c r="M38" s="558"/>
      <c r="N38" s="1160"/>
      <c r="O38" s="72"/>
      <c r="P38" s="72"/>
    </row>
    <row r="39" spans="1:16" s="2" customFormat="1" ht="16.5" customHeight="1">
      <c r="A39" s="179"/>
      <c r="B39" s="1150" t="s">
        <v>471</v>
      </c>
      <c r="C39" s="1180" t="s">
        <v>1226</v>
      </c>
      <c r="D39" s="1235">
        <v>1380</v>
      </c>
      <c r="E39" s="1167" t="s">
        <v>20</v>
      </c>
      <c r="F39" s="75"/>
      <c r="G39" s="474" t="s">
        <v>1226</v>
      </c>
      <c r="H39" s="1235">
        <v>265</v>
      </c>
      <c r="I39" s="1167" t="s">
        <v>20</v>
      </c>
      <c r="J39" s="1160" t="s">
        <v>67</v>
      </c>
      <c r="K39" s="474" t="s">
        <v>71</v>
      </c>
      <c r="L39" s="1235">
        <v>190</v>
      </c>
      <c r="M39" s="1167" t="s">
        <v>20</v>
      </c>
      <c r="N39" s="1160" t="s">
        <v>67</v>
      </c>
      <c r="O39" s="72"/>
      <c r="P39" s="72"/>
    </row>
    <row r="40" spans="1:16" s="2" customFormat="1" ht="16.5" customHeight="1">
      <c r="A40" s="179"/>
      <c r="B40" s="1150"/>
      <c r="C40" s="1180"/>
      <c r="D40" s="1235"/>
      <c r="E40" s="1167"/>
      <c r="F40" s="75"/>
      <c r="G40" s="474"/>
      <c r="H40" s="1235">
        <v>230</v>
      </c>
      <c r="I40" s="1167" t="s">
        <v>20</v>
      </c>
      <c r="J40" s="1160" t="s">
        <v>67</v>
      </c>
      <c r="K40" s="474" t="s">
        <v>1226</v>
      </c>
      <c r="L40" s="1235">
        <v>230</v>
      </c>
      <c r="M40" s="1167" t="s">
        <v>20</v>
      </c>
      <c r="N40" s="1160" t="s">
        <v>67</v>
      </c>
      <c r="O40" s="72"/>
      <c r="P40" s="72"/>
    </row>
    <row r="41" spans="1:16" s="2" customFormat="1" ht="16.5" customHeight="1">
      <c r="A41" s="179"/>
      <c r="B41" s="1150"/>
      <c r="C41" s="1180"/>
      <c r="D41" s="1241"/>
      <c r="E41" s="558"/>
      <c r="F41" s="75"/>
      <c r="G41" s="474"/>
      <c r="H41" s="1238"/>
      <c r="I41" s="558"/>
      <c r="J41" s="1160"/>
      <c r="K41" s="474"/>
      <c r="L41" s="1241"/>
      <c r="M41" s="558"/>
      <c r="N41" s="1160"/>
      <c r="O41" s="72"/>
      <c r="P41" s="72"/>
    </row>
    <row r="42" spans="1:16" s="2" customFormat="1" ht="16.5" customHeight="1">
      <c r="A42" s="179"/>
      <c r="B42" s="1150" t="s">
        <v>1</v>
      </c>
      <c r="C42" s="1170"/>
      <c r="D42" s="1236"/>
      <c r="E42" s="1175"/>
      <c r="F42" s="1173"/>
      <c r="G42" s="1170"/>
      <c r="H42" s="1236"/>
      <c r="I42" s="1175"/>
      <c r="J42" s="1174"/>
      <c r="K42" s="1170"/>
      <c r="L42" s="1236"/>
      <c r="M42" s="1175"/>
      <c r="N42" s="1174"/>
      <c r="O42" s="72"/>
      <c r="P42" s="72"/>
    </row>
    <row r="43" spans="1:16" s="2" customFormat="1" ht="16.5" customHeight="1">
      <c r="A43" s="179"/>
      <c r="B43" s="1150"/>
      <c r="C43" s="474"/>
      <c r="D43" s="1241"/>
      <c r="E43" s="558"/>
      <c r="F43" s="75"/>
      <c r="G43" s="474"/>
      <c r="H43" s="1241"/>
      <c r="I43" s="558"/>
      <c r="J43" s="1160"/>
      <c r="K43" s="474"/>
      <c r="L43" s="1241"/>
      <c r="M43" s="558"/>
      <c r="N43" s="1160"/>
      <c r="O43" s="72"/>
      <c r="P43" s="72"/>
    </row>
    <row r="44" spans="1:16" s="2" customFormat="1" ht="16.5" customHeight="1">
      <c r="A44" s="179"/>
      <c r="B44" s="1150" t="s">
        <v>472</v>
      </c>
      <c r="C44" s="474" t="s">
        <v>83</v>
      </c>
      <c r="D44" s="1235">
        <v>1785</v>
      </c>
      <c r="E44" s="1167" t="s">
        <v>20</v>
      </c>
      <c r="F44" s="75" t="s">
        <v>67</v>
      </c>
      <c r="G44" s="474" t="s">
        <v>83</v>
      </c>
      <c r="H44" s="1235">
        <v>970</v>
      </c>
      <c r="I44" s="1167" t="s">
        <v>20</v>
      </c>
      <c r="J44" s="1160" t="s">
        <v>67</v>
      </c>
      <c r="K44" s="474" t="s">
        <v>82</v>
      </c>
      <c r="L44" s="1235">
        <v>320</v>
      </c>
      <c r="M44" s="1167" t="s">
        <v>20</v>
      </c>
      <c r="N44" s="1160" t="s">
        <v>67</v>
      </c>
      <c r="O44" s="72"/>
      <c r="P44" s="72"/>
    </row>
    <row r="45" spans="1:16" s="2" customFormat="1" ht="16.5" customHeight="1">
      <c r="A45" s="179"/>
      <c r="B45" s="1150"/>
      <c r="C45" s="474" t="s">
        <v>82</v>
      </c>
      <c r="D45" s="1235">
        <v>1250</v>
      </c>
      <c r="E45" s="1167" t="s">
        <v>20</v>
      </c>
      <c r="F45" s="75" t="s">
        <v>67</v>
      </c>
      <c r="G45" s="474" t="s">
        <v>82</v>
      </c>
      <c r="H45" s="1235">
        <v>465</v>
      </c>
      <c r="I45" s="1167" t="s">
        <v>20</v>
      </c>
      <c r="J45" s="1160" t="s">
        <v>67</v>
      </c>
      <c r="K45" s="474"/>
      <c r="L45" s="1235"/>
      <c r="M45" s="1167"/>
      <c r="N45" s="1160"/>
      <c r="O45" s="72"/>
      <c r="P45" s="72"/>
    </row>
    <row r="46" spans="1:16" s="2" customFormat="1" ht="16.5" customHeight="1">
      <c r="A46" s="179"/>
      <c r="B46" s="1150"/>
      <c r="C46" s="474" t="s">
        <v>84</v>
      </c>
      <c r="D46" s="1235">
        <v>940</v>
      </c>
      <c r="E46" s="1167" t="s">
        <v>20</v>
      </c>
      <c r="F46" s="75" t="s">
        <v>67</v>
      </c>
      <c r="G46" s="474" t="s">
        <v>1229</v>
      </c>
      <c r="H46" s="1235">
        <v>120</v>
      </c>
      <c r="I46" s="1167" t="s">
        <v>20</v>
      </c>
      <c r="J46" s="1160" t="s">
        <v>67</v>
      </c>
      <c r="K46" s="474"/>
      <c r="L46" s="1235"/>
      <c r="M46" s="1167"/>
      <c r="N46" s="1160"/>
      <c r="O46" s="72"/>
      <c r="P46" s="72"/>
    </row>
    <row r="47" spans="1:16" s="2" customFormat="1" ht="16.5" customHeight="1">
      <c r="A47" s="179"/>
      <c r="B47" s="1150"/>
      <c r="C47" s="474"/>
      <c r="D47" s="1235"/>
      <c r="E47" s="362"/>
      <c r="F47" s="75"/>
      <c r="G47" s="474"/>
      <c r="H47" s="1235"/>
      <c r="I47" s="1167"/>
      <c r="J47" s="1160"/>
      <c r="K47" s="474"/>
      <c r="L47" s="1235"/>
      <c r="M47" s="362"/>
      <c r="N47" s="1160"/>
      <c r="O47" s="72"/>
      <c r="P47" s="72"/>
    </row>
    <row r="48" spans="1:16" s="2" customFormat="1" ht="16.5" customHeight="1">
      <c r="A48" s="179"/>
      <c r="B48" s="1150"/>
      <c r="C48" s="1170"/>
      <c r="D48" s="1236"/>
      <c r="E48" s="1175"/>
      <c r="F48" s="1173"/>
      <c r="G48" s="1170"/>
      <c r="H48" s="1236"/>
      <c r="I48" s="1175"/>
      <c r="J48" s="1174"/>
      <c r="K48" s="1170"/>
      <c r="L48" s="1236"/>
      <c r="M48" s="1175"/>
      <c r="N48" s="1174"/>
      <c r="O48" s="72"/>
      <c r="P48" s="72"/>
    </row>
    <row r="49" spans="1:16" s="2" customFormat="1" ht="16.5" customHeight="1">
      <c r="A49" s="179"/>
      <c r="B49" s="1150"/>
      <c r="C49" s="1180"/>
      <c r="D49" s="1235"/>
      <c r="E49" s="558"/>
      <c r="F49" s="75"/>
      <c r="G49" s="1180"/>
      <c r="H49" s="1235"/>
      <c r="I49" s="558"/>
      <c r="J49" s="1160"/>
      <c r="K49" s="1180"/>
      <c r="L49" s="1235"/>
      <c r="M49" s="558"/>
      <c r="N49" s="1160"/>
      <c r="O49" s="72"/>
      <c r="P49" s="72"/>
    </row>
    <row r="50" spans="1:16" s="2" customFormat="1" ht="16.5" customHeight="1">
      <c r="A50" s="179"/>
      <c r="B50" s="1150" t="s">
        <v>473</v>
      </c>
      <c r="C50" s="1180" t="s">
        <v>85</v>
      </c>
      <c r="D50" s="1235">
        <v>670</v>
      </c>
      <c r="E50" s="1167" t="s">
        <v>20</v>
      </c>
      <c r="F50" s="75" t="s">
        <v>67</v>
      </c>
      <c r="G50" s="1180" t="s">
        <v>85</v>
      </c>
      <c r="H50" s="1235">
        <v>625</v>
      </c>
      <c r="I50" s="1167" t="s">
        <v>20</v>
      </c>
      <c r="J50" s="1160" t="s">
        <v>67</v>
      </c>
      <c r="K50" s="1180" t="s">
        <v>86</v>
      </c>
      <c r="L50" s="1235">
        <v>150</v>
      </c>
      <c r="M50" s="1167" t="s">
        <v>20</v>
      </c>
      <c r="N50" s="1160" t="s">
        <v>67</v>
      </c>
      <c r="O50" s="72"/>
      <c r="P50" s="72"/>
    </row>
    <row r="51" spans="1:16" s="2" customFormat="1" ht="16.5" customHeight="1">
      <c r="A51" s="179"/>
      <c r="B51" s="1150"/>
      <c r="C51" s="1180" t="s">
        <v>86</v>
      </c>
      <c r="D51" s="1235">
        <v>797</v>
      </c>
      <c r="E51" s="1167" t="s">
        <v>20</v>
      </c>
      <c r="F51" s="75" t="s">
        <v>67</v>
      </c>
      <c r="G51" s="1180" t="s">
        <v>86</v>
      </c>
      <c r="H51" s="1235">
        <v>270</v>
      </c>
      <c r="I51" s="1167" t="s">
        <v>20</v>
      </c>
      <c r="J51" s="1160" t="s">
        <v>67</v>
      </c>
      <c r="K51" s="1180"/>
      <c r="L51" s="1235"/>
      <c r="M51" s="1167"/>
      <c r="N51" s="1160"/>
      <c r="O51" s="72"/>
      <c r="P51" s="72"/>
    </row>
    <row r="52" spans="1:16" s="2" customFormat="1" ht="16.5" customHeight="1">
      <c r="A52" s="179"/>
      <c r="B52" s="1150"/>
      <c r="C52" s="1180"/>
      <c r="D52" s="1235"/>
      <c r="E52" s="1167"/>
      <c r="F52" s="75"/>
      <c r="G52" s="1180" t="s">
        <v>87</v>
      </c>
      <c r="H52" s="1235">
        <v>150</v>
      </c>
      <c r="I52" s="1167" t="s">
        <v>20</v>
      </c>
      <c r="J52" s="1160" t="s">
        <v>67</v>
      </c>
      <c r="K52" s="1180"/>
      <c r="L52" s="1235"/>
      <c r="M52" s="1167"/>
      <c r="N52" s="1160"/>
      <c r="O52" s="72"/>
      <c r="P52" s="72"/>
    </row>
    <row r="53" spans="1:16" s="2" customFormat="1" ht="16.5" customHeight="1">
      <c r="A53" s="179"/>
      <c r="B53" s="1150"/>
      <c r="C53" s="1180"/>
      <c r="D53" s="1235"/>
      <c r="E53" s="362"/>
      <c r="F53" s="75"/>
      <c r="G53" s="1180"/>
      <c r="H53" s="1235"/>
      <c r="I53" s="1167"/>
      <c r="J53" s="1160"/>
      <c r="K53" s="1180"/>
      <c r="L53" s="1235"/>
      <c r="M53" s="362"/>
      <c r="N53" s="1160"/>
      <c r="O53" s="72"/>
      <c r="P53" s="72"/>
    </row>
    <row r="54" spans="1:16" s="2" customFormat="1" ht="16.5" customHeight="1">
      <c r="A54" s="179"/>
      <c r="B54" s="1150" t="s">
        <v>1</v>
      </c>
      <c r="C54" s="1181"/>
      <c r="D54" s="1236"/>
      <c r="E54" s="1175"/>
      <c r="F54" s="1173"/>
      <c r="G54" s="1181"/>
      <c r="H54" s="1236"/>
      <c r="I54" s="1175"/>
      <c r="J54" s="1174"/>
      <c r="K54" s="1181"/>
      <c r="L54" s="1236"/>
      <c r="M54" s="1175"/>
      <c r="N54" s="1174"/>
      <c r="O54" s="72"/>
      <c r="P54" s="72"/>
    </row>
    <row r="55" spans="1:16" s="2" customFormat="1" ht="16.5" customHeight="1">
      <c r="A55" s="179"/>
      <c r="B55" s="1150"/>
      <c r="C55" s="474"/>
      <c r="D55" s="1235"/>
      <c r="E55" s="558"/>
      <c r="F55" s="75"/>
      <c r="G55" s="474"/>
      <c r="H55" s="1235"/>
      <c r="I55" s="558"/>
      <c r="J55" s="1160"/>
      <c r="K55" s="474"/>
      <c r="L55" s="1235"/>
      <c r="M55" s="558"/>
      <c r="N55" s="1160"/>
      <c r="O55" s="72"/>
      <c r="P55" s="72"/>
    </row>
    <row r="56" spans="1:16" s="2" customFormat="1" ht="16.5" customHeight="1">
      <c r="A56" s="179"/>
      <c r="B56" s="1150" t="s">
        <v>474</v>
      </c>
      <c r="C56" s="1180" t="s">
        <v>1230</v>
      </c>
      <c r="D56" s="1235">
        <v>45</v>
      </c>
      <c r="E56" s="1167" t="s">
        <v>20</v>
      </c>
      <c r="F56" s="75" t="s">
        <v>1231</v>
      </c>
      <c r="G56" s="1180"/>
      <c r="H56" s="1241"/>
      <c r="I56" s="558"/>
      <c r="J56" s="1160"/>
      <c r="K56" s="1180" t="s">
        <v>71</v>
      </c>
      <c r="L56" s="1235">
        <v>70</v>
      </c>
      <c r="M56" s="1167" t="s">
        <v>20</v>
      </c>
      <c r="N56" s="1160" t="s">
        <v>67</v>
      </c>
      <c r="O56" s="72"/>
      <c r="P56" s="72"/>
    </row>
    <row r="57" spans="1:16" s="2" customFormat="1" ht="16.5" customHeight="1">
      <c r="A57" s="179"/>
      <c r="B57" s="1150"/>
      <c r="C57" s="1180"/>
      <c r="D57" s="1235"/>
      <c r="E57" s="1167"/>
      <c r="F57" s="75"/>
      <c r="G57" s="1180" t="s">
        <v>82</v>
      </c>
      <c r="H57" s="1241">
        <v>400</v>
      </c>
      <c r="I57" s="558" t="s">
        <v>20</v>
      </c>
      <c r="J57" s="1160" t="s">
        <v>67</v>
      </c>
      <c r="K57" s="1180"/>
      <c r="L57" s="1235"/>
      <c r="M57" s="1167"/>
      <c r="N57" s="1160"/>
      <c r="O57" s="72"/>
      <c r="P57" s="72"/>
    </row>
    <row r="58" spans="1:16" s="2" customFormat="1" ht="16.5" customHeight="1">
      <c r="A58" s="179"/>
      <c r="B58" s="1150"/>
      <c r="C58" s="1180" t="s">
        <v>88</v>
      </c>
      <c r="D58" s="1235">
        <v>830</v>
      </c>
      <c r="E58" s="1167" t="s">
        <v>20</v>
      </c>
      <c r="F58" s="75" t="s">
        <v>67</v>
      </c>
      <c r="G58" s="1180"/>
      <c r="H58" s="1241"/>
      <c r="I58" s="558"/>
      <c r="J58" s="1160"/>
      <c r="K58" s="1180"/>
      <c r="L58" s="1235"/>
      <c r="M58" s="1167"/>
      <c r="N58" s="1160"/>
      <c r="O58" s="72"/>
      <c r="P58" s="72"/>
    </row>
    <row r="59" spans="1:16" s="2" customFormat="1" ht="16.5" customHeight="1">
      <c r="A59" s="179"/>
      <c r="B59" s="1150"/>
      <c r="C59" s="1180" t="s">
        <v>71</v>
      </c>
      <c r="D59" s="1235">
        <v>730</v>
      </c>
      <c r="E59" s="1167" t="s">
        <v>20</v>
      </c>
      <c r="F59" s="75" t="s">
        <v>67</v>
      </c>
      <c r="G59" s="1180" t="s">
        <v>71</v>
      </c>
      <c r="H59" s="1241">
        <v>280</v>
      </c>
      <c r="I59" s="558" t="s">
        <v>20</v>
      </c>
      <c r="J59" s="1160" t="s">
        <v>67</v>
      </c>
      <c r="K59" s="1180"/>
      <c r="L59" s="1235"/>
      <c r="M59" s="1167"/>
      <c r="N59" s="1160"/>
      <c r="O59" s="72"/>
      <c r="P59" s="72"/>
    </row>
    <row r="60" spans="1:16" s="2" customFormat="1" ht="16.5" customHeight="1">
      <c r="A60" s="179"/>
      <c r="B60" s="1150"/>
      <c r="C60" s="1180"/>
      <c r="D60" s="1242"/>
      <c r="E60" s="558"/>
      <c r="F60" s="75"/>
      <c r="G60" s="1180"/>
      <c r="H60" s="1235"/>
      <c r="I60" s="1167"/>
      <c r="J60" s="1160"/>
      <c r="K60" s="1180"/>
      <c r="L60" s="1242"/>
      <c r="M60" s="558"/>
      <c r="N60" s="1160"/>
      <c r="O60" s="72"/>
      <c r="P60" s="72"/>
    </row>
    <row r="61" spans="1:16" s="2" customFormat="1" ht="16.5" customHeight="1">
      <c r="A61" s="179"/>
      <c r="B61" s="1150"/>
      <c r="C61" s="1180" t="s">
        <v>82</v>
      </c>
      <c r="D61" s="1235">
        <v>865</v>
      </c>
      <c r="E61" s="1167" t="s">
        <v>20</v>
      </c>
      <c r="F61" s="75" t="s">
        <v>67</v>
      </c>
      <c r="G61" s="1180"/>
      <c r="H61" s="1235"/>
      <c r="I61" s="362"/>
      <c r="J61" s="1160"/>
      <c r="K61" s="1180"/>
      <c r="L61" s="1235"/>
      <c r="M61" s="362"/>
      <c r="N61" s="1160"/>
      <c r="O61" s="72"/>
      <c r="P61" s="72"/>
    </row>
    <row r="62" spans="1:16" s="2" customFormat="1" ht="16.5" customHeight="1">
      <c r="A62" s="179"/>
      <c r="B62" s="1150"/>
      <c r="C62" s="1180"/>
      <c r="D62" s="1235"/>
      <c r="E62" s="1167"/>
      <c r="F62" s="75"/>
      <c r="G62" s="1180"/>
      <c r="H62" s="1235"/>
      <c r="I62" s="362"/>
      <c r="J62" s="1160"/>
      <c r="K62" s="1180"/>
      <c r="L62" s="1235"/>
      <c r="M62" s="362"/>
      <c r="N62" s="1160"/>
      <c r="O62" s="72"/>
      <c r="P62" s="72"/>
    </row>
    <row r="63" spans="1:16" s="2" customFormat="1" ht="16.5" customHeight="1">
      <c r="A63" s="179"/>
      <c r="B63" s="1150"/>
      <c r="C63" s="1181"/>
      <c r="D63" s="1236"/>
      <c r="E63" s="1172"/>
      <c r="F63" s="1173"/>
      <c r="G63" s="1181"/>
      <c r="H63" s="1236"/>
      <c r="I63" s="1172"/>
      <c r="J63" s="1174"/>
      <c r="K63" s="1181"/>
      <c r="L63" s="1236"/>
      <c r="M63" s="1172"/>
      <c r="N63" s="1174"/>
      <c r="O63" s="72"/>
      <c r="P63" s="72"/>
    </row>
    <row r="64" spans="1:16" s="2" customFormat="1" ht="16.5" customHeight="1">
      <c r="A64" s="179"/>
      <c r="B64" s="1150"/>
      <c r="C64" s="474"/>
      <c r="D64" s="1235"/>
      <c r="E64" s="558"/>
      <c r="F64" s="75"/>
      <c r="G64" s="474"/>
      <c r="H64" s="1235"/>
      <c r="I64" s="558"/>
      <c r="J64" s="1160"/>
      <c r="K64" s="474"/>
      <c r="L64" s="1235"/>
      <c r="M64" s="558"/>
      <c r="N64" s="1160"/>
      <c r="O64" s="72"/>
      <c r="P64" s="72"/>
    </row>
    <row r="65" spans="1:16" s="2" customFormat="1" ht="16.5" customHeight="1">
      <c r="A65" s="179"/>
      <c r="B65" s="1150" t="s">
        <v>475</v>
      </c>
      <c r="C65" s="1180" t="s">
        <v>86</v>
      </c>
      <c r="D65" s="1235">
        <v>410</v>
      </c>
      <c r="E65" s="1167" t="s">
        <v>20</v>
      </c>
      <c r="F65" s="75" t="s">
        <v>67</v>
      </c>
      <c r="G65" s="1180" t="s">
        <v>86</v>
      </c>
      <c r="H65" s="1235">
        <v>140</v>
      </c>
      <c r="I65" s="1167" t="s">
        <v>20</v>
      </c>
      <c r="J65" s="1160" t="s">
        <v>67</v>
      </c>
      <c r="K65" s="1180" t="s">
        <v>86</v>
      </c>
      <c r="L65" s="1235">
        <v>130</v>
      </c>
      <c r="M65" s="1167" t="s">
        <v>20</v>
      </c>
      <c r="N65" s="1160" t="s">
        <v>67</v>
      </c>
      <c r="O65" s="72"/>
      <c r="P65" s="72"/>
    </row>
    <row r="66" spans="1:16" s="2" customFormat="1" ht="16.5" customHeight="1">
      <c r="A66" s="179"/>
      <c r="B66" s="1150"/>
      <c r="C66" s="1180"/>
      <c r="D66" s="1235"/>
      <c r="E66" s="1167"/>
      <c r="F66" s="75"/>
      <c r="G66" s="1180"/>
      <c r="H66" s="1235"/>
      <c r="I66" s="1167"/>
      <c r="J66" s="1160"/>
      <c r="K66" s="1180"/>
      <c r="L66" s="1231"/>
      <c r="M66" s="1167"/>
      <c r="N66" s="1160"/>
      <c r="O66" s="72"/>
      <c r="P66" s="72"/>
    </row>
    <row r="67" spans="1:16" s="2" customFormat="1" ht="16.5" customHeight="1">
      <c r="A67" s="179"/>
      <c r="B67" s="1150"/>
      <c r="C67" s="1181"/>
      <c r="D67" s="1236"/>
      <c r="E67" s="1175"/>
      <c r="F67" s="1173"/>
      <c r="G67" s="1181"/>
      <c r="H67" s="1236"/>
      <c r="I67" s="1175"/>
      <c r="J67" s="1174"/>
      <c r="K67" s="1181"/>
      <c r="L67" s="1240"/>
      <c r="M67" s="1175"/>
      <c r="N67" s="1174"/>
      <c r="O67" s="72"/>
      <c r="P67" s="72"/>
    </row>
    <row r="68" spans="1:16" s="2" customFormat="1" ht="16.5" customHeight="1">
      <c r="A68" s="179"/>
      <c r="B68" s="1150"/>
      <c r="C68" s="474"/>
      <c r="D68" s="1235"/>
      <c r="E68" s="558"/>
      <c r="F68" s="75"/>
      <c r="G68" s="474"/>
      <c r="H68" s="1235"/>
      <c r="I68" s="558"/>
      <c r="J68" s="1160"/>
      <c r="K68" s="474"/>
      <c r="L68" s="1231"/>
      <c r="M68" s="558"/>
      <c r="N68" s="1160"/>
      <c r="O68" s="72"/>
      <c r="P68" s="72"/>
    </row>
    <row r="69" spans="1:16" s="2" customFormat="1" ht="16.5" customHeight="1">
      <c r="A69" s="179"/>
      <c r="B69" s="1150" t="s">
        <v>476</v>
      </c>
      <c r="C69" s="474" t="s">
        <v>78</v>
      </c>
      <c r="D69" s="1235">
        <v>500</v>
      </c>
      <c r="E69" s="1167" t="s">
        <v>20</v>
      </c>
      <c r="F69" s="75" t="s">
        <v>67</v>
      </c>
      <c r="G69" s="474" t="s">
        <v>89</v>
      </c>
      <c r="H69" s="1235">
        <v>130</v>
      </c>
      <c r="I69" s="1167" t="s">
        <v>20</v>
      </c>
      <c r="J69" s="1160" t="s">
        <v>67</v>
      </c>
      <c r="K69" s="474"/>
      <c r="L69" s="1231"/>
      <c r="M69" s="362"/>
      <c r="N69" s="1160"/>
      <c r="O69" s="72"/>
      <c r="P69" s="72"/>
    </row>
    <row r="70" spans="1:16" s="2" customFormat="1" ht="16.5" customHeight="1">
      <c r="A70" s="179"/>
      <c r="B70" s="1150"/>
      <c r="C70" s="474"/>
      <c r="D70" s="1231"/>
      <c r="E70" s="1167"/>
      <c r="F70" s="75"/>
      <c r="G70" s="474"/>
      <c r="H70" s="1235">
        <v>350</v>
      </c>
      <c r="I70" s="1167" t="s">
        <v>20</v>
      </c>
      <c r="J70" s="1160" t="s">
        <v>67</v>
      </c>
      <c r="K70" s="474"/>
      <c r="L70" s="1231"/>
      <c r="M70" s="362"/>
      <c r="N70" s="1160"/>
      <c r="O70" s="72"/>
      <c r="P70" s="72"/>
    </row>
    <row r="71" spans="1:16" s="2" customFormat="1" ht="16.5" customHeight="1">
      <c r="A71" s="179"/>
      <c r="B71" s="1150"/>
      <c r="C71" s="474"/>
      <c r="D71" s="1231"/>
      <c r="E71" s="362"/>
      <c r="F71" s="75"/>
      <c r="G71" s="474"/>
      <c r="H71" s="1231"/>
      <c r="I71" s="1167"/>
      <c r="J71" s="1160"/>
      <c r="K71" s="474"/>
      <c r="L71" s="1231"/>
      <c r="M71" s="362"/>
      <c r="N71" s="1160"/>
      <c r="O71" s="72"/>
      <c r="P71" s="72"/>
    </row>
    <row r="72" spans="1:16" s="2" customFormat="1" ht="16.5" customHeight="1">
      <c r="A72" s="179"/>
      <c r="B72" s="1150"/>
      <c r="C72" s="1181"/>
      <c r="D72" s="1240"/>
      <c r="E72" s="1175"/>
      <c r="F72" s="1173"/>
      <c r="G72" s="1181"/>
      <c r="H72" s="1240"/>
      <c r="I72" s="1175"/>
      <c r="J72" s="1174"/>
      <c r="K72" s="1181"/>
      <c r="L72" s="1240"/>
      <c r="M72" s="1175"/>
      <c r="N72" s="1174"/>
      <c r="O72" s="72"/>
      <c r="P72" s="72"/>
    </row>
    <row r="73" spans="1:16" s="2" customFormat="1" ht="16.5" customHeight="1">
      <c r="A73" s="179"/>
      <c r="B73" s="1150"/>
      <c r="C73" s="1180"/>
      <c r="D73" s="1231"/>
      <c r="E73" s="558"/>
      <c r="F73" s="75"/>
      <c r="G73" s="1180"/>
      <c r="H73" s="1231"/>
      <c r="I73" s="558"/>
      <c r="J73" s="1160"/>
      <c r="K73" s="1180"/>
      <c r="L73" s="1231"/>
      <c r="M73" s="558"/>
      <c r="N73" s="1160"/>
      <c r="O73" s="72"/>
      <c r="P73" s="72"/>
    </row>
    <row r="74" spans="1:16" s="2" customFormat="1" ht="16.5" customHeight="1">
      <c r="A74" s="179"/>
      <c r="B74" s="1150" t="s">
        <v>477</v>
      </c>
      <c r="C74" s="474" t="s">
        <v>90</v>
      </c>
      <c r="D74" s="1235">
        <v>380</v>
      </c>
      <c r="E74" s="1167" t="s">
        <v>20</v>
      </c>
      <c r="F74" s="75" t="s">
        <v>67</v>
      </c>
      <c r="G74" s="474" t="s">
        <v>90</v>
      </c>
      <c r="H74" s="1235">
        <v>150</v>
      </c>
      <c r="I74" s="1167" t="s">
        <v>20</v>
      </c>
      <c r="J74" s="1160" t="s">
        <v>67</v>
      </c>
      <c r="K74" s="474" t="s">
        <v>89</v>
      </c>
      <c r="L74" s="1235">
        <v>128</v>
      </c>
      <c r="M74" s="1167" t="s">
        <v>20</v>
      </c>
      <c r="N74" s="1160" t="s">
        <v>67</v>
      </c>
      <c r="O74" s="72"/>
      <c r="P74" s="72"/>
    </row>
    <row r="75" spans="1:16" s="2" customFormat="1" ht="16.5" customHeight="1">
      <c r="A75" s="179"/>
      <c r="B75" s="1150"/>
      <c r="C75" s="474"/>
      <c r="D75" s="1235"/>
      <c r="E75" s="1167"/>
      <c r="F75" s="75"/>
      <c r="G75" s="474"/>
      <c r="H75" s="1235">
        <v>128</v>
      </c>
      <c r="I75" s="1167" t="s">
        <v>20</v>
      </c>
      <c r="J75" s="1160" t="s">
        <v>67</v>
      </c>
      <c r="K75" s="474"/>
      <c r="L75" s="1235"/>
      <c r="M75" s="1167"/>
      <c r="N75" s="1160"/>
      <c r="O75" s="72"/>
      <c r="P75" s="72"/>
    </row>
    <row r="76" spans="1:16" s="2" customFormat="1" ht="16.5" customHeight="1">
      <c r="A76" s="179"/>
      <c r="B76" s="1150"/>
      <c r="C76" s="474"/>
      <c r="D76" s="1235"/>
      <c r="E76" s="362"/>
      <c r="F76" s="75"/>
      <c r="G76" s="474"/>
      <c r="H76" s="1235"/>
      <c r="I76" s="1167"/>
      <c r="J76" s="1160"/>
      <c r="K76" s="474"/>
      <c r="L76" s="1235"/>
      <c r="M76" s="362"/>
      <c r="N76" s="1160"/>
      <c r="O76" s="72"/>
      <c r="P76" s="72"/>
    </row>
    <row r="77" spans="1:16" s="2" customFormat="1" ht="16.5" customHeight="1">
      <c r="A77" s="179"/>
      <c r="B77" s="1150"/>
      <c r="C77" s="1181"/>
      <c r="D77" s="1236"/>
      <c r="E77" s="1175"/>
      <c r="F77" s="1173"/>
      <c r="G77" s="1181"/>
      <c r="H77" s="1236"/>
      <c r="I77" s="1175"/>
      <c r="J77" s="1174"/>
      <c r="K77" s="1181"/>
      <c r="L77" s="1236"/>
      <c r="M77" s="1175"/>
      <c r="N77" s="1174"/>
      <c r="O77" s="72"/>
      <c r="P77" s="72"/>
    </row>
    <row r="78" spans="1:16" s="2" customFormat="1" ht="16.5" customHeight="1">
      <c r="A78" s="179"/>
      <c r="B78" s="1150"/>
      <c r="C78" s="1180"/>
      <c r="D78" s="1235"/>
      <c r="E78" s="558"/>
      <c r="F78" s="75"/>
      <c r="G78" s="1180"/>
      <c r="H78" s="1235"/>
      <c r="I78" s="558"/>
      <c r="J78" s="1160"/>
      <c r="K78" s="1180"/>
      <c r="L78" s="1235"/>
      <c r="M78" s="558"/>
      <c r="N78" s="1160"/>
      <c r="O78" s="72"/>
      <c r="P78" s="72"/>
    </row>
    <row r="79" spans="1:16" s="2" customFormat="1" ht="16.5" customHeight="1">
      <c r="A79" s="179"/>
      <c r="B79" s="1150" t="s">
        <v>478</v>
      </c>
      <c r="C79" s="1180" t="s">
        <v>92</v>
      </c>
      <c r="D79" s="1235">
        <v>620</v>
      </c>
      <c r="E79" s="1167" t="s">
        <v>20</v>
      </c>
      <c r="F79" s="75" t="s">
        <v>67</v>
      </c>
      <c r="G79" s="1180" t="s">
        <v>71</v>
      </c>
      <c r="H79" s="1235">
        <v>150</v>
      </c>
      <c r="I79" s="1167" t="s">
        <v>20</v>
      </c>
      <c r="J79" s="1160" t="s">
        <v>67</v>
      </c>
      <c r="K79" s="1180"/>
      <c r="L79" s="1235"/>
      <c r="M79" s="362"/>
      <c r="N79" s="1160"/>
      <c r="O79" s="72"/>
      <c r="P79" s="72"/>
    </row>
    <row r="80" spans="1:16" s="2" customFormat="1" ht="16.5" customHeight="1">
      <c r="A80" s="179"/>
      <c r="B80" s="1150"/>
      <c r="C80" s="1180"/>
      <c r="D80" s="1235"/>
      <c r="E80" s="1167"/>
      <c r="F80" s="75"/>
      <c r="G80" s="1180"/>
      <c r="H80" s="1235"/>
      <c r="I80" s="1167"/>
      <c r="J80" s="1160"/>
      <c r="K80" s="1180"/>
      <c r="L80" s="1235"/>
      <c r="M80" s="362"/>
      <c r="N80" s="1160"/>
      <c r="O80" s="72"/>
      <c r="P80" s="72"/>
    </row>
    <row r="81" spans="1:16" s="2" customFormat="1" ht="16.5" customHeight="1">
      <c r="A81" s="179"/>
      <c r="B81" s="1150"/>
      <c r="C81" s="1181"/>
      <c r="D81" s="1236"/>
      <c r="E81" s="1175"/>
      <c r="F81" s="1173"/>
      <c r="G81" s="1181"/>
      <c r="H81" s="1236"/>
      <c r="I81" s="1175"/>
      <c r="J81" s="1174"/>
      <c r="K81" s="1181"/>
      <c r="L81" s="1236"/>
      <c r="M81" s="1175"/>
      <c r="N81" s="1174"/>
      <c r="O81" s="72"/>
      <c r="P81" s="72"/>
    </row>
    <row r="82" spans="1:16" s="2" customFormat="1" ht="16.5" customHeight="1">
      <c r="A82" s="179"/>
      <c r="B82" s="1150"/>
      <c r="C82" s="474"/>
      <c r="D82" s="1235"/>
      <c r="E82" s="558"/>
      <c r="F82" s="75"/>
      <c r="G82" s="474"/>
      <c r="H82" s="1235"/>
      <c r="I82" s="558"/>
      <c r="J82" s="1160"/>
      <c r="K82" s="474"/>
      <c r="L82" s="1235"/>
      <c r="M82" s="558"/>
      <c r="N82" s="1160"/>
      <c r="O82" s="72"/>
      <c r="P82" s="72"/>
    </row>
    <row r="83" spans="1:16" s="2" customFormat="1" ht="16.5" customHeight="1">
      <c r="A83" s="179"/>
      <c r="B83" s="1150" t="s">
        <v>479</v>
      </c>
      <c r="C83" s="1180" t="s">
        <v>93</v>
      </c>
      <c r="D83" s="1235">
        <v>30</v>
      </c>
      <c r="E83" s="1167" t="s">
        <v>20</v>
      </c>
      <c r="F83" s="75" t="s">
        <v>67</v>
      </c>
      <c r="G83" s="1180"/>
      <c r="H83" s="1235"/>
      <c r="I83" s="362"/>
      <c r="J83" s="1160"/>
      <c r="K83" s="1180"/>
      <c r="L83" s="1235"/>
      <c r="M83" s="362"/>
      <c r="N83" s="1160"/>
      <c r="O83" s="72"/>
      <c r="P83" s="72"/>
    </row>
    <row r="84" spans="1:16" s="2" customFormat="1" ht="16.5" customHeight="1">
      <c r="A84" s="179"/>
      <c r="B84" s="1150"/>
      <c r="C84" s="1180"/>
      <c r="D84" s="1235"/>
      <c r="E84" s="1167"/>
      <c r="F84" s="75"/>
      <c r="G84" s="1180"/>
      <c r="H84" s="1235"/>
      <c r="I84" s="362"/>
      <c r="J84" s="1160"/>
      <c r="K84" s="1180"/>
      <c r="L84" s="1235"/>
      <c r="M84" s="362"/>
      <c r="N84" s="1160"/>
      <c r="O84" s="72"/>
      <c r="P84" s="72"/>
    </row>
    <row r="85" spans="1:16" s="2" customFormat="1" ht="16.5" customHeight="1">
      <c r="A85" s="179"/>
      <c r="B85" s="1150"/>
      <c r="C85" s="1181"/>
      <c r="D85" s="1236"/>
      <c r="E85" s="1175"/>
      <c r="F85" s="1173"/>
      <c r="G85" s="1181"/>
      <c r="H85" s="1236"/>
      <c r="I85" s="1175"/>
      <c r="J85" s="1174"/>
      <c r="K85" s="1181"/>
      <c r="L85" s="1236"/>
      <c r="M85" s="1175"/>
      <c r="N85" s="1174"/>
      <c r="O85" s="72"/>
      <c r="P85" s="72"/>
    </row>
    <row r="86" spans="1:16" s="2" customFormat="1" ht="16.5" customHeight="1">
      <c r="A86" s="179"/>
      <c r="B86" s="1150"/>
      <c r="C86" s="474"/>
      <c r="D86" s="1235"/>
      <c r="E86" s="558"/>
      <c r="F86" s="75"/>
      <c r="G86" s="474"/>
      <c r="H86" s="1235"/>
      <c r="I86" s="558"/>
      <c r="J86" s="1160"/>
      <c r="K86" s="474"/>
      <c r="L86" s="1235"/>
      <c r="M86" s="558"/>
      <c r="N86" s="1160"/>
      <c r="O86" s="72"/>
      <c r="P86" s="72"/>
    </row>
    <row r="87" spans="1:16" s="2" customFormat="1" ht="16.5" customHeight="1">
      <c r="A87" s="179"/>
      <c r="B87" s="1150" t="s">
        <v>480</v>
      </c>
      <c r="C87" s="474" t="s">
        <v>89</v>
      </c>
      <c r="D87" s="1235">
        <v>610</v>
      </c>
      <c r="E87" s="1167" t="s">
        <v>20</v>
      </c>
      <c r="F87" s="75" t="s">
        <v>67</v>
      </c>
      <c r="G87" s="474" t="s">
        <v>89</v>
      </c>
      <c r="H87" s="1235">
        <v>350</v>
      </c>
      <c r="I87" s="1167" t="s">
        <v>20</v>
      </c>
      <c r="J87" s="1160" t="s">
        <v>67</v>
      </c>
      <c r="K87" s="474" t="s">
        <v>89</v>
      </c>
      <c r="L87" s="1235">
        <v>390</v>
      </c>
      <c r="M87" s="1167" t="s">
        <v>20</v>
      </c>
      <c r="N87" s="1160" t="s">
        <v>67</v>
      </c>
      <c r="O87" s="72"/>
      <c r="P87" s="72"/>
    </row>
    <row r="88" spans="1:16" s="2" customFormat="1" ht="16.5" customHeight="1">
      <c r="A88" s="179"/>
      <c r="B88" s="1150"/>
      <c r="C88" s="474"/>
      <c r="D88" s="1235"/>
      <c r="E88" s="1167"/>
      <c r="F88" s="75"/>
      <c r="G88" s="474"/>
      <c r="H88" s="1235">
        <v>30</v>
      </c>
      <c r="I88" s="1167" t="s">
        <v>20</v>
      </c>
      <c r="J88" s="1160" t="s">
        <v>67</v>
      </c>
      <c r="K88" s="474"/>
      <c r="L88" s="1235"/>
      <c r="M88" s="1167"/>
      <c r="N88" s="1160"/>
      <c r="O88" s="72"/>
      <c r="P88" s="72"/>
    </row>
    <row r="89" spans="1:16" s="2" customFormat="1" ht="16.5" customHeight="1">
      <c r="A89" s="179"/>
      <c r="B89" s="222"/>
      <c r="C89" s="474"/>
      <c r="D89" s="1235"/>
      <c r="E89" s="362"/>
      <c r="F89" s="75"/>
      <c r="G89" s="474"/>
      <c r="H89" s="1235"/>
      <c r="I89" s="1167"/>
      <c r="J89" s="1160"/>
      <c r="K89" s="474"/>
      <c r="L89" s="1235"/>
      <c r="M89" s="362"/>
      <c r="N89" s="1160"/>
      <c r="O89" s="72"/>
      <c r="P89" s="72"/>
    </row>
    <row r="90" spans="1:16" s="2" customFormat="1" ht="16.5" customHeight="1">
      <c r="A90" s="179"/>
      <c r="B90" s="220"/>
      <c r="C90" s="80"/>
      <c r="D90" s="1235"/>
      <c r="E90" s="558"/>
      <c r="F90" s="75"/>
      <c r="G90" s="517"/>
      <c r="H90" s="1236"/>
      <c r="I90" s="1175"/>
      <c r="J90" s="1174"/>
      <c r="K90" s="517"/>
      <c r="L90" s="1236"/>
      <c r="M90" s="1175"/>
      <c r="N90" s="1174"/>
      <c r="O90" s="72"/>
      <c r="P90" s="72"/>
    </row>
    <row r="91" spans="1:16" s="2" customFormat="1" ht="16.5" customHeight="1">
      <c r="A91" s="1151"/>
      <c r="B91" s="1152" t="s">
        <v>1</v>
      </c>
      <c r="C91" s="1183"/>
      <c r="D91" s="1243"/>
      <c r="E91" s="1185"/>
      <c r="F91" s="1186"/>
      <c r="G91" s="1183"/>
      <c r="H91" s="1243"/>
      <c r="I91" s="1185"/>
      <c r="J91" s="1187"/>
      <c r="K91" s="1188"/>
      <c r="L91" s="1243"/>
      <c r="M91" s="1185"/>
      <c r="N91" s="1187"/>
      <c r="O91" s="72"/>
      <c r="P91" s="72"/>
    </row>
    <row r="92" spans="1:16" s="2" customFormat="1" ht="16.5" customHeight="1">
      <c r="A92" s="80" t="s">
        <v>481</v>
      </c>
      <c r="B92" s="187"/>
      <c r="C92" s="126" t="s">
        <v>1112</v>
      </c>
      <c r="D92" s="1244">
        <f>SUM(D10:D87)</f>
        <v>22365</v>
      </c>
      <c r="E92" s="1190"/>
      <c r="F92" s="1191"/>
      <c r="G92" s="126" t="s">
        <v>1112</v>
      </c>
      <c r="H92" s="1244">
        <f>SUM(H10:H88)</f>
        <v>9123</v>
      </c>
      <c r="I92" s="1190"/>
      <c r="J92" s="1160"/>
      <c r="K92" s="126" t="s">
        <v>1112</v>
      </c>
      <c r="L92" s="1244">
        <f>SUM(L10:L87)</f>
        <v>4828</v>
      </c>
      <c r="M92" s="1190"/>
      <c r="N92" s="1160"/>
      <c r="O92" s="72"/>
      <c r="P92" s="72"/>
    </row>
    <row r="93" spans="1:16" s="2" customFormat="1" ht="16.5" customHeight="1">
      <c r="A93" s="179"/>
      <c r="B93" s="187"/>
      <c r="C93" s="126" t="s">
        <v>1113</v>
      </c>
      <c r="D93" s="1245">
        <f>SUM(D26)</f>
        <v>0</v>
      </c>
      <c r="E93" s="1193"/>
      <c r="F93" s="75"/>
      <c r="G93" s="126" t="s">
        <v>1113</v>
      </c>
      <c r="H93" s="1245">
        <v>0</v>
      </c>
      <c r="I93" s="1193"/>
      <c r="J93" s="1160"/>
      <c r="K93" s="126" t="s">
        <v>1113</v>
      </c>
      <c r="L93" s="1245">
        <v>0</v>
      </c>
      <c r="M93" s="1193"/>
      <c r="N93" s="1160"/>
      <c r="O93" s="72"/>
      <c r="P93" s="72"/>
    </row>
    <row r="94" spans="1:16" s="2" customFormat="1" ht="16.5" customHeight="1">
      <c r="A94" s="179"/>
      <c r="B94" s="203"/>
      <c r="C94" s="314" t="s">
        <v>1129</v>
      </c>
      <c r="D94" s="805">
        <f>SUM(D92:D93)</f>
        <v>22365</v>
      </c>
      <c r="E94" s="148"/>
      <c r="F94" s="155"/>
      <c r="G94" s="12" t="s">
        <v>1129</v>
      </c>
      <c r="H94" s="805">
        <f>SUM(H92:H93)</f>
        <v>9123</v>
      </c>
      <c r="I94" s="1194"/>
      <c r="J94" s="1195"/>
      <c r="K94" s="12" t="s">
        <v>1129</v>
      </c>
      <c r="L94" s="803">
        <f>SUM(L92:L93)</f>
        <v>4828</v>
      </c>
      <c r="M94" s="1194"/>
      <c r="N94" s="1195"/>
      <c r="O94" s="72"/>
      <c r="P94" s="72"/>
    </row>
    <row r="95" spans="1:16" s="2" customFormat="1" ht="16.5" customHeight="1">
      <c r="A95" s="33"/>
      <c r="B95" s="1139"/>
      <c r="C95" s="33"/>
      <c r="D95" s="1232"/>
      <c r="E95" s="1161"/>
      <c r="F95" s="1162"/>
      <c r="G95" s="33"/>
      <c r="H95" s="1232"/>
      <c r="I95" s="1161"/>
      <c r="J95" s="1163"/>
      <c r="K95" s="33"/>
      <c r="L95" s="1232"/>
      <c r="M95" s="1161"/>
      <c r="N95" s="1163"/>
    </row>
    <row r="96" spans="1:16" ht="15" customHeight="1">
      <c r="A96" s="623"/>
      <c r="B96" s="397"/>
      <c r="C96" s="623"/>
      <c r="D96" s="1132"/>
      <c r="E96" s="1145"/>
      <c r="F96" s="1133"/>
      <c r="G96" s="623"/>
      <c r="H96" s="1132"/>
      <c r="I96" s="1145"/>
      <c r="J96" s="1133"/>
      <c r="K96" s="623"/>
      <c r="L96" s="1132"/>
      <c r="M96" s="1145"/>
      <c r="N96" s="1133"/>
    </row>
    <row r="97" spans="1:16" ht="15" hidden="1" customHeight="1">
      <c r="D97" s="870"/>
      <c r="H97" s="870"/>
      <c r="L97" s="870"/>
    </row>
    <row r="98" spans="1:16" ht="15" hidden="1" customHeight="1">
      <c r="A98" s="14" t="s">
        <v>938</v>
      </c>
      <c r="B98" s="14"/>
      <c r="C98" s="6"/>
      <c r="D98" s="813"/>
      <c r="E98" s="362"/>
      <c r="F98" s="6"/>
      <c r="G98" s="6"/>
      <c r="H98" s="813" t="s">
        <v>3</v>
      </c>
      <c r="I98" s="362"/>
      <c r="J98" s="6"/>
      <c r="K98" s="6"/>
      <c r="L98" s="813"/>
      <c r="M98" s="362"/>
      <c r="N98" s="6"/>
    </row>
    <row r="99" spans="1:16" ht="15" customHeight="1">
      <c r="B99" s="6"/>
      <c r="C99" s="6"/>
      <c r="D99" s="813"/>
      <c r="E99" s="362"/>
      <c r="F99" s="6"/>
      <c r="G99" s="6"/>
      <c r="H99" s="813"/>
      <c r="I99" s="362"/>
      <c r="J99" s="6"/>
      <c r="K99" s="6"/>
      <c r="L99" s="813"/>
      <c r="M99" s="362"/>
      <c r="N99" s="6"/>
      <c r="O99" s="72"/>
      <c r="P99" s="72"/>
    </row>
    <row r="100" spans="1:16" ht="15" customHeight="1">
      <c r="A100" s="624"/>
      <c r="B100" s="625"/>
      <c r="C100" s="1134"/>
      <c r="D100" s="1135"/>
      <c r="E100" s="1147"/>
      <c r="F100" s="1136"/>
      <c r="G100" s="1134"/>
      <c r="H100" s="1135"/>
      <c r="I100" s="1147"/>
      <c r="J100" s="1136"/>
      <c r="K100" s="70"/>
      <c r="L100" s="824"/>
      <c r="M100" s="558"/>
      <c r="N100" s="564" t="s">
        <v>408</v>
      </c>
      <c r="O100" s="72"/>
      <c r="P100" s="72"/>
    </row>
    <row r="101" spans="1:16" s="47" customFormat="1" ht="18" customHeight="1">
      <c r="A101" s="25" t="s">
        <v>955</v>
      </c>
      <c r="B101" s="1223"/>
      <c r="C101" s="219" t="s">
        <v>417</v>
      </c>
      <c r="D101" s="800"/>
      <c r="E101" s="338"/>
      <c r="F101" s="582"/>
      <c r="G101" s="401" t="s">
        <v>455</v>
      </c>
      <c r="H101" s="811"/>
      <c r="I101" s="333"/>
      <c r="J101" s="583"/>
      <c r="K101" s="455" t="s">
        <v>419</v>
      </c>
      <c r="L101" s="811"/>
      <c r="M101" s="333"/>
      <c r="N101" s="591"/>
    </row>
    <row r="102" spans="1:16" s="47" customFormat="1" ht="18" customHeight="1">
      <c r="A102" s="45"/>
      <c r="B102" s="1224"/>
      <c r="C102" s="455" t="s">
        <v>412</v>
      </c>
      <c r="D102" s="801" t="s">
        <v>429</v>
      </c>
      <c r="E102" s="334" t="s">
        <v>302</v>
      </c>
      <c r="F102" s="583" t="s">
        <v>413</v>
      </c>
      <c r="G102" s="457" t="s">
        <v>412</v>
      </c>
      <c r="H102" s="801" t="s">
        <v>429</v>
      </c>
      <c r="I102" s="334" t="s">
        <v>302</v>
      </c>
      <c r="J102" s="586" t="s">
        <v>413</v>
      </c>
      <c r="K102" s="487" t="s">
        <v>412</v>
      </c>
      <c r="L102" s="801" t="s">
        <v>429</v>
      </c>
      <c r="M102" s="334" t="s">
        <v>302</v>
      </c>
      <c r="N102" s="583" t="s">
        <v>413</v>
      </c>
    </row>
    <row r="103" spans="1:16" s="2" customFormat="1" ht="16.5" customHeight="1">
      <c r="A103" s="15" t="s">
        <v>300</v>
      </c>
      <c r="B103" s="38"/>
      <c r="C103" s="15"/>
      <c r="D103" s="986"/>
      <c r="E103" s="590"/>
      <c r="F103" s="4"/>
      <c r="G103" s="15"/>
      <c r="H103" s="986"/>
      <c r="I103" s="590"/>
      <c r="J103" s="236"/>
      <c r="K103" s="15"/>
      <c r="L103" s="986"/>
      <c r="M103" s="590"/>
      <c r="N103" s="236"/>
    </row>
    <row r="104" spans="1:16" s="2" customFormat="1" ht="6" customHeight="1">
      <c r="A104" s="15"/>
      <c r="B104" s="38"/>
      <c r="C104" s="15"/>
      <c r="D104" s="986"/>
      <c r="E104" s="590"/>
      <c r="F104" s="4"/>
      <c r="G104" s="15"/>
      <c r="H104" s="986"/>
      <c r="I104" s="590"/>
      <c r="J104" s="236"/>
      <c r="K104" s="15"/>
      <c r="L104" s="986"/>
      <c r="M104" s="590"/>
      <c r="N104" s="236"/>
    </row>
    <row r="105" spans="1:16" s="2" customFormat="1" ht="16.5" customHeight="1">
      <c r="A105" s="15"/>
      <c r="B105" s="168" t="s">
        <v>482</v>
      </c>
      <c r="C105" s="15"/>
      <c r="D105" s="1246"/>
      <c r="E105" s="362"/>
      <c r="F105" s="6"/>
      <c r="G105" s="15"/>
      <c r="H105" s="1246"/>
      <c r="I105" s="362"/>
      <c r="J105" s="27"/>
      <c r="K105" s="15"/>
      <c r="L105" s="1246"/>
      <c r="M105" s="362"/>
      <c r="N105" s="27"/>
    </row>
    <row r="106" spans="1:16" s="2" customFormat="1" ht="16.5" customHeight="1">
      <c r="A106" s="15"/>
      <c r="B106" s="168"/>
      <c r="C106" s="15"/>
      <c r="D106" s="1246"/>
      <c r="E106" s="362"/>
      <c r="F106" s="6"/>
      <c r="G106" s="15"/>
      <c r="H106" s="1246"/>
      <c r="I106" s="362"/>
      <c r="J106" s="27"/>
      <c r="K106" s="15"/>
      <c r="L106" s="1246"/>
      <c r="M106" s="362"/>
      <c r="N106" s="27"/>
    </row>
    <row r="107" spans="1:16" s="2" customFormat="1" ht="16.5" customHeight="1">
      <c r="A107" s="15"/>
      <c r="B107" s="168"/>
      <c r="C107" s="45"/>
      <c r="D107" s="1247"/>
      <c r="E107" s="1172"/>
      <c r="F107" s="1197"/>
      <c r="G107" s="45"/>
      <c r="H107" s="1247"/>
      <c r="I107" s="1172"/>
      <c r="J107" s="1198"/>
      <c r="K107" s="45"/>
      <c r="L107" s="1247"/>
      <c r="M107" s="1172"/>
      <c r="N107" s="1198"/>
    </row>
    <row r="108" spans="1:16" s="2" customFormat="1" ht="16.5" customHeight="1">
      <c r="A108" s="15"/>
      <c r="B108" s="168"/>
      <c r="C108" s="5"/>
      <c r="D108" s="982"/>
      <c r="E108" s="362"/>
      <c r="F108" s="6"/>
      <c r="G108" s="5"/>
      <c r="H108" s="982"/>
      <c r="I108" s="362"/>
      <c r="J108" s="27"/>
      <c r="K108" s="5"/>
      <c r="L108" s="982"/>
      <c r="M108" s="362"/>
      <c r="N108" s="27"/>
    </row>
    <row r="109" spans="1:16" s="2" customFormat="1" ht="16.5" customHeight="1">
      <c r="A109" s="15"/>
      <c r="B109" s="168" t="s">
        <v>483</v>
      </c>
      <c r="C109" s="15" t="s">
        <v>139</v>
      </c>
      <c r="D109" s="1012">
        <v>220</v>
      </c>
      <c r="E109" s="1167" t="s">
        <v>20</v>
      </c>
      <c r="F109" s="6" t="s">
        <v>67</v>
      </c>
      <c r="G109" s="15" t="s">
        <v>139</v>
      </c>
      <c r="H109" s="1012">
        <v>220</v>
      </c>
      <c r="I109" s="1167" t="s">
        <v>20</v>
      </c>
      <c r="J109" s="27"/>
      <c r="K109" s="1200"/>
      <c r="L109" s="1025"/>
      <c r="M109" s="1201"/>
      <c r="N109" s="27"/>
    </row>
    <row r="110" spans="1:16" s="2" customFormat="1" ht="16.5" customHeight="1">
      <c r="A110" s="15"/>
      <c r="B110" s="168"/>
      <c r="C110" s="5"/>
      <c r="D110" s="1013"/>
      <c r="E110" s="362"/>
      <c r="F110" s="6"/>
      <c r="G110" s="5"/>
      <c r="H110" s="1013"/>
      <c r="I110" s="362"/>
      <c r="J110" s="27"/>
      <c r="K110" s="5"/>
      <c r="L110" s="982"/>
      <c r="M110" s="362"/>
      <c r="N110" s="27"/>
    </row>
    <row r="111" spans="1:16" s="2" customFormat="1" ht="16.5" customHeight="1">
      <c r="A111" s="15"/>
      <c r="B111" s="168"/>
      <c r="C111" s="45"/>
      <c r="D111" s="1248"/>
      <c r="E111" s="1172"/>
      <c r="F111" s="1197"/>
      <c r="G111" s="45"/>
      <c r="H111" s="1248"/>
      <c r="I111" s="1172"/>
      <c r="J111" s="1198"/>
      <c r="K111" s="45"/>
      <c r="L111" s="1247"/>
      <c r="M111" s="1172"/>
      <c r="N111" s="1198"/>
    </row>
    <row r="112" spans="1:16" s="2" customFormat="1" ht="16.5" customHeight="1">
      <c r="A112" s="15"/>
      <c r="B112" s="168"/>
      <c r="C112" s="5"/>
      <c r="D112" s="1013"/>
      <c r="E112" s="362"/>
      <c r="F112" s="6"/>
      <c r="G112" s="5"/>
      <c r="H112" s="1013"/>
      <c r="I112" s="362"/>
      <c r="J112" s="27"/>
      <c r="K112" s="5"/>
      <c r="L112" s="982"/>
      <c r="M112" s="362"/>
      <c r="N112" s="27"/>
    </row>
    <row r="113" spans="1:14" s="2" customFormat="1" ht="16.5" customHeight="1">
      <c r="A113" s="15"/>
      <c r="B113" s="168" t="s">
        <v>484</v>
      </c>
      <c r="C113" s="15" t="s">
        <v>94</v>
      </c>
      <c r="D113" s="1249">
        <v>200</v>
      </c>
      <c r="E113" s="1167" t="s">
        <v>20</v>
      </c>
      <c r="F113" s="4" t="s">
        <v>67</v>
      </c>
      <c r="G113" s="15"/>
      <c r="H113" s="1012"/>
      <c r="I113" s="362"/>
      <c r="J113" s="236"/>
      <c r="K113" s="15" t="s">
        <v>1232</v>
      </c>
      <c r="L113" s="1012">
        <v>320</v>
      </c>
      <c r="M113" s="1167" t="s">
        <v>20</v>
      </c>
      <c r="N113" s="236" t="s">
        <v>67</v>
      </c>
    </row>
    <row r="114" spans="1:14" s="2" customFormat="1" ht="16.5" customHeight="1">
      <c r="A114" s="15"/>
      <c r="B114" s="168"/>
      <c r="C114" s="15"/>
      <c r="D114" s="1249">
        <v>344</v>
      </c>
      <c r="E114" s="1167" t="s">
        <v>20</v>
      </c>
      <c r="F114" s="4" t="s">
        <v>67</v>
      </c>
      <c r="G114" s="15"/>
      <c r="H114" s="1012"/>
      <c r="I114" s="362"/>
      <c r="J114" s="236"/>
      <c r="K114" s="15"/>
      <c r="L114" s="1012"/>
      <c r="M114" s="1167"/>
      <c r="N114" s="236"/>
    </row>
    <row r="115" spans="1:14" s="2" customFormat="1" ht="16.5" customHeight="1">
      <c r="A115" s="15"/>
      <c r="B115" s="168"/>
      <c r="C115" s="15"/>
      <c r="D115" s="1249"/>
      <c r="E115" s="1167"/>
      <c r="F115" s="4"/>
      <c r="G115" s="15"/>
      <c r="H115" s="1012"/>
      <c r="I115" s="362"/>
      <c r="J115" s="236"/>
      <c r="K115" s="15"/>
      <c r="L115" s="1012">
        <v>270</v>
      </c>
      <c r="M115" s="1167" t="s">
        <v>95</v>
      </c>
      <c r="N115" s="236">
        <v>2019</v>
      </c>
    </row>
    <row r="116" spans="1:14" s="2" customFormat="1" ht="16.5" customHeight="1">
      <c r="A116" s="15"/>
      <c r="B116" s="168"/>
      <c r="C116" s="5"/>
      <c r="D116" s="1013"/>
      <c r="E116" s="590"/>
      <c r="F116" s="6"/>
      <c r="G116" s="5"/>
      <c r="H116" s="1013"/>
      <c r="I116" s="590"/>
      <c r="J116" s="27"/>
      <c r="K116" s="5"/>
      <c r="L116" s="1013"/>
      <c r="M116" s="590"/>
      <c r="N116" s="27"/>
    </row>
    <row r="117" spans="1:14" s="2" customFormat="1" ht="16.5" customHeight="1">
      <c r="A117" s="15"/>
      <c r="B117" s="168"/>
      <c r="C117" s="45"/>
      <c r="D117" s="1248"/>
      <c r="E117" s="1161"/>
      <c r="F117" s="1197"/>
      <c r="G117" s="45"/>
      <c r="H117" s="1248"/>
      <c r="I117" s="1161"/>
      <c r="J117" s="1198"/>
      <c r="K117" s="45"/>
      <c r="L117" s="1248"/>
      <c r="M117" s="1161"/>
      <c r="N117" s="1198"/>
    </row>
    <row r="118" spans="1:14" s="2" customFormat="1" ht="16.5" customHeight="1">
      <c r="A118" s="15"/>
      <c r="B118" s="168"/>
      <c r="C118" s="5"/>
      <c r="D118" s="1013"/>
      <c r="E118" s="590"/>
      <c r="F118" s="6"/>
      <c r="G118" s="5"/>
      <c r="H118" s="1013"/>
      <c r="I118" s="590"/>
      <c r="J118" s="27"/>
      <c r="K118" s="5"/>
      <c r="L118" s="1013"/>
      <c r="M118" s="590"/>
      <c r="N118" s="27"/>
    </row>
    <row r="119" spans="1:14" s="2" customFormat="1" ht="16.5" customHeight="1">
      <c r="A119" s="15"/>
      <c r="B119" s="168" t="s">
        <v>485</v>
      </c>
      <c r="C119" s="15" t="s">
        <v>97</v>
      </c>
      <c r="D119" s="1012">
        <v>660</v>
      </c>
      <c r="E119" s="1167" t="s">
        <v>20</v>
      </c>
      <c r="F119" s="6" t="s">
        <v>67</v>
      </c>
      <c r="G119" s="15" t="s">
        <v>97</v>
      </c>
      <c r="H119" s="1012">
        <v>65</v>
      </c>
      <c r="I119" s="1167" t="s">
        <v>20</v>
      </c>
      <c r="J119" s="27" t="s">
        <v>67</v>
      </c>
      <c r="K119" s="15" t="s">
        <v>97</v>
      </c>
      <c r="L119" s="1012">
        <v>410</v>
      </c>
      <c r="M119" s="1167" t="s">
        <v>20</v>
      </c>
      <c r="N119" s="27" t="s">
        <v>67</v>
      </c>
    </row>
    <row r="120" spans="1:14" s="2" customFormat="1" ht="16.5" customHeight="1">
      <c r="A120" s="15"/>
      <c r="B120" s="168"/>
      <c r="C120" s="15"/>
      <c r="D120" s="1012"/>
      <c r="E120" s="1167"/>
      <c r="F120" s="6"/>
      <c r="G120" s="15"/>
      <c r="H120" s="1012"/>
      <c r="I120" s="1167"/>
      <c r="J120" s="27"/>
      <c r="K120" s="15"/>
      <c r="L120" s="1012"/>
      <c r="M120" s="1167"/>
      <c r="N120" s="27"/>
    </row>
    <row r="121" spans="1:14" s="2" customFormat="1" ht="16.5" customHeight="1">
      <c r="A121" s="15"/>
      <c r="B121" s="168"/>
      <c r="C121" s="45"/>
      <c r="D121" s="1248"/>
      <c r="E121" s="1172"/>
      <c r="F121" s="1197"/>
      <c r="G121" s="45"/>
      <c r="H121" s="1248"/>
      <c r="I121" s="1172"/>
      <c r="J121" s="1198"/>
      <c r="K121" s="45"/>
      <c r="L121" s="1248"/>
      <c r="M121" s="1172"/>
      <c r="N121" s="1198"/>
    </row>
    <row r="122" spans="1:14" s="2" customFormat="1" ht="16.5" customHeight="1">
      <c r="A122" s="15"/>
      <c r="B122" s="168"/>
      <c r="C122" s="5"/>
      <c r="D122" s="1013"/>
      <c r="E122" s="362"/>
      <c r="F122" s="6"/>
      <c r="G122" s="5"/>
      <c r="H122" s="1013"/>
      <c r="I122" s="362"/>
      <c r="J122" s="27"/>
      <c r="K122" s="5"/>
      <c r="L122" s="1013"/>
      <c r="M122" s="362"/>
      <c r="N122" s="27"/>
    </row>
    <row r="123" spans="1:14" s="2" customFormat="1" ht="16.5" customHeight="1">
      <c r="A123" s="15"/>
      <c r="B123" s="168" t="s">
        <v>486</v>
      </c>
      <c r="C123" s="15" t="s">
        <v>121</v>
      </c>
      <c r="D123" s="1012">
        <v>700</v>
      </c>
      <c r="E123" s="1167" t="s">
        <v>20</v>
      </c>
      <c r="F123" s="4" t="s">
        <v>67</v>
      </c>
      <c r="G123" s="15" t="s">
        <v>142</v>
      </c>
      <c r="H123" s="1012">
        <v>110</v>
      </c>
      <c r="I123" s="1167" t="s">
        <v>20</v>
      </c>
      <c r="J123" s="236" t="s">
        <v>67</v>
      </c>
      <c r="K123" s="15" t="s">
        <v>723</v>
      </c>
      <c r="L123" s="1012">
        <v>320</v>
      </c>
      <c r="M123" s="1167" t="s">
        <v>20</v>
      </c>
      <c r="N123" s="236" t="s">
        <v>67</v>
      </c>
    </row>
    <row r="124" spans="1:14" s="2" customFormat="1" ht="16.5" customHeight="1">
      <c r="A124" s="15"/>
      <c r="B124" s="168"/>
      <c r="C124" s="15"/>
      <c r="D124" s="1012"/>
      <c r="E124" s="1167"/>
      <c r="F124" s="4"/>
      <c r="G124" s="15"/>
      <c r="H124" s="1012"/>
      <c r="I124" s="1167"/>
      <c r="J124" s="236"/>
      <c r="K124" s="15"/>
      <c r="L124" s="1012"/>
      <c r="M124" s="1167"/>
      <c r="N124" s="236"/>
    </row>
    <row r="125" spans="1:14" s="2" customFormat="1" ht="16.5" customHeight="1">
      <c r="A125" s="15"/>
      <c r="B125" s="168"/>
      <c r="C125" s="33"/>
      <c r="D125" s="1250"/>
      <c r="E125" s="1161"/>
      <c r="F125" s="1162"/>
      <c r="G125" s="33"/>
      <c r="H125" s="1250"/>
      <c r="I125" s="1161"/>
      <c r="J125" s="1163"/>
      <c r="K125" s="33"/>
      <c r="L125" s="1250"/>
      <c r="M125" s="1161"/>
      <c r="N125" s="1163"/>
    </row>
    <row r="126" spans="1:14" s="2" customFormat="1" ht="16.5" customHeight="1">
      <c r="A126" s="15"/>
      <c r="B126" s="168"/>
      <c r="C126" s="5"/>
      <c r="D126" s="1013"/>
      <c r="E126" s="362"/>
      <c r="F126" s="6"/>
      <c r="G126" s="5"/>
      <c r="H126" s="1013"/>
      <c r="I126" s="362"/>
      <c r="J126" s="27"/>
      <c r="K126" s="5"/>
      <c r="L126" s="1013"/>
      <c r="M126" s="362"/>
      <c r="N126" s="27"/>
    </row>
    <row r="127" spans="1:14" s="2" customFormat="1" ht="16.5" customHeight="1">
      <c r="A127" s="15"/>
      <c r="B127" s="168" t="s">
        <v>487</v>
      </c>
      <c r="C127" s="5"/>
      <c r="D127" s="1249"/>
      <c r="E127" s="590"/>
      <c r="F127" s="6"/>
      <c r="G127" s="5" t="s">
        <v>143</v>
      </c>
      <c r="H127" s="1249">
        <v>65</v>
      </c>
      <c r="I127" s="1167" t="s">
        <v>20</v>
      </c>
      <c r="J127" s="27"/>
      <c r="K127" s="5" t="s">
        <v>143</v>
      </c>
      <c r="L127" s="1249">
        <v>100</v>
      </c>
      <c r="M127" s="1167" t="s">
        <v>20</v>
      </c>
      <c r="N127" s="27" t="s">
        <v>67</v>
      </c>
    </row>
    <row r="128" spans="1:14" s="2" customFormat="1" ht="16.5" customHeight="1">
      <c r="A128" s="15"/>
      <c r="B128" s="168"/>
      <c r="C128" s="15"/>
      <c r="D128" s="1012"/>
      <c r="E128" s="590"/>
      <c r="F128" s="4"/>
      <c r="G128" s="15"/>
      <c r="H128" s="1249"/>
      <c r="I128" s="590"/>
      <c r="J128" s="236"/>
      <c r="K128" s="15"/>
      <c r="L128" s="1012"/>
      <c r="M128" s="590"/>
      <c r="N128" s="236"/>
    </row>
    <row r="129" spans="1:16" s="2" customFormat="1" ht="16.5" customHeight="1">
      <c r="A129" s="15"/>
      <c r="B129" s="168"/>
      <c r="C129" s="33"/>
      <c r="D129" s="1250"/>
      <c r="E129" s="1161"/>
      <c r="F129" s="1162"/>
      <c r="G129" s="33"/>
      <c r="H129" s="1250"/>
      <c r="I129" s="1161"/>
      <c r="J129" s="1163"/>
      <c r="K129" s="33"/>
      <c r="L129" s="1250"/>
      <c r="M129" s="1161"/>
      <c r="N129" s="1163"/>
    </row>
    <row r="130" spans="1:16" s="2" customFormat="1" ht="16.5" customHeight="1">
      <c r="A130" s="15"/>
      <c r="B130" s="37"/>
      <c r="C130" s="5"/>
      <c r="D130" s="1013"/>
      <c r="E130" s="362"/>
      <c r="F130" s="6"/>
      <c r="G130" s="5"/>
      <c r="H130" s="1013"/>
      <c r="I130" s="362"/>
      <c r="J130" s="27"/>
      <c r="K130" s="5"/>
      <c r="L130" s="1013"/>
      <c r="M130" s="362"/>
      <c r="N130" s="27"/>
    </row>
    <row r="131" spans="1:16" s="2" customFormat="1" ht="16.5" customHeight="1">
      <c r="A131" s="15"/>
      <c r="B131" s="1603" t="s">
        <v>488</v>
      </c>
      <c r="C131" s="15" t="s">
        <v>144</v>
      </c>
      <c r="D131" s="1249">
        <v>200</v>
      </c>
      <c r="E131" s="362" t="s">
        <v>20</v>
      </c>
      <c r="F131" s="6" t="s">
        <v>67</v>
      </c>
      <c r="G131" s="15" t="s">
        <v>144</v>
      </c>
      <c r="H131" s="1012">
        <v>60</v>
      </c>
      <c r="I131" s="362" t="s">
        <v>20</v>
      </c>
      <c r="J131" s="27" t="s">
        <v>67</v>
      </c>
      <c r="K131" s="15" t="s">
        <v>144</v>
      </c>
      <c r="L131" s="1012">
        <v>90</v>
      </c>
      <c r="M131" s="1167" t="s">
        <v>20</v>
      </c>
      <c r="N131" s="27" t="s">
        <v>67</v>
      </c>
    </row>
    <row r="132" spans="1:16" s="2" customFormat="1" ht="16.5" customHeight="1">
      <c r="A132" s="15"/>
      <c r="B132" s="1603"/>
      <c r="C132" s="15"/>
      <c r="D132" s="1012"/>
      <c r="E132" s="1167"/>
      <c r="F132" s="4"/>
      <c r="G132" s="5"/>
      <c r="H132" s="1013"/>
      <c r="I132" s="1167"/>
      <c r="J132" s="27"/>
      <c r="K132" s="15"/>
      <c r="L132" s="1012"/>
      <c r="M132" s="1167"/>
      <c r="N132" s="236"/>
    </row>
    <row r="133" spans="1:16" s="2" customFormat="1" ht="16.5" customHeight="1">
      <c r="A133" s="10"/>
      <c r="B133" s="6"/>
      <c r="C133" s="5"/>
      <c r="D133" s="1013"/>
      <c r="E133" s="362"/>
      <c r="F133" s="6"/>
      <c r="G133" s="5"/>
      <c r="H133" s="1013"/>
      <c r="I133" s="362"/>
      <c r="J133" s="27"/>
      <c r="K133" s="5"/>
      <c r="L133" s="1013"/>
      <c r="M133" s="362"/>
      <c r="N133" s="27"/>
      <c r="O133" s="72"/>
      <c r="P133" s="72"/>
    </row>
    <row r="134" spans="1:16" s="2" customFormat="1" ht="16.5" customHeight="1">
      <c r="A134" s="1140"/>
      <c r="B134" s="1141"/>
      <c r="C134" s="1206"/>
      <c r="D134" s="1251"/>
      <c r="E134" s="1208"/>
      <c r="F134" s="1141"/>
      <c r="G134" s="1206"/>
      <c r="H134" s="1251"/>
      <c r="I134" s="1208"/>
      <c r="J134" s="505"/>
      <c r="K134" s="1206"/>
      <c r="L134" s="1251"/>
      <c r="M134" s="1208"/>
      <c r="N134" s="505"/>
      <c r="O134" s="72"/>
      <c r="P134" s="72"/>
    </row>
    <row r="135" spans="1:16" s="2" customFormat="1" ht="16.5" customHeight="1">
      <c r="A135" s="80" t="s">
        <v>1237</v>
      </c>
      <c r="B135" s="626"/>
      <c r="C135" s="126" t="s">
        <v>1112</v>
      </c>
      <c r="D135" s="1244">
        <v>2324</v>
      </c>
      <c r="E135" s="1190"/>
      <c r="F135" s="83"/>
      <c r="G135" s="126" t="s">
        <v>1112</v>
      </c>
      <c r="H135" s="1244">
        <v>520</v>
      </c>
      <c r="I135" s="1190"/>
      <c r="J135" s="668"/>
      <c r="K135" s="126" t="s">
        <v>1112</v>
      </c>
      <c r="L135" s="1244">
        <f>SUM(L113,L119,L123,L127,L131)</f>
        <v>1240</v>
      </c>
      <c r="M135" s="1190"/>
      <c r="N135" s="668"/>
      <c r="O135" s="72"/>
      <c r="P135" s="72"/>
    </row>
    <row r="136" spans="1:16" s="2" customFormat="1" ht="16.5" customHeight="1">
      <c r="A136" s="1156"/>
      <c r="B136" s="626"/>
      <c r="C136" s="126" t="s">
        <v>1113</v>
      </c>
      <c r="D136" s="1244">
        <v>0</v>
      </c>
      <c r="E136" s="1190"/>
      <c r="F136" s="83"/>
      <c r="G136" s="126" t="s">
        <v>1113</v>
      </c>
      <c r="H136" s="1244">
        <v>0</v>
      </c>
      <c r="I136" s="1190"/>
      <c r="J136" s="668"/>
      <c r="K136" s="126" t="s">
        <v>1113</v>
      </c>
      <c r="L136" s="1244">
        <v>270</v>
      </c>
      <c r="M136" s="1190"/>
      <c r="N136" s="668"/>
      <c r="O136" s="72"/>
      <c r="P136" s="72"/>
    </row>
    <row r="137" spans="1:16" s="2" customFormat="1" ht="16.5" customHeight="1">
      <c r="A137" s="650"/>
      <c r="B137" s="626"/>
      <c r="C137" s="314" t="s">
        <v>1129</v>
      </c>
      <c r="D137" s="805">
        <f>SUM(D135:D136)</f>
        <v>2324</v>
      </c>
      <c r="E137" s="148"/>
      <c r="F137" s="155"/>
      <c r="G137" s="12" t="s">
        <v>1129</v>
      </c>
      <c r="H137" s="805">
        <f>SUM(H135:H136)</f>
        <v>520</v>
      </c>
      <c r="I137" s="1194"/>
      <c r="J137" s="1195"/>
      <c r="K137" s="12" t="s">
        <v>1129</v>
      </c>
      <c r="L137" s="803">
        <f>SUM(L135:L136)</f>
        <v>1510</v>
      </c>
      <c r="M137" s="1194"/>
      <c r="N137" s="1195"/>
      <c r="O137" s="72"/>
      <c r="P137" s="72"/>
    </row>
    <row r="138" spans="1:16" s="2" customFormat="1" ht="16.5" customHeight="1">
      <c r="A138" s="1157"/>
      <c r="B138" s="1158"/>
      <c r="C138" s="1209"/>
      <c r="D138" s="1252"/>
      <c r="E138" s="1210"/>
      <c r="F138" s="1211"/>
      <c r="G138" s="1209"/>
      <c r="H138" s="1252"/>
      <c r="I138" s="1210"/>
      <c r="J138" s="1212"/>
      <c r="K138" s="1209"/>
      <c r="L138" s="1252"/>
      <c r="M138" s="1210"/>
      <c r="N138" s="1212"/>
      <c r="O138" s="72"/>
      <c r="P138" s="72"/>
    </row>
    <row r="139" spans="1:16" s="2" customFormat="1" ht="16.5" customHeight="1">
      <c r="A139" s="1151"/>
      <c r="B139" s="1159"/>
      <c r="C139" s="1183"/>
      <c r="D139" s="1253"/>
      <c r="E139" s="1213"/>
      <c r="F139" s="1186"/>
      <c r="G139" s="1183"/>
      <c r="H139" s="1253"/>
      <c r="I139" s="1213"/>
      <c r="J139" s="1187"/>
      <c r="K139" s="1183"/>
      <c r="L139" s="1253"/>
      <c r="M139" s="1213"/>
      <c r="N139" s="1187"/>
      <c r="O139" s="72"/>
      <c r="P139" s="72"/>
    </row>
    <row r="140" spans="1:16" s="2" customFormat="1" ht="16.5" customHeight="1">
      <c r="A140" s="80" t="s">
        <v>490</v>
      </c>
      <c r="B140" s="87"/>
      <c r="C140" s="126" t="s">
        <v>1112</v>
      </c>
      <c r="D140" s="1016">
        <f>SUM(D92,D135)</f>
        <v>24689</v>
      </c>
      <c r="E140" s="1214"/>
      <c r="F140" s="75"/>
      <c r="G140" s="126" t="s">
        <v>1112</v>
      </c>
      <c r="H140" s="1016">
        <f>SUM(H92,H135)</f>
        <v>9643</v>
      </c>
      <c r="I140" s="1214"/>
      <c r="J140" s="1160"/>
      <c r="K140" s="126" t="s">
        <v>1112</v>
      </c>
      <c r="L140" s="1016">
        <f>SUM(L92,L135)</f>
        <v>6068</v>
      </c>
      <c r="M140" s="1214"/>
      <c r="N140" s="1160"/>
      <c r="O140" s="72"/>
      <c r="P140" s="72"/>
    </row>
    <row r="141" spans="1:16" s="2" customFormat="1" ht="16.5" customHeight="1">
      <c r="A141" s="179"/>
      <c r="B141" s="87"/>
      <c r="C141" s="126" t="s">
        <v>1113</v>
      </c>
      <c r="D141" s="1016">
        <f>SUM(D93,D136)</f>
        <v>0</v>
      </c>
      <c r="E141" s="1214"/>
      <c r="F141" s="75"/>
      <c r="G141" s="126" t="s">
        <v>1113</v>
      </c>
      <c r="H141" s="1016">
        <f>SUM(H93,H136)</f>
        <v>0</v>
      </c>
      <c r="I141" s="1214"/>
      <c r="J141" s="1160"/>
      <c r="K141" s="126" t="s">
        <v>1113</v>
      </c>
      <c r="L141" s="1016">
        <f>SUM(L93,L136)</f>
        <v>270</v>
      </c>
      <c r="M141" s="1214"/>
      <c r="N141" s="1160"/>
      <c r="O141" s="72"/>
      <c r="P141" s="72"/>
    </row>
    <row r="142" spans="1:16" s="2" customFormat="1" ht="16.5" customHeight="1">
      <c r="A142" s="179"/>
      <c r="B142" s="87"/>
      <c r="C142" s="314" t="s">
        <v>1129</v>
      </c>
      <c r="D142" s="1245">
        <f>SUM(D140:D141)</f>
        <v>24689</v>
      </c>
      <c r="E142" s="1215"/>
      <c r="F142" s="75"/>
      <c r="G142" s="314" t="s">
        <v>1129</v>
      </c>
      <c r="H142" s="1245">
        <f>SUM(H140:H141)</f>
        <v>9643</v>
      </c>
      <c r="I142" s="1215"/>
      <c r="J142" s="1160"/>
      <c r="K142" s="314" t="s">
        <v>1129</v>
      </c>
      <c r="L142" s="1245">
        <f>SUM(L140:L141)</f>
        <v>6338</v>
      </c>
      <c r="M142" s="1215"/>
      <c r="N142" s="1160"/>
      <c r="O142" s="72"/>
      <c r="P142" s="72"/>
    </row>
    <row r="143" spans="1:16" s="2" customFormat="1" ht="16.5" customHeight="1">
      <c r="A143" s="33"/>
      <c r="B143" s="1139"/>
      <c r="C143" s="33"/>
      <c r="D143" s="1232"/>
      <c r="E143" s="1161"/>
      <c r="F143" s="1162"/>
      <c r="G143" s="33"/>
      <c r="H143" s="1232"/>
      <c r="I143" s="1161"/>
      <c r="J143" s="1163"/>
      <c r="K143" s="33"/>
      <c r="L143" s="1232"/>
      <c r="M143" s="1161"/>
      <c r="N143" s="1163"/>
    </row>
    <row r="144" spans="1:16" ht="16.5" customHeight="1"/>
  </sheetData>
  <mergeCells count="1">
    <mergeCell ref="B131:B132"/>
  </mergeCells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35" firstPageNumber="95" orientation="portrait" useFirstPageNumber="1" r:id="rId1"/>
  <headerFooter scaleWithDoc="0" alignWithMargins="0">
    <oddFooter>&amp;C107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  <pageSetUpPr fitToPage="1"/>
  </sheetPr>
  <dimension ref="A1:AG128"/>
  <sheetViews>
    <sheetView showGridLines="0" view="pageBreakPreview" zoomScaleNormal="84" zoomScaleSheetLayoutView="100" workbookViewId="0">
      <pane ySplit="5" topLeftCell="A6" activePane="bottomLeft" state="frozen"/>
      <selection activeCell="K35" sqref="K35"/>
      <selection pane="bottomLeft" activeCell="K35" sqref="K35"/>
    </sheetView>
  </sheetViews>
  <sheetFormatPr defaultColWidth="9" defaultRowHeight="18" customHeight="1"/>
  <cols>
    <col min="1" max="1" width="1.625" style="3" customWidth="1"/>
    <col min="2" max="2" width="15" style="2" customWidth="1"/>
    <col min="3" max="3" width="34" style="3" customWidth="1"/>
    <col min="4" max="4" width="8.75" style="853" customWidth="1"/>
    <col min="5" max="5" width="7" style="555" customWidth="1"/>
    <col min="6" max="6" width="8.75" style="13" customWidth="1"/>
    <col min="7" max="7" width="34" style="3" customWidth="1"/>
    <col min="8" max="8" width="8.75" style="853" customWidth="1"/>
    <col min="9" max="9" width="7" style="555" customWidth="1"/>
    <col min="10" max="10" width="8.75" style="13" customWidth="1"/>
    <col min="11" max="11" width="34" style="3" customWidth="1"/>
    <col min="12" max="12" width="8.75" style="853" customWidth="1"/>
    <col min="13" max="13" width="7" style="555" customWidth="1"/>
    <col min="14" max="14" width="8.75" style="13" customWidth="1"/>
    <col min="15" max="16384" width="9" style="3"/>
  </cols>
  <sheetData>
    <row r="1" spans="1:33" s="176" customFormat="1" ht="18" customHeight="1">
      <c r="A1" s="351" t="s">
        <v>1058</v>
      </c>
      <c r="B1" s="351"/>
      <c r="C1" s="352"/>
      <c r="D1" s="824"/>
      <c r="E1" s="628"/>
      <c r="F1" s="352"/>
      <c r="G1" s="352"/>
      <c r="H1" s="1137" t="s">
        <v>3</v>
      </c>
      <c r="I1" s="628"/>
      <c r="J1" s="352"/>
      <c r="K1" s="352"/>
      <c r="L1" s="824"/>
      <c r="M1" s="628"/>
      <c r="N1" s="352"/>
    </row>
    <row r="2" spans="1:33" s="176" customFormat="1" ht="16.5" customHeight="1">
      <c r="B2" s="352"/>
      <c r="C2" s="352"/>
      <c r="D2" s="824"/>
      <c r="E2" s="628"/>
      <c r="F2" s="352"/>
      <c r="G2" s="352"/>
      <c r="H2" s="824"/>
      <c r="I2" s="628"/>
      <c r="J2" s="352"/>
      <c r="K2" s="352"/>
      <c r="L2" s="824"/>
      <c r="M2" s="628"/>
      <c r="N2" s="352"/>
      <c r="O2" s="69"/>
      <c r="P2" s="69"/>
      <c r="Q2" s="69"/>
    </row>
    <row r="3" spans="1:33" s="69" customFormat="1" ht="16.5" customHeight="1">
      <c r="B3" s="74"/>
      <c r="C3" s="70"/>
      <c r="D3" s="852"/>
      <c r="E3" s="558"/>
      <c r="F3" s="71"/>
      <c r="G3" s="70"/>
      <c r="H3" s="852"/>
      <c r="I3" s="558"/>
      <c r="J3" s="71"/>
      <c r="K3" s="70"/>
      <c r="L3" s="824"/>
      <c r="M3" s="558"/>
      <c r="N3" s="564" t="s">
        <v>408</v>
      </c>
    </row>
    <row r="4" spans="1:33" s="47" customFormat="1" ht="18" customHeight="1">
      <c r="A4" s="21" t="s">
        <v>955</v>
      </c>
      <c r="B4" s="22"/>
      <c r="C4" s="219" t="s">
        <v>420</v>
      </c>
      <c r="D4" s="800"/>
      <c r="E4" s="338"/>
      <c r="F4" s="582"/>
      <c r="G4" s="401" t="s">
        <v>421</v>
      </c>
      <c r="H4" s="811"/>
      <c r="I4" s="333"/>
      <c r="J4" s="583"/>
      <c r="K4" s="455" t="s">
        <v>422</v>
      </c>
      <c r="L4" s="811"/>
      <c r="M4" s="333"/>
      <c r="N4" s="591"/>
    </row>
    <row r="5" spans="1:33" s="47" customFormat="1" ht="18" customHeight="1">
      <c r="A5" s="23"/>
      <c r="B5" s="24"/>
      <c r="C5" s="455" t="s">
        <v>412</v>
      </c>
      <c r="D5" s="801" t="s">
        <v>429</v>
      </c>
      <c r="E5" s="334" t="s">
        <v>302</v>
      </c>
      <c r="F5" s="583" t="s">
        <v>413</v>
      </c>
      <c r="G5" s="457" t="s">
        <v>412</v>
      </c>
      <c r="H5" s="801" t="s">
        <v>429</v>
      </c>
      <c r="I5" s="334" t="s">
        <v>302</v>
      </c>
      <c r="J5" s="586" t="s">
        <v>413</v>
      </c>
      <c r="K5" s="487" t="s">
        <v>412</v>
      </c>
      <c r="L5" s="801" t="s">
        <v>429</v>
      </c>
      <c r="M5" s="334" t="s">
        <v>302</v>
      </c>
      <c r="N5" s="583" t="s">
        <v>413</v>
      </c>
    </row>
    <row r="6" spans="1:33" s="2" customFormat="1" ht="18.75" customHeight="1">
      <c r="A6" s="177" t="s">
        <v>1235</v>
      </c>
      <c r="B6" s="178"/>
      <c r="C6" s="25"/>
      <c r="D6" s="820"/>
      <c r="E6" s="1143"/>
      <c r="F6" s="129"/>
      <c r="G6" s="25"/>
      <c r="H6" s="820"/>
      <c r="I6" s="1143"/>
      <c r="J6" s="129"/>
      <c r="K6" s="25"/>
      <c r="L6" s="820"/>
      <c r="M6" s="1143"/>
      <c r="N6" s="129"/>
    </row>
    <row r="7" spans="1:33" s="72" customFormat="1" ht="6" customHeight="1">
      <c r="A7" s="179"/>
      <c r="B7" s="180"/>
      <c r="C7" s="80"/>
      <c r="D7" s="1231"/>
      <c r="E7" s="82"/>
      <c r="F7" s="1160"/>
      <c r="G7" s="80"/>
      <c r="H7" s="1231"/>
      <c r="I7" s="82"/>
      <c r="J7" s="1160"/>
      <c r="K7" s="80"/>
      <c r="L7" s="1234"/>
      <c r="M7" s="82"/>
      <c r="N7" s="1160"/>
    </row>
    <row r="8" spans="1:33" s="2" customFormat="1" ht="16.5" customHeight="1">
      <c r="A8" s="179" t="s">
        <v>466</v>
      </c>
      <c r="B8" s="180"/>
      <c r="C8" s="15"/>
      <c r="D8" s="986"/>
      <c r="E8" s="32"/>
      <c r="F8" s="236"/>
      <c r="G8" s="15"/>
      <c r="H8" s="986"/>
      <c r="I8" s="32"/>
      <c r="J8" s="236"/>
      <c r="K8" s="15"/>
      <c r="L8" s="986"/>
      <c r="M8" s="32"/>
      <c r="N8" s="236"/>
    </row>
    <row r="9" spans="1:33" s="2" customFormat="1" ht="6" customHeight="1">
      <c r="A9" s="179"/>
      <c r="B9" s="180"/>
      <c r="C9" s="36"/>
      <c r="D9" s="803"/>
      <c r="E9" s="347"/>
      <c r="F9" s="147"/>
      <c r="G9" s="36"/>
      <c r="H9" s="803"/>
      <c r="I9" s="347"/>
      <c r="J9" s="147"/>
      <c r="K9" s="410"/>
      <c r="L9" s="803"/>
      <c r="M9" s="1144"/>
      <c r="N9" s="155"/>
      <c r="AD9" s="51"/>
      <c r="AE9" s="51"/>
      <c r="AF9" s="51"/>
      <c r="AG9" s="51"/>
    </row>
    <row r="10" spans="1:33" s="2" customFormat="1" ht="16.5" customHeight="1">
      <c r="A10" s="179"/>
      <c r="B10" s="220" t="s">
        <v>467</v>
      </c>
      <c r="C10" s="474" t="s">
        <v>324</v>
      </c>
      <c r="D10" s="882">
        <v>440</v>
      </c>
      <c r="E10" s="391" t="s">
        <v>20</v>
      </c>
      <c r="F10" s="1256" t="s">
        <v>67</v>
      </c>
      <c r="G10" s="474" t="s">
        <v>1238</v>
      </c>
      <c r="H10" s="78">
        <v>500</v>
      </c>
      <c r="I10" s="391" t="s">
        <v>20</v>
      </c>
      <c r="J10" s="1256" t="s">
        <v>67</v>
      </c>
      <c r="K10" s="474" t="s">
        <v>1239</v>
      </c>
      <c r="L10" s="1231">
        <v>530</v>
      </c>
      <c r="M10" s="391" t="s">
        <v>20</v>
      </c>
      <c r="N10" s="1160" t="s">
        <v>67</v>
      </c>
      <c r="O10" s="72"/>
      <c r="P10" s="72"/>
    </row>
    <row r="11" spans="1:33" s="2" customFormat="1" ht="16.5" customHeight="1">
      <c r="A11" s="179"/>
      <c r="B11" s="220"/>
      <c r="C11" s="474" t="s">
        <v>724</v>
      </c>
      <c r="D11" s="882">
        <v>265</v>
      </c>
      <c r="E11" s="391" t="s">
        <v>20</v>
      </c>
      <c r="F11" s="1256" t="s">
        <v>67</v>
      </c>
      <c r="G11" s="474"/>
      <c r="H11" s="78"/>
      <c r="I11" s="391"/>
      <c r="J11" s="1256"/>
      <c r="K11" s="474"/>
      <c r="L11" s="1231"/>
      <c r="M11" s="391"/>
      <c r="N11" s="1160"/>
      <c r="O11" s="72"/>
      <c r="P11" s="72"/>
    </row>
    <row r="12" spans="1:33" s="2" customFormat="1" ht="16.5" customHeight="1">
      <c r="A12" s="179"/>
      <c r="B12" s="220"/>
      <c r="C12" s="474" t="s">
        <v>98</v>
      </c>
      <c r="D12" s="882">
        <v>85</v>
      </c>
      <c r="E12" s="391" t="s">
        <v>20</v>
      </c>
      <c r="F12" s="1256" t="s">
        <v>67</v>
      </c>
      <c r="G12" s="474"/>
      <c r="H12" s="78"/>
      <c r="I12" s="391"/>
      <c r="J12" s="1256"/>
      <c r="K12" s="474"/>
      <c r="L12" s="1231"/>
      <c r="M12" s="391"/>
      <c r="N12" s="1160"/>
      <c r="O12" s="72"/>
      <c r="P12" s="72"/>
    </row>
    <row r="13" spans="1:33" s="2" customFormat="1" ht="16.5" customHeight="1">
      <c r="A13" s="179"/>
      <c r="B13" s="220"/>
      <c r="C13" s="15"/>
      <c r="D13" s="986"/>
      <c r="E13" s="32"/>
      <c r="F13" s="1256"/>
      <c r="G13" s="474"/>
      <c r="H13" s="78"/>
      <c r="I13" s="393"/>
      <c r="J13" s="1256"/>
      <c r="K13" s="474"/>
      <c r="L13" s="1231"/>
      <c r="M13" s="29"/>
      <c r="N13" s="1160"/>
      <c r="O13" s="72"/>
      <c r="P13" s="72"/>
    </row>
    <row r="14" spans="1:33" s="2" customFormat="1" ht="16.5" customHeight="1">
      <c r="A14" s="179"/>
      <c r="B14" s="222"/>
      <c r="C14" s="1170"/>
      <c r="D14" s="1257"/>
      <c r="E14" s="1258"/>
      <c r="F14" s="1259"/>
      <c r="G14" s="1170"/>
      <c r="H14" s="1257"/>
      <c r="I14" s="1258"/>
      <c r="J14" s="1259"/>
      <c r="K14" s="1170"/>
      <c r="L14" s="1240"/>
      <c r="M14" s="1260"/>
      <c r="N14" s="1174"/>
      <c r="O14" s="72"/>
      <c r="P14" s="72"/>
    </row>
    <row r="15" spans="1:33" s="2" customFormat="1" ht="16.5" customHeight="1">
      <c r="A15" s="179"/>
      <c r="B15" s="220"/>
      <c r="C15" s="474"/>
      <c r="D15" s="78"/>
      <c r="E15" s="1261"/>
      <c r="F15" s="1256"/>
      <c r="G15" s="474"/>
      <c r="H15" s="78"/>
      <c r="I15" s="1261"/>
      <c r="J15" s="1256"/>
      <c r="K15" s="474"/>
      <c r="L15" s="1231"/>
      <c r="M15" s="82"/>
      <c r="N15" s="1160"/>
      <c r="O15" s="72"/>
      <c r="P15" s="72"/>
    </row>
    <row r="16" spans="1:33" s="2" customFormat="1" ht="16.5" customHeight="1">
      <c r="A16" s="179"/>
      <c r="B16" s="220" t="s">
        <v>468</v>
      </c>
      <c r="C16" s="474" t="s">
        <v>324</v>
      </c>
      <c r="D16" s="78">
        <v>200</v>
      </c>
      <c r="E16" s="391" t="s">
        <v>20</v>
      </c>
      <c r="F16" s="1256" t="s">
        <v>67</v>
      </c>
      <c r="G16" s="474"/>
      <c r="H16" s="78"/>
      <c r="I16" s="393"/>
      <c r="J16" s="1256"/>
      <c r="K16" s="474"/>
      <c r="L16" s="1231"/>
      <c r="M16" s="29"/>
      <c r="N16" s="1160"/>
      <c r="O16" s="72"/>
      <c r="P16" s="72"/>
    </row>
    <row r="17" spans="1:16" s="2" customFormat="1" ht="16.5" customHeight="1">
      <c r="A17" s="179"/>
      <c r="B17" s="220"/>
      <c r="C17" s="474" t="s">
        <v>324</v>
      </c>
      <c r="D17" s="1481">
        <v>-100</v>
      </c>
      <c r="E17" s="391" t="s">
        <v>228</v>
      </c>
      <c r="F17" s="1256" t="s">
        <v>1240</v>
      </c>
      <c r="G17" s="474" t="s">
        <v>72</v>
      </c>
      <c r="H17" s="78">
        <v>600</v>
      </c>
      <c r="I17" s="393" t="s">
        <v>20</v>
      </c>
      <c r="J17" s="1256" t="s">
        <v>67</v>
      </c>
      <c r="K17" s="474" t="s">
        <v>1241</v>
      </c>
      <c r="L17" s="1231">
        <v>839</v>
      </c>
      <c r="M17" s="29" t="s">
        <v>20</v>
      </c>
      <c r="N17" s="1160" t="s">
        <v>1231</v>
      </c>
      <c r="O17" s="72"/>
      <c r="P17" s="72"/>
    </row>
    <row r="18" spans="1:16" s="2" customFormat="1" ht="16.5" customHeight="1">
      <c r="A18" s="179"/>
      <c r="B18" s="220"/>
      <c r="C18" s="474" t="s">
        <v>72</v>
      </c>
      <c r="D18" s="78">
        <v>290</v>
      </c>
      <c r="E18" s="391" t="s">
        <v>20</v>
      </c>
      <c r="F18" s="1256" t="s">
        <v>67</v>
      </c>
      <c r="G18" s="474"/>
      <c r="H18" s="78"/>
      <c r="I18" s="393"/>
      <c r="J18" s="1256"/>
      <c r="K18" s="474" t="s">
        <v>1242</v>
      </c>
      <c r="L18" s="1231">
        <v>275</v>
      </c>
      <c r="M18" s="29" t="s">
        <v>20</v>
      </c>
      <c r="N18" s="1160" t="s">
        <v>67</v>
      </c>
      <c r="O18" s="72"/>
      <c r="P18" s="72"/>
    </row>
    <row r="19" spans="1:16" s="2" customFormat="1" ht="16.5" customHeight="1">
      <c r="A19" s="179"/>
      <c r="B19" s="220"/>
      <c r="C19" s="474"/>
      <c r="D19" s="78"/>
      <c r="E19" s="391"/>
      <c r="F19" s="1256"/>
      <c r="G19" s="474"/>
      <c r="H19" s="78"/>
      <c r="I19" s="391"/>
      <c r="J19" s="1256"/>
      <c r="K19" s="474" t="s">
        <v>1239</v>
      </c>
      <c r="L19" s="1231">
        <v>375</v>
      </c>
      <c r="M19" s="391" t="s">
        <v>20</v>
      </c>
      <c r="N19" s="1160" t="s">
        <v>67</v>
      </c>
      <c r="O19" s="72"/>
      <c r="P19" s="72"/>
    </row>
    <row r="20" spans="1:16" s="2" customFormat="1" ht="16.5" customHeight="1">
      <c r="A20" s="179"/>
      <c r="B20" s="220"/>
      <c r="C20" s="474"/>
      <c r="D20" s="1262"/>
      <c r="E20" s="1261"/>
      <c r="F20" s="1256"/>
      <c r="G20" s="474"/>
      <c r="H20" s="1262"/>
      <c r="I20" s="1261"/>
      <c r="J20" s="1256"/>
      <c r="K20" s="474"/>
      <c r="L20" s="1263"/>
      <c r="M20" s="82"/>
      <c r="N20" s="1160"/>
      <c r="O20" s="72"/>
      <c r="P20" s="72"/>
    </row>
    <row r="21" spans="1:16" s="2" customFormat="1" ht="16.5" customHeight="1">
      <c r="A21" s="179"/>
      <c r="B21" s="222"/>
      <c r="C21" s="1170"/>
      <c r="D21" s="1257"/>
      <c r="E21" s="1258"/>
      <c r="F21" s="1259"/>
      <c r="G21" s="1170"/>
      <c r="H21" s="1257"/>
      <c r="I21" s="1258"/>
      <c r="J21" s="1259"/>
      <c r="K21" s="1170"/>
      <c r="L21" s="1240"/>
      <c r="M21" s="1260"/>
      <c r="N21" s="1174"/>
      <c r="O21" s="72"/>
      <c r="P21" s="72"/>
    </row>
    <row r="22" spans="1:16" s="2" customFormat="1" ht="16.5" customHeight="1">
      <c r="A22" s="179"/>
      <c r="B22" s="220"/>
      <c r="C22" s="474"/>
      <c r="D22" s="78"/>
      <c r="E22" s="1261"/>
      <c r="F22" s="1256"/>
      <c r="G22" s="474"/>
      <c r="H22" s="78"/>
      <c r="I22" s="1261"/>
      <c r="J22" s="1256"/>
      <c r="K22" s="474"/>
      <c r="L22" s="1231"/>
      <c r="M22" s="82"/>
      <c r="N22" s="1160"/>
      <c r="O22" s="72"/>
      <c r="P22" s="72"/>
    </row>
    <row r="23" spans="1:16" s="2" customFormat="1" ht="16.5" customHeight="1">
      <c r="A23" s="179"/>
      <c r="B23" s="220" t="s">
        <v>469</v>
      </c>
      <c r="C23" s="474" t="s">
        <v>76</v>
      </c>
      <c r="D23" s="1264">
        <v>130</v>
      </c>
      <c r="E23" s="391" t="s">
        <v>20</v>
      </c>
      <c r="F23" s="1256" t="s">
        <v>67</v>
      </c>
      <c r="G23" s="474" t="s">
        <v>76</v>
      </c>
      <c r="H23" s="1264">
        <v>550</v>
      </c>
      <c r="I23" s="391" t="s">
        <v>20</v>
      </c>
      <c r="J23" s="1256" t="s">
        <v>67</v>
      </c>
      <c r="K23" s="474" t="s">
        <v>1242</v>
      </c>
      <c r="L23" s="1239">
        <v>320</v>
      </c>
      <c r="M23" s="391" t="s">
        <v>20</v>
      </c>
      <c r="N23" s="1160" t="s">
        <v>67</v>
      </c>
      <c r="O23" s="72"/>
      <c r="P23" s="72"/>
    </row>
    <row r="24" spans="1:16" s="2" customFormat="1" ht="16.5" customHeight="1">
      <c r="A24" s="179"/>
      <c r="B24" s="220"/>
      <c r="C24" s="474" t="s">
        <v>724</v>
      </c>
      <c r="D24" s="1264">
        <v>175</v>
      </c>
      <c r="E24" s="391" t="s">
        <v>20</v>
      </c>
      <c r="F24" s="1256" t="s">
        <v>67</v>
      </c>
      <c r="G24" s="474" t="s">
        <v>1243</v>
      </c>
      <c r="H24" s="1264">
        <v>300</v>
      </c>
      <c r="I24" s="391" t="s">
        <v>20</v>
      </c>
      <c r="J24" s="1256" t="s">
        <v>67</v>
      </c>
      <c r="K24" s="474" t="s">
        <v>1239</v>
      </c>
      <c r="L24" s="1239">
        <v>295</v>
      </c>
      <c r="M24" s="391" t="s">
        <v>20</v>
      </c>
      <c r="N24" s="1160" t="s">
        <v>67</v>
      </c>
      <c r="O24" s="72"/>
      <c r="P24" s="72"/>
    </row>
    <row r="25" spans="1:16" s="2" customFormat="1" ht="16.5" customHeight="1">
      <c r="A25" s="179"/>
      <c r="B25" s="220"/>
      <c r="C25" s="474"/>
      <c r="D25" s="1264"/>
      <c r="E25" s="391"/>
      <c r="F25" s="1256"/>
      <c r="G25" s="474"/>
      <c r="H25" s="1264"/>
      <c r="I25" s="391"/>
      <c r="J25" s="1256"/>
      <c r="K25" s="474" t="s">
        <v>99</v>
      </c>
      <c r="L25" s="1239">
        <v>425</v>
      </c>
      <c r="M25" s="391" t="s">
        <v>20</v>
      </c>
      <c r="N25" s="1160" t="s">
        <v>67</v>
      </c>
      <c r="O25" s="72"/>
      <c r="P25" s="72"/>
    </row>
    <row r="26" spans="1:16" s="2" customFormat="1" ht="16.5" customHeight="1">
      <c r="A26" s="179"/>
      <c r="B26" s="220"/>
      <c r="C26" s="474"/>
      <c r="D26" s="1264"/>
      <c r="E26" s="391"/>
      <c r="F26" s="1256"/>
      <c r="G26" s="474"/>
      <c r="H26" s="1264"/>
      <c r="I26" s="391"/>
      <c r="J26" s="1256"/>
      <c r="K26" s="474" t="s">
        <v>100</v>
      </c>
      <c r="L26" s="1239">
        <v>764</v>
      </c>
      <c r="M26" s="391" t="s">
        <v>20</v>
      </c>
      <c r="N26" s="1160" t="s">
        <v>67</v>
      </c>
      <c r="O26" s="72"/>
      <c r="P26" s="72"/>
    </row>
    <row r="27" spans="1:16" s="2" customFormat="1" ht="16.5" customHeight="1">
      <c r="A27" s="179"/>
      <c r="B27" s="220"/>
      <c r="C27" s="474"/>
      <c r="D27" s="1264"/>
      <c r="E27" s="391"/>
      <c r="F27" s="1256"/>
      <c r="G27" s="474"/>
      <c r="H27" s="1264"/>
      <c r="I27" s="393"/>
      <c r="J27" s="1256"/>
      <c r="K27" s="15"/>
      <c r="L27" s="986"/>
      <c r="M27" s="32"/>
      <c r="N27" s="236"/>
      <c r="O27" s="72"/>
      <c r="P27" s="72"/>
    </row>
    <row r="28" spans="1:16" s="2" customFormat="1" ht="16.5" customHeight="1">
      <c r="A28" s="179"/>
      <c r="B28" s="222"/>
      <c r="C28" s="1170"/>
      <c r="D28" s="1257"/>
      <c r="E28" s="1258"/>
      <c r="F28" s="1259"/>
      <c r="G28" s="1170"/>
      <c r="H28" s="1257"/>
      <c r="I28" s="1258"/>
      <c r="J28" s="1259"/>
      <c r="K28" s="1170"/>
      <c r="L28" s="1240"/>
      <c r="M28" s="1260"/>
      <c r="N28" s="1174"/>
      <c r="O28" s="72"/>
      <c r="P28" s="72"/>
    </row>
    <row r="29" spans="1:16" s="2" customFormat="1" ht="16.5" customHeight="1">
      <c r="A29" s="179"/>
      <c r="B29" s="220"/>
      <c r="C29" s="474"/>
      <c r="D29" s="78"/>
      <c r="E29" s="1261"/>
      <c r="F29" s="1256"/>
      <c r="G29" s="474"/>
      <c r="H29" s="78"/>
      <c r="I29" s="1261"/>
      <c r="J29" s="1256"/>
      <c r="K29" s="474"/>
      <c r="L29" s="1231"/>
      <c r="M29" s="82"/>
      <c r="N29" s="1160"/>
      <c r="O29" s="72"/>
      <c r="P29" s="72"/>
    </row>
    <row r="30" spans="1:16" s="2" customFormat="1" ht="16.5" customHeight="1">
      <c r="A30" s="179"/>
      <c r="B30" s="220" t="s">
        <v>470</v>
      </c>
      <c r="C30" s="80" t="s">
        <v>1244</v>
      </c>
      <c r="D30" s="1231">
        <v>30</v>
      </c>
      <c r="E30" s="391" t="s">
        <v>20</v>
      </c>
      <c r="F30" s="1160" t="s">
        <v>67</v>
      </c>
      <c r="G30" s="474"/>
      <c r="H30" s="78"/>
      <c r="I30" s="1261"/>
      <c r="J30" s="1256"/>
      <c r="K30" s="474"/>
      <c r="L30" s="1263"/>
      <c r="M30" s="82"/>
      <c r="N30" s="1160"/>
      <c r="O30" s="72"/>
      <c r="P30" s="72"/>
    </row>
    <row r="31" spans="1:16" s="2" customFormat="1" ht="16.5" customHeight="1">
      <c r="A31" s="179"/>
      <c r="B31" s="220"/>
      <c r="C31" s="80" t="s">
        <v>101</v>
      </c>
      <c r="D31" s="1231">
        <v>2</v>
      </c>
      <c r="E31" s="391" t="s">
        <v>20</v>
      </c>
      <c r="F31" s="1160" t="s">
        <v>67</v>
      </c>
      <c r="G31" s="474"/>
      <c r="H31" s="78"/>
      <c r="I31" s="1261"/>
      <c r="J31" s="1256"/>
      <c r="K31" s="474"/>
      <c r="L31" s="1263"/>
      <c r="M31" s="82"/>
      <c r="N31" s="1160"/>
      <c r="O31" s="72"/>
      <c r="P31" s="72"/>
    </row>
    <row r="32" spans="1:16" s="2" customFormat="1" ht="16.5" customHeight="1">
      <c r="A32" s="179"/>
      <c r="B32" s="220"/>
      <c r="C32" s="80"/>
      <c r="D32" s="1231"/>
      <c r="E32" s="391"/>
      <c r="F32" s="1160"/>
      <c r="G32" s="474"/>
      <c r="H32" s="78"/>
      <c r="I32" s="1261"/>
      <c r="J32" s="1256"/>
      <c r="K32" s="474"/>
      <c r="L32" s="1263"/>
      <c r="M32" s="82"/>
      <c r="N32" s="1160"/>
      <c r="O32" s="72"/>
      <c r="P32" s="72"/>
    </row>
    <row r="33" spans="1:16" s="2" customFormat="1" ht="16.5" customHeight="1">
      <c r="A33" s="179"/>
      <c r="B33" s="222"/>
      <c r="C33" s="1170"/>
      <c r="D33" s="1257"/>
      <c r="E33" s="1258"/>
      <c r="F33" s="1259"/>
      <c r="G33" s="1170"/>
      <c r="H33" s="1257"/>
      <c r="I33" s="1258"/>
      <c r="J33" s="1259"/>
      <c r="K33" s="1170"/>
      <c r="L33" s="1240"/>
      <c r="M33" s="1260"/>
      <c r="N33" s="1174"/>
      <c r="O33" s="72"/>
      <c r="P33" s="72"/>
    </row>
    <row r="34" spans="1:16" s="2" customFormat="1" ht="16.5" customHeight="1">
      <c r="A34" s="179"/>
      <c r="B34" s="220"/>
      <c r="C34" s="474"/>
      <c r="D34" s="78"/>
      <c r="E34" s="1261"/>
      <c r="F34" s="1256"/>
      <c r="G34" s="474"/>
      <c r="H34" s="78"/>
      <c r="I34" s="1261"/>
      <c r="J34" s="1256"/>
      <c r="K34" s="474"/>
      <c r="L34" s="1231"/>
      <c r="M34" s="82"/>
      <c r="N34" s="1160"/>
      <c r="O34" s="72"/>
      <c r="P34" s="72"/>
    </row>
    <row r="35" spans="1:16" s="2" customFormat="1" ht="16.5" customHeight="1">
      <c r="A35" s="179"/>
      <c r="B35" s="220" t="s">
        <v>471</v>
      </c>
      <c r="C35" s="80" t="s">
        <v>1226</v>
      </c>
      <c r="D35" s="1231">
        <v>280</v>
      </c>
      <c r="E35" s="391" t="s">
        <v>20</v>
      </c>
      <c r="F35" s="1160" t="s">
        <v>67</v>
      </c>
      <c r="G35" s="474" t="s">
        <v>1226</v>
      </c>
      <c r="H35" s="1264">
        <v>620</v>
      </c>
      <c r="I35" s="391" t="s">
        <v>20</v>
      </c>
      <c r="J35" s="1256" t="s">
        <v>67</v>
      </c>
      <c r="K35" s="474"/>
      <c r="L35" s="1231"/>
      <c r="M35" s="391"/>
      <c r="N35" s="1160"/>
      <c r="O35" s="72"/>
      <c r="P35" s="72"/>
    </row>
    <row r="36" spans="1:16" s="2" customFormat="1" ht="16.5" customHeight="1">
      <c r="A36" s="179"/>
      <c r="B36" s="220"/>
      <c r="C36" s="80" t="s">
        <v>1226</v>
      </c>
      <c r="D36" s="1482">
        <v>-50</v>
      </c>
      <c r="E36" s="391" t="s">
        <v>228</v>
      </c>
      <c r="F36" s="1160" t="s">
        <v>1245</v>
      </c>
      <c r="G36" s="474"/>
      <c r="H36" s="1264"/>
      <c r="I36" s="391"/>
      <c r="J36" s="1256"/>
      <c r="K36" s="474"/>
      <c r="L36" s="1231"/>
      <c r="M36" s="391"/>
      <c r="N36" s="1160"/>
      <c r="O36" s="72"/>
      <c r="P36" s="72"/>
    </row>
    <row r="37" spans="1:16" s="2" customFormat="1" ht="16.5" customHeight="1">
      <c r="A37" s="179"/>
      <c r="B37" s="220"/>
      <c r="C37" s="1180"/>
      <c r="D37" s="1264"/>
      <c r="E37" s="1261"/>
      <c r="F37" s="1256"/>
      <c r="G37" s="474"/>
      <c r="H37" s="1264"/>
      <c r="I37" s="1261"/>
      <c r="J37" s="1256"/>
      <c r="K37" s="474"/>
      <c r="L37" s="1239"/>
      <c r="M37" s="82"/>
      <c r="N37" s="1160"/>
      <c r="O37" s="72"/>
      <c r="P37" s="72"/>
    </row>
    <row r="38" spans="1:16" s="2" customFormat="1" ht="16.5" customHeight="1">
      <c r="A38" s="179"/>
      <c r="B38" s="222" t="s">
        <v>1</v>
      </c>
      <c r="C38" s="1170"/>
      <c r="D38" s="1257"/>
      <c r="E38" s="1265"/>
      <c r="F38" s="1259"/>
      <c r="G38" s="1170"/>
      <c r="H38" s="1257"/>
      <c r="I38" s="1265"/>
      <c r="J38" s="1259"/>
      <c r="K38" s="1170"/>
      <c r="L38" s="1240"/>
      <c r="M38" s="1266"/>
      <c r="N38" s="1174"/>
      <c r="O38" s="72"/>
      <c r="P38" s="72"/>
    </row>
    <row r="39" spans="1:16" s="2" customFormat="1" ht="16.5" customHeight="1">
      <c r="A39" s="179"/>
      <c r="B39" s="220"/>
      <c r="C39" s="474"/>
      <c r="D39" s="1262"/>
      <c r="E39" s="1261"/>
      <c r="F39" s="1256"/>
      <c r="G39" s="474"/>
      <c r="H39" s="1262"/>
      <c r="I39" s="1261"/>
      <c r="J39" s="1256"/>
      <c r="K39" s="474"/>
      <c r="L39" s="1263"/>
      <c r="M39" s="82"/>
      <c r="N39" s="1160"/>
      <c r="O39" s="72"/>
      <c r="P39" s="72"/>
    </row>
    <row r="40" spans="1:16" s="2" customFormat="1" ht="16.5" customHeight="1">
      <c r="A40" s="179"/>
      <c r="B40" s="220" t="s">
        <v>472</v>
      </c>
      <c r="C40" s="474"/>
      <c r="D40" s="1263"/>
      <c r="E40" s="82"/>
      <c r="F40" s="1256"/>
      <c r="G40" s="474" t="s">
        <v>102</v>
      </c>
      <c r="H40" s="78">
        <v>550</v>
      </c>
      <c r="I40" s="391" t="s">
        <v>20</v>
      </c>
      <c r="J40" s="1256" t="s">
        <v>67</v>
      </c>
      <c r="K40" s="474" t="s">
        <v>725</v>
      </c>
      <c r="L40" s="1231">
        <v>225</v>
      </c>
      <c r="M40" s="29" t="s">
        <v>20</v>
      </c>
      <c r="N40" s="1160" t="s">
        <v>67</v>
      </c>
      <c r="O40" s="72"/>
      <c r="P40" s="72"/>
    </row>
    <row r="41" spans="1:16" s="2" customFormat="1" ht="16.5" customHeight="1">
      <c r="A41" s="179"/>
      <c r="B41" s="220"/>
      <c r="C41" s="474"/>
      <c r="D41" s="1263"/>
      <c r="E41" s="82"/>
      <c r="F41" s="1256"/>
      <c r="G41" s="474" t="s">
        <v>103</v>
      </c>
      <c r="H41" s="78">
        <v>680</v>
      </c>
      <c r="I41" s="391" t="s">
        <v>20</v>
      </c>
      <c r="J41" s="1256" t="s">
        <v>67</v>
      </c>
      <c r="K41" s="474" t="s">
        <v>104</v>
      </c>
      <c r="L41" s="1231">
        <v>450</v>
      </c>
      <c r="M41" s="29" t="s">
        <v>20</v>
      </c>
      <c r="N41" s="1160" t="s">
        <v>67</v>
      </c>
      <c r="O41" s="72"/>
      <c r="P41" s="72"/>
    </row>
    <row r="42" spans="1:16" s="2" customFormat="1" ht="16.5" customHeight="1">
      <c r="A42" s="179"/>
      <c r="B42" s="220"/>
      <c r="C42" s="474"/>
      <c r="D42" s="1263"/>
      <c r="E42" s="82"/>
      <c r="F42" s="1256"/>
      <c r="G42" s="474" t="s">
        <v>84</v>
      </c>
      <c r="H42" s="78">
        <v>440</v>
      </c>
      <c r="I42" s="391" t="s">
        <v>20</v>
      </c>
      <c r="J42" s="1256" t="s">
        <v>67</v>
      </c>
      <c r="K42" s="474"/>
      <c r="L42" s="1231"/>
      <c r="M42" s="29"/>
      <c r="N42" s="1160"/>
      <c r="O42" s="72"/>
      <c r="P42" s="72"/>
    </row>
    <row r="43" spans="1:16" s="2" customFormat="1" ht="16.5" customHeight="1">
      <c r="A43" s="179"/>
      <c r="B43" s="220"/>
      <c r="C43" s="474"/>
      <c r="D43" s="1263"/>
      <c r="E43" s="82"/>
      <c r="F43" s="1256"/>
      <c r="G43" s="474" t="s">
        <v>1243</v>
      </c>
      <c r="H43" s="78">
        <v>500</v>
      </c>
      <c r="I43" s="391" t="s">
        <v>20</v>
      </c>
      <c r="J43" s="1256" t="s">
        <v>67</v>
      </c>
      <c r="K43" s="474"/>
      <c r="L43" s="1231"/>
      <c r="M43" s="391"/>
      <c r="N43" s="1160"/>
      <c r="O43" s="72"/>
      <c r="P43" s="72"/>
    </row>
    <row r="44" spans="1:16" s="2" customFormat="1" ht="16.5" customHeight="1">
      <c r="A44" s="179"/>
      <c r="B44" s="220"/>
      <c r="C44" s="474"/>
      <c r="D44" s="1262"/>
      <c r="E44" s="1261"/>
      <c r="F44" s="1256"/>
      <c r="G44" s="15"/>
      <c r="H44" s="986"/>
      <c r="I44" s="32"/>
      <c r="J44" s="236"/>
      <c r="K44" s="474"/>
      <c r="L44" s="1231"/>
      <c r="M44" s="29"/>
      <c r="N44" s="1160"/>
      <c r="O44" s="72"/>
      <c r="P44" s="72"/>
    </row>
    <row r="45" spans="1:16" s="2" customFormat="1" ht="16.5" customHeight="1">
      <c r="A45" s="179"/>
      <c r="B45" s="222"/>
      <c r="C45" s="1170"/>
      <c r="D45" s="1257"/>
      <c r="E45" s="1265"/>
      <c r="F45" s="1259"/>
      <c r="G45" s="1170"/>
      <c r="H45" s="1257"/>
      <c r="I45" s="1265"/>
      <c r="J45" s="1259"/>
      <c r="K45" s="1170"/>
      <c r="L45" s="1240"/>
      <c r="M45" s="1266"/>
      <c r="N45" s="1174"/>
      <c r="O45" s="72"/>
      <c r="P45" s="72"/>
    </row>
    <row r="46" spans="1:16" s="2" customFormat="1" ht="16.5" customHeight="1">
      <c r="A46" s="179"/>
      <c r="B46" s="220"/>
      <c r="C46" s="1180"/>
      <c r="D46" s="78"/>
      <c r="E46" s="1261"/>
      <c r="F46" s="1256"/>
      <c r="G46" s="1180"/>
      <c r="H46" s="78"/>
      <c r="I46" s="1261"/>
      <c r="J46" s="1256"/>
      <c r="K46" s="1180"/>
      <c r="L46" s="1231"/>
      <c r="M46" s="82"/>
      <c r="N46" s="1160"/>
      <c r="O46" s="72"/>
      <c r="P46" s="72"/>
    </row>
    <row r="47" spans="1:16" s="2" customFormat="1" ht="16.5" customHeight="1">
      <c r="A47" s="179"/>
      <c r="B47" s="220" t="s">
        <v>473</v>
      </c>
      <c r="C47" s="1180" t="s">
        <v>105</v>
      </c>
      <c r="D47" s="78">
        <v>10</v>
      </c>
      <c r="E47" s="391" t="s">
        <v>20</v>
      </c>
      <c r="F47" s="1256" t="s">
        <v>67</v>
      </c>
      <c r="G47" s="1180" t="s">
        <v>86</v>
      </c>
      <c r="H47" s="78">
        <v>450</v>
      </c>
      <c r="I47" s="391" t="s">
        <v>20</v>
      </c>
      <c r="J47" s="1256" t="s">
        <v>67</v>
      </c>
      <c r="K47" s="474" t="s">
        <v>106</v>
      </c>
      <c r="L47" s="1231">
        <v>175</v>
      </c>
      <c r="M47" s="391" t="s">
        <v>20</v>
      </c>
      <c r="N47" s="1160" t="s">
        <v>67</v>
      </c>
      <c r="O47" s="72"/>
      <c r="P47" s="72"/>
    </row>
    <row r="48" spans="1:16" s="2" customFormat="1" ht="16.5" customHeight="1">
      <c r="A48" s="179"/>
      <c r="B48" s="220"/>
      <c r="C48" s="1180" t="s">
        <v>107</v>
      </c>
      <c r="D48" s="78">
        <v>80</v>
      </c>
      <c r="E48" s="391" t="s">
        <v>20</v>
      </c>
      <c r="F48" s="1256" t="s">
        <v>67</v>
      </c>
      <c r="G48" s="1180"/>
      <c r="H48" s="78"/>
      <c r="I48" s="391"/>
      <c r="J48" s="1256"/>
      <c r="K48" s="474" t="s">
        <v>1241</v>
      </c>
      <c r="L48" s="1231">
        <v>42</v>
      </c>
      <c r="M48" s="391" t="s">
        <v>20</v>
      </c>
      <c r="N48" s="1160" t="s">
        <v>67</v>
      </c>
      <c r="O48" s="72"/>
      <c r="P48" s="72"/>
    </row>
    <row r="49" spans="1:16" s="2" customFormat="1" ht="16.5" customHeight="1">
      <c r="A49" s="179"/>
      <c r="B49" s="220"/>
      <c r="C49" s="1180"/>
      <c r="D49" s="78"/>
      <c r="E49" s="391"/>
      <c r="F49" s="1256"/>
      <c r="G49" s="1180"/>
      <c r="H49" s="78"/>
      <c r="I49" s="391"/>
      <c r="J49" s="1256"/>
      <c r="K49" s="1180" t="s">
        <v>1239</v>
      </c>
      <c r="L49" s="1231">
        <v>315</v>
      </c>
      <c r="M49" s="391" t="s">
        <v>20</v>
      </c>
      <c r="N49" s="1160" t="s">
        <v>67</v>
      </c>
      <c r="O49" s="72"/>
      <c r="P49" s="72"/>
    </row>
    <row r="50" spans="1:16" s="2" customFormat="1" ht="16.5" customHeight="1">
      <c r="A50" s="179"/>
      <c r="B50" s="220"/>
      <c r="C50" s="1180"/>
      <c r="D50" s="78"/>
      <c r="E50" s="393"/>
      <c r="F50" s="1256"/>
      <c r="G50" s="1180"/>
      <c r="H50" s="1262"/>
      <c r="I50" s="393"/>
      <c r="J50" s="1256"/>
      <c r="K50" s="1180"/>
      <c r="L50" s="1231"/>
      <c r="M50" s="391"/>
      <c r="N50" s="1160"/>
      <c r="O50" s="72"/>
      <c r="P50" s="72"/>
    </row>
    <row r="51" spans="1:16" s="2" customFormat="1" ht="16.5" customHeight="1">
      <c r="A51" s="179"/>
      <c r="B51" s="222" t="s">
        <v>1</v>
      </c>
      <c r="C51" s="1181"/>
      <c r="D51" s="1257"/>
      <c r="E51" s="1265"/>
      <c r="F51" s="1259"/>
      <c r="G51" s="1181"/>
      <c r="H51" s="1257"/>
      <c r="I51" s="1265"/>
      <c r="J51" s="1259"/>
      <c r="K51" s="1181"/>
      <c r="L51" s="1240"/>
      <c r="M51" s="1266"/>
      <c r="N51" s="1174"/>
      <c r="O51" s="72"/>
      <c r="P51" s="72"/>
    </row>
    <row r="52" spans="1:16" s="2" customFormat="1" ht="16.5" customHeight="1">
      <c r="A52" s="179"/>
      <c r="B52" s="220"/>
      <c r="C52" s="474"/>
      <c r="D52" s="78"/>
      <c r="E52" s="1261"/>
      <c r="F52" s="1256"/>
      <c r="G52" s="474"/>
      <c r="H52" s="78"/>
      <c r="I52" s="1261"/>
      <c r="J52" s="1256"/>
      <c r="K52" s="474"/>
      <c r="L52" s="1231"/>
      <c r="M52" s="82"/>
      <c r="N52" s="1160"/>
      <c r="O52" s="72"/>
      <c r="P52" s="72"/>
    </row>
    <row r="53" spans="1:16" s="2" customFormat="1" ht="16.5" customHeight="1">
      <c r="A53" s="179"/>
      <c r="B53" s="220" t="s">
        <v>474</v>
      </c>
      <c r="C53" s="1180"/>
      <c r="D53" s="78"/>
      <c r="E53" s="391"/>
      <c r="F53" s="1256"/>
      <c r="G53" s="474"/>
      <c r="H53" s="1262"/>
      <c r="I53" s="1261"/>
      <c r="J53" s="1256"/>
      <c r="K53" s="1180" t="s">
        <v>1239</v>
      </c>
      <c r="L53" s="1231">
        <v>280</v>
      </c>
      <c r="M53" s="391" t="s">
        <v>20</v>
      </c>
      <c r="N53" s="1160" t="s">
        <v>67</v>
      </c>
      <c r="O53" s="72"/>
      <c r="P53" s="72"/>
    </row>
    <row r="54" spans="1:16" s="2" customFormat="1" ht="16.5" customHeight="1">
      <c r="A54" s="179"/>
      <c r="B54" s="220"/>
      <c r="C54" s="1180"/>
      <c r="D54" s="78"/>
      <c r="E54" s="391"/>
      <c r="F54" s="1256"/>
      <c r="G54" s="474"/>
      <c r="H54" s="1262"/>
      <c r="I54" s="1261"/>
      <c r="J54" s="1256"/>
      <c r="K54" s="1180" t="s">
        <v>100</v>
      </c>
      <c r="L54" s="1231">
        <v>45</v>
      </c>
      <c r="M54" s="391" t="s">
        <v>20</v>
      </c>
      <c r="N54" s="1160" t="s">
        <v>67</v>
      </c>
      <c r="O54" s="72"/>
      <c r="P54" s="72"/>
    </row>
    <row r="55" spans="1:16" s="2" customFormat="1" ht="16.5" customHeight="1">
      <c r="A55" s="179"/>
      <c r="B55" s="220"/>
      <c r="C55" s="1180"/>
      <c r="D55" s="78"/>
      <c r="E55" s="391"/>
      <c r="F55" s="1256"/>
      <c r="G55" s="474"/>
      <c r="H55" s="1262"/>
      <c r="I55" s="1261"/>
      <c r="J55" s="1256"/>
      <c r="K55" s="1180"/>
      <c r="L55" s="1231"/>
      <c r="M55" s="391"/>
      <c r="N55" s="1160"/>
      <c r="O55" s="72"/>
      <c r="P55" s="72"/>
    </row>
    <row r="56" spans="1:16" s="2" customFormat="1" ht="16.5" customHeight="1">
      <c r="A56" s="179"/>
      <c r="B56" s="222"/>
      <c r="C56" s="1181"/>
      <c r="D56" s="1257"/>
      <c r="E56" s="1258"/>
      <c r="F56" s="1259"/>
      <c r="G56" s="1181"/>
      <c r="H56" s="1257"/>
      <c r="I56" s="1258"/>
      <c r="J56" s="1259"/>
      <c r="K56" s="1181"/>
      <c r="L56" s="1240"/>
      <c r="M56" s="1260"/>
      <c r="N56" s="1174"/>
      <c r="O56" s="72"/>
      <c r="P56" s="72"/>
    </row>
    <row r="57" spans="1:16" s="2" customFormat="1" ht="16.5" customHeight="1">
      <c r="A57" s="179"/>
      <c r="B57" s="220"/>
      <c r="C57" s="474"/>
      <c r="D57" s="78"/>
      <c r="E57" s="1261"/>
      <c r="F57" s="1256"/>
      <c r="G57" s="474"/>
      <c r="H57" s="78"/>
      <c r="I57" s="1261"/>
      <c r="J57" s="1256"/>
      <c r="K57" s="474"/>
      <c r="L57" s="1231"/>
      <c r="M57" s="82"/>
      <c r="N57" s="1160"/>
      <c r="O57" s="72"/>
      <c r="P57" s="72"/>
    </row>
    <row r="58" spans="1:16" s="2" customFormat="1" ht="16.5" customHeight="1">
      <c r="A58" s="179"/>
      <c r="B58" s="220" t="s">
        <v>475</v>
      </c>
      <c r="C58" s="1180"/>
      <c r="D58" s="78"/>
      <c r="E58" s="393"/>
      <c r="F58" s="1256"/>
      <c r="G58" s="1180"/>
      <c r="H58" s="78"/>
      <c r="I58" s="393"/>
      <c r="J58" s="1256"/>
      <c r="K58" s="1180" t="s">
        <v>108</v>
      </c>
      <c r="L58" s="1231">
        <v>210</v>
      </c>
      <c r="M58" s="391" t="s">
        <v>20</v>
      </c>
      <c r="N58" s="1160" t="s">
        <v>67</v>
      </c>
      <c r="O58" s="72"/>
      <c r="P58" s="72"/>
    </row>
    <row r="59" spans="1:16" s="2" customFormat="1" ht="16.5" customHeight="1">
      <c r="A59" s="179"/>
      <c r="B59" s="220"/>
      <c r="C59" s="1180"/>
      <c r="D59" s="78"/>
      <c r="E59" s="393"/>
      <c r="F59" s="1256"/>
      <c r="G59" s="1180"/>
      <c r="H59" s="78"/>
      <c r="I59" s="393"/>
      <c r="J59" s="1256"/>
      <c r="K59" s="1180"/>
      <c r="L59" s="1231"/>
      <c r="M59" s="391"/>
      <c r="N59" s="1160"/>
      <c r="O59" s="72"/>
      <c r="P59" s="72"/>
    </row>
    <row r="60" spans="1:16" s="2" customFormat="1" ht="16.5" customHeight="1">
      <c r="A60" s="179"/>
      <c r="B60" s="222"/>
      <c r="C60" s="1181"/>
      <c r="D60" s="1257"/>
      <c r="E60" s="1265"/>
      <c r="F60" s="1259"/>
      <c r="G60" s="1181"/>
      <c r="H60" s="1257"/>
      <c r="I60" s="1265"/>
      <c r="J60" s="1259"/>
      <c r="K60" s="1181"/>
      <c r="L60" s="1240"/>
      <c r="M60" s="1266"/>
      <c r="N60" s="1174"/>
      <c r="O60" s="72"/>
      <c r="P60" s="72"/>
    </row>
    <row r="61" spans="1:16" s="2" customFormat="1" ht="16.5" customHeight="1">
      <c r="A61" s="179"/>
      <c r="B61" s="220"/>
      <c r="C61" s="474"/>
      <c r="D61" s="78"/>
      <c r="E61" s="1261"/>
      <c r="F61" s="1256"/>
      <c r="G61" s="474"/>
      <c r="H61" s="78"/>
      <c r="I61" s="1261"/>
      <c r="J61" s="1256"/>
      <c r="K61" s="474"/>
      <c r="L61" s="1231"/>
      <c r="M61" s="82"/>
      <c r="N61" s="1160"/>
      <c r="O61" s="72"/>
      <c r="P61" s="72"/>
    </row>
    <row r="62" spans="1:16" s="2" customFormat="1" ht="16.5" customHeight="1">
      <c r="A62" s="179"/>
      <c r="B62" s="220" t="s">
        <v>491</v>
      </c>
      <c r="C62" s="1180"/>
      <c r="D62" s="78"/>
      <c r="E62" s="393"/>
      <c r="F62" s="1256"/>
      <c r="G62" s="1180"/>
      <c r="H62" s="78"/>
      <c r="I62" s="393"/>
      <c r="J62" s="1256"/>
      <c r="K62" s="1180"/>
      <c r="L62" s="1231"/>
      <c r="M62" s="29"/>
      <c r="N62" s="1160"/>
      <c r="O62" s="72"/>
      <c r="P62" s="72"/>
    </row>
    <row r="63" spans="1:16" s="2" customFormat="1" ht="16.5" customHeight="1">
      <c r="A63" s="179"/>
      <c r="B63" s="222"/>
      <c r="C63" s="1181"/>
      <c r="D63" s="1257"/>
      <c r="E63" s="1265"/>
      <c r="F63" s="1259"/>
      <c r="G63" s="1181"/>
      <c r="H63" s="1257"/>
      <c r="I63" s="1265"/>
      <c r="J63" s="1259"/>
      <c r="K63" s="1181"/>
      <c r="L63" s="1240"/>
      <c r="M63" s="1266"/>
      <c r="N63" s="1174"/>
      <c r="O63" s="72"/>
      <c r="P63" s="72"/>
    </row>
    <row r="64" spans="1:16" s="2" customFormat="1" ht="16.5" customHeight="1">
      <c r="A64" s="179"/>
      <c r="B64" s="220"/>
      <c r="C64" s="474"/>
      <c r="D64" s="78"/>
      <c r="E64" s="1261"/>
      <c r="F64" s="1256"/>
      <c r="G64" s="474"/>
      <c r="H64" s="78"/>
      <c r="I64" s="1261"/>
      <c r="J64" s="1256"/>
      <c r="K64" s="474"/>
      <c r="L64" s="1231"/>
      <c r="M64" s="82"/>
      <c r="N64" s="1160"/>
      <c r="O64" s="72"/>
      <c r="P64" s="72"/>
    </row>
    <row r="65" spans="1:16" s="2" customFormat="1" ht="16.5" customHeight="1">
      <c r="A65" s="179"/>
      <c r="B65" s="220" t="s">
        <v>476</v>
      </c>
      <c r="C65" s="474"/>
      <c r="D65" s="78"/>
      <c r="E65" s="393"/>
      <c r="F65" s="1256"/>
      <c r="G65" s="474"/>
      <c r="H65" s="78"/>
      <c r="I65" s="393"/>
      <c r="J65" s="1256"/>
      <c r="K65" s="474"/>
      <c r="L65" s="1231"/>
      <c r="M65" s="29"/>
      <c r="N65" s="1160"/>
      <c r="O65" s="72"/>
      <c r="P65" s="72"/>
    </row>
    <row r="66" spans="1:16" s="2" customFormat="1" ht="16.5" customHeight="1">
      <c r="A66" s="179"/>
      <c r="B66" s="222"/>
      <c r="C66" s="1181"/>
      <c r="D66" s="1257"/>
      <c r="E66" s="1265"/>
      <c r="F66" s="1259"/>
      <c r="G66" s="1181"/>
      <c r="H66" s="1257"/>
      <c r="I66" s="1265"/>
      <c r="J66" s="1259"/>
      <c r="K66" s="1181"/>
      <c r="L66" s="1240"/>
      <c r="M66" s="1266"/>
      <c r="N66" s="1174"/>
      <c r="O66" s="72"/>
      <c r="P66" s="72"/>
    </row>
    <row r="67" spans="1:16" s="2" customFormat="1" ht="16.5" customHeight="1">
      <c r="A67" s="179"/>
      <c r="B67" s="220"/>
      <c r="C67" s="1180"/>
      <c r="D67" s="78"/>
      <c r="E67" s="1261"/>
      <c r="F67" s="1256"/>
      <c r="G67" s="1180"/>
      <c r="H67" s="78"/>
      <c r="I67" s="1261"/>
      <c r="J67" s="1256"/>
      <c r="K67" s="1180"/>
      <c r="L67" s="1231"/>
      <c r="M67" s="82"/>
      <c r="N67" s="1160"/>
      <c r="O67" s="72"/>
      <c r="P67" s="72"/>
    </row>
    <row r="68" spans="1:16" s="2" customFormat="1" ht="16.5" customHeight="1">
      <c r="A68" s="179"/>
      <c r="B68" s="220" t="s">
        <v>477</v>
      </c>
      <c r="C68" s="474"/>
      <c r="D68" s="78"/>
      <c r="E68" s="393"/>
      <c r="F68" s="1256"/>
      <c r="G68" s="474"/>
      <c r="H68" s="78"/>
      <c r="I68" s="393"/>
      <c r="J68" s="1256"/>
      <c r="K68" s="474"/>
      <c r="L68" s="1263"/>
      <c r="M68" s="82"/>
      <c r="N68" s="1160"/>
      <c r="O68" s="72"/>
      <c r="P68" s="72"/>
    </row>
    <row r="69" spans="1:16" s="2" customFormat="1" ht="16.5" customHeight="1">
      <c r="A69" s="179"/>
      <c r="B69" s="222"/>
      <c r="C69" s="1181"/>
      <c r="D69" s="1257"/>
      <c r="E69" s="1265"/>
      <c r="F69" s="1259"/>
      <c r="G69" s="1181"/>
      <c r="H69" s="1257"/>
      <c r="I69" s="1265"/>
      <c r="J69" s="1259"/>
      <c r="K69" s="1181"/>
      <c r="L69" s="1240"/>
      <c r="M69" s="1266"/>
      <c r="N69" s="1174"/>
      <c r="O69" s="72"/>
      <c r="P69" s="72"/>
    </row>
    <row r="70" spans="1:16" s="2" customFormat="1" ht="16.5" customHeight="1">
      <c r="A70" s="179"/>
      <c r="B70" s="220"/>
      <c r="C70" s="1180"/>
      <c r="D70" s="78"/>
      <c r="E70" s="1261"/>
      <c r="F70" s="1256"/>
      <c r="G70" s="1180"/>
      <c r="H70" s="78"/>
      <c r="I70" s="1261"/>
      <c r="J70" s="1256"/>
      <c r="K70" s="1180"/>
      <c r="L70" s="1231"/>
      <c r="M70" s="82"/>
      <c r="N70" s="1160"/>
      <c r="O70" s="72"/>
      <c r="P70" s="72"/>
    </row>
    <row r="71" spans="1:16" s="2" customFormat="1" ht="16.5" customHeight="1">
      <c r="A71" s="179"/>
      <c r="B71" s="220" t="s">
        <v>478</v>
      </c>
      <c r="C71" s="1180"/>
      <c r="D71" s="78"/>
      <c r="E71" s="393"/>
      <c r="F71" s="1256"/>
      <c r="G71" s="1180"/>
      <c r="H71" s="78"/>
      <c r="I71" s="393"/>
      <c r="J71" s="1256"/>
      <c r="K71" s="1180" t="s">
        <v>1239</v>
      </c>
      <c r="L71" s="1231">
        <v>168</v>
      </c>
      <c r="M71" s="391" t="s">
        <v>20</v>
      </c>
      <c r="N71" s="1160" t="s">
        <v>67</v>
      </c>
      <c r="O71" s="72"/>
      <c r="P71" s="72"/>
    </row>
    <row r="72" spans="1:16" s="2" customFormat="1" ht="16.5" customHeight="1">
      <c r="A72" s="179"/>
      <c r="B72" s="220"/>
      <c r="C72" s="1180"/>
      <c r="D72" s="78"/>
      <c r="E72" s="393"/>
      <c r="F72" s="1256"/>
      <c r="G72" s="1180"/>
      <c r="H72" s="78"/>
      <c r="I72" s="393"/>
      <c r="J72" s="1256"/>
      <c r="K72" s="1180"/>
      <c r="L72" s="1231"/>
      <c r="M72" s="391"/>
      <c r="N72" s="1160"/>
      <c r="O72" s="72"/>
      <c r="P72" s="72"/>
    </row>
    <row r="73" spans="1:16" s="2" customFormat="1" ht="16.5" customHeight="1">
      <c r="A73" s="179"/>
      <c r="B73" s="222"/>
      <c r="C73" s="1181"/>
      <c r="D73" s="1257"/>
      <c r="E73" s="1265"/>
      <c r="F73" s="1259"/>
      <c r="G73" s="1181"/>
      <c r="H73" s="1257"/>
      <c r="I73" s="1265"/>
      <c r="J73" s="1259"/>
      <c r="K73" s="1181"/>
      <c r="L73" s="1240"/>
      <c r="M73" s="1266"/>
      <c r="N73" s="1174"/>
      <c r="O73" s="72"/>
      <c r="P73" s="72"/>
    </row>
    <row r="74" spans="1:16" s="2" customFormat="1" ht="16.5" customHeight="1">
      <c r="A74" s="179"/>
      <c r="B74" s="220"/>
      <c r="C74" s="474"/>
      <c r="D74" s="78"/>
      <c r="E74" s="1261"/>
      <c r="F74" s="1256"/>
      <c r="G74" s="474"/>
      <c r="H74" s="78"/>
      <c r="I74" s="1261"/>
      <c r="J74" s="1256"/>
      <c r="K74" s="474"/>
      <c r="L74" s="1231"/>
      <c r="M74" s="82"/>
      <c r="N74" s="1160"/>
      <c r="O74" s="72"/>
      <c r="P74" s="72"/>
    </row>
    <row r="75" spans="1:16" s="2" customFormat="1" ht="16.5" customHeight="1">
      <c r="A75" s="179"/>
      <c r="B75" s="220" t="s">
        <v>479</v>
      </c>
      <c r="C75" s="1180"/>
      <c r="D75" s="78"/>
      <c r="E75" s="393"/>
      <c r="F75" s="1256"/>
      <c r="G75" s="1180"/>
      <c r="H75" s="78"/>
      <c r="I75" s="393"/>
      <c r="J75" s="1256"/>
      <c r="K75" s="1180"/>
      <c r="L75" s="1231"/>
      <c r="M75" s="29"/>
      <c r="N75" s="1160"/>
      <c r="O75" s="72"/>
      <c r="P75" s="72"/>
    </row>
    <row r="76" spans="1:16" s="2" customFormat="1" ht="16.5" customHeight="1">
      <c r="A76" s="179"/>
      <c r="B76" s="222"/>
      <c r="C76" s="1181"/>
      <c r="D76" s="1257"/>
      <c r="E76" s="1265"/>
      <c r="F76" s="1259"/>
      <c r="G76" s="1181"/>
      <c r="H76" s="1257"/>
      <c r="I76" s="1265"/>
      <c r="J76" s="1259"/>
      <c r="K76" s="1181"/>
      <c r="L76" s="1240"/>
      <c r="M76" s="1266"/>
      <c r="N76" s="1174"/>
      <c r="O76" s="72"/>
      <c r="P76" s="72"/>
    </row>
    <row r="77" spans="1:16" s="2" customFormat="1" ht="16.5" customHeight="1">
      <c r="A77" s="179"/>
      <c r="B77" s="220"/>
      <c r="C77" s="474"/>
      <c r="D77" s="78"/>
      <c r="E77" s="1261"/>
      <c r="F77" s="1256"/>
      <c r="G77" s="474"/>
      <c r="H77" s="78"/>
      <c r="I77" s="1261"/>
      <c r="J77" s="1256"/>
      <c r="K77" s="474"/>
      <c r="L77" s="1231"/>
      <c r="M77" s="82"/>
      <c r="N77" s="1160"/>
      <c r="O77" s="72"/>
      <c r="P77" s="72"/>
    </row>
    <row r="78" spans="1:16" s="2" customFormat="1" ht="16.5" customHeight="1">
      <c r="A78" s="179"/>
      <c r="B78" s="220" t="s">
        <v>480</v>
      </c>
      <c r="C78" s="80"/>
      <c r="D78" s="1231"/>
      <c r="E78" s="391"/>
      <c r="F78" s="1160"/>
      <c r="G78" s="474"/>
      <c r="H78" s="78"/>
      <c r="I78" s="393"/>
      <c r="J78" s="1256"/>
      <c r="K78" s="474" t="s">
        <v>1239</v>
      </c>
      <c r="L78" s="1231">
        <v>232</v>
      </c>
      <c r="M78" s="391" t="s">
        <v>20</v>
      </c>
      <c r="N78" s="1160" t="s">
        <v>67</v>
      </c>
      <c r="O78" s="72"/>
      <c r="P78" s="72"/>
    </row>
    <row r="79" spans="1:16" s="2" customFormat="1" ht="16.5" customHeight="1">
      <c r="A79" s="179"/>
      <c r="B79" s="220"/>
      <c r="C79" s="80"/>
      <c r="D79" s="1231"/>
      <c r="E79" s="29"/>
      <c r="F79" s="1160"/>
      <c r="G79" s="474"/>
      <c r="H79" s="78"/>
      <c r="I79" s="393"/>
      <c r="J79" s="1256"/>
      <c r="K79" s="474"/>
      <c r="L79" s="1231"/>
      <c r="M79" s="391"/>
      <c r="N79" s="1160"/>
      <c r="O79" s="72"/>
      <c r="P79" s="72"/>
    </row>
    <row r="80" spans="1:16" s="2" customFormat="1" ht="16.5" customHeight="1">
      <c r="A80" s="179"/>
      <c r="B80" s="220"/>
      <c r="C80" s="80"/>
      <c r="D80" s="1231"/>
      <c r="E80" s="82"/>
      <c r="F80" s="1160"/>
      <c r="G80" s="517"/>
      <c r="H80" s="1240"/>
      <c r="I80" s="1266"/>
      <c r="J80" s="1174"/>
      <c r="K80" s="517"/>
      <c r="L80" s="1240"/>
      <c r="M80" s="1266"/>
      <c r="N80" s="1174"/>
      <c r="O80" s="72"/>
      <c r="P80" s="72"/>
    </row>
    <row r="81" spans="1:16" s="2" customFormat="1" ht="16.5" customHeight="1">
      <c r="A81" s="1151"/>
      <c r="B81" s="1152" t="s">
        <v>1</v>
      </c>
      <c r="C81" s="1183"/>
      <c r="D81" s="1233"/>
      <c r="E81" s="1221"/>
      <c r="F81" s="1187"/>
      <c r="G81" s="1183"/>
      <c r="H81" s="1233"/>
      <c r="I81" s="1221"/>
      <c r="J81" s="1187"/>
      <c r="K81" s="1188"/>
      <c r="L81" s="1233"/>
      <c r="M81" s="1221"/>
      <c r="N81" s="1187"/>
      <c r="O81" s="72"/>
      <c r="P81" s="72"/>
    </row>
    <row r="82" spans="1:16" s="2" customFormat="1" ht="16.5" customHeight="1">
      <c r="A82" s="1153" t="s">
        <v>481</v>
      </c>
      <c r="B82" s="187"/>
      <c r="C82" s="126" t="s">
        <v>1112</v>
      </c>
      <c r="D82" s="1267">
        <f>SUM(D10:D12,D16,D18,D23:D24,D30:D31,D35,D47:D48)</f>
        <v>1987</v>
      </c>
      <c r="E82" s="82"/>
      <c r="F82" s="1160"/>
      <c r="G82" s="126" t="s">
        <v>1112</v>
      </c>
      <c r="H82" s="1267">
        <f>SUM(H10:H79)</f>
        <v>5190</v>
      </c>
      <c r="I82" s="82"/>
      <c r="J82" s="1160"/>
      <c r="K82" s="126" t="s">
        <v>1112</v>
      </c>
      <c r="L82" s="1267">
        <f>SUM(L10:L78)</f>
        <v>5965</v>
      </c>
      <c r="M82" s="82"/>
      <c r="N82" s="1160"/>
      <c r="O82" s="72"/>
      <c r="P82" s="72"/>
    </row>
    <row r="83" spans="1:16" s="2" customFormat="1" ht="16.5" customHeight="1">
      <c r="A83" s="1153"/>
      <c r="B83" s="187"/>
      <c r="C83" s="126" t="s">
        <v>1113</v>
      </c>
      <c r="D83" s="1483">
        <f>SUM(D78,D36,D17)</f>
        <v>-150</v>
      </c>
      <c r="E83" s="82"/>
      <c r="F83" s="1160"/>
      <c r="G83" s="126" t="s">
        <v>1113</v>
      </c>
      <c r="H83" s="1267">
        <v>0</v>
      </c>
      <c r="I83" s="82"/>
      <c r="J83" s="1160"/>
      <c r="K83" s="126" t="s">
        <v>1113</v>
      </c>
      <c r="L83" s="1267">
        <v>0</v>
      </c>
      <c r="M83" s="82"/>
      <c r="N83" s="1160"/>
      <c r="O83" s="72"/>
      <c r="P83" s="72"/>
    </row>
    <row r="84" spans="1:16" s="2" customFormat="1" ht="16.5" customHeight="1">
      <c r="A84" s="1153"/>
      <c r="B84" s="187"/>
      <c r="C84" s="314" t="s">
        <v>1129</v>
      </c>
      <c r="D84" s="805">
        <f>SUM(D82:D83)</f>
        <v>1837</v>
      </c>
      <c r="E84" s="161"/>
      <c r="F84" s="155"/>
      <c r="G84" s="12" t="s">
        <v>1129</v>
      </c>
      <c r="H84" s="805">
        <f>SUM(H82:H83)</f>
        <v>5190</v>
      </c>
      <c r="I84" s="335"/>
      <c r="J84" s="1195"/>
      <c r="K84" s="12" t="s">
        <v>1129</v>
      </c>
      <c r="L84" s="803">
        <f>SUM(L82:L83)</f>
        <v>5965</v>
      </c>
      <c r="M84" s="335"/>
      <c r="N84" s="1195"/>
      <c r="O84" s="72"/>
      <c r="P84" s="72"/>
    </row>
    <row r="85" spans="1:16" s="2" customFormat="1" ht="16.5" customHeight="1">
      <c r="A85" s="33"/>
      <c r="B85" s="1139"/>
      <c r="C85" s="33"/>
      <c r="D85" s="1232"/>
      <c r="E85" s="1219"/>
      <c r="F85" s="1163"/>
      <c r="G85" s="33"/>
      <c r="H85" s="1232"/>
      <c r="I85" s="1219"/>
      <c r="J85" s="1163"/>
      <c r="K85" s="33"/>
      <c r="L85" s="1232"/>
      <c r="M85" s="1219"/>
      <c r="N85" s="1163"/>
    </row>
    <row r="86" spans="1:16" s="2" customFormat="1" ht="16.5" customHeight="1">
      <c r="D86" s="986"/>
      <c r="E86" s="32"/>
      <c r="F86" s="4"/>
      <c r="H86" s="986"/>
      <c r="I86" s="32"/>
      <c r="J86" s="4"/>
      <c r="L86" s="986"/>
      <c r="M86" s="32"/>
      <c r="N86" s="4"/>
    </row>
    <row r="87" spans="1:16" s="2" customFormat="1" ht="16.5" customHeight="1">
      <c r="D87" s="986"/>
      <c r="E87" s="32"/>
      <c r="F87" s="4"/>
      <c r="H87" s="986"/>
      <c r="I87" s="32"/>
      <c r="J87" s="4"/>
      <c r="L87" s="986"/>
      <c r="M87" s="32"/>
      <c r="N87" s="4"/>
    </row>
    <row r="88" spans="1:16" s="2" customFormat="1" ht="16.5" customHeight="1">
      <c r="D88" s="986"/>
      <c r="E88" s="32"/>
      <c r="F88" s="4"/>
      <c r="H88" s="986"/>
      <c r="I88" s="32"/>
      <c r="J88" s="4"/>
      <c r="L88" s="986"/>
      <c r="M88" s="32"/>
      <c r="N88" s="564" t="s">
        <v>408</v>
      </c>
    </row>
    <row r="89" spans="1:16" s="2" customFormat="1" ht="18" customHeight="1">
      <c r="A89" s="1226" t="s">
        <v>1248</v>
      </c>
      <c r="B89" s="1218"/>
      <c r="C89" s="219" t="s">
        <v>420</v>
      </c>
      <c r="D89" s="800"/>
      <c r="E89" s="338"/>
      <c r="F89" s="582"/>
      <c r="G89" s="401" t="s">
        <v>421</v>
      </c>
      <c r="H89" s="811"/>
      <c r="I89" s="333"/>
      <c r="J89" s="583"/>
      <c r="K89" s="455" t="s">
        <v>422</v>
      </c>
      <c r="L89" s="811"/>
      <c r="M89" s="333"/>
      <c r="N89" s="591"/>
      <c r="O89" s="72"/>
      <c r="P89" s="72"/>
    </row>
    <row r="90" spans="1:16" s="2" customFormat="1" ht="18" customHeight="1">
      <c r="A90" s="1227"/>
      <c r="B90" s="1197"/>
      <c r="C90" s="455" t="s">
        <v>412</v>
      </c>
      <c r="D90" s="801" t="s">
        <v>429</v>
      </c>
      <c r="E90" s="334" t="s">
        <v>302</v>
      </c>
      <c r="F90" s="583" t="s">
        <v>413</v>
      </c>
      <c r="G90" s="457" t="s">
        <v>412</v>
      </c>
      <c r="H90" s="801" t="s">
        <v>429</v>
      </c>
      <c r="I90" s="334" t="s">
        <v>302</v>
      </c>
      <c r="J90" s="586" t="s">
        <v>413</v>
      </c>
      <c r="K90" s="487" t="s">
        <v>412</v>
      </c>
      <c r="L90" s="801" t="s">
        <v>429</v>
      </c>
      <c r="M90" s="334" t="s">
        <v>302</v>
      </c>
      <c r="N90" s="583" t="s">
        <v>413</v>
      </c>
      <c r="O90" s="72"/>
      <c r="P90" s="72"/>
    </row>
    <row r="91" spans="1:16" s="2" customFormat="1" ht="16.5" customHeight="1">
      <c r="A91" s="15" t="s">
        <v>300</v>
      </c>
      <c r="C91" s="15"/>
      <c r="D91" s="986"/>
      <c r="E91" s="32"/>
      <c r="F91" s="236"/>
      <c r="G91" s="15"/>
      <c r="H91" s="986"/>
      <c r="I91" s="32"/>
      <c r="J91" s="236"/>
      <c r="K91" s="15"/>
      <c r="L91" s="986"/>
      <c r="M91" s="32"/>
      <c r="N91" s="236"/>
    </row>
    <row r="92" spans="1:16" s="2" customFormat="1" ht="6" customHeight="1">
      <c r="A92" s="15"/>
      <c r="C92" s="15"/>
      <c r="D92" s="986"/>
      <c r="E92" s="32"/>
      <c r="F92" s="236"/>
      <c r="G92" s="15"/>
      <c r="H92" s="986"/>
      <c r="I92" s="32"/>
      <c r="J92" s="236"/>
      <c r="K92" s="15"/>
      <c r="L92" s="986"/>
      <c r="M92" s="32"/>
      <c r="N92" s="236"/>
    </row>
    <row r="93" spans="1:16" s="2" customFormat="1" ht="16.5" customHeight="1">
      <c r="A93" s="15"/>
      <c r="B93" s="19" t="s">
        <v>482</v>
      </c>
      <c r="C93" s="1268"/>
      <c r="D93" s="1269"/>
      <c r="E93" s="1270"/>
      <c r="F93" s="42"/>
      <c r="G93" s="15"/>
      <c r="H93" s="1271"/>
      <c r="I93" s="29"/>
      <c r="J93" s="27"/>
      <c r="K93" s="15"/>
      <c r="L93" s="986"/>
      <c r="M93" s="29"/>
      <c r="N93" s="27"/>
    </row>
    <row r="94" spans="1:16" s="2" customFormat="1" ht="16.5" customHeight="1">
      <c r="A94" s="15"/>
      <c r="B94" s="19"/>
      <c r="C94" s="1268"/>
      <c r="D94" s="1269"/>
      <c r="E94" s="1270"/>
      <c r="F94" s="42"/>
      <c r="G94" s="15"/>
      <c r="H94" s="1271"/>
      <c r="I94" s="29"/>
      <c r="J94" s="27"/>
      <c r="K94" s="15"/>
      <c r="L94" s="986"/>
      <c r="M94" s="29"/>
      <c r="N94" s="27"/>
    </row>
    <row r="95" spans="1:16" s="2" customFormat="1" ht="16.5" customHeight="1">
      <c r="A95" s="15"/>
      <c r="B95" s="168"/>
      <c r="C95" s="1272"/>
      <c r="D95" s="1273"/>
      <c r="E95" s="1258"/>
      <c r="F95" s="1274"/>
      <c r="G95" s="45"/>
      <c r="H95" s="1247"/>
      <c r="I95" s="1260"/>
      <c r="J95" s="1198"/>
      <c r="K95" s="45"/>
      <c r="L95" s="1247"/>
      <c r="M95" s="1260"/>
      <c r="N95" s="1198"/>
    </row>
    <row r="96" spans="1:16" s="2" customFormat="1" ht="16.5" customHeight="1">
      <c r="A96" s="15"/>
      <c r="B96" s="168"/>
      <c r="C96" s="16"/>
      <c r="D96" s="1275"/>
      <c r="E96" s="393"/>
      <c r="F96" s="42"/>
      <c r="G96" s="5"/>
      <c r="H96" s="982"/>
      <c r="I96" s="29"/>
      <c r="J96" s="27"/>
      <c r="K96" s="5"/>
      <c r="L96" s="982"/>
      <c r="M96" s="29"/>
      <c r="N96" s="27"/>
    </row>
    <row r="97" spans="1:14" s="2" customFormat="1" ht="16.5" customHeight="1">
      <c r="A97" s="15"/>
      <c r="B97" s="168" t="s">
        <v>483</v>
      </c>
      <c r="C97" s="16"/>
      <c r="D97" s="1275"/>
      <c r="E97" s="393"/>
      <c r="F97" s="42"/>
      <c r="G97" s="5"/>
      <c r="H97" s="982"/>
      <c r="I97" s="29"/>
      <c r="J97" s="27"/>
      <c r="K97" s="15" t="s">
        <v>109</v>
      </c>
      <c r="L97" s="986">
        <v>83</v>
      </c>
      <c r="M97" s="391" t="s">
        <v>20</v>
      </c>
      <c r="N97" s="1160" t="s">
        <v>67</v>
      </c>
    </row>
    <row r="98" spans="1:14" s="2" customFormat="1" ht="16.5" customHeight="1">
      <c r="A98" s="15"/>
      <c r="B98" s="168"/>
      <c r="C98" s="16"/>
      <c r="D98" s="1275"/>
      <c r="E98" s="393"/>
      <c r="F98" s="42"/>
      <c r="G98" s="5"/>
      <c r="H98" s="982"/>
      <c r="I98" s="29"/>
      <c r="J98" s="27"/>
      <c r="K98" s="5"/>
      <c r="L98" s="982"/>
      <c r="M98" s="29"/>
      <c r="N98" s="27"/>
    </row>
    <row r="99" spans="1:14" s="2" customFormat="1" ht="16.5" customHeight="1">
      <c r="A99" s="15"/>
      <c r="B99" s="168"/>
      <c r="C99" s="1272"/>
      <c r="D99" s="1273"/>
      <c r="E99" s="1258"/>
      <c r="F99" s="1274"/>
      <c r="G99" s="45"/>
      <c r="H99" s="1247"/>
      <c r="I99" s="1260"/>
      <c r="J99" s="1198"/>
      <c r="K99" s="45"/>
      <c r="L99" s="1247"/>
      <c r="M99" s="1260"/>
      <c r="N99" s="1198"/>
    </row>
    <row r="100" spans="1:14" s="2" customFormat="1" ht="16.5" customHeight="1">
      <c r="A100" s="15"/>
      <c r="B100" s="168"/>
      <c r="C100" s="16"/>
      <c r="D100" s="1275"/>
      <c r="E100" s="393"/>
      <c r="F100" s="42"/>
      <c r="G100" s="5"/>
      <c r="H100" s="982"/>
      <c r="I100" s="29"/>
      <c r="J100" s="27"/>
      <c r="K100" s="5"/>
      <c r="L100" s="982"/>
      <c r="M100" s="29"/>
      <c r="N100" s="27"/>
    </row>
    <row r="101" spans="1:14" s="2" customFormat="1" ht="16.5" customHeight="1">
      <c r="A101" s="15"/>
      <c r="B101" s="168" t="s">
        <v>484</v>
      </c>
      <c r="C101" s="224" t="s">
        <v>1246</v>
      </c>
      <c r="D101" s="1276">
        <v>80</v>
      </c>
      <c r="E101" s="391" t="s">
        <v>20</v>
      </c>
      <c r="F101" s="42" t="s">
        <v>67</v>
      </c>
      <c r="G101" s="224" t="s">
        <v>1246</v>
      </c>
      <c r="H101" s="1271">
        <v>170</v>
      </c>
      <c r="I101" s="391" t="s">
        <v>20</v>
      </c>
      <c r="J101" s="1160" t="s">
        <v>67</v>
      </c>
      <c r="K101" s="224" t="s">
        <v>110</v>
      </c>
      <c r="L101" s="1271">
        <v>135</v>
      </c>
      <c r="M101" s="391" t="s">
        <v>20</v>
      </c>
      <c r="N101" s="1160" t="s">
        <v>67</v>
      </c>
    </row>
    <row r="102" spans="1:14" s="2" customFormat="1" ht="16.5" customHeight="1">
      <c r="A102" s="15"/>
      <c r="B102" s="168"/>
      <c r="C102" s="16"/>
      <c r="D102" s="1275"/>
      <c r="E102" s="393"/>
      <c r="F102" s="42"/>
      <c r="G102" s="16"/>
      <c r="H102" s="982"/>
      <c r="I102" s="393"/>
      <c r="J102" s="27"/>
      <c r="K102" s="16"/>
      <c r="L102" s="982"/>
      <c r="M102" s="393"/>
      <c r="N102" s="27"/>
    </row>
    <row r="103" spans="1:14" s="2" customFormat="1" ht="16.5" customHeight="1">
      <c r="A103" s="15"/>
      <c r="B103" s="168"/>
      <c r="C103" s="1272"/>
      <c r="D103" s="1273"/>
      <c r="E103" s="1277"/>
      <c r="F103" s="1274"/>
      <c r="G103" s="1272"/>
      <c r="H103" s="1247"/>
      <c r="I103" s="1219"/>
      <c r="J103" s="1198"/>
      <c r="K103" s="1272"/>
      <c r="L103" s="1247"/>
      <c r="M103" s="1219"/>
      <c r="N103" s="1198"/>
    </row>
    <row r="104" spans="1:14" s="2" customFormat="1" ht="16.5" customHeight="1">
      <c r="A104" s="15"/>
      <c r="B104" s="168"/>
      <c r="C104" s="16"/>
      <c r="D104" s="1275"/>
      <c r="E104" s="391"/>
      <c r="F104" s="42"/>
      <c r="G104" s="16"/>
      <c r="H104" s="982"/>
      <c r="I104" s="32"/>
      <c r="J104" s="27"/>
      <c r="K104" s="16"/>
      <c r="L104" s="982"/>
      <c r="M104" s="32"/>
      <c r="N104" s="27"/>
    </row>
    <row r="105" spans="1:14" s="2" customFormat="1" ht="16.5" customHeight="1">
      <c r="A105" s="15"/>
      <c r="B105" s="168" t="s">
        <v>485</v>
      </c>
      <c r="C105" s="224" t="s">
        <v>111</v>
      </c>
      <c r="D105" s="1278">
        <v>75</v>
      </c>
      <c r="E105" s="391" t="s">
        <v>20</v>
      </c>
      <c r="F105" s="42" t="s">
        <v>67</v>
      </c>
      <c r="G105" s="16"/>
      <c r="H105" s="982"/>
      <c r="I105" s="29"/>
      <c r="J105" s="27"/>
      <c r="K105" s="224" t="s">
        <v>119</v>
      </c>
      <c r="L105" s="986">
        <v>400</v>
      </c>
      <c r="M105" s="391" t="s">
        <v>20</v>
      </c>
      <c r="N105" s="1160" t="s">
        <v>67</v>
      </c>
    </row>
    <row r="106" spans="1:14" s="2" customFormat="1" ht="16.5" customHeight="1">
      <c r="A106" s="15"/>
      <c r="B106" s="168"/>
      <c r="C106" s="16"/>
      <c r="D106" s="1275"/>
      <c r="E106" s="393"/>
      <c r="F106" s="42"/>
      <c r="G106" s="16"/>
      <c r="H106" s="982"/>
      <c r="I106" s="29"/>
      <c r="J106" s="27"/>
      <c r="K106" s="16"/>
      <c r="L106" s="982"/>
      <c r="M106" s="29"/>
      <c r="N106" s="27"/>
    </row>
    <row r="107" spans="1:14" s="2" customFormat="1" ht="16.5" customHeight="1">
      <c r="A107" s="15"/>
      <c r="B107" s="168"/>
      <c r="C107" s="1272"/>
      <c r="D107" s="1273"/>
      <c r="E107" s="1258"/>
      <c r="F107" s="1274"/>
      <c r="G107" s="1272"/>
      <c r="H107" s="1247"/>
      <c r="I107" s="1260"/>
      <c r="J107" s="1198"/>
      <c r="K107" s="1272"/>
      <c r="L107" s="1247"/>
      <c r="M107" s="1260"/>
      <c r="N107" s="1198"/>
    </row>
    <row r="108" spans="1:14" s="2" customFormat="1" ht="16.5" customHeight="1">
      <c r="A108" s="15"/>
      <c r="B108" s="168"/>
      <c r="C108" s="16"/>
      <c r="D108" s="1275"/>
      <c r="E108" s="393"/>
      <c r="F108" s="42"/>
      <c r="G108" s="16"/>
      <c r="H108" s="982"/>
      <c r="I108" s="29"/>
      <c r="J108" s="27"/>
      <c r="K108" s="16"/>
      <c r="L108" s="982"/>
      <c r="M108" s="29"/>
      <c r="N108" s="27"/>
    </row>
    <row r="109" spans="1:14" s="2" customFormat="1" ht="16.5" customHeight="1">
      <c r="A109" s="15"/>
      <c r="B109" s="168" t="s">
        <v>486</v>
      </c>
      <c r="C109" s="224" t="s">
        <v>1247</v>
      </c>
      <c r="D109" s="1278">
        <v>50</v>
      </c>
      <c r="E109" s="391" t="s">
        <v>20</v>
      </c>
      <c r="F109" s="42" t="s">
        <v>1231</v>
      </c>
      <c r="G109" s="224" t="s">
        <v>1247</v>
      </c>
      <c r="H109" s="986">
        <v>120</v>
      </c>
      <c r="I109" s="391" t="s">
        <v>20</v>
      </c>
      <c r="J109" s="1160" t="s">
        <v>67</v>
      </c>
      <c r="K109" s="224" t="s">
        <v>120</v>
      </c>
      <c r="L109" s="986">
        <v>340</v>
      </c>
      <c r="M109" s="391" t="s">
        <v>20</v>
      </c>
      <c r="N109" s="27" t="s">
        <v>1231</v>
      </c>
    </row>
    <row r="110" spans="1:14" s="2" customFormat="1" ht="16.5" customHeight="1">
      <c r="A110" s="15"/>
      <c r="B110" s="168"/>
      <c r="C110" s="224"/>
      <c r="D110" s="1276"/>
      <c r="E110" s="391"/>
      <c r="F110" s="230"/>
      <c r="G110" s="224"/>
      <c r="H110" s="1271"/>
      <c r="I110" s="32"/>
      <c r="J110" s="236"/>
      <c r="K110" s="224"/>
      <c r="L110" s="1271"/>
      <c r="M110" s="32"/>
      <c r="N110" s="236"/>
    </row>
    <row r="111" spans="1:14" s="2" customFormat="1" ht="16.5" customHeight="1">
      <c r="A111" s="15"/>
      <c r="B111" s="168"/>
      <c r="C111" s="1279"/>
      <c r="D111" s="1280"/>
      <c r="E111" s="1277"/>
      <c r="F111" s="1281"/>
      <c r="G111" s="1279"/>
      <c r="H111" s="1232"/>
      <c r="I111" s="1219"/>
      <c r="J111" s="1163"/>
      <c r="K111" s="1279"/>
      <c r="L111" s="1232"/>
      <c r="M111" s="1219"/>
      <c r="N111" s="1163"/>
    </row>
    <row r="112" spans="1:14" s="2" customFormat="1" ht="16.5" customHeight="1">
      <c r="A112" s="15"/>
      <c r="B112" s="168"/>
      <c r="C112" s="16"/>
      <c r="D112" s="1275"/>
      <c r="E112" s="393"/>
      <c r="F112" s="42"/>
      <c r="G112" s="16"/>
      <c r="H112" s="982"/>
      <c r="I112" s="29"/>
      <c r="J112" s="27"/>
      <c r="K112" s="16"/>
      <c r="L112" s="982"/>
      <c r="M112" s="29"/>
      <c r="N112" s="27"/>
    </row>
    <row r="113" spans="1:16" s="2" customFormat="1" ht="16.5" customHeight="1">
      <c r="A113" s="15"/>
      <c r="B113" s="168" t="s">
        <v>487</v>
      </c>
      <c r="C113" s="224"/>
      <c r="D113" s="1278"/>
      <c r="E113" s="391"/>
      <c r="F113" s="42"/>
      <c r="G113" s="16"/>
      <c r="H113" s="1271"/>
      <c r="I113" s="32"/>
      <c r="J113" s="27"/>
      <c r="K113" s="224"/>
      <c r="L113" s="1271"/>
      <c r="M113" s="391"/>
      <c r="N113" s="1160"/>
    </row>
    <row r="114" spans="1:16" s="2" customFormat="1" ht="16.5" customHeight="1">
      <c r="A114" s="15"/>
      <c r="B114" s="168"/>
      <c r="C114" s="1279"/>
      <c r="D114" s="1280"/>
      <c r="E114" s="1277"/>
      <c r="F114" s="1281"/>
      <c r="G114" s="1279"/>
      <c r="H114" s="1232"/>
      <c r="I114" s="1219"/>
      <c r="J114" s="1163"/>
      <c r="K114" s="1279"/>
      <c r="L114" s="1232"/>
      <c r="M114" s="1219"/>
      <c r="N114" s="1163"/>
    </row>
    <row r="115" spans="1:16" s="2" customFormat="1" ht="16.5" customHeight="1">
      <c r="A115" s="15"/>
      <c r="B115" s="1603" t="s">
        <v>488</v>
      </c>
      <c r="C115" s="16"/>
      <c r="D115" s="1275"/>
      <c r="E115" s="393"/>
      <c r="F115" s="42"/>
      <c r="G115" s="16"/>
      <c r="H115" s="982"/>
      <c r="I115" s="29"/>
      <c r="J115" s="27"/>
      <c r="K115" s="16"/>
      <c r="L115" s="982"/>
      <c r="M115" s="29"/>
      <c r="N115" s="27"/>
    </row>
    <row r="116" spans="1:16" s="2" customFormat="1" ht="16.5" customHeight="1">
      <c r="A116" s="15"/>
      <c r="B116" s="1603"/>
      <c r="C116" s="224"/>
      <c r="D116" s="1278"/>
      <c r="E116" s="391"/>
      <c r="F116" s="42"/>
      <c r="G116" s="224"/>
      <c r="H116" s="986"/>
      <c r="I116" s="29"/>
      <c r="J116" s="27"/>
      <c r="K116" s="224"/>
      <c r="L116" s="1271"/>
      <c r="M116" s="82"/>
      <c r="N116" s="27"/>
    </row>
    <row r="117" spans="1:16" s="2" customFormat="1" ht="16.5" customHeight="1">
      <c r="A117" s="33"/>
      <c r="B117" s="1604"/>
      <c r="C117" s="224"/>
      <c r="D117" s="1278"/>
      <c r="E117" s="393"/>
      <c r="F117" s="230"/>
      <c r="G117" s="224"/>
      <c r="H117" s="986"/>
      <c r="I117" s="29"/>
      <c r="J117" s="236"/>
      <c r="K117" s="224"/>
      <c r="L117" s="1271"/>
      <c r="M117" s="82"/>
      <c r="N117" s="27"/>
    </row>
    <row r="118" spans="1:16" s="2" customFormat="1" ht="16.5" customHeight="1">
      <c r="A118" s="1140"/>
      <c r="B118" s="1141"/>
      <c r="C118" s="1206"/>
      <c r="D118" s="1282"/>
      <c r="E118" s="1283"/>
      <c r="F118" s="505"/>
      <c r="G118" s="1206"/>
      <c r="H118" s="1282"/>
      <c r="I118" s="1283"/>
      <c r="J118" s="505"/>
      <c r="K118" s="1206"/>
      <c r="L118" s="1282"/>
      <c r="M118" s="1283"/>
      <c r="N118" s="505"/>
    </row>
    <row r="119" spans="1:16" s="2" customFormat="1" ht="16.5" customHeight="1">
      <c r="A119" s="1156" t="s">
        <v>489</v>
      </c>
      <c r="B119" s="626"/>
      <c r="C119" s="126" t="s">
        <v>1112</v>
      </c>
      <c r="D119" s="1284">
        <v>205</v>
      </c>
      <c r="E119" s="1254"/>
      <c r="F119" s="668"/>
      <c r="G119" s="126" t="s">
        <v>1112</v>
      </c>
      <c r="H119" s="1284">
        <f>SUM(H93:H116)</f>
        <v>290</v>
      </c>
      <c r="I119" s="1254"/>
      <c r="J119" s="668"/>
      <c r="K119" s="126" t="s">
        <v>1112</v>
      </c>
      <c r="L119" s="1284">
        <f>SUM(L96:L111)</f>
        <v>958</v>
      </c>
      <c r="M119" s="1254"/>
      <c r="N119" s="668"/>
      <c r="O119" s="72"/>
      <c r="P119" s="72"/>
    </row>
    <row r="120" spans="1:16" s="2" customFormat="1" ht="16.5" customHeight="1">
      <c r="A120" s="1156"/>
      <c r="B120" s="626"/>
      <c r="C120" s="126" t="s">
        <v>1113</v>
      </c>
      <c r="D120" s="1284">
        <v>0</v>
      </c>
      <c r="E120" s="1254"/>
      <c r="F120" s="668"/>
      <c r="G120" s="126" t="s">
        <v>1113</v>
      </c>
      <c r="H120" s="1284">
        <v>0</v>
      </c>
      <c r="I120" s="1254"/>
      <c r="J120" s="668"/>
      <c r="K120" s="126" t="s">
        <v>1113</v>
      </c>
      <c r="L120" s="1284">
        <v>0</v>
      </c>
      <c r="M120" s="1254"/>
      <c r="N120" s="668"/>
      <c r="O120" s="72"/>
      <c r="P120" s="72"/>
    </row>
    <row r="121" spans="1:16" s="2" customFormat="1" ht="16.5" customHeight="1">
      <c r="A121" s="650"/>
      <c r="B121" s="626"/>
      <c r="C121" s="314" t="s">
        <v>1129</v>
      </c>
      <c r="D121" s="805">
        <f>SUM(D119:D120)</f>
        <v>205</v>
      </c>
      <c r="E121" s="161"/>
      <c r="F121" s="155"/>
      <c r="G121" s="12" t="s">
        <v>1129</v>
      </c>
      <c r="H121" s="805">
        <f>SUM(H119:H120)</f>
        <v>290</v>
      </c>
      <c r="I121" s="335"/>
      <c r="J121" s="1195"/>
      <c r="K121" s="12" t="s">
        <v>1129</v>
      </c>
      <c r="L121" s="803">
        <f>SUM(L119:L120)</f>
        <v>958</v>
      </c>
      <c r="M121" s="335"/>
      <c r="N121" s="1195"/>
      <c r="O121" s="72"/>
      <c r="P121" s="72"/>
    </row>
    <row r="122" spans="1:16" s="2" customFormat="1" ht="16.5" customHeight="1">
      <c r="A122" s="1157"/>
      <c r="B122" s="1158"/>
      <c r="C122" s="1209"/>
      <c r="D122" s="1252"/>
      <c r="E122" s="1285"/>
      <c r="F122" s="1212"/>
      <c r="G122" s="1209"/>
      <c r="H122" s="1252"/>
      <c r="I122" s="1285"/>
      <c r="J122" s="1212"/>
      <c r="K122" s="1209"/>
      <c r="L122" s="1252"/>
      <c r="M122" s="1285"/>
      <c r="N122" s="1212"/>
      <c r="O122" s="72"/>
      <c r="P122" s="72"/>
    </row>
    <row r="123" spans="1:16" s="2" customFormat="1" ht="16.5" customHeight="1">
      <c r="A123" s="1151"/>
      <c r="B123" s="1159"/>
      <c r="C123" s="1183"/>
      <c r="D123" s="1253"/>
      <c r="E123" s="1221"/>
      <c r="F123" s="1187"/>
      <c r="G123" s="1183"/>
      <c r="H123" s="1253"/>
      <c r="I123" s="1221"/>
      <c r="J123" s="1187"/>
      <c r="K123" s="1183"/>
      <c r="L123" s="1253"/>
      <c r="M123" s="1221"/>
      <c r="N123" s="1187"/>
      <c r="O123" s="72"/>
      <c r="P123" s="72"/>
    </row>
    <row r="124" spans="1:16" s="2" customFormat="1" ht="16.5" customHeight="1">
      <c r="A124" s="1156" t="s">
        <v>1233</v>
      </c>
      <c r="B124" s="87"/>
      <c r="C124" s="126" t="s">
        <v>1112</v>
      </c>
      <c r="D124" s="1238">
        <f>SUM(D82,D119)</f>
        <v>2192</v>
      </c>
      <c r="E124" s="82"/>
      <c r="F124" s="1160"/>
      <c r="G124" s="126" t="s">
        <v>1112</v>
      </c>
      <c r="H124" s="1238">
        <f>SUM(H82,H119)</f>
        <v>5480</v>
      </c>
      <c r="I124" s="82"/>
      <c r="J124" s="1160"/>
      <c r="K124" s="126" t="s">
        <v>1112</v>
      </c>
      <c r="L124" s="1238">
        <f>SUM(L82,L119)</f>
        <v>6923</v>
      </c>
      <c r="M124" s="82"/>
      <c r="N124" s="1160"/>
      <c r="O124" s="72"/>
      <c r="P124" s="72"/>
    </row>
    <row r="125" spans="1:16" s="2" customFormat="1" ht="16.5" customHeight="1">
      <c r="A125" s="179"/>
      <c r="B125" s="87"/>
      <c r="C125" s="126" t="s">
        <v>1113</v>
      </c>
      <c r="D125" s="1238">
        <f>SUM(D83,D120)</f>
        <v>-150</v>
      </c>
      <c r="E125" s="82"/>
      <c r="F125" s="1160"/>
      <c r="G125" s="126" t="s">
        <v>1113</v>
      </c>
      <c r="H125" s="1238">
        <f>SUM(H83,H120)</f>
        <v>0</v>
      </c>
      <c r="I125" s="82"/>
      <c r="J125" s="1160"/>
      <c r="K125" s="126" t="s">
        <v>1113</v>
      </c>
      <c r="L125" s="1238">
        <f>SUM(L83,L120)</f>
        <v>0</v>
      </c>
      <c r="M125" s="82"/>
      <c r="N125" s="1160"/>
      <c r="O125" s="72"/>
      <c r="P125" s="72"/>
    </row>
    <row r="126" spans="1:16" s="2" customFormat="1" ht="16.5" customHeight="1">
      <c r="A126" s="179"/>
      <c r="B126" s="87"/>
      <c r="C126" s="314" t="s">
        <v>1129</v>
      </c>
      <c r="D126" s="1245">
        <f>SUM(D124:D125)</f>
        <v>2042</v>
      </c>
      <c r="E126" s="1286"/>
      <c r="F126" s="1160"/>
      <c r="G126" s="314" t="s">
        <v>1129</v>
      </c>
      <c r="H126" s="1245">
        <f>SUM(H124:H125)</f>
        <v>5480</v>
      </c>
      <c r="I126" s="1286"/>
      <c r="J126" s="1160"/>
      <c r="K126" s="126" t="s">
        <v>1234</v>
      </c>
      <c r="L126" s="1245">
        <f>SUM(L124:L125)</f>
        <v>6923</v>
      </c>
      <c r="M126" s="1286"/>
      <c r="N126" s="1160"/>
      <c r="O126" s="72"/>
      <c r="P126" s="72"/>
    </row>
    <row r="127" spans="1:16" s="2" customFormat="1" ht="16.5" customHeight="1">
      <c r="A127" s="33"/>
      <c r="B127" s="1139"/>
      <c r="C127" s="33"/>
      <c r="D127" s="1232"/>
      <c r="E127" s="1219"/>
      <c r="F127" s="1163"/>
      <c r="G127" s="33"/>
      <c r="H127" s="1232"/>
      <c r="I127" s="1219"/>
      <c r="J127" s="1163"/>
      <c r="K127" s="33"/>
      <c r="L127" s="1232"/>
      <c r="M127" s="1219"/>
      <c r="N127" s="1163"/>
    </row>
    <row r="128" spans="1:16" ht="16.5" customHeight="1"/>
  </sheetData>
  <mergeCells count="1">
    <mergeCell ref="B115:B117"/>
  </mergeCells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39" firstPageNumber="95" orientation="portrait" useFirstPageNumber="1" r:id="rId1"/>
  <headerFooter scaleWithDoc="0" alignWithMargins="0">
    <oddFooter>&amp;C108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rgb="FFFFFF00"/>
    <pageSetUpPr fitToPage="1"/>
  </sheetPr>
  <dimension ref="A1:AG123"/>
  <sheetViews>
    <sheetView showGridLines="0" view="pageBreakPreview" zoomScaleNormal="100" zoomScaleSheetLayoutView="100" workbookViewId="0">
      <pane ySplit="5" topLeftCell="A6" activePane="bottomLeft" state="frozen"/>
      <selection activeCell="K35" sqref="K35"/>
      <selection pane="bottomLeft" activeCell="K35" sqref="K35"/>
    </sheetView>
  </sheetViews>
  <sheetFormatPr defaultColWidth="9" defaultRowHeight="18" customHeight="1"/>
  <cols>
    <col min="1" max="1" width="1.625" style="3" customWidth="1"/>
    <col min="2" max="2" width="15" style="2" customWidth="1"/>
    <col min="3" max="3" width="34" style="3" customWidth="1"/>
    <col min="4" max="4" width="8.75" style="853" customWidth="1"/>
    <col min="5" max="5" width="7" style="555" customWidth="1"/>
    <col min="6" max="6" width="8.75" style="13" customWidth="1"/>
    <col min="7" max="7" width="34" style="3" customWidth="1"/>
    <col min="8" max="8" width="8.75" style="853" customWidth="1"/>
    <col min="9" max="9" width="7" style="555" customWidth="1"/>
    <col min="10" max="10" width="8.75" style="13" customWidth="1"/>
    <col min="11" max="11" width="34" style="3" customWidth="1"/>
    <col min="12" max="12" width="8.75" style="853" customWidth="1"/>
    <col min="13" max="13" width="7" style="555" customWidth="1"/>
    <col min="14" max="14" width="8.75" style="13" customWidth="1"/>
    <col min="15" max="16384" width="9" style="3"/>
  </cols>
  <sheetData>
    <row r="1" spans="1:33" s="176" customFormat="1" ht="18" customHeight="1">
      <c r="A1" s="351" t="s">
        <v>1058</v>
      </c>
      <c r="B1" s="47"/>
      <c r="D1" s="824"/>
      <c r="E1" s="628"/>
      <c r="F1" s="352"/>
      <c r="G1" s="352"/>
      <c r="H1" s="1137" t="s">
        <v>3</v>
      </c>
      <c r="I1" s="566"/>
      <c r="J1" s="352"/>
      <c r="K1" s="352"/>
      <c r="L1" s="824"/>
      <c r="M1" s="628"/>
      <c r="N1" s="352"/>
    </row>
    <row r="2" spans="1:33" s="176" customFormat="1" ht="16.5" customHeight="1">
      <c r="B2" s="47"/>
      <c r="D2" s="857"/>
      <c r="E2" s="566"/>
      <c r="F2" s="622"/>
      <c r="H2" s="857"/>
      <c r="I2" s="628"/>
      <c r="J2" s="352"/>
      <c r="K2" s="352"/>
      <c r="L2" s="824"/>
      <c r="M2" s="628"/>
      <c r="N2" s="352"/>
    </row>
    <row r="3" spans="1:33" s="69" customFormat="1" ht="16.5" customHeight="1">
      <c r="B3" s="74"/>
      <c r="C3" s="70"/>
      <c r="D3" s="855"/>
      <c r="E3" s="558"/>
      <c r="F3" s="71"/>
      <c r="G3" s="70"/>
      <c r="H3" s="855"/>
      <c r="I3" s="558"/>
      <c r="J3" s="71"/>
      <c r="K3" s="70"/>
      <c r="L3" s="854"/>
      <c r="M3" s="558"/>
      <c r="N3" s="558" t="s">
        <v>408</v>
      </c>
    </row>
    <row r="4" spans="1:33" s="47" customFormat="1" ht="18" customHeight="1">
      <c r="A4" s="21" t="s">
        <v>955</v>
      </c>
      <c r="B4" s="22"/>
      <c r="C4" s="219" t="s">
        <v>428</v>
      </c>
      <c r="D4" s="800"/>
      <c r="E4" s="338"/>
      <c r="F4" s="582"/>
      <c r="G4" s="401" t="s">
        <v>423</v>
      </c>
      <c r="H4" s="811"/>
      <c r="I4" s="333"/>
      <c r="J4" s="583"/>
      <c r="K4" s="455" t="s">
        <v>424</v>
      </c>
      <c r="L4" s="811"/>
      <c r="M4" s="333"/>
      <c r="N4" s="591"/>
    </row>
    <row r="5" spans="1:33" s="47" customFormat="1" ht="18" customHeight="1">
      <c r="A5" s="23"/>
      <c r="B5" s="24"/>
      <c r="C5" s="455" t="s">
        <v>412</v>
      </c>
      <c r="D5" s="801" t="s">
        <v>1207</v>
      </c>
      <c r="E5" s="334" t="s">
        <v>302</v>
      </c>
      <c r="F5" s="583" t="s">
        <v>413</v>
      </c>
      <c r="G5" s="457" t="s">
        <v>412</v>
      </c>
      <c r="H5" s="801" t="s">
        <v>1207</v>
      </c>
      <c r="I5" s="334" t="s">
        <v>302</v>
      </c>
      <c r="J5" s="586" t="s">
        <v>413</v>
      </c>
      <c r="K5" s="487" t="s">
        <v>412</v>
      </c>
      <c r="L5" s="801" t="s">
        <v>1207</v>
      </c>
      <c r="M5" s="334" t="s">
        <v>302</v>
      </c>
      <c r="N5" s="583" t="s">
        <v>413</v>
      </c>
    </row>
    <row r="6" spans="1:33" s="2" customFormat="1" ht="18.75" customHeight="1">
      <c r="A6" s="177" t="s">
        <v>1235</v>
      </c>
      <c r="B6" s="178"/>
      <c r="C6" s="25"/>
      <c r="D6" s="820"/>
      <c r="E6" s="1143"/>
      <c r="F6" s="129"/>
      <c r="G6" s="25"/>
      <c r="H6" s="820"/>
      <c r="I6" s="1143"/>
      <c r="J6" s="129"/>
      <c r="K6" s="25"/>
      <c r="L6" s="820"/>
      <c r="M6" s="1143"/>
      <c r="N6" s="129"/>
    </row>
    <row r="7" spans="1:33" s="69" customFormat="1" ht="6.6" customHeight="1">
      <c r="A7" s="179"/>
      <c r="B7" s="180"/>
      <c r="C7" s="80"/>
      <c r="D7" s="1179"/>
      <c r="E7" s="82"/>
      <c r="F7" s="1160"/>
      <c r="G7" s="80"/>
      <c r="H7" s="1179"/>
      <c r="I7" s="82"/>
      <c r="J7" s="1160"/>
      <c r="K7" s="80"/>
      <c r="L7" s="1222"/>
      <c r="M7" s="82"/>
      <c r="N7" s="1160"/>
      <c r="U7" s="72"/>
      <c r="V7" s="72"/>
      <c r="W7" s="72"/>
      <c r="X7" s="72"/>
      <c r="AD7" s="72"/>
      <c r="AE7" s="72"/>
      <c r="AF7" s="72"/>
      <c r="AG7" s="72"/>
    </row>
    <row r="8" spans="1:33" s="2" customFormat="1" ht="16.5" customHeight="1">
      <c r="A8" s="179" t="s">
        <v>466</v>
      </c>
      <c r="B8" s="180"/>
      <c r="C8" s="15"/>
      <c r="D8" s="243"/>
      <c r="E8" s="32"/>
      <c r="F8" s="236"/>
      <c r="G8" s="15"/>
      <c r="H8" s="243"/>
      <c r="I8" s="32"/>
      <c r="J8" s="236"/>
      <c r="K8" s="15"/>
      <c r="L8" s="32"/>
      <c r="M8" s="32"/>
      <c r="N8" s="236"/>
    </row>
    <row r="9" spans="1:33" s="2" customFormat="1" ht="6" customHeight="1">
      <c r="A9" s="179"/>
      <c r="B9" s="180"/>
      <c r="C9" s="36"/>
      <c r="D9" s="803"/>
      <c r="E9" s="347"/>
      <c r="F9" s="147"/>
      <c r="G9" s="36"/>
      <c r="H9" s="803"/>
      <c r="I9" s="347"/>
      <c r="J9" s="147"/>
      <c r="K9" s="410"/>
      <c r="L9" s="803"/>
      <c r="M9" s="1144"/>
      <c r="N9" s="155"/>
      <c r="AD9" s="51"/>
      <c r="AE9" s="51"/>
      <c r="AF9" s="51"/>
      <c r="AG9" s="51"/>
    </row>
    <row r="10" spans="1:33" s="2" customFormat="1" ht="16.5" customHeight="1">
      <c r="A10" s="179"/>
      <c r="B10" s="222" t="s">
        <v>467</v>
      </c>
      <c r="C10" s="80" t="s">
        <v>1242</v>
      </c>
      <c r="D10" s="1166">
        <v>550</v>
      </c>
      <c r="E10" s="391" t="s">
        <v>20</v>
      </c>
      <c r="F10" s="27" t="s">
        <v>67</v>
      </c>
      <c r="G10" s="474" t="s">
        <v>1242</v>
      </c>
      <c r="H10" s="1168">
        <v>935</v>
      </c>
      <c r="I10" s="391" t="s">
        <v>20</v>
      </c>
      <c r="J10" s="1160" t="s">
        <v>1231</v>
      </c>
      <c r="K10" s="80" t="s">
        <v>112</v>
      </c>
      <c r="L10" s="1216">
        <v>400</v>
      </c>
      <c r="M10" s="391" t="s">
        <v>18</v>
      </c>
      <c r="N10" s="236" t="s">
        <v>67</v>
      </c>
      <c r="O10" s="69"/>
      <c r="P10" s="69"/>
    </row>
    <row r="11" spans="1:33" s="2" customFormat="1" ht="16.5" customHeight="1">
      <c r="A11" s="179"/>
      <c r="B11" s="222"/>
      <c r="C11" s="80" t="s">
        <v>1239</v>
      </c>
      <c r="D11" s="1166">
        <v>500</v>
      </c>
      <c r="E11" s="391" t="s">
        <v>20</v>
      </c>
      <c r="F11" s="27" t="s">
        <v>67</v>
      </c>
      <c r="G11" s="474" t="s">
        <v>1239</v>
      </c>
      <c r="H11" s="1168">
        <v>1000</v>
      </c>
      <c r="I11" s="391" t="s">
        <v>20</v>
      </c>
      <c r="J11" s="1160" t="s">
        <v>67</v>
      </c>
      <c r="K11" s="80" t="s">
        <v>71</v>
      </c>
      <c r="L11" s="1216">
        <v>290</v>
      </c>
      <c r="M11" s="391" t="s">
        <v>18</v>
      </c>
      <c r="N11" s="236" t="s">
        <v>67</v>
      </c>
      <c r="O11" s="69"/>
      <c r="P11" s="69"/>
    </row>
    <row r="12" spans="1:33" s="2" customFormat="1" ht="16.5" customHeight="1">
      <c r="A12" s="179"/>
      <c r="B12" s="222"/>
      <c r="C12" s="80"/>
      <c r="D12" s="1166">
        <v>100</v>
      </c>
      <c r="E12" s="391" t="s">
        <v>38</v>
      </c>
      <c r="F12" s="27">
        <v>2020</v>
      </c>
      <c r="G12" s="474"/>
      <c r="H12" s="1168"/>
      <c r="I12" s="391"/>
      <c r="J12" s="1160"/>
      <c r="K12" s="80"/>
      <c r="L12" s="1216"/>
      <c r="M12" s="391"/>
      <c r="N12" s="236"/>
      <c r="O12" s="69"/>
      <c r="P12" s="69"/>
    </row>
    <row r="13" spans="1:33" s="2" customFormat="1" ht="16.5" customHeight="1">
      <c r="A13" s="179"/>
      <c r="B13" s="222"/>
      <c r="C13" s="80"/>
      <c r="D13" s="1168">
        <v>100</v>
      </c>
      <c r="E13" s="391" t="s">
        <v>38</v>
      </c>
      <c r="F13" s="27">
        <v>2021</v>
      </c>
      <c r="G13" s="80"/>
      <c r="H13" s="1168"/>
      <c r="I13" s="391"/>
      <c r="J13" s="27"/>
      <c r="K13" s="80"/>
      <c r="L13" s="1216"/>
      <c r="M13" s="391"/>
      <c r="N13" s="236"/>
      <c r="O13" s="69"/>
      <c r="P13" s="69"/>
    </row>
    <row r="14" spans="1:33" s="2" customFormat="1" ht="16.5" customHeight="1">
      <c r="A14" s="179"/>
      <c r="B14" s="222"/>
      <c r="C14" s="80"/>
      <c r="D14" s="1168"/>
      <c r="E14" s="391"/>
      <c r="F14" s="27"/>
      <c r="G14" s="80"/>
      <c r="H14" s="1168"/>
      <c r="I14" s="391"/>
      <c r="J14" s="27"/>
      <c r="K14" s="80"/>
      <c r="L14" s="1216"/>
      <c r="M14" s="391"/>
      <c r="N14" s="236"/>
      <c r="O14" s="69"/>
      <c r="P14" s="69"/>
    </row>
    <row r="15" spans="1:33" s="2" customFormat="1" ht="16.5" customHeight="1">
      <c r="A15" s="179"/>
      <c r="B15" s="222"/>
      <c r="C15" s="517"/>
      <c r="D15" s="1171"/>
      <c r="E15" s="1260"/>
      <c r="F15" s="1174"/>
      <c r="G15" s="517"/>
      <c r="H15" s="1171"/>
      <c r="I15" s="1260"/>
      <c r="J15" s="1174"/>
      <c r="K15" s="517"/>
      <c r="L15" s="1287"/>
      <c r="M15" s="1260"/>
      <c r="N15" s="1174"/>
      <c r="O15" s="69"/>
      <c r="P15" s="69"/>
    </row>
    <row r="16" spans="1:33" s="2" customFormat="1" ht="16.5" customHeight="1">
      <c r="A16" s="179"/>
      <c r="B16" s="222"/>
      <c r="C16" s="80"/>
      <c r="D16" s="1168"/>
      <c r="E16" s="82"/>
      <c r="F16" s="1160"/>
      <c r="G16" s="80"/>
      <c r="H16" s="1168"/>
      <c r="I16" s="82"/>
      <c r="J16" s="1160"/>
      <c r="K16" s="80"/>
      <c r="L16" s="1216"/>
      <c r="M16" s="82"/>
      <c r="N16" s="1160"/>
      <c r="O16" s="69"/>
      <c r="P16" s="69"/>
    </row>
    <row r="17" spans="1:16" s="2" customFormat="1" ht="16.5" customHeight="1">
      <c r="A17" s="179"/>
      <c r="B17" s="222" t="s">
        <v>468</v>
      </c>
      <c r="C17" s="80"/>
      <c r="D17" s="1168"/>
      <c r="E17" s="29"/>
      <c r="F17" s="1160"/>
      <c r="G17" s="80"/>
      <c r="H17" s="1168"/>
      <c r="I17" s="29"/>
      <c r="J17" s="1160"/>
      <c r="K17" s="80" t="s">
        <v>71</v>
      </c>
      <c r="L17" s="1216">
        <v>15</v>
      </c>
      <c r="M17" s="29" t="s">
        <v>20</v>
      </c>
      <c r="N17" s="1160" t="s">
        <v>67</v>
      </c>
      <c r="O17" s="69"/>
      <c r="P17" s="69"/>
    </row>
    <row r="18" spans="1:16" s="2" customFormat="1" ht="16.5" customHeight="1">
      <c r="A18" s="179"/>
      <c r="B18" s="222"/>
      <c r="C18" s="80" t="s">
        <v>1241</v>
      </c>
      <c r="D18" s="1168">
        <v>887</v>
      </c>
      <c r="E18" s="29" t="s">
        <v>20</v>
      </c>
      <c r="F18" s="1160" t="s">
        <v>67</v>
      </c>
      <c r="G18" s="80" t="s">
        <v>1241</v>
      </c>
      <c r="H18" s="1168">
        <v>1280</v>
      </c>
      <c r="I18" s="29" t="s">
        <v>20</v>
      </c>
      <c r="J18" s="1160" t="s">
        <v>67</v>
      </c>
      <c r="K18" s="80"/>
      <c r="L18" s="1216"/>
      <c r="M18" s="29"/>
      <c r="N18" s="1160"/>
      <c r="O18" s="69"/>
      <c r="P18" s="69"/>
    </row>
    <row r="19" spans="1:16" s="2" customFormat="1" ht="16.5" customHeight="1">
      <c r="A19" s="179"/>
      <c r="B19" s="222"/>
      <c r="C19" s="80" t="s">
        <v>1239</v>
      </c>
      <c r="D19" s="1168">
        <v>310</v>
      </c>
      <c r="E19" s="29" t="s">
        <v>20</v>
      </c>
      <c r="F19" s="1160" t="s">
        <v>67</v>
      </c>
      <c r="G19" s="80" t="s">
        <v>1239</v>
      </c>
      <c r="H19" s="1168">
        <v>537</v>
      </c>
      <c r="I19" s="29" t="s">
        <v>20</v>
      </c>
      <c r="J19" s="1160" t="s">
        <v>67</v>
      </c>
      <c r="K19" s="80"/>
      <c r="L19" s="1216"/>
      <c r="M19" s="29"/>
      <c r="N19" s="1160"/>
      <c r="O19" s="69"/>
      <c r="P19" s="69"/>
    </row>
    <row r="20" spans="1:16" s="2" customFormat="1" ht="16.5" customHeight="1">
      <c r="A20" s="179"/>
      <c r="B20" s="222"/>
      <c r="C20" s="80"/>
      <c r="D20" s="1168"/>
      <c r="E20" s="29"/>
      <c r="F20" s="1160"/>
      <c r="G20" s="15"/>
      <c r="H20" s="1199"/>
      <c r="I20" s="32"/>
      <c r="J20" s="236"/>
      <c r="K20" s="1288"/>
      <c r="L20" s="1216"/>
      <c r="M20" s="29"/>
      <c r="N20" s="1160"/>
      <c r="O20" s="69"/>
      <c r="P20" s="69"/>
    </row>
    <row r="21" spans="1:16" s="2" customFormat="1" ht="16.5" customHeight="1">
      <c r="A21" s="179"/>
      <c r="B21" s="222"/>
      <c r="C21" s="517"/>
      <c r="D21" s="1171"/>
      <c r="E21" s="1260"/>
      <c r="F21" s="1174"/>
      <c r="G21" s="517"/>
      <c r="H21" s="1171"/>
      <c r="I21" s="1260"/>
      <c r="J21" s="1174"/>
      <c r="K21" s="517"/>
      <c r="L21" s="1287"/>
      <c r="M21" s="1260"/>
      <c r="N21" s="1174"/>
      <c r="O21" s="69"/>
      <c r="P21" s="69"/>
    </row>
    <row r="22" spans="1:16" s="2" customFormat="1" ht="16.5" customHeight="1">
      <c r="A22" s="179"/>
      <c r="B22" s="222"/>
      <c r="C22" s="80"/>
      <c r="D22" s="1168"/>
      <c r="E22" s="82"/>
      <c r="F22" s="1160"/>
      <c r="G22" s="80"/>
      <c r="H22" s="1168"/>
      <c r="I22" s="82"/>
      <c r="J22" s="1160"/>
      <c r="K22" s="80"/>
      <c r="L22" s="1216"/>
      <c r="M22" s="82"/>
      <c r="N22" s="1160"/>
      <c r="O22" s="69"/>
      <c r="P22" s="69"/>
    </row>
    <row r="23" spans="1:16" s="2" customFormat="1" ht="16.5" customHeight="1">
      <c r="A23" s="179"/>
      <c r="B23" s="222" t="s">
        <v>469</v>
      </c>
      <c r="C23" s="80" t="s">
        <v>77</v>
      </c>
      <c r="D23" s="1176">
        <v>390</v>
      </c>
      <c r="E23" s="391" t="s">
        <v>20</v>
      </c>
      <c r="F23" s="27" t="s">
        <v>67</v>
      </c>
      <c r="G23" s="80" t="s">
        <v>76</v>
      </c>
      <c r="H23" s="1176">
        <v>150</v>
      </c>
      <c r="I23" s="391" t="s">
        <v>20</v>
      </c>
      <c r="J23" s="27" t="s">
        <v>67</v>
      </c>
      <c r="K23" s="80" t="s">
        <v>112</v>
      </c>
      <c r="L23" s="82">
        <v>22</v>
      </c>
      <c r="M23" s="391" t="s">
        <v>20</v>
      </c>
      <c r="N23" s="236" t="s">
        <v>67</v>
      </c>
      <c r="O23" s="69"/>
      <c r="P23" s="69"/>
    </row>
    <row r="24" spans="1:16" s="2" customFormat="1" ht="16.5" customHeight="1">
      <c r="A24" s="179"/>
      <c r="B24" s="222"/>
      <c r="C24" s="80" t="s">
        <v>1242</v>
      </c>
      <c r="D24" s="1182">
        <v>400</v>
      </c>
      <c r="E24" s="82" t="s">
        <v>20</v>
      </c>
      <c r="F24" s="1160" t="s">
        <v>67</v>
      </c>
      <c r="G24" s="80" t="s">
        <v>77</v>
      </c>
      <c r="H24" s="1176">
        <v>1135</v>
      </c>
      <c r="I24" s="391" t="s">
        <v>20</v>
      </c>
      <c r="J24" s="27" t="s">
        <v>67</v>
      </c>
      <c r="K24" s="80" t="s">
        <v>113</v>
      </c>
      <c r="L24" s="82">
        <v>140</v>
      </c>
      <c r="M24" s="391" t="s">
        <v>20</v>
      </c>
      <c r="N24" s="236" t="s">
        <v>67</v>
      </c>
      <c r="O24" s="69"/>
      <c r="P24" s="69"/>
    </row>
    <row r="25" spans="1:16" s="2" customFormat="1" ht="16.5" customHeight="1">
      <c r="A25" s="179"/>
      <c r="B25" s="222"/>
      <c r="C25" s="80" t="s">
        <v>1239</v>
      </c>
      <c r="D25" s="1182">
        <v>310</v>
      </c>
      <c r="E25" s="82" t="s">
        <v>20</v>
      </c>
      <c r="F25" s="1160" t="s">
        <v>67</v>
      </c>
      <c r="G25" s="80" t="s">
        <v>114</v>
      </c>
      <c r="H25" s="1176">
        <v>140</v>
      </c>
      <c r="I25" s="391" t="s">
        <v>20</v>
      </c>
      <c r="J25" s="27" t="s">
        <v>67</v>
      </c>
      <c r="K25" s="80" t="s">
        <v>71</v>
      </c>
      <c r="L25" s="82">
        <v>150</v>
      </c>
      <c r="M25" s="391" t="s">
        <v>20</v>
      </c>
      <c r="N25" s="236" t="s">
        <v>67</v>
      </c>
      <c r="O25" s="69"/>
      <c r="P25" s="69"/>
    </row>
    <row r="26" spans="1:16" s="2" customFormat="1" ht="16.5" customHeight="1">
      <c r="A26" s="179"/>
      <c r="B26" s="222"/>
      <c r="C26" s="80" t="s">
        <v>99</v>
      </c>
      <c r="D26" s="1182">
        <v>400</v>
      </c>
      <c r="E26" s="82" t="s">
        <v>20</v>
      </c>
      <c r="F26" s="1160" t="s">
        <v>67</v>
      </c>
      <c r="G26" s="80" t="s">
        <v>1242</v>
      </c>
      <c r="H26" s="1176">
        <v>320</v>
      </c>
      <c r="I26" s="391" t="s">
        <v>20</v>
      </c>
      <c r="J26" s="27" t="s">
        <v>67</v>
      </c>
      <c r="K26" s="80" t="s">
        <v>115</v>
      </c>
      <c r="L26" s="82">
        <v>15</v>
      </c>
      <c r="M26" s="391" t="s">
        <v>20</v>
      </c>
      <c r="N26" s="236" t="s">
        <v>67</v>
      </c>
      <c r="O26" s="69"/>
      <c r="P26" s="69"/>
    </row>
    <row r="27" spans="1:16" s="2" customFormat="1" ht="16.5" customHeight="1">
      <c r="A27" s="179"/>
      <c r="B27" s="222"/>
      <c r="C27" s="80" t="s">
        <v>100</v>
      </c>
      <c r="D27" s="1182">
        <v>630</v>
      </c>
      <c r="E27" s="82" t="s">
        <v>20</v>
      </c>
      <c r="F27" s="1160" t="s">
        <v>67</v>
      </c>
      <c r="G27" s="80" t="s">
        <v>1239</v>
      </c>
      <c r="H27" s="1176">
        <v>401</v>
      </c>
      <c r="I27" s="391" t="s">
        <v>20</v>
      </c>
      <c r="J27" s="27" t="s">
        <v>67</v>
      </c>
      <c r="K27" s="80"/>
      <c r="L27" s="82"/>
      <c r="M27" s="391"/>
      <c r="N27" s="236"/>
      <c r="O27" s="69"/>
      <c r="P27" s="69"/>
    </row>
    <row r="28" spans="1:16" s="2" customFormat="1" ht="16.5" customHeight="1">
      <c r="A28" s="179"/>
      <c r="B28" s="222"/>
      <c r="C28" s="80"/>
      <c r="D28" s="1177"/>
      <c r="E28" s="391"/>
      <c r="F28" s="27"/>
      <c r="G28" s="80" t="s">
        <v>99</v>
      </c>
      <c r="H28" s="1176">
        <v>640</v>
      </c>
      <c r="I28" s="391" t="s">
        <v>20</v>
      </c>
      <c r="J28" s="27" t="s">
        <v>67</v>
      </c>
      <c r="K28" s="80"/>
      <c r="L28" s="82"/>
      <c r="M28" s="391"/>
      <c r="N28" s="236"/>
      <c r="O28" s="69"/>
      <c r="P28" s="69"/>
    </row>
    <row r="29" spans="1:16" s="2" customFormat="1" ht="16.5" customHeight="1">
      <c r="A29" s="179"/>
      <c r="B29" s="222"/>
      <c r="C29" s="80"/>
      <c r="D29" s="1177"/>
      <c r="E29" s="391"/>
      <c r="F29" s="27"/>
      <c r="G29" s="80" t="s">
        <v>100</v>
      </c>
      <c r="H29" s="1176">
        <v>1011</v>
      </c>
      <c r="I29" s="391" t="s">
        <v>20</v>
      </c>
      <c r="J29" s="27" t="s">
        <v>67</v>
      </c>
      <c r="K29" s="80"/>
      <c r="L29" s="82"/>
      <c r="M29" s="391"/>
      <c r="N29" s="236"/>
      <c r="O29" s="69"/>
      <c r="P29" s="69"/>
    </row>
    <row r="30" spans="1:16" s="2" customFormat="1" ht="16.5" customHeight="1">
      <c r="A30" s="179"/>
      <c r="B30" s="222"/>
      <c r="C30" s="80"/>
      <c r="D30" s="1177"/>
      <c r="E30" s="29"/>
      <c r="F30" s="1160"/>
      <c r="G30" s="80"/>
      <c r="H30" s="1177"/>
      <c r="I30" s="391"/>
      <c r="J30" s="27"/>
      <c r="K30" s="80"/>
      <c r="L30" s="82"/>
      <c r="M30" s="29"/>
      <c r="N30" s="1160"/>
      <c r="O30" s="69"/>
      <c r="P30" s="69"/>
    </row>
    <row r="31" spans="1:16" s="2" customFormat="1" ht="16.5" customHeight="1">
      <c r="A31" s="179"/>
      <c r="B31" s="222"/>
      <c r="C31" s="517"/>
      <c r="D31" s="1178"/>
      <c r="E31" s="1260"/>
      <c r="F31" s="1174"/>
      <c r="G31" s="517"/>
      <c r="H31" s="1178"/>
      <c r="I31" s="1260"/>
      <c r="J31" s="1174"/>
      <c r="K31" s="517"/>
      <c r="L31" s="1287"/>
      <c r="M31" s="1260"/>
      <c r="N31" s="1174"/>
      <c r="O31" s="69"/>
      <c r="P31" s="69"/>
    </row>
    <row r="32" spans="1:16" s="2" customFormat="1" ht="16.5" customHeight="1">
      <c r="A32" s="179"/>
      <c r="B32" s="222"/>
      <c r="C32" s="80"/>
      <c r="D32" s="1179"/>
      <c r="E32" s="82"/>
      <c r="F32" s="1160"/>
      <c r="G32" s="80"/>
      <c r="H32" s="1179"/>
      <c r="I32" s="82"/>
      <c r="J32" s="1160"/>
      <c r="K32" s="80"/>
      <c r="L32" s="1216"/>
      <c r="M32" s="82"/>
      <c r="N32" s="1160"/>
      <c r="O32" s="69"/>
      <c r="P32" s="69"/>
    </row>
    <row r="33" spans="1:16" s="2" customFormat="1" ht="16.5" customHeight="1">
      <c r="A33" s="179"/>
      <c r="B33" s="222" t="s">
        <v>470</v>
      </c>
      <c r="C33" s="80"/>
      <c r="D33" s="1289"/>
      <c r="E33" s="29"/>
      <c r="F33" s="1160"/>
      <c r="G33" s="80"/>
      <c r="H33" s="1179"/>
      <c r="I33" s="82"/>
      <c r="J33" s="1160"/>
      <c r="K33" s="80"/>
      <c r="L33" s="1290"/>
      <c r="M33" s="82"/>
      <c r="N33" s="1160"/>
      <c r="O33" s="69"/>
      <c r="P33" s="69"/>
    </row>
    <row r="34" spans="1:16" s="2" customFormat="1" ht="16.5" customHeight="1">
      <c r="A34" s="179"/>
      <c r="B34" s="222"/>
      <c r="C34" s="517"/>
      <c r="D34" s="1178"/>
      <c r="E34" s="1260"/>
      <c r="F34" s="1174"/>
      <c r="G34" s="517"/>
      <c r="H34" s="1178"/>
      <c r="I34" s="1260"/>
      <c r="J34" s="1174"/>
      <c r="K34" s="517"/>
      <c r="L34" s="1287"/>
      <c r="M34" s="1260"/>
      <c r="N34" s="1174"/>
      <c r="O34" s="69"/>
      <c r="P34" s="69"/>
    </row>
    <row r="35" spans="1:16" s="2" customFormat="1" ht="16.5" customHeight="1">
      <c r="A35" s="179"/>
      <c r="B35" s="222"/>
      <c r="C35" s="80"/>
      <c r="D35" s="1179"/>
      <c r="E35" s="82"/>
      <c r="F35" s="1160"/>
      <c r="G35" s="80"/>
      <c r="H35" s="1179"/>
      <c r="I35" s="82"/>
      <c r="J35" s="1160"/>
      <c r="K35" s="80"/>
      <c r="L35" s="1216"/>
      <c r="M35" s="82"/>
      <c r="N35" s="1160"/>
      <c r="O35" s="69"/>
      <c r="P35" s="69"/>
    </row>
    <row r="36" spans="1:16" s="2" customFormat="1" ht="16.5" customHeight="1">
      <c r="A36" s="179"/>
      <c r="B36" s="222" t="s">
        <v>471</v>
      </c>
      <c r="C36" s="80"/>
      <c r="D36" s="1179"/>
      <c r="E36" s="29"/>
      <c r="F36" s="1160"/>
      <c r="G36" s="80"/>
      <c r="H36" s="1179"/>
      <c r="I36" s="391"/>
      <c r="J36" s="27"/>
      <c r="K36" s="80"/>
      <c r="L36" s="1216"/>
      <c r="M36" s="29"/>
      <c r="N36" s="1160"/>
      <c r="O36" s="69"/>
      <c r="P36" s="69"/>
    </row>
    <row r="37" spans="1:16" s="2" customFormat="1" ht="16.5" customHeight="1">
      <c r="A37" s="179"/>
      <c r="B37" s="222" t="s">
        <v>1</v>
      </c>
      <c r="C37" s="1291"/>
      <c r="D37" s="1292"/>
      <c r="E37" s="1266"/>
      <c r="F37" s="1174"/>
      <c r="G37" s="517"/>
      <c r="H37" s="1178"/>
      <c r="I37" s="1260"/>
      <c r="J37" s="1174"/>
      <c r="K37" s="517"/>
      <c r="L37" s="1287"/>
      <c r="M37" s="1266"/>
      <c r="N37" s="1174"/>
      <c r="O37" s="69"/>
      <c r="P37" s="69"/>
    </row>
    <row r="38" spans="1:16" s="2" customFormat="1" ht="16.5" customHeight="1">
      <c r="A38" s="179"/>
      <c r="B38" s="222"/>
      <c r="C38" s="370"/>
      <c r="D38" s="1289"/>
      <c r="E38" s="82"/>
      <c r="F38" s="1160"/>
      <c r="G38" s="80"/>
      <c r="H38" s="1179"/>
      <c r="I38" s="82"/>
      <c r="J38" s="1160"/>
      <c r="K38" s="80"/>
      <c r="L38" s="1290"/>
      <c r="M38" s="82"/>
      <c r="N38" s="1160"/>
      <c r="O38" s="69"/>
      <c r="P38" s="69"/>
    </row>
    <row r="39" spans="1:16" s="2" customFormat="1" ht="16.5" customHeight="1">
      <c r="A39" s="179"/>
      <c r="B39" s="222" t="s">
        <v>472</v>
      </c>
      <c r="C39" s="370" t="s">
        <v>104</v>
      </c>
      <c r="D39" s="1169">
        <v>620</v>
      </c>
      <c r="E39" s="391" t="s">
        <v>20</v>
      </c>
      <c r="F39" s="27" t="s">
        <v>67</v>
      </c>
      <c r="G39" s="80" t="s">
        <v>104</v>
      </c>
      <c r="H39" s="1169">
        <v>965</v>
      </c>
      <c r="I39" s="391" t="s">
        <v>20</v>
      </c>
      <c r="J39" s="27" t="s">
        <v>67</v>
      </c>
      <c r="K39" s="80" t="s">
        <v>726</v>
      </c>
      <c r="L39" s="1216">
        <v>10</v>
      </c>
      <c r="M39" s="391" t="s">
        <v>20</v>
      </c>
      <c r="N39" s="236" t="s">
        <v>67</v>
      </c>
      <c r="O39" s="69"/>
      <c r="P39" s="69"/>
    </row>
    <row r="40" spans="1:16" s="2" customFormat="1" ht="16.5" customHeight="1">
      <c r="A40" s="179"/>
      <c r="B40" s="222"/>
      <c r="C40" s="370"/>
      <c r="D40" s="1169"/>
      <c r="E40" s="391"/>
      <c r="F40" s="27"/>
      <c r="G40" s="80"/>
      <c r="H40" s="1169"/>
      <c r="I40" s="391"/>
      <c r="J40" s="27"/>
      <c r="K40" s="80" t="s">
        <v>116</v>
      </c>
      <c r="L40" s="1216">
        <v>195</v>
      </c>
      <c r="M40" s="391" t="s">
        <v>20</v>
      </c>
      <c r="N40" s="236" t="s">
        <v>67</v>
      </c>
      <c r="O40" s="69"/>
      <c r="P40" s="69"/>
    </row>
    <row r="41" spans="1:16" s="2" customFormat="1" ht="16.5" customHeight="1">
      <c r="A41" s="179"/>
      <c r="B41" s="222"/>
      <c r="C41" s="80"/>
      <c r="D41" s="1169"/>
      <c r="E41" s="82"/>
      <c r="F41" s="1160"/>
      <c r="G41" s="80"/>
      <c r="H41" s="1168"/>
      <c r="I41" s="29"/>
      <c r="J41" s="1160"/>
      <c r="K41" s="80"/>
      <c r="L41" s="1216"/>
      <c r="M41" s="391"/>
      <c r="N41" s="236"/>
      <c r="O41" s="69"/>
      <c r="P41" s="69"/>
    </row>
    <row r="42" spans="1:16" s="2" customFormat="1" ht="16.5" customHeight="1">
      <c r="A42" s="179"/>
      <c r="B42" s="222"/>
      <c r="C42" s="517"/>
      <c r="D42" s="1171"/>
      <c r="E42" s="1266"/>
      <c r="F42" s="1174"/>
      <c r="G42" s="517"/>
      <c r="H42" s="1171"/>
      <c r="I42" s="1260"/>
      <c r="J42" s="1174"/>
      <c r="K42" s="517"/>
      <c r="L42" s="1287"/>
      <c r="M42" s="1266"/>
      <c r="N42" s="1174"/>
      <c r="O42" s="69"/>
      <c r="P42" s="69"/>
    </row>
    <row r="43" spans="1:16" s="2" customFormat="1" ht="16.5" customHeight="1">
      <c r="A43" s="179"/>
      <c r="B43" s="222"/>
      <c r="C43" s="370"/>
      <c r="D43" s="1168"/>
      <c r="E43" s="82"/>
      <c r="F43" s="1160"/>
      <c r="G43" s="80"/>
      <c r="H43" s="1168"/>
      <c r="I43" s="82"/>
      <c r="J43" s="1160"/>
      <c r="K43" s="370"/>
      <c r="L43" s="1216"/>
      <c r="M43" s="82"/>
      <c r="N43" s="1160"/>
      <c r="O43" s="69"/>
      <c r="P43" s="69"/>
    </row>
    <row r="44" spans="1:16" s="2" customFormat="1" ht="16.5" customHeight="1">
      <c r="A44" s="179"/>
      <c r="B44" s="222" t="s">
        <v>473</v>
      </c>
      <c r="C44" s="370" t="s">
        <v>1249</v>
      </c>
      <c r="D44" s="1168">
        <v>195</v>
      </c>
      <c r="E44" s="391" t="s">
        <v>20</v>
      </c>
      <c r="F44" s="27" t="s">
        <v>67</v>
      </c>
      <c r="G44" s="370" t="s">
        <v>106</v>
      </c>
      <c r="H44" s="1168">
        <v>300</v>
      </c>
      <c r="I44" s="391" t="s">
        <v>20</v>
      </c>
      <c r="J44" s="27" t="s">
        <v>67</v>
      </c>
      <c r="K44" s="1293" t="s">
        <v>117</v>
      </c>
      <c r="L44" s="1216">
        <v>85</v>
      </c>
      <c r="M44" s="391" t="s">
        <v>18</v>
      </c>
      <c r="N44" s="236" t="s">
        <v>67</v>
      </c>
      <c r="O44" s="69"/>
      <c r="P44" s="69"/>
    </row>
    <row r="45" spans="1:16" s="2" customFormat="1" ht="16.5" customHeight="1">
      <c r="A45" s="179"/>
      <c r="B45" s="222"/>
      <c r="C45" s="370" t="s">
        <v>1239</v>
      </c>
      <c r="D45" s="1168">
        <v>270</v>
      </c>
      <c r="E45" s="391" t="s">
        <v>20</v>
      </c>
      <c r="F45" s="27" t="s">
        <v>67</v>
      </c>
      <c r="G45" s="370"/>
      <c r="H45" s="1168">
        <v>-158</v>
      </c>
      <c r="I45" s="391" t="s">
        <v>228</v>
      </c>
      <c r="J45" s="27">
        <v>2018</v>
      </c>
      <c r="K45" s="1293"/>
      <c r="L45" s="1216"/>
      <c r="M45" s="391"/>
      <c r="N45" s="236"/>
      <c r="O45" s="69"/>
      <c r="P45" s="69"/>
    </row>
    <row r="46" spans="1:16" s="2" customFormat="1" ht="16.5" customHeight="1">
      <c r="A46" s="179"/>
      <c r="B46" s="222"/>
      <c r="C46" s="370"/>
      <c r="D46" s="1179"/>
      <c r="E46" s="391"/>
      <c r="F46" s="27"/>
      <c r="G46" s="370" t="s">
        <v>1239</v>
      </c>
      <c r="H46" s="1168">
        <v>381</v>
      </c>
      <c r="I46" s="391" t="s">
        <v>20</v>
      </c>
      <c r="J46" s="27" t="s">
        <v>67</v>
      </c>
      <c r="K46" s="1293"/>
      <c r="L46" s="1216"/>
      <c r="M46" s="391"/>
      <c r="N46" s="236"/>
      <c r="O46" s="69"/>
      <c r="P46" s="69"/>
    </row>
    <row r="47" spans="1:16" s="2" customFormat="1" ht="16.5" customHeight="1">
      <c r="A47" s="179"/>
      <c r="B47" s="222"/>
      <c r="C47" s="370"/>
      <c r="D47" s="1179"/>
      <c r="E47" s="391"/>
      <c r="F47" s="27"/>
      <c r="G47" s="370"/>
      <c r="H47" s="1169"/>
      <c r="I47" s="391"/>
      <c r="J47" s="27"/>
      <c r="K47" s="80"/>
      <c r="L47" s="1216"/>
      <c r="M47" s="29"/>
      <c r="N47" s="1160"/>
      <c r="O47" s="69"/>
      <c r="P47" s="69"/>
    </row>
    <row r="48" spans="1:16" s="2" customFormat="1" ht="16.5" customHeight="1">
      <c r="A48" s="179"/>
      <c r="B48" s="222" t="s">
        <v>1</v>
      </c>
      <c r="C48" s="1291"/>
      <c r="D48" s="1178"/>
      <c r="E48" s="1266"/>
      <c r="F48" s="1174"/>
      <c r="G48" s="1291"/>
      <c r="H48" s="1171"/>
      <c r="I48" s="1266"/>
      <c r="J48" s="1174"/>
      <c r="K48" s="1291"/>
      <c r="L48" s="1287"/>
      <c r="M48" s="1266"/>
      <c r="N48" s="1174"/>
      <c r="O48" s="69"/>
      <c r="P48" s="69"/>
    </row>
    <row r="49" spans="1:16" s="2" customFormat="1" ht="16.5" customHeight="1">
      <c r="A49" s="179"/>
      <c r="B49" s="222"/>
      <c r="C49" s="80"/>
      <c r="D49" s="1179"/>
      <c r="E49" s="82"/>
      <c r="F49" s="1160"/>
      <c r="G49" s="80"/>
      <c r="H49" s="1168"/>
      <c r="I49" s="82"/>
      <c r="J49" s="1160"/>
      <c r="K49" s="80"/>
      <c r="L49" s="1216"/>
      <c r="M49" s="82"/>
      <c r="N49" s="1160"/>
      <c r="O49" s="69"/>
      <c r="P49" s="69"/>
    </row>
    <row r="50" spans="1:16" s="2" customFormat="1" ht="16.5" customHeight="1">
      <c r="A50" s="179"/>
      <c r="B50" s="222" t="s">
        <v>474</v>
      </c>
      <c r="C50" s="1293"/>
      <c r="D50" s="1289"/>
      <c r="E50" s="391"/>
      <c r="F50" s="27"/>
      <c r="G50" s="80" t="s">
        <v>1242</v>
      </c>
      <c r="H50" s="1169">
        <v>450</v>
      </c>
      <c r="I50" s="391" t="s">
        <v>20</v>
      </c>
      <c r="J50" s="27" t="s">
        <v>67</v>
      </c>
      <c r="K50" s="370"/>
      <c r="L50" s="1290"/>
      <c r="M50" s="29"/>
      <c r="N50" s="1160"/>
      <c r="O50" s="69"/>
      <c r="P50" s="69"/>
    </row>
    <row r="51" spans="1:16" s="2" customFormat="1" ht="16.5" customHeight="1">
      <c r="A51" s="179"/>
      <c r="B51" s="222"/>
      <c r="C51" s="1293"/>
      <c r="D51" s="1289"/>
      <c r="E51" s="391"/>
      <c r="F51" s="27"/>
      <c r="G51" s="80"/>
      <c r="H51" s="1289"/>
      <c r="I51" s="391"/>
      <c r="J51" s="27"/>
      <c r="K51" s="370"/>
      <c r="L51" s="1290"/>
      <c r="M51" s="29"/>
      <c r="N51" s="1160"/>
      <c r="O51" s="69"/>
      <c r="P51" s="69"/>
    </row>
    <row r="52" spans="1:16" s="2" customFormat="1" ht="16.5" customHeight="1">
      <c r="A52" s="179"/>
      <c r="B52" s="222"/>
      <c r="C52" s="1291"/>
      <c r="D52" s="1178"/>
      <c r="E52" s="1260"/>
      <c r="F52" s="1174"/>
      <c r="G52" s="1291"/>
      <c r="H52" s="1178"/>
      <c r="I52" s="1260"/>
      <c r="J52" s="1174"/>
      <c r="K52" s="1291"/>
      <c r="L52" s="1287"/>
      <c r="M52" s="1260"/>
      <c r="N52" s="1174"/>
      <c r="O52" s="69"/>
      <c r="P52" s="69"/>
    </row>
    <row r="53" spans="1:16" s="2" customFormat="1" ht="16.5" customHeight="1">
      <c r="A53" s="179"/>
      <c r="B53" s="222"/>
      <c r="C53" s="80"/>
      <c r="D53" s="1179"/>
      <c r="E53" s="82"/>
      <c r="F53" s="1160"/>
      <c r="G53" s="80"/>
      <c r="H53" s="1179"/>
      <c r="I53" s="82"/>
      <c r="J53" s="1160"/>
      <c r="K53" s="80"/>
      <c r="L53" s="1216"/>
      <c r="M53" s="82"/>
      <c r="N53" s="1160"/>
      <c r="O53" s="69"/>
      <c r="P53" s="69"/>
    </row>
    <row r="54" spans="1:16" s="2" customFormat="1" ht="16.5" customHeight="1">
      <c r="A54" s="179"/>
      <c r="B54" s="222" t="s">
        <v>475</v>
      </c>
      <c r="C54" s="370"/>
      <c r="D54" s="1179"/>
      <c r="E54" s="29"/>
      <c r="F54" s="1160"/>
      <c r="G54" s="370"/>
      <c r="H54" s="1179"/>
      <c r="I54" s="29"/>
      <c r="J54" s="1160"/>
      <c r="K54" s="1293"/>
      <c r="L54" s="1216"/>
      <c r="M54" s="29"/>
      <c r="N54" s="1160"/>
      <c r="O54" s="69"/>
      <c r="P54" s="69"/>
    </row>
    <row r="55" spans="1:16" s="2" customFormat="1" ht="16.5" customHeight="1">
      <c r="A55" s="179"/>
      <c r="B55" s="222"/>
      <c r="C55" s="1291"/>
      <c r="D55" s="1178"/>
      <c r="E55" s="1266"/>
      <c r="F55" s="1174"/>
      <c r="G55" s="1291"/>
      <c r="H55" s="1178"/>
      <c r="I55" s="1266"/>
      <c r="J55" s="1174"/>
      <c r="K55" s="1291"/>
      <c r="L55" s="1287"/>
      <c r="M55" s="1266"/>
      <c r="N55" s="1174"/>
      <c r="O55" s="69"/>
      <c r="P55" s="69"/>
    </row>
    <row r="56" spans="1:16" s="2" customFormat="1" ht="16.5" customHeight="1">
      <c r="A56" s="179"/>
      <c r="B56" s="222"/>
      <c r="C56" s="80"/>
      <c r="D56" s="1179"/>
      <c r="E56" s="82"/>
      <c r="F56" s="1160"/>
      <c r="G56" s="80"/>
      <c r="H56" s="1179"/>
      <c r="I56" s="82"/>
      <c r="J56" s="1160"/>
      <c r="K56" s="80"/>
      <c r="L56" s="1216"/>
      <c r="M56" s="82"/>
      <c r="N56" s="1160"/>
      <c r="O56" s="69"/>
      <c r="P56" s="69"/>
    </row>
    <row r="57" spans="1:16" s="2" customFormat="1" ht="16.5" customHeight="1">
      <c r="A57" s="179"/>
      <c r="B57" s="222" t="s">
        <v>491</v>
      </c>
      <c r="C57" s="370"/>
      <c r="D57" s="1179"/>
      <c r="E57" s="29"/>
      <c r="F57" s="1160"/>
      <c r="G57" s="370"/>
      <c r="H57" s="1179"/>
      <c r="I57" s="29"/>
      <c r="J57" s="1160"/>
      <c r="K57" s="370"/>
      <c r="L57" s="1216"/>
      <c r="M57" s="29"/>
      <c r="N57" s="1160"/>
      <c r="O57" s="69"/>
      <c r="P57" s="69"/>
    </row>
    <row r="58" spans="1:16" s="2" customFormat="1" ht="16.5" customHeight="1">
      <c r="A58" s="179"/>
      <c r="B58" s="222"/>
      <c r="C58" s="1291"/>
      <c r="D58" s="1178"/>
      <c r="E58" s="1266"/>
      <c r="F58" s="1174"/>
      <c r="G58" s="1291"/>
      <c r="H58" s="1178"/>
      <c r="I58" s="1266"/>
      <c r="J58" s="1174"/>
      <c r="K58" s="1291"/>
      <c r="L58" s="1287"/>
      <c r="M58" s="1266"/>
      <c r="N58" s="1174"/>
      <c r="O58" s="69"/>
      <c r="P58" s="69"/>
    </row>
    <row r="59" spans="1:16" s="2" customFormat="1" ht="16.5" customHeight="1">
      <c r="A59" s="179"/>
      <c r="B59" s="222"/>
      <c r="C59" s="80"/>
      <c r="D59" s="1179"/>
      <c r="E59" s="82"/>
      <c r="F59" s="1160"/>
      <c r="G59" s="80"/>
      <c r="H59" s="1179"/>
      <c r="I59" s="82"/>
      <c r="J59" s="1160"/>
      <c r="K59" s="80"/>
      <c r="L59" s="1216"/>
      <c r="M59" s="82"/>
      <c r="N59" s="1160"/>
      <c r="O59" s="69"/>
      <c r="P59" s="69"/>
    </row>
    <row r="60" spans="1:16" s="2" customFormat="1" ht="16.5" customHeight="1">
      <c r="A60" s="179"/>
      <c r="B60" s="222" t="s">
        <v>476</v>
      </c>
      <c r="C60" s="80"/>
      <c r="D60" s="1179"/>
      <c r="E60" s="29"/>
      <c r="F60" s="1160"/>
      <c r="G60" s="80"/>
      <c r="H60" s="1179"/>
      <c r="I60" s="29"/>
      <c r="J60" s="1160"/>
      <c r="K60" s="80"/>
      <c r="L60" s="1216"/>
      <c r="M60" s="29"/>
      <c r="N60" s="1160"/>
      <c r="O60" s="69"/>
      <c r="P60" s="69"/>
    </row>
    <row r="61" spans="1:16" s="2" customFormat="1" ht="16.5" customHeight="1">
      <c r="A61" s="179"/>
      <c r="B61" s="222"/>
      <c r="C61" s="1291"/>
      <c r="D61" s="1178"/>
      <c r="E61" s="1266"/>
      <c r="F61" s="1174"/>
      <c r="G61" s="1291"/>
      <c r="H61" s="1178"/>
      <c r="I61" s="1266"/>
      <c r="J61" s="1174"/>
      <c r="K61" s="1291"/>
      <c r="L61" s="1287"/>
      <c r="M61" s="1266"/>
      <c r="N61" s="1174"/>
      <c r="O61" s="69"/>
      <c r="P61" s="69"/>
    </row>
    <row r="62" spans="1:16" s="2" customFormat="1" ht="16.5" customHeight="1">
      <c r="A62" s="179"/>
      <c r="B62" s="222"/>
      <c r="C62" s="370"/>
      <c r="D62" s="1179"/>
      <c r="E62" s="82"/>
      <c r="F62" s="1160"/>
      <c r="G62" s="370"/>
      <c r="H62" s="1179"/>
      <c r="I62" s="82"/>
      <c r="J62" s="1160"/>
      <c r="K62" s="370"/>
      <c r="L62" s="1216"/>
      <c r="M62" s="82"/>
      <c r="N62" s="1160"/>
      <c r="O62" s="69"/>
      <c r="P62" s="69"/>
    </row>
    <row r="63" spans="1:16" s="2" customFormat="1" ht="16.5" customHeight="1">
      <c r="A63" s="179"/>
      <c r="B63" s="222" t="s">
        <v>477</v>
      </c>
      <c r="C63" s="80"/>
      <c r="D63" s="1179"/>
      <c r="E63" s="29"/>
      <c r="F63" s="1160"/>
      <c r="G63" s="80"/>
      <c r="H63" s="1179"/>
      <c r="I63" s="29"/>
      <c r="J63" s="1160"/>
      <c r="K63" s="80"/>
      <c r="L63" s="1290"/>
      <c r="M63" s="82"/>
      <c r="N63" s="1160"/>
      <c r="O63" s="69"/>
      <c r="P63" s="69"/>
    </row>
    <row r="64" spans="1:16" s="2" customFormat="1" ht="16.5" customHeight="1">
      <c r="A64" s="179"/>
      <c r="B64" s="222"/>
      <c r="C64" s="1291"/>
      <c r="D64" s="1178"/>
      <c r="E64" s="1266"/>
      <c r="F64" s="1174"/>
      <c r="G64" s="1291"/>
      <c r="H64" s="1178"/>
      <c r="I64" s="1266"/>
      <c r="J64" s="1174"/>
      <c r="K64" s="1291"/>
      <c r="L64" s="1287"/>
      <c r="M64" s="1266"/>
      <c r="N64" s="1174"/>
      <c r="O64" s="69"/>
      <c r="P64" s="69"/>
    </row>
    <row r="65" spans="1:16" s="2" customFormat="1" ht="16.5" customHeight="1">
      <c r="A65" s="179"/>
      <c r="B65" s="222"/>
      <c r="C65" s="370"/>
      <c r="D65" s="1179"/>
      <c r="E65" s="82"/>
      <c r="F65" s="1160"/>
      <c r="G65" s="370"/>
      <c r="H65" s="1179"/>
      <c r="I65" s="82"/>
      <c r="J65" s="1160"/>
      <c r="K65" s="370"/>
      <c r="L65" s="1216"/>
      <c r="M65" s="82"/>
      <c r="N65" s="1160"/>
      <c r="O65" s="69"/>
      <c r="P65" s="69"/>
    </row>
    <row r="66" spans="1:16" s="2" customFormat="1" ht="16.5" customHeight="1">
      <c r="A66" s="179"/>
      <c r="B66" s="222" t="s">
        <v>478</v>
      </c>
      <c r="C66" s="370" t="s">
        <v>1239</v>
      </c>
      <c r="D66" s="1168">
        <v>520</v>
      </c>
      <c r="E66" s="391" t="s">
        <v>20</v>
      </c>
      <c r="F66" s="27" t="s">
        <v>67</v>
      </c>
      <c r="G66" s="370" t="s">
        <v>1239</v>
      </c>
      <c r="H66" s="1168">
        <v>780</v>
      </c>
      <c r="I66" s="391" t="s">
        <v>20</v>
      </c>
      <c r="J66" s="27" t="s">
        <v>67</v>
      </c>
      <c r="K66" s="370"/>
      <c r="L66" s="1216"/>
      <c r="M66" s="29"/>
      <c r="N66" s="1160"/>
      <c r="O66" s="69"/>
      <c r="P66" s="69"/>
    </row>
    <row r="67" spans="1:16" s="2" customFormat="1" ht="16.5" customHeight="1">
      <c r="A67" s="179"/>
      <c r="B67" s="222"/>
      <c r="C67" s="370"/>
      <c r="D67" s="1168"/>
      <c r="E67" s="391"/>
      <c r="F67" s="27"/>
      <c r="G67" s="370"/>
      <c r="H67" s="1168"/>
      <c r="I67" s="391"/>
      <c r="J67" s="27"/>
      <c r="K67" s="370"/>
      <c r="L67" s="1216"/>
      <c r="M67" s="29"/>
      <c r="N67" s="1160"/>
      <c r="O67" s="69"/>
      <c r="P67" s="69"/>
    </row>
    <row r="68" spans="1:16" s="2" customFormat="1" ht="16.5" customHeight="1">
      <c r="A68" s="179"/>
      <c r="B68" s="222"/>
      <c r="C68" s="1291"/>
      <c r="D68" s="1171"/>
      <c r="E68" s="1266"/>
      <c r="F68" s="1174"/>
      <c r="G68" s="1291"/>
      <c r="H68" s="1171"/>
      <c r="I68" s="1266"/>
      <c r="J68" s="1174"/>
      <c r="K68" s="1291"/>
      <c r="L68" s="1287"/>
      <c r="M68" s="1266"/>
      <c r="N68" s="1174"/>
      <c r="O68" s="69"/>
      <c r="P68" s="69"/>
    </row>
    <row r="69" spans="1:16" s="2" customFormat="1" ht="16.5" customHeight="1">
      <c r="A69" s="179"/>
      <c r="B69" s="222"/>
      <c r="C69" s="80"/>
      <c r="D69" s="1168"/>
      <c r="E69" s="82"/>
      <c r="F69" s="1160"/>
      <c r="G69" s="80"/>
      <c r="H69" s="1168"/>
      <c r="I69" s="82"/>
      <c r="J69" s="1160"/>
      <c r="K69" s="80"/>
      <c r="L69" s="1216"/>
      <c r="M69" s="82"/>
      <c r="N69" s="1160"/>
      <c r="O69" s="69"/>
      <c r="P69" s="69"/>
    </row>
    <row r="70" spans="1:16" s="2" customFormat="1" ht="16.5" customHeight="1">
      <c r="A70" s="179"/>
      <c r="B70" s="222" t="s">
        <v>479</v>
      </c>
      <c r="C70" s="370"/>
      <c r="D70" s="1168"/>
      <c r="E70" s="29"/>
      <c r="F70" s="1160"/>
      <c r="G70" s="370"/>
      <c r="H70" s="1168"/>
      <c r="I70" s="29"/>
      <c r="J70" s="1160"/>
      <c r="K70" s="370"/>
      <c r="L70" s="1216"/>
      <c r="M70" s="29"/>
      <c r="N70" s="1160"/>
      <c r="O70" s="69"/>
      <c r="P70" s="69"/>
    </row>
    <row r="71" spans="1:16" s="2" customFormat="1" ht="16.5" customHeight="1">
      <c r="A71" s="179"/>
      <c r="B71" s="222"/>
      <c r="C71" s="1291"/>
      <c r="D71" s="1171"/>
      <c r="E71" s="1266"/>
      <c r="F71" s="1174"/>
      <c r="G71" s="1291"/>
      <c r="H71" s="1171"/>
      <c r="I71" s="1266"/>
      <c r="J71" s="1174"/>
      <c r="K71" s="1291"/>
      <c r="L71" s="1287"/>
      <c r="M71" s="1266"/>
      <c r="N71" s="1174"/>
      <c r="O71" s="69"/>
      <c r="P71" s="69"/>
    </row>
    <row r="72" spans="1:16" s="2" customFormat="1" ht="16.5" customHeight="1">
      <c r="A72" s="179"/>
      <c r="B72" s="222"/>
      <c r="C72" s="80"/>
      <c r="D72" s="1168"/>
      <c r="E72" s="82"/>
      <c r="F72" s="1160"/>
      <c r="G72" s="80"/>
      <c r="H72" s="1168"/>
      <c r="I72" s="82"/>
      <c r="J72" s="1160"/>
      <c r="K72" s="80"/>
      <c r="L72" s="1216"/>
      <c r="M72" s="82"/>
      <c r="N72" s="1160"/>
      <c r="O72" s="69"/>
      <c r="P72" s="69"/>
    </row>
    <row r="73" spans="1:16" s="2" customFormat="1" ht="16.5" customHeight="1">
      <c r="A73" s="179"/>
      <c r="B73" s="222" t="s">
        <v>480</v>
      </c>
      <c r="C73" s="80" t="s">
        <v>1239</v>
      </c>
      <c r="D73" s="1168">
        <v>150</v>
      </c>
      <c r="E73" s="391" t="s">
        <v>20</v>
      </c>
      <c r="F73" s="27" t="s">
        <v>67</v>
      </c>
      <c r="G73" s="80" t="s">
        <v>1239</v>
      </c>
      <c r="H73" s="1168">
        <v>366</v>
      </c>
      <c r="I73" s="391" t="s">
        <v>20</v>
      </c>
      <c r="J73" s="27" t="s">
        <v>67</v>
      </c>
      <c r="K73" s="80" t="s">
        <v>118</v>
      </c>
      <c r="L73" s="1216">
        <v>7</v>
      </c>
      <c r="M73" s="391" t="s">
        <v>20</v>
      </c>
      <c r="N73" s="236" t="s">
        <v>67</v>
      </c>
      <c r="O73" s="69"/>
      <c r="P73" s="69"/>
    </row>
    <row r="74" spans="1:16" s="2" customFormat="1" ht="16.5" customHeight="1">
      <c r="A74" s="179"/>
      <c r="B74" s="222"/>
      <c r="C74" s="80"/>
      <c r="D74" s="1168"/>
      <c r="E74" s="391"/>
      <c r="F74" s="27"/>
      <c r="G74" s="80"/>
      <c r="H74" s="1168"/>
      <c r="I74" s="391"/>
      <c r="J74" s="27"/>
      <c r="K74" s="80"/>
      <c r="L74" s="1216"/>
      <c r="M74" s="391"/>
      <c r="N74" s="236"/>
      <c r="O74" s="69"/>
      <c r="P74" s="69"/>
    </row>
    <row r="75" spans="1:16" s="2" customFormat="1" ht="16.5" customHeight="1">
      <c r="A75" s="179"/>
      <c r="B75" s="220"/>
      <c r="C75" s="80"/>
      <c r="D75" s="1168"/>
      <c r="E75" s="82"/>
      <c r="F75" s="1160"/>
      <c r="G75" s="517"/>
      <c r="H75" s="1171"/>
      <c r="I75" s="1266"/>
      <c r="J75" s="1174"/>
      <c r="K75" s="517"/>
      <c r="L75" s="1287"/>
      <c r="M75" s="1266"/>
      <c r="N75" s="1174"/>
      <c r="O75" s="69"/>
      <c r="P75" s="69"/>
    </row>
    <row r="76" spans="1:16" s="2" customFormat="1" ht="16.5" customHeight="1">
      <c r="A76" s="1151"/>
      <c r="B76" s="1152" t="s">
        <v>1</v>
      </c>
      <c r="C76" s="1183"/>
      <c r="D76" s="1184"/>
      <c r="E76" s="1220"/>
      <c r="F76" s="1187"/>
      <c r="G76" s="1183"/>
      <c r="H76" s="1184"/>
      <c r="I76" s="1220"/>
      <c r="J76" s="1187"/>
      <c r="K76" s="1188"/>
      <c r="L76" s="1220"/>
      <c r="M76" s="1220"/>
      <c r="N76" s="1187"/>
      <c r="O76" s="69"/>
      <c r="P76" s="69"/>
    </row>
    <row r="77" spans="1:16" s="2" customFormat="1" ht="16.5" customHeight="1">
      <c r="A77" s="1153" t="s">
        <v>481</v>
      </c>
      <c r="B77" s="187"/>
      <c r="C77" s="126" t="s">
        <v>1112</v>
      </c>
      <c r="D77" s="1189">
        <f>SUM(D10:D11,D18:D19,D23:D27,D39:D74)</f>
        <v>6132</v>
      </c>
      <c r="E77" s="1254"/>
      <c r="F77" s="1160"/>
      <c r="G77" s="126" t="s">
        <v>1112</v>
      </c>
      <c r="H77" s="1189">
        <f>SUM(H10:H44,H46:H74)</f>
        <v>10791</v>
      </c>
      <c r="I77" s="1254"/>
      <c r="J77" s="1160"/>
      <c r="K77" s="126" t="s">
        <v>1112</v>
      </c>
      <c r="L77" s="1254">
        <f>SUM(L10:L73)</f>
        <v>1329</v>
      </c>
      <c r="M77" s="1254"/>
      <c r="N77" s="1160"/>
      <c r="O77" s="69"/>
      <c r="P77" s="69"/>
    </row>
    <row r="78" spans="1:16" s="2" customFormat="1" ht="16.5" customHeight="1">
      <c r="A78" s="179"/>
      <c r="B78" s="187"/>
      <c r="C78" s="126" t="s">
        <v>1113</v>
      </c>
      <c r="D78" s="1189">
        <f>SUM(D12:D13)</f>
        <v>200</v>
      </c>
      <c r="E78" s="1254"/>
      <c r="F78" s="1160"/>
      <c r="G78" s="126" t="s">
        <v>1113</v>
      </c>
      <c r="H78" s="1192">
        <f>SUM(H45)</f>
        <v>-158</v>
      </c>
      <c r="I78" s="1254"/>
      <c r="J78" s="1160"/>
      <c r="K78" s="126" t="s">
        <v>1113</v>
      </c>
      <c r="L78" s="1254">
        <v>0</v>
      </c>
      <c r="M78" s="1254"/>
      <c r="N78" s="1160"/>
      <c r="O78" s="69"/>
      <c r="P78" s="69"/>
    </row>
    <row r="79" spans="1:16" s="2" customFormat="1" ht="16.5" customHeight="1">
      <c r="A79" s="179"/>
      <c r="B79" s="187"/>
      <c r="C79" s="126" t="s">
        <v>1250</v>
      </c>
      <c r="D79" s="1189">
        <f>SUM(D77:D78)</f>
        <v>6332</v>
      </c>
      <c r="E79" s="1254"/>
      <c r="F79" s="1160"/>
      <c r="G79" s="126" t="s">
        <v>1250</v>
      </c>
      <c r="H79" s="1189">
        <f>SUM(H77:H78)</f>
        <v>10633</v>
      </c>
      <c r="I79" s="1254"/>
      <c r="J79" s="1160"/>
      <c r="K79" s="126" t="s">
        <v>1250</v>
      </c>
      <c r="L79" s="1189">
        <f>SUM(L77:L78)</f>
        <v>1329</v>
      </c>
      <c r="M79" s="1254"/>
      <c r="N79" s="1160"/>
      <c r="O79" s="69"/>
      <c r="P79" s="69"/>
    </row>
    <row r="80" spans="1:16" s="2" customFormat="1" ht="16.5" customHeight="1">
      <c r="A80" s="33"/>
      <c r="B80" s="1139"/>
      <c r="C80" s="33"/>
      <c r="D80" s="1164"/>
      <c r="E80" s="1219"/>
      <c r="F80" s="1163"/>
      <c r="G80" s="33"/>
      <c r="H80" s="1164"/>
      <c r="I80" s="1219"/>
      <c r="J80" s="1163"/>
      <c r="K80" s="33"/>
      <c r="L80" s="1219"/>
      <c r="M80" s="1219"/>
      <c r="N80" s="1163"/>
    </row>
    <row r="81" spans="1:16" s="2" customFormat="1" ht="16.5" customHeight="1">
      <c r="D81" s="243"/>
      <c r="E81" s="32"/>
      <c r="F81" s="4"/>
      <c r="H81" s="243"/>
      <c r="I81" s="32"/>
      <c r="J81" s="4"/>
      <c r="L81" s="32"/>
      <c r="M81" s="32"/>
      <c r="N81" s="4"/>
    </row>
    <row r="82" spans="1:16" s="2" customFormat="1" ht="16.5" customHeight="1">
      <c r="D82" s="243"/>
      <c r="E82" s="32"/>
      <c r="F82" s="4"/>
      <c r="H82" s="243"/>
      <c r="I82" s="32"/>
      <c r="J82" s="4"/>
      <c r="L82" s="32"/>
      <c r="M82" s="32"/>
      <c r="N82" s="4"/>
    </row>
    <row r="83" spans="1:16" s="2" customFormat="1" ht="16.5" customHeight="1">
      <c r="A83" s="72"/>
      <c r="B83" s="87"/>
      <c r="C83" s="70"/>
      <c r="D83" s="1255"/>
      <c r="E83" s="558"/>
      <c r="F83" s="71"/>
      <c r="G83" s="70"/>
      <c r="H83" s="1255"/>
      <c r="I83" s="558"/>
      <c r="J83" s="71"/>
      <c r="K83" s="70"/>
      <c r="L83" s="558"/>
      <c r="M83" s="558"/>
      <c r="N83" s="558" t="s">
        <v>408</v>
      </c>
      <c r="O83" s="69"/>
      <c r="P83" s="69"/>
    </row>
    <row r="84" spans="1:16" s="47" customFormat="1" ht="18" customHeight="1">
      <c r="A84" s="25" t="s">
        <v>955</v>
      </c>
      <c r="B84" s="1223"/>
      <c r="C84" s="219" t="s">
        <v>428</v>
      </c>
      <c r="D84" s="800"/>
      <c r="E84" s="338"/>
      <c r="F84" s="582"/>
      <c r="G84" s="401" t="s">
        <v>423</v>
      </c>
      <c r="H84" s="811"/>
      <c r="I84" s="333"/>
      <c r="J84" s="583"/>
      <c r="K84" s="455" t="s">
        <v>424</v>
      </c>
      <c r="L84" s="811"/>
      <c r="M84" s="333"/>
      <c r="N84" s="591"/>
    </row>
    <row r="85" spans="1:16" s="47" customFormat="1" ht="18" customHeight="1">
      <c r="A85" s="45"/>
      <c r="B85" s="1224"/>
      <c r="C85" s="455" t="s">
        <v>412</v>
      </c>
      <c r="D85" s="801" t="s">
        <v>1207</v>
      </c>
      <c r="E85" s="334" t="s">
        <v>302</v>
      </c>
      <c r="F85" s="583" t="s">
        <v>413</v>
      </c>
      <c r="G85" s="457" t="s">
        <v>412</v>
      </c>
      <c r="H85" s="801" t="s">
        <v>1207</v>
      </c>
      <c r="I85" s="334" t="s">
        <v>302</v>
      </c>
      <c r="J85" s="586" t="s">
        <v>413</v>
      </c>
      <c r="K85" s="487" t="s">
        <v>412</v>
      </c>
      <c r="L85" s="801" t="s">
        <v>1207</v>
      </c>
      <c r="M85" s="334" t="s">
        <v>302</v>
      </c>
      <c r="N85" s="583" t="s">
        <v>413</v>
      </c>
    </row>
    <row r="86" spans="1:16" s="2" customFormat="1" ht="17.25" customHeight="1">
      <c r="A86" s="15" t="s">
        <v>300</v>
      </c>
      <c r="B86" s="38"/>
      <c r="C86" s="15"/>
      <c r="D86" s="243"/>
      <c r="E86" s="32"/>
      <c r="F86" s="236"/>
      <c r="G86" s="15"/>
      <c r="H86" s="243"/>
      <c r="I86" s="32"/>
      <c r="J86" s="236"/>
      <c r="K86" s="15"/>
      <c r="L86" s="32"/>
      <c r="M86" s="32"/>
      <c r="N86" s="236"/>
    </row>
    <row r="87" spans="1:16" s="2" customFormat="1" ht="6.6" customHeight="1">
      <c r="A87" s="15"/>
      <c r="B87" s="38"/>
      <c r="C87" s="15"/>
      <c r="D87" s="243"/>
      <c r="E87" s="32"/>
      <c r="F87" s="236"/>
      <c r="G87" s="15"/>
      <c r="H87" s="243"/>
      <c r="I87" s="32"/>
      <c r="J87" s="236"/>
      <c r="K87" s="15"/>
      <c r="L87" s="32"/>
      <c r="M87" s="32"/>
      <c r="N87" s="236"/>
    </row>
    <row r="88" spans="1:16" s="2" customFormat="1" ht="16.5" customHeight="1">
      <c r="A88" s="15"/>
      <c r="B88" s="168" t="s">
        <v>482</v>
      </c>
      <c r="C88" s="1200"/>
      <c r="D88" s="1026"/>
      <c r="E88" s="416"/>
      <c r="F88" s="27"/>
      <c r="G88" s="15"/>
      <c r="H88" s="1294"/>
      <c r="I88" s="391"/>
      <c r="J88" s="236"/>
      <c r="K88" s="15"/>
      <c r="L88" s="1295"/>
      <c r="M88" s="29"/>
      <c r="N88" s="27"/>
    </row>
    <row r="89" spans="1:16" s="2" customFormat="1" ht="16.5" customHeight="1">
      <c r="A89" s="15"/>
      <c r="B89" s="168"/>
      <c r="C89" s="45"/>
      <c r="D89" s="1196"/>
      <c r="E89" s="1260"/>
      <c r="F89" s="1198"/>
      <c r="G89" s="45"/>
      <c r="H89" s="1196"/>
      <c r="I89" s="1260"/>
      <c r="J89" s="1198"/>
      <c r="K89" s="45"/>
      <c r="L89" s="1260"/>
      <c r="M89" s="1260"/>
      <c r="N89" s="1198"/>
    </row>
    <row r="90" spans="1:16" s="2" customFormat="1" ht="16.5" customHeight="1">
      <c r="A90" s="15"/>
      <c r="B90" s="168"/>
      <c r="C90" s="5"/>
      <c r="D90" s="84"/>
      <c r="E90" s="29"/>
      <c r="F90" s="27"/>
      <c r="G90" s="5"/>
      <c r="H90" s="84"/>
      <c r="I90" s="29"/>
      <c r="J90" s="27"/>
      <c r="K90" s="5"/>
      <c r="L90" s="29"/>
      <c r="M90" s="29"/>
      <c r="N90" s="27"/>
    </row>
    <row r="91" spans="1:16" s="2" customFormat="1" ht="16.5" customHeight="1">
      <c r="A91" s="15"/>
      <c r="B91" s="168" t="s">
        <v>483</v>
      </c>
      <c r="C91" s="5" t="s">
        <v>109</v>
      </c>
      <c r="D91" s="1202">
        <v>104</v>
      </c>
      <c r="E91" s="391" t="s">
        <v>20</v>
      </c>
      <c r="F91" s="27" t="s">
        <v>67</v>
      </c>
      <c r="G91" s="5" t="s">
        <v>109</v>
      </c>
      <c r="H91" s="1202">
        <v>85</v>
      </c>
      <c r="I91" s="391" t="s">
        <v>20</v>
      </c>
      <c r="J91" s="236" t="s">
        <v>67</v>
      </c>
      <c r="K91" s="15"/>
      <c r="L91" s="1263"/>
      <c r="M91" s="29"/>
      <c r="N91" s="1160"/>
    </row>
    <row r="92" spans="1:16" s="2" customFormat="1" ht="16.5" customHeight="1">
      <c r="A92" s="15"/>
      <c r="B92" s="168"/>
      <c r="C92" s="5"/>
      <c r="D92" s="1202"/>
      <c r="E92" s="391"/>
      <c r="F92" s="27"/>
      <c r="G92" s="5"/>
      <c r="H92" s="1202"/>
      <c r="I92" s="391"/>
      <c r="J92" s="236"/>
      <c r="K92" s="15"/>
      <c r="L92" s="1263"/>
      <c r="M92" s="29"/>
      <c r="N92" s="1160"/>
    </row>
    <row r="93" spans="1:16" s="2" customFormat="1" ht="16.5" customHeight="1">
      <c r="A93" s="15"/>
      <c r="B93" s="168"/>
      <c r="C93" s="45"/>
      <c r="D93" s="1203"/>
      <c r="E93" s="1260"/>
      <c r="F93" s="1198"/>
      <c r="G93" s="45"/>
      <c r="H93" s="1203"/>
      <c r="I93" s="1260"/>
      <c r="J93" s="1198"/>
      <c r="K93" s="45"/>
      <c r="L93" s="1260"/>
      <c r="M93" s="1260"/>
      <c r="N93" s="1198"/>
    </row>
    <row r="94" spans="1:16" s="2" customFormat="1" ht="16.5" customHeight="1">
      <c r="A94" s="15"/>
      <c r="B94" s="168"/>
      <c r="C94" s="5"/>
      <c r="D94" s="1202"/>
      <c r="E94" s="29"/>
      <c r="F94" s="27"/>
      <c r="G94" s="5"/>
      <c r="H94" s="1202"/>
      <c r="I94" s="29"/>
      <c r="J94" s="27"/>
      <c r="K94" s="5"/>
      <c r="L94" s="29"/>
      <c r="M94" s="29"/>
      <c r="N94" s="27"/>
    </row>
    <row r="95" spans="1:16" s="2" customFormat="1" ht="16.5" customHeight="1">
      <c r="A95" s="15"/>
      <c r="B95" s="168" t="s">
        <v>484</v>
      </c>
      <c r="C95" s="15" t="s">
        <v>110</v>
      </c>
      <c r="D95" s="1204">
        <v>135</v>
      </c>
      <c r="E95" s="391" t="s">
        <v>20</v>
      </c>
      <c r="F95" s="27" t="s">
        <v>67</v>
      </c>
      <c r="G95" s="15" t="s">
        <v>110</v>
      </c>
      <c r="H95" s="1204">
        <v>295</v>
      </c>
      <c r="I95" s="391" t="s">
        <v>20</v>
      </c>
      <c r="J95" s="1160">
        <v>2009</v>
      </c>
      <c r="K95" s="15"/>
      <c r="L95" s="1295"/>
      <c r="M95" s="29"/>
      <c r="N95" s="1160"/>
    </row>
    <row r="96" spans="1:16" s="2" customFormat="1" ht="16.5" customHeight="1">
      <c r="A96" s="15"/>
      <c r="B96" s="168"/>
      <c r="C96" s="15"/>
      <c r="D96" s="1204"/>
      <c r="E96" s="391"/>
      <c r="F96" s="27"/>
      <c r="G96" s="15"/>
      <c r="H96" s="1204">
        <v>-115</v>
      </c>
      <c r="I96" s="391" t="s">
        <v>228</v>
      </c>
      <c r="J96" s="1160" t="s">
        <v>663</v>
      </c>
      <c r="K96" s="15"/>
      <c r="L96" s="1295"/>
      <c r="M96" s="29"/>
      <c r="N96" s="1160"/>
    </row>
    <row r="97" spans="1:14" s="2" customFormat="1" ht="16.5" customHeight="1">
      <c r="A97" s="15"/>
      <c r="B97" s="168"/>
      <c r="C97" s="15"/>
      <c r="D97" s="1204"/>
      <c r="E97" s="391"/>
      <c r="F97" s="27"/>
      <c r="G97" s="15"/>
      <c r="H97" s="1204"/>
      <c r="I97" s="391"/>
      <c r="J97" s="1160"/>
      <c r="K97" s="15"/>
      <c r="L97" s="1295"/>
      <c r="M97" s="29"/>
      <c r="N97" s="1160"/>
    </row>
    <row r="98" spans="1:14" s="2" customFormat="1" ht="16.5" customHeight="1">
      <c r="A98" s="15"/>
      <c r="B98" s="168"/>
      <c r="C98" s="45"/>
      <c r="D98" s="1203"/>
      <c r="E98" s="1219"/>
      <c r="F98" s="1198"/>
      <c r="G98" s="45"/>
      <c r="H98" s="1203"/>
      <c r="I98" s="1219"/>
      <c r="J98" s="1198"/>
      <c r="K98" s="45"/>
      <c r="L98" s="1260"/>
      <c r="M98" s="1219"/>
      <c r="N98" s="1198"/>
    </row>
    <row r="99" spans="1:14" s="2" customFormat="1" ht="16.5" customHeight="1">
      <c r="A99" s="15"/>
      <c r="B99" s="168"/>
      <c r="C99" s="5"/>
      <c r="D99" s="1202"/>
      <c r="E99" s="32"/>
      <c r="F99" s="27"/>
      <c r="G99" s="5"/>
      <c r="H99" s="1202"/>
      <c r="I99" s="32"/>
      <c r="J99" s="27"/>
      <c r="K99" s="5"/>
      <c r="L99" s="29"/>
      <c r="M99" s="32"/>
      <c r="N99" s="27"/>
    </row>
    <row r="100" spans="1:14" s="2" customFormat="1" ht="16.5" customHeight="1">
      <c r="A100" s="15"/>
      <c r="B100" s="168" t="s">
        <v>485</v>
      </c>
      <c r="C100" s="15" t="s">
        <v>119</v>
      </c>
      <c r="D100" s="1199">
        <v>400</v>
      </c>
      <c r="E100" s="391" t="s">
        <v>20</v>
      </c>
      <c r="F100" s="27" t="s">
        <v>67</v>
      </c>
      <c r="G100" s="5" t="s">
        <v>119</v>
      </c>
      <c r="H100" s="1202">
        <v>640</v>
      </c>
      <c r="I100" s="391" t="s">
        <v>20</v>
      </c>
      <c r="J100" s="236" t="s">
        <v>67</v>
      </c>
      <c r="K100" s="15"/>
      <c r="L100" s="32"/>
      <c r="M100" s="29"/>
      <c r="N100" s="1160"/>
    </row>
    <row r="101" spans="1:14" s="2" customFormat="1" ht="16.5" customHeight="1">
      <c r="A101" s="15"/>
      <c r="B101" s="168"/>
      <c r="C101" s="15"/>
      <c r="D101" s="1199"/>
      <c r="E101" s="391"/>
      <c r="F101" s="27"/>
      <c r="G101" s="5"/>
      <c r="H101" s="1202"/>
      <c r="I101" s="391"/>
      <c r="J101" s="236"/>
      <c r="K101" s="15"/>
      <c r="L101" s="32"/>
      <c r="M101" s="29"/>
      <c r="N101" s="1160"/>
    </row>
    <row r="102" spans="1:14" s="2" customFormat="1" ht="16.5" customHeight="1">
      <c r="A102" s="15"/>
      <c r="B102" s="168"/>
      <c r="C102" s="45"/>
      <c r="D102" s="1203"/>
      <c r="E102" s="1260"/>
      <c r="F102" s="1198"/>
      <c r="G102" s="45"/>
      <c r="H102" s="1203"/>
      <c r="I102" s="1260"/>
      <c r="J102" s="1198"/>
      <c r="K102" s="45"/>
      <c r="L102" s="1260"/>
      <c r="M102" s="1260"/>
      <c r="N102" s="1198"/>
    </row>
    <row r="103" spans="1:14" s="2" customFormat="1" ht="16.5" customHeight="1">
      <c r="A103" s="15"/>
      <c r="B103" s="168"/>
      <c r="C103" s="5"/>
      <c r="D103" s="1202"/>
      <c r="E103" s="29"/>
      <c r="F103" s="27"/>
      <c r="G103" s="5"/>
      <c r="H103" s="1202"/>
      <c r="I103" s="29"/>
      <c r="J103" s="27"/>
      <c r="K103" s="5"/>
      <c r="L103" s="29"/>
      <c r="M103" s="29"/>
      <c r="N103" s="27"/>
    </row>
    <row r="104" spans="1:14" s="2" customFormat="1" ht="16.5" customHeight="1">
      <c r="A104" s="15"/>
      <c r="B104" s="168" t="s">
        <v>486</v>
      </c>
      <c r="C104" s="15" t="s">
        <v>120</v>
      </c>
      <c r="D104" s="1199">
        <v>300</v>
      </c>
      <c r="E104" s="391" t="s">
        <v>20</v>
      </c>
      <c r="F104" s="27" t="s">
        <v>67</v>
      </c>
      <c r="G104" s="15" t="s">
        <v>120</v>
      </c>
      <c r="H104" s="1199">
        <v>502</v>
      </c>
      <c r="I104" s="391" t="s">
        <v>20</v>
      </c>
      <c r="J104" s="236" t="s">
        <v>67</v>
      </c>
      <c r="K104" s="15" t="s">
        <v>121</v>
      </c>
      <c r="L104" s="32">
        <v>60</v>
      </c>
      <c r="M104" s="391" t="s">
        <v>18</v>
      </c>
      <c r="N104" s="236" t="s">
        <v>67</v>
      </c>
    </row>
    <row r="105" spans="1:14" s="2" customFormat="1" ht="16.5" customHeight="1">
      <c r="A105" s="15"/>
      <c r="B105" s="168"/>
      <c r="C105" s="15"/>
      <c r="D105" s="1199"/>
      <c r="E105" s="391"/>
      <c r="F105" s="27"/>
      <c r="G105" s="15"/>
      <c r="H105" s="1199"/>
      <c r="I105" s="391"/>
      <c r="J105" s="236"/>
      <c r="K105" s="15"/>
      <c r="L105" s="32"/>
      <c r="M105" s="391"/>
      <c r="N105" s="236"/>
    </row>
    <row r="106" spans="1:14" s="2" customFormat="1" ht="16.5" customHeight="1">
      <c r="A106" s="15"/>
      <c r="B106" s="168"/>
      <c r="C106" s="33"/>
      <c r="D106" s="1205"/>
      <c r="E106" s="1219"/>
      <c r="F106" s="1163"/>
      <c r="G106" s="33"/>
      <c r="H106" s="1205"/>
      <c r="I106" s="1219"/>
      <c r="J106" s="1163"/>
      <c r="K106" s="33"/>
      <c r="L106" s="1219"/>
      <c r="M106" s="1219"/>
      <c r="N106" s="1163"/>
    </row>
    <row r="107" spans="1:14" s="2" customFormat="1" ht="16.5" customHeight="1">
      <c r="A107" s="15"/>
      <c r="B107" s="168"/>
      <c r="C107" s="5"/>
      <c r="D107" s="1202"/>
      <c r="E107" s="29"/>
      <c r="F107" s="27"/>
      <c r="G107" s="5"/>
      <c r="H107" s="1202"/>
      <c r="I107" s="29"/>
      <c r="J107" s="27"/>
      <c r="K107" s="5"/>
      <c r="L107" s="29"/>
      <c r="M107" s="29"/>
      <c r="N107" s="27"/>
    </row>
    <row r="108" spans="1:14" s="2" customFormat="1" ht="16.5" customHeight="1">
      <c r="A108" s="15"/>
      <c r="B108" s="168" t="s">
        <v>487</v>
      </c>
      <c r="C108" s="15"/>
      <c r="D108" s="1199"/>
      <c r="E108" s="391"/>
      <c r="F108" s="27"/>
      <c r="G108" s="5"/>
      <c r="H108" s="1204"/>
      <c r="I108" s="391"/>
      <c r="J108" s="236"/>
      <c r="K108" s="15"/>
      <c r="L108" s="1295"/>
      <c r="M108" s="29"/>
      <c r="N108" s="1160"/>
    </row>
    <row r="109" spans="1:14" s="2" customFormat="1" ht="16.5" customHeight="1">
      <c r="A109" s="15"/>
      <c r="B109" s="168"/>
      <c r="C109" s="33"/>
      <c r="D109" s="1205"/>
      <c r="E109" s="1219"/>
      <c r="F109" s="1163"/>
      <c r="G109" s="33"/>
      <c r="H109" s="1205"/>
      <c r="I109" s="1219"/>
      <c r="J109" s="1163"/>
      <c r="K109" s="33"/>
      <c r="L109" s="1219"/>
      <c r="M109" s="1219"/>
      <c r="N109" s="1163"/>
    </row>
    <row r="110" spans="1:14" s="2" customFormat="1" ht="16.5" customHeight="1">
      <c r="A110" s="15"/>
      <c r="B110" s="1603" t="s">
        <v>488</v>
      </c>
      <c r="C110" s="5"/>
      <c r="D110" s="1202"/>
      <c r="E110" s="29"/>
      <c r="F110" s="27"/>
      <c r="G110" s="5"/>
      <c r="H110" s="1202"/>
      <c r="I110" s="29"/>
      <c r="J110" s="27"/>
      <c r="K110" s="5"/>
      <c r="L110" s="29"/>
      <c r="M110" s="29"/>
      <c r="N110" s="27"/>
    </row>
    <row r="111" spans="1:14" s="2" customFormat="1" ht="16.5" customHeight="1">
      <c r="A111" s="15"/>
      <c r="B111" s="1603"/>
      <c r="C111" s="15"/>
      <c r="D111" s="1199"/>
      <c r="E111" s="29"/>
      <c r="F111" s="27"/>
      <c r="G111" s="15"/>
      <c r="H111" s="1199"/>
      <c r="I111" s="29"/>
      <c r="J111" s="27"/>
      <c r="K111" s="15"/>
      <c r="L111" s="1295"/>
      <c r="M111" s="29"/>
      <c r="N111" s="27"/>
    </row>
    <row r="112" spans="1:14" s="2" customFormat="1" ht="16.5" customHeight="1">
      <c r="A112" s="15"/>
      <c r="B112" s="1604"/>
      <c r="C112" s="15"/>
      <c r="D112" s="1204"/>
      <c r="E112" s="29"/>
      <c r="F112" s="236"/>
      <c r="G112" s="15"/>
      <c r="H112" s="1204"/>
      <c r="I112" s="29"/>
      <c r="J112" s="236"/>
      <c r="K112" s="15"/>
      <c r="L112" s="1295"/>
      <c r="M112" s="29"/>
      <c r="N112" s="27"/>
    </row>
    <row r="113" spans="1:16" s="2" customFormat="1" ht="16.5" customHeight="1">
      <c r="A113" s="1140"/>
      <c r="B113" s="1141"/>
      <c r="C113" s="1206"/>
      <c r="D113" s="1207"/>
      <c r="E113" s="1283"/>
      <c r="F113" s="505"/>
      <c r="G113" s="1206"/>
      <c r="H113" s="1207"/>
      <c r="I113" s="1283"/>
      <c r="J113" s="505"/>
      <c r="K113" s="1206"/>
      <c r="L113" s="1283"/>
      <c r="M113" s="1283"/>
      <c r="N113" s="505"/>
    </row>
    <row r="114" spans="1:16" s="2" customFormat="1" ht="16.5" customHeight="1">
      <c r="A114" s="1156" t="s">
        <v>489</v>
      </c>
      <c r="B114" s="626"/>
      <c r="C114" s="126" t="s">
        <v>1112</v>
      </c>
      <c r="D114" s="1189">
        <v>939</v>
      </c>
      <c r="E114" s="1254"/>
      <c r="F114" s="668"/>
      <c r="G114" s="126" t="s">
        <v>1112</v>
      </c>
      <c r="H114" s="1189">
        <f>SUM(H91:H95,H100:H106)</f>
        <v>1522</v>
      </c>
      <c r="I114" s="1254"/>
      <c r="J114" s="668"/>
      <c r="K114" s="126" t="s">
        <v>1112</v>
      </c>
      <c r="L114" s="1254">
        <v>60</v>
      </c>
      <c r="M114" s="1254"/>
      <c r="N114" s="668"/>
    </row>
    <row r="115" spans="1:16" s="2" customFormat="1" ht="16.5" customHeight="1">
      <c r="A115" s="1156"/>
      <c r="B115" s="626"/>
      <c r="C115" s="126" t="s">
        <v>1113</v>
      </c>
      <c r="D115" s="1189">
        <v>0</v>
      </c>
      <c r="E115" s="1254"/>
      <c r="F115" s="668"/>
      <c r="G115" s="126" t="s">
        <v>1113</v>
      </c>
      <c r="H115" s="1189">
        <f>SUM(H96)</f>
        <v>-115</v>
      </c>
      <c r="I115" s="1254"/>
      <c r="J115" s="668"/>
      <c r="K115" s="126" t="s">
        <v>1113</v>
      </c>
      <c r="L115" s="1254">
        <v>0</v>
      </c>
      <c r="M115" s="1254"/>
      <c r="N115" s="668"/>
    </row>
    <row r="116" spans="1:16" s="2" customFormat="1" ht="16.5" customHeight="1">
      <c r="A116" s="650"/>
      <c r="B116" s="626"/>
      <c r="C116" s="314" t="s">
        <v>1129</v>
      </c>
      <c r="D116" s="805">
        <f>SUM(D114:D115)</f>
        <v>939</v>
      </c>
      <c r="E116" s="161"/>
      <c r="F116" s="155"/>
      <c r="G116" s="12" t="s">
        <v>1129</v>
      </c>
      <c r="H116" s="805">
        <f>SUM(H114:H115)</f>
        <v>1407</v>
      </c>
      <c r="I116" s="335"/>
      <c r="J116" s="1195"/>
      <c r="K116" s="12" t="s">
        <v>1129</v>
      </c>
      <c r="L116" s="803">
        <f>SUM(L114:L115)</f>
        <v>60</v>
      </c>
      <c r="M116" s="335"/>
      <c r="N116" s="1195"/>
      <c r="O116" s="69"/>
      <c r="P116" s="69"/>
    </row>
    <row r="117" spans="1:16" s="2" customFormat="1" ht="16.5" customHeight="1">
      <c r="A117" s="1157"/>
      <c r="B117" s="1158"/>
      <c r="C117" s="1209"/>
      <c r="D117" s="1296"/>
      <c r="E117" s="1285"/>
      <c r="F117" s="1212"/>
      <c r="G117" s="1209"/>
      <c r="H117" s="1296"/>
      <c r="I117" s="1285"/>
      <c r="J117" s="1212"/>
      <c r="K117" s="1209"/>
      <c r="L117" s="1285"/>
      <c r="M117" s="1285"/>
      <c r="N117" s="1212"/>
      <c r="O117" s="69"/>
      <c r="P117" s="69"/>
    </row>
    <row r="118" spans="1:16" s="2" customFormat="1" ht="16.5" customHeight="1">
      <c r="A118" s="1151"/>
      <c r="B118" s="1159"/>
      <c r="C118" s="1228"/>
      <c r="D118" s="1297"/>
      <c r="E118" s="1213"/>
      <c r="F118" s="1229"/>
      <c r="G118" s="1228"/>
      <c r="H118" s="1297"/>
      <c r="I118" s="1213"/>
      <c r="J118" s="1229"/>
      <c r="K118" s="1228"/>
      <c r="L118" s="1213"/>
      <c r="M118" s="1213"/>
      <c r="N118" s="1229"/>
      <c r="O118" s="69"/>
      <c r="P118" s="69"/>
    </row>
    <row r="119" spans="1:16" s="2" customFormat="1" ht="16.5" customHeight="1">
      <c r="A119" s="1156" t="s">
        <v>1233</v>
      </c>
      <c r="B119" s="87"/>
      <c r="C119" s="126" t="s">
        <v>1112</v>
      </c>
      <c r="D119" s="1298">
        <f>SUM(D77,D114)</f>
        <v>7071</v>
      </c>
      <c r="E119" s="558"/>
      <c r="F119" s="1142"/>
      <c r="G119" s="126" t="s">
        <v>1112</v>
      </c>
      <c r="H119" s="1298">
        <f>SUM(H77,H114)</f>
        <v>12313</v>
      </c>
      <c r="I119" s="558"/>
      <c r="J119" s="1142"/>
      <c r="K119" s="126" t="s">
        <v>1112</v>
      </c>
      <c r="L119" s="1298">
        <f>SUM(L77,L114)</f>
        <v>1389</v>
      </c>
      <c r="M119" s="558"/>
      <c r="N119" s="1142"/>
      <c r="O119" s="69"/>
      <c r="P119" s="69"/>
    </row>
    <row r="120" spans="1:16" s="2" customFormat="1" ht="16.5" customHeight="1">
      <c r="A120" s="179"/>
      <c r="B120" s="87"/>
      <c r="C120" s="126" t="s">
        <v>1113</v>
      </c>
      <c r="D120" s="1298">
        <f>SUM(D115,D78)</f>
        <v>200</v>
      </c>
      <c r="E120" s="558"/>
      <c r="F120" s="1142"/>
      <c r="G120" s="126" t="s">
        <v>1113</v>
      </c>
      <c r="H120" s="1298">
        <f>SUM(H115,H78)</f>
        <v>-273</v>
      </c>
      <c r="I120" s="558"/>
      <c r="J120" s="1142"/>
      <c r="K120" s="126" t="s">
        <v>1113</v>
      </c>
      <c r="L120" s="1298">
        <f>SUM(L115,L78)</f>
        <v>0</v>
      </c>
      <c r="M120" s="558"/>
      <c r="N120" s="1142"/>
      <c r="O120" s="69"/>
      <c r="P120" s="69"/>
    </row>
    <row r="121" spans="1:16" s="2" customFormat="1" ht="16.5" customHeight="1">
      <c r="A121" s="179"/>
      <c r="B121" s="87"/>
      <c r="C121" s="314" t="s">
        <v>1129</v>
      </c>
      <c r="D121" s="1298">
        <f>SUM(D119:D120)</f>
        <v>7271</v>
      </c>
      <c r="E121" s="558"/>
      <c r="F121" s="1142"/>
      <c r="G121" s="314" t="s">
        <v>1129</v>
      </c>
      <c r="H121" s="1298">
        <f>SUM(H119:H120)</f>
        <v>12040</v>
      </c>
      <c r="I121" s="558"/>
      <c r="J121" s="1142"/>
      <c r="K121" s="126" t="s">
        <v>1234</v>
      </c>
      <c r="L121" s="1298">
        <f>SUM(L119:L120)</f>
        <v>1389</v>
      </c>
      <c r="M121" s="558"/>
      <c r="N121" s="1142"/>
      <c r="O121" s="69"/>
      <c r="P121" s="69"/>
    </row>
    <row r="122" spans="1:16" s="2" customFormat="1" ht="16.5" customHeight="1">
      <c r="A122" s="33"/>
      <c r="B122" s="1139"/>
      <c r="C122" s="33"/>
      <c r="D122" s="1164"/>
      <c r="E122" s="1219"/>
      <c r="F122" s="1163"/>
      <c r="G122" s="33"/>
      <c r="H122" s="1164"/>
      <c r="I122" s="1219"/>
      <c r="J122" s="1163"/>
      <c r="K122" s="33"/>
      <c r="L122" s="1219"/>
      <c r="M122" s="1219"/>
      <c r="N122" s="1163"/>
    </row>
    <row r="123" spans="1:16" ht="16.5" customHeight="1"/>
  </sheetData>
  <mergeCells count="1">
    <mergeCell ref="B110:B112"/>
  </mergeCells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40" firstPageNumber="95" orientation="portrait" useFirstPageNumber="1" r:id="rId1"/>
  <headerFooter scaleWithDoc="0" alignWithMargins="0">
    <oddFooter>&amp;C109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rgb="FFFFFF00"/>
    <pageSetUpPr fitToPage="1"/>
  </sheetPr>
  <dimension ref="A1:AG159"/>
  <sheetViews>
    <sheetView showGridLines="0" view="pageBreakPreview" zoomScaleNormal="100" zoomScaleSheetLayoutView="100" workbookViewId="0">
      <pane ySplit="5" topLeftCell="A6" activePane="bottomLeft" state="frozen"/>
      <selection activeCell="K35" sqref="K35"/>
      <selection pane="bottomLeft" activeCell="K35" sqref="K35"/>
    </sheetView>
  </sheetViews>
  <sheetFormatPr defaultColWidth="9" defaultRowHeight="18" customHeight="1"/>
  <cols>
    <col min="1" max="1" width="1.625" style="3" customWidth="1"/>
    <col min="2" max="2" width="15" style="2" customWidth="1"/>
    <col min="3" max="3" width="34" style="3" customWidth="1"/>
    <col min="4" max="4" width="8.75" style="853" customWidth="1"/>
    <col min="5" max="5" width="7" style="555" customWidth="1"/>
    <col min="6" max="6" width="8.75" style="13" customWidth="1"/>
    <col min="7" max="7" width="34" style="3" customWidth="1"/>
    <col min="8" max="8" width="8.75" style="853" customWidth="1"/>
    <col min="9" max="9" width="7" style="555" customWidth="1"/>
    <col min="10" max="10" width="8.75" style="13" customWidth="1"/>
    <col min="11" max="11" width="34" style="3" customWidth="1"/>
    <col min="12" max="12" width="8.75" style="853" customWidth="1"/>
    <col min="13" max="13" width="7" style="555" customWidth="1"/>
    <col min="14" max="14" width="8.75" style="13" customWidth="1"/>
    <col min="15" max="16384" width="9" style="3"/>
  </cols>
  <sheetData>
    <row r="1" spans="1:33" s="176" customFormat="1" ht="18" customHeight="1">
      <c r="A1" s="351" t="s">
        <v>1058</v>
      </c>
      <c r="B1" s="351"/>
      <c r="C1" s="352"/>
      <c r="D1" s="824"/>
      <c r="E1" s="628"/>
      <c r="F1" s="352"/>
      <c r="G1" s="352"/>
      <c r="H1" s="1137" t="s">
        <v>3</v>
      </c>
      <c r="I1" s="628"/>
      <c r="J1" s="352"/>
      <c r="K1" s="352"/>
      <c r="L1" s="824"/>
      <c r="M1" s="628"/>
      <c r="N1" s="352"/>
    </row>
    <row r="2" spans="1:33" s="176" customFormat="1" ht="16.5" customHeight="1">
      <c r="B2" s="352"/>
      <c r="C2" s="352"/>
      <c r="D2" s="824"/>
      <c r="E2" s="628"/>
      <c r="F2" s="352"/>
      <c r="G2" s="352"/>
      <c r="H2" s="824"/>
      <c r="I2" s="628"/>
      <c r="J2" s="352"/>
      <c r="K2" s="352"/>
      <c r="L2" s="824"/>
      <c r="M2" s="628"/>
      <c r="N2" s="352"/>
      <c r="O2" s="69"/>
      <c r="P2" s="69"/>
    </row>
    <row r="3" spans="1:33" s="69" customFormat="1" ht="16.5" customHeight="1">
      <c r="B3" s="74"/>
      <c r="C3" s="70"/>
      <c r="D3" s="852"/>
      <c r="E3" s="558"/>
      <c r="F3" s="71"/>
      <c r="G3" s="70"/>
      <c r="H3" s="852"/>
      <c r="I3" s="558"/>
      <c r="J3" s="71"/>
      <c r="K3" s="70"/>
      <c r="L3" s="854"/>
      <c r="M3" s="558"/>
      <c r="N3" s="564" t="s">
        <v>408</v>
      </c>
    </row>
    <row r="4" spans="1:33" s="47" customFormat="1" ht="18" customHeight="1">
      <c r="A4" s="21" t="s">
        <v>955</v>
      </c>
      <c r="B4" s="22"/>
      <c r="C4" s="219" t="s">
        <v>409</v>
      </c>
      <c r="D4" s="800"/>
      <c r="E4" s="338"/>
      <c r="F4" s="582"/>
      <c r="G4" s="401" t="s">
        <v>410</v>
      </c>
      <c r="H4" s="811"/>
      <c r="I4" s="333"/>
      <c r="J4" s="583"/>
      <c r="K4" s="455" t="s">
        <v>411</v>
      </c>
      <c r="L4" s="811"/>
      <c r="M4" s="333"/>
      <c r="N4" s="591"/>
    </row>
    <row r="5" spans="1:33" s="47" customFormat="1" ht="18" customHeight="1">
      <c r="A5" s="23"/>
      <c r="B5" s="24"/>
      <c r="C5" s="455" t="s">
        <v>412</v>
      </c>
      <c r="D5" s="801" t="s">
        <v>1207</v>
      </c>
      <c r="E5" s="334" t="s">
        <v>302</v>
      </c>
      <c r="F5" s="583" t="s">
        <v>413</v>
      </c>
      <c r="G5" s="457" t="s">
        <v>412</v>
      </c>
      <c r="H5" s="801" t="s">
        <v>1207</v>
      </c>
      <c r="I5" s="334" t="s">
        <v>302</v>
      </c>
      <c r="J5" s="586" t="s">
        <v>413</v>
      </c>
      <c r="K5" s="487" t="s">
        <v>412</v>
      </c>
      <c r="L5" s="801" t="s">
        <v>1207</v>
      </c>
      <c r="M5" s="334" t="s">
        <v>302</v>
      </c>
      <c r="N5" s="583" t="s">
        <v>413</v>
      </c>
    </row>
    <row r="6" spans="1:33" s="2" customFormat="1" ht="18.75" customHeight="1">
      <c r="A6" s="177" t="s">
        <v>1235</v>
      </c>
      <c r="B6" s="178"/>
      <c r="C6" s="25"/>
      <c r="D6" s="820"/>
      <c r="E6" s="1143"/>
      <c r="F6" s="129"/>
      <c r="G6" s="25"/>
      <c r="H6" s="820"/>
      <c r="I6" s="1143"/>
      <c r="J6" s="129"/>
      <c r="K6" s="25"/>
      <c r="L6" s="820"/>
      <c r="M6" s="1143"/>
      <c r="N6" s="129"/>
    </row>
    <row r="7" spans="1:33" s="69" customFormat="1" ht="6.6" customHeight="1">
      <c r="A7" s="179"/>
      <c r="B7" s="180"/>
      <c r="C7" s="80"/>
      <c r="D7" s="1179"/>
      <c r="E7" s="82"/>
      <c r="F7" s="1160"/>
      <c r="G7" s="80"/>
      <c r="H7" s="1179"/>
      <c r="I7" s="82"/>
      <c r="J7" s="1160"/>
      <c r="K7" s="80"/>
      <c r="L7" s="1222"/>
      <c r="M7" s="82"/>
      <c r="N7" s="1160"/>
      <c r="U7" s="72"/>
      <c r="V7" s="72"/>
      <c r="W7" s="72"/>
      <c r="X7" s="72"/>
      <c r="AD7" s="72"/>
      <c r="AE7" s="72"/>
      <c r="AF7" s="72"/>
      <c r="AG7" s="72"/>
    </row>
    <row r="8" spans="1:33" s="2" customFormat="1" ht="16.5" customHeight="1">
      <c r="A8" s="179" t="s">
        <v>466</v>
      </c>
      <c r="B8" s="180"/>
      <c r="C8" s="15"/>
      <c r="D8" s="243"/>
      <c r="E8" s="32"/>
      <c r="F8" s="236"/>
      <c r="G8" s="15"/>
      <c r="H8" s="243"/>
      <c r="I8" s="32"/>
      <c r="J8" s="236"/>
      <c r="K8" s="15"/>
      <c r="L8" s="32"/>
      <c r="M8" s="32"/>
      <c r="N8" s="236"/>
    </row>
    <row r="9" spans="1:33" s="2" customFormat="1" ht="6" customHeight="1">
      <c r="A9" s="179"/>
      <c r="B9" s="180"/>
      <c r="C9" s="36"/>
      <c r="D9" s="803"/>
      <c r="E9" s="347"/>
      <c r="F9" s="147"/>
      <c r="G9" s="36"/>
      <c r="H9" s="803"/>
      <c r="I9" s="347"/>
      <c r="J9" s="147"/>
      <c r="K9" s="410"/>
      <c r="L9" s="803"/>
      <c r="M9" s="1144"/>
      <c r="N9" s="155"/>
      <c r="AD9" s="51"/>
      <c r="AE9" s="51"/>
      <c r="AF9" s="51"/>
      <c r="AG9" s="51"/>
    </row>
    <row r="10" spans="1:33" s="2" customFormat="1" ht="16.5" customHeight="1">
      <c r="A10" s="179"/>
      <c r="B10" s="222" t="s">
        <v>467</v>
      </c>
      <c r="C10" s="80" t="s">
        <v>66</v>
      </c>
      <c r="D10" s="858">
        <v>650</v>
      </c>
      <c r="E10" s="391" t="s">
        <v>20</v>
      </c>
      <c r="F10" s="27" t="s">
        <v>67</v>
      </c>
      <c r="G10" s="80" t="s">
        <v>89</v>
      </c>
      <c r="H10" s="1235">
        <v>695</v>
      </c>
      <c r="I10" s="391" t="s">
        <v>20</v>
      </c>
      <c r="J10" s="27" t="s">
        <v>67</v>
      </c>
      <c r="K10" s="80"/>
      <c r="L10" s="1231"/>
      <c r="M10" s="29"/>
      <c r="N10" s="1160"/>
      <c r="O10" s="69"/>
      <c r="P10" s="69"/>
    </row>
    <row r="11" spans="1:33" s="2" customFormat="1" ht="16.5" customHeight="1">
      <c r="A11" s="179"/>
      <c r="B11" s="222"/>
      <c r="C11" s="80" t="s">
        <v>89</v>
      </c>
      <c r="D11" s="858">
        <v>480</v>
      </c>
      <c r="E11" s="391" t="s">
        <v>20</v>
      </c>
      <c r="F11" s="27" t="s">
        <v>67</v>
      </c>
      <c r="G11" s="80" t="s">
        <v>71</v>
      </c>
      <c r="H11" s="1235">
        <v>395</v>
      </c>
      <c r="I11" s="391" t="s">
        <v>20</v>
      </c>
      <c r="J11" s="27" t="s">
        <v>67</v>
      </c>
      <c r="K11" s="80"/>
      <c r="L11" s="1231"/>
      <c r="M11" s="29"/>
      <c r="N11" s="1160"/>
      <c r="O11" s="69"/>
      <c r="P11" s="69"/>
    </row>
    <row r="12" spans="1:33" s="2" customFormat="1" ht="16.5" customHeight="1">
      <c r="A12" s="179"/>
      <c r="B12" s="222"/>
      <c r="C12" s="80"/>
      <c r="D12" s="858">
        <v>750</v>
      </c>
      <c r="E12" s="391" t="s">
        <v>38</v>
      </c>
      <c r="F12" s="27">
        <v>2023</v>
      </c>
      <c r="G12" s="80" t="s">
        <v>72</v>
      </c>
      <c r="H12" s="1235">
        <v>900</v>
      </c>
      <c r="I12" s="29" t="s">
        <v>20</v>
      </c>
      <c r="J12" s="1160" t="s">
        <v>67</v>
      </c>
      <c r="K12" s="80"/>
      <c r="L12" s="1231"/>
      <c r="M12" s="29"/>
      <c r="N12" s="1160"/>
      <c r="O12" s="69"/>
      <c r="P12" s="69"/>
    </row>
    <row r="13" spans="1:33" s="2" customFormat="1" ht="16.5" customHeight="1">
      <c r="A13" s="179"/>
      <c r="B13" s="222"/>
      <c r="C13" s="80" t="s">
        <v>69</v>
      </c>
      <c r="D13" s="858">
        <v>570</v>
      </c>
      <c r="E13" s="391" t="s">
        <v>20</v>
      </c>
      <c r="F13" s="27" t="s">
        <v>67</v>
      </c>
      <c r="G13" s="80"/>
      <c r="H13" s="1235"/>
      <c r="I13" s="391"/>
      <c r="J13" s="27"/>
      <c r="K13" s="80"/>
      <c r="L13" s="1231"/>
      <c r="M13" s="29"/>
      <c r="N13" s="1160"/>
      <c r="O13" s="69"/>
      <c r="P13" s="69"/>
    </row>
    <row r="14" spans="1:33" s="2" customFormat="1" ht="16.5" customHeight="1">
      <c r="A14" s="179"/>
      <c r="B14" s="222"/>
      <c r="C14" s="80" t="s">
        <v>72</v>
      </c>
      <c r="D14" s="1235">
        <v>215</v>
      </c>
      <c r="E14" s="391" t="s">
        <v>20</v>
      </c>
      <c r="F14" s="27" t="s">
        <v>67</v>
      </c>
      <c r="G14" s="80"/>
      <c r="H14" s="1235"/>
      <c r="I14" s="391"/>
      <c r="J14" s="27"/>
      <c r="K14" s="80"/>
      <c r="L14" s="1231"/>
      <c r="M14" s="29"/>
      <c r="N14" s="1160"/>
      <c r="O14" s="69"/>
      <c r="P14" s="69"/>
    </row>
    <row r="15" spans="1:33" s="2" customFormat="1" ht="16.5" customHeight="1">
      <c r="A15" s="179"/>
      <c r="B15" s="222"/>
      <c r="C15" s="80"/>
      <c r="D15" s="1235"/>
      <c r="E15" s="391"/>
      <c r="F15" s="27"/>
      <c r="G15" s="80"/>
      <c r="H15" s="1235"/>
      <c r="I15" s="391"/>
      <c r="J15" s="27"/>
      <c r="K15" s="80"/>
      <c r="L15" s="1231"/>
      <c r="M15" s="29"/>
      <c r="N15" s="1160"/>
      <c r="O15" s="69"/>
      <c r="P15" s="69"/>
    </row>
    <row r="16" spans="1:33" s="2" customFormat="1" ht="16.5" customHeight="1">
      <c r="A16" s="179"/>
      <c r="B16" s="222"/>
      <c r="C16" s="517"/>
      <c r="D16" s="1236"/>
      <c r="E16" s="1260"/>
      <c r="F16" s="1174"/>
      <c r="G16" s="517"/>
      <c r="H16" s="1236"/>
      <c r="I16" s="1260"/>
      <c r="J16" s="1174"/>
      <c r="K16" s="517"/>
      <c r="L16" s="1240"/>
      <c r="M16" s="1260"/>
      <c r="N16" s="1174"/>
      <c r="O16" s="69"/>
      <c r="P16" s="69"/>
    </row>
    <row r="17" spans="1:16" s="2" customFormat="1" ht="16.5" customHeight="1">
      <c r="A17" s="179"/>
      <c r="B17" s="222"/>
      <c r="C17" s="80"/>
      <c r="D17" s="1235"/>
      <c r="E17" s="82"/>
      <c r="F17" s="1160"/>
      <c r="G17" s="80"/>
      <c r="H17" s="1235"/>
      <c r="I17" s="82"/>
      <c r="J17" s="1160"/>
      <c r="K17" s="80"/>
      <c r="L17" s="1231"/>
      <c r="M17" s="82"/>
      <c r="N17" s="1160"/>
      <c r="O17" s="69"/>
      <c r="P17" s="69"/>
    </row>
    <row r="18" spans="1:16" s="2" customFormat="1" ht="16.5" customHeight="1">
      <c r="A18" s="179"/>
      <c r="B18" s="222" t="s">
        <v>468</v>
      </c>
      <c r="C18" s="80" t="s">
        <v>73</v>
      </c>
      <c r="D18" s="1235">
        <v>210</v>
      </c>
      <c r="E18" s="391" t="s">
        <v>20</v>
      </c>
      <c r="F18" s="27" t="s">
        <v>67</v>
      </c>
      <c r="G18" s="80" t="s">
        <v>122</v>
      </c>
      <c r="H18" s="1235">
        <v>300</v>
      </c>
      <c r="I18" s="391" t="s">
        <v>20</v>
      </c>
      <c r="J18" s="27" t="s">
        <v>67</v>
      </c>
      <c r="K18" s="80"/>
      <c r="L18" s="1231"/>
      <c r="M18" s="29"/>
      <c r="N18" s="1160"/>
      <c r="O18" s="69"/>
      <c r="P18" s="69"/>
    </row>
    <row r="19" spans="1:16" s="2" customFormat="1" ht="16.5" customHeight="1">
      <c r="A19" s="179"/>
      <c r="B19" s="222"/>
      <c r="C19" s="80" t="s">
        <v>68</v>
      </c>
      <c r="D19" s="1235">
        <v>446</v>
      </c>
      <c r="E19" s="391" t="s">
        <v>20</v>
      </c>
      <c r="F19" s="27" t="s">
        <v>67</v>
      </c>
      <c r="G19" s="80" t="s">
        <v>68</v>
      </c>
      <c r="H19" s="1235">
        <v>250</v>
      </c>
      <c r="I19" s="391" t="s">
        <v>20</v>
      </c>
      <c r="J19" s="27" t="s">
        <v>67</v>
      </c>
      <c r="K19" s="80"/>
      <c r="L19" s="1231"/>
      <c r="M19" s="29"/>
      <c r="N19" s="1160"/>
      <c r="O19" s="69"/>
      <c r="P19" s="69"/>
    </row>
    <row r="20" spans="1:16" s="2" customFormat="1" ht="16.5" customHeight="1">
      <c r="A20" s="179"/>
      <c r="B20" s="222"/>
      <c r="C20" s="80" t="s">
        <v>71</v>
      </c>
      <c r="D20" s="1235">
        <v>105</v>
      </c>
      <c r="E20" s="391" t="s">
        <v>20</v>
      </c>
      <c r="F20" s="27" t="s">
        <v>67</v>
      </c>
      <c r="G20" s="80" t="s">
        <v>71</v>
      </c>
      <c r="H20" s="1235">
        <v>120</v>
      </c>
      <c r="I20" s="391" t="s">
        <v>20</v>
      </c>
      <c r="J20" s="27" t="s">
        <v>67</v>
      </c>
      <c r="K20" s="80"/>
      <c r="L20" s="1231"/>
      <c r="M20" s="29"/>
      <c r="N20" s="1160"/>
      <c r="O20" s="69"/>
      <c r="P20" s="69"/>
    </row>
    <row r="21" spans="1:16" s="2" customFormat="1" ht="16.5" customHeight="1">
      <c r="A21" s="179"/>
      <c r="B21" s="222"/>
      <c r="C21" s="80" t="s">
        <v>74</v>
      </c>
      <c r="D21" s="1235">
        <v>255</v>
      </c>
      <c r="E21" s="391" t="s">
        <v>20</v>
      </c>
      <c r="F21" s="27" t="s">
        <v>67</v>
      </c>
      <c r="G21" s="80" t="s">
        <v>74</v>
      </c>
      <c r="H21" s="1235">
        <v>350</v>
      </c>
      <c r="I21" s="391" t="s">
        <v>20</v>
      </c>
      <c r="J21" s="27" t="s">
        <v>67</v>
      </c>
      <c r="K21" s="80"/>
      <c r="L21" s="1231"/>
      <c r="M21" s="29"/>
      <c r="N21" s="1160"/>
      <c r="O21" s="69"/>
      <c r="P21" s="69"/>
    </row>
    <row r="22" spans="1:16" s="2" customFormat="1" ht="16.5" customHeight="1">
      <c r="A22" s="179"/>
      <c r="B22" s="222"/>
      <c r="C22" s="80" t="s">
        <v>75</v>
      </c>
      <c r="D22" s="1235">
        <v>510</v>
      </c>
      <c r="E22" s="391" t="s">
        <v>20</v>
      </c>
      <c r="F22" s="27" t="s">
        <v>67</v>
      </c>
      <c r="G22" s="80" t="s">
        <v>123</v>
      </c>
      <c r="H22" s="1235">
        <v>220</v>
      </c>
      <c r="I22" s="391" t="s">
        <v>20</v>
      </c>
      <c r="J22" s="27" t="s">
        <v>67</v>
      </c>
      <c r="K22" s="80"/>
      <c r="L22" s="1231"/>
      <c r="M22" s="29"/>
      <c r="N22" s="1160"/>
      <c r="O22" s="69"/>
      <c r="P22" s="69"/>
    </row>
    <row r="23" spans="1:16" s="2" customFormat="1" ht="16.5" customHeight="1">
      <c r="A23" s="179"/>
      <c r="B23" s="222"/>
      <c r="C23" s="80" t="s">
        <v>1226</v>
      </c>
      <c r="D23" s="1235">
        <v>210</v>
      </c>
      <c r="E23" s="391" t="s">
        <v>20</v>
      </c>
      <c r="F23" s="27" t="s">
        <v>67</v>
      </c>
      <c r="G23" s="80" t="s">
        <v>72</v>
      </c>
      <c r="H23" s="1237">
        <v>200</v>
      </c>
      <c r="I23" s="391" t="s">
        <v>20</v>
      </c>
      <c r="J23" s="27" t="s">
        <v>67</v>
      </c>
      <c r="K23" s="80"/>
      <c r="L23" s="1231"/>
      <c r="M23" s="29"/>
      <c r="N23" s="1160"/>
      <c r="O23" s="69"/>
      <c r="P23" s="69"/>
    </row>
    <row r="24" spans="1:16" s="2" customFormat="1" ht="16.5" customHeight="1">
      <c r="A24" s="179"/>
      <c r="B24" s="222"/>
      <c r="C24" s="80" t="s">
        <v>98</v>
      </c>
      <c r="D24" s="1235">
        <v>105</v>
      </c>
      <c r="E24" s="391" t="s">
        <v>20</v>
      </c>
      <c r="F24" s="27" t="s">
        <v>67</v>
      </c>
      <c r="G24" s="80"/>
      <c r="H24" s="1241"/>
      <c r="I24" s="29"/>
      <c r="J24" s="1160"/>
      <c r="K24" s="80"/>
      <c r="L24" s="1231"/>
      <c r="M24" s="29"/>
      <c r="N24" s="1160"/>
      <c r="O24" s="69"/>
      <c r="P24" s="69"/>
    </row>
    <row r="25" spans="1:16" s="2" customFormat="1" ht="16.5" customHeight="1">
      <c r="A25" s="179"/>
      <c r="B25" s="222"/>
      <c r="C25" s="80" t="s">
        <v>72</v>
      </c>
      <c r="D25" s="1235">
        <v>290</v>
      </c>
      <c r="E25" s="391" t="s">
        <v>20</v>
      </c>
      <c r="F25" s="1160" t="s">
        <v>67</v>
      </c>
      <c r="G25" s="80"/>
      <c r="H25" s="1235"/>
      <c r="I25" s="391"/>
      <c r="J25" s="27"/>
      <c r="K25" s="80"/>
      <c r="L25" s="1231"/>
      <c r="M25" s="29"/>
      <c r="N25" s="1160"/>
      <c r="O25" s="69"/>
      <c r="P25" s="69"/>
    </row>
    <row r="26" spans="1:16" s="2" customFormat="1" ht="16.5" customHeight="1">
      <c r="A26" s="179"/>
      <c r="B26" s="222"/>
      <c r="C26" s="80"/>
      <c r="D26" s="1235"/>
      <c r="E26" s="391"/>
      <c r="F26" s="27"/>
      <c r="G26" s="80"/>
      <c r="H26" s="1235"/>
      <c r="I26" s="29"/>
      <c r="J26" s="1160"/>
      <c r="K26" s="1288"/>
      <c r="L26" s="1231"/>
      <c r="M26" s="29"/>
      <c r="N26" s="1160"/>
      <c r="O26" s="69"/>
      <c r="P26" s="69"/>
    </row>
    <row r="27" spans="1:16" s="2" customFormat="1" ht="16.5" customHeight="1">
      <c r="A27" s="179"/>
      <c r="B27" s="222"/>
      <c r="C27" s="517"/>
      <c r="D27" s="1236"/>
      <c r="E27" s="1260"/>
      <c r="F27" s="1174"/>
      <c r="G27" s="517"/>
      <c r="H27" s="1236"/>
      <c r="I27" s="1260"/>
      <c r="J27" s="1174"/>
      <c r="K27" s="517"/>
      <c r="L27" s="1240"/>
      <c r="M27" s="1260"/>
      <c r="N27" s="1174"/>
      <c r="O27" s="69"/>
      <c r="P27" s="69"/>
    </row>
    <row r="28" spans="1:16" s="2" customFormat="1" ht="16.5" customHeight="1">
      <c r="A28" s="179"/>
      <c r="B28" s="222"/>
      <c r="C28" s="80"/>
      <c r="D28" s="1237"/>
      <c r="E28" s="82"/>
      <c r="F28" s="1160"/>
      <c r="G28" s="80"/>
      <c r="H28" s="1237"/>
      <c r="I28" s="82"/>
      <c r="J28" s="1160"/>
      <c r="K28" s="80"/>
      <c r="L28" s="1234"/>
      <c r="M28" s="82"/>
      <c r="N28" s="1160"/>
      <c r="O28" s="69"/>
      <c r="P28" s="69"/>
    </row>
    <row r="29" spans="1:16" s="2" customFormat="1" ht="16.5" customHeight="1">
      <c r="A29" s="179"/>
      <c r="B29" s="222" t="s">
        <v>469</v>
      </c>
      <c r="C29" s="80" t="s">
        <v>76</v>
      </c>
      <c r="D29" s="1238">
        <v>380</v>
      </c>
      <c r="E29" s="391" t="s">
        <v>20</v>
      </c>
      <c r="F29" s="27" t="s">
        <v>67</v>
      </c>
      <c r="G29" s="80" t="s">
        <v>89</v>
      </c>
      <c r="H29" s="1238">
        <v>570</v>
      </c>
      <c r="I29" s="29" t="s">
        <v>20</v>
      </c>
      <c r="J29" s="1160" t="s">
        <v>67</v>
      </c>
      <c r="K29" s="80" t="s">
        <v>71</v>
      </c>
      <c r="L29" s="1238">
        <v>320</v>
      </c>
      <c r="M29" s="29" t="s">
        <v>129</v>
      </c>
      <c r="N29" s="1160" t="s">
        <v>67</v>
      </c>
      <c r="O29" s="69"/>
      <c r="P29" s="69"/>
    </row>
    <row r="30" spans="1:16" s="2" customFormat="1" ht="16.5" customHeight="1">
      <c r="A30" s="179"/>
      <c r="B30" s="222"/>
      <c r="C30" s="80" t="s">
        <v>124</v>
      </c>
      <c r="D30" s="1242">
        <v>80</v>
      </c>
      <c r="E30" s="391" t="s">
        <v>20</v>
      </c>
      <c r="F30" s="27" t="s">
        <v>67</v>
      </c>
      <c r="G30" s="80" t="s">
        <v>1251</v>
      </c>
      <c r="H30" s="1238">
        <v>560</v>
      </c>
      <c r="I30" s="391" t="s">
        <v>20</v>
      </c>
      <c r="J30" s="27" t="s">
        <v>67</v>
      </c>
      <c r="K30" s="80"/>
      <c r="L30" s="1239"/>
      <c r="M30" s="29"/>
      <c r="N30" s="27"/>
      <c r="O30" s="69"/>
      <c r="P30" s="69"/>
    </row>
    <row r="31" spans="1:16" s="2" customFormat="1" ht="16.5" customHeight="1">
      <c r="A31" s="179"/>
      <c r="B31" s="222"/>
      <c r="C31" s="80" t="s">
        <v>77</v>
      </c>
      <c r="D31" s="1238">
        <v>245</v>
      </c>
      <c r="E31" s="391" t="s">
        <v>20</v>
      </c>
      <c r="F31" s="27" t="s">
        <v>67</v>
      </c>
      <c r="G31" s="80" t="s">
        <v>74</v>
      </c>
      <c r="H31" s="1238">
        <v>500</v>
      </c>
      <c r="I31" s="391" t="s">
        <v>20</v>
      </c>
      <c r="J31" s="27" t="s">
        <v>67</v>
      </c>
      <c r="K31" s="80"/>
      <c r="L31" s="1239"/>
      <c r="M31" s="29"/>
      <c r="N31" s="27"/>
      <c r="O31" s="69"/>
      <c r="P31" s="69"/>
    </row>
    <row r="32" spans="1:16" s="2" customFormat="1" ht="16.5" customHeight="1">
      <c r="A32" s="179"/>
      <c r="B32" s="222"/>
      <c r="C32" s="80" t="s">
        <v>114</v>
      </c>
      <c r="D32" s="1238">
        <v>40</v>
      </c>
      <c r="E32" s="391" t="s">
        <v>20</v>
      </c>
      <c r="F32" s="27" t="s">
        <v>67</v>
      </c>
      <c r="G32" s="80" t="s">
        <v>82</v>
      </c>
      <c r="H32" s="1238">
        <v>530</v>
      </c>
      <c r="I32" s="391" t="s">
        <v>20</v>
      </c>
      <c r="J32" s="27" t="s">
        <v>67</v>
      </c>
      <c r="K32" s="80"/>
      <c r="L32" s="1239"/>
      <c r="M32" s="29"/>
      <c r="N32" s="1160"/>
      <c r="O32" s="69"/>
      <c r="P32" s="69"/>
    </row>
    <row r="33" spans="1:16" s="2" customFormat="1" ht="16.5" customHeight="1">
      <c r="A33" s="179"/>
      <c r="B33" s="222"/>
      <c r="C33" s="80" t="s">
        <v>71</v>
      </c>
      <c r="D33" s="1238">
        <v>660</v>
      </c>
      <c r="E33" s="391" t="s">
        <v>20</v>
      </c>
      <c r="F33" s="27" t="s">
        <v>67</v>
      </c>
      <c r="G33" s="80"/>
      <c r="H33" s="1245"/>
      <c r="I33" s="29"/>
      <c r="J33" s="1160"/>
      <c r="K33" s="80"/>
      <c r="L33" s="1239"/>
      <c r="M33" s="29"/>
      <c r="N33" s="1160"/>
      <c r="O33" s="69"/>
      <c r="P33" s="69"/>
    </row>
    <row r="34" spans="1:16" s="2" customFormat="1" ht="16.5" customHeight="1">
      <c r="A34" s="179"/>
      <c r="B34" s="222"/>
      <c r="C34" s="80" t="s">
        <v>74</v>
      </c>
      <c r="D34" s="1238">
        <v>887</v>
      </c>
      <c r="E34" s="391" t="s">
        <v>20</v>
      </c>
      <c r="F34" s="27" t="s">
        <v>67</v>
      </c>
      <c r="G34" s="80"/>
      <c r="H34" s="1238"/>
      <c r="I34" s="391"/>
      <c r="J34" s="27"/>
      <c r="K34" s="80"/>
      <c r="L34" s="1239"/>
      <c r="M34" s="29"/>
      <c r="N34" s="1160"/>
      <c r="O34" s="69"/>
      <c r="P34" s="69"/>
    </row>
    <row r="35" spans="1:16" s="2" customFormat="1" ht="16.5" customHeight="1">
      <c r="A35" s="179"/>
      <c r="B35" s="222"/>
      <c r="C35" s="80" t="s">
        <v>125</v>
      </c>
      <c r="D35" s="1238">
        <v>360</v>
      </c>
      <c r="E35" s="391" t="s">
        <v>20</v>
      </c>
      <c r="F35" s="27" t="s">
        <v>67</v>
      </c>
      <c r="G35" s="80"/>
      <c r="H35" s="1238"/>
      <c r="I35" s="29"/>
      <c r="J35" s="1160"/>
      <c r="K35" s="80"/>
      <c r="L35" s="1239"/>
      <c r="M35" s="29"/>
      <c r="N35" s="1160"/>
      <c r="O35" s="69"/>
      <c r="P35" s="69"/>
    </row>
    <row r="36" spans="1:16" s="2" customFormat="1" ht="16.5" customHeight="1">
      <c r="A36" s="179"/>
      <c r="B36" s="222"/>
      <c r="C36" s="80" t="s">
        <v>78</v>
      </c>
      <c r="D36" s="1238">
        <v>590</v>
      </c>
      <c r="E36" s="391" t="s">
        <v>20</v>
      </c>
      <c r="F36" s="27" t="s">
        <v>67</v>
      </c>
      <c r="G36" s="80"/>
      <c r="H36" s="1238"/>
      <c r="I36" s="29"/>
      <c r="J36" s="1160"/>
      <c r="K36" s="80"/>
      <c r="L36" s="1239"/>
      <c r="M36" s="29"/>
      <c r="N36" s="1160"/>
      <c r="O36" s="69"/>
      <c r="P36" s="69"/>
    </row>
    <row r="37" spans="1:16" s="2" customFormat="1" ht="16.5" customHeight="1">
      <c r="A37" s="179"/>
      <c r="B37" s="222"/>
      <c r="C37" s="80" t="s">
        <v>126</v>
      </c>
      <c r="D37" s="1238">
        <v>280</v>
      </c>
      <c r="E37" s="391" t="s">
        <v>20</v>
      </c>
      <c r="F37" s="27" t="s">
        <v>67</v>
      </c>
      <c r="G37" s="80"/>
      <c r="H37" s="1238"/>
      <c r="I37" s="29"/>
      <c r="J37" s="1160"/>
      <c r="K37" s="80"/>
      <c r="L37" s="1239"/>
      <c r="M37" s="29"/>
      <c r="N37" s="1160"/>
      <c r="O37" s="69"/>
      <c r="P37" s="69"/>
    </row>
    <row r="38" spans="1:16" s="2" customFormat="1" ht="16.5" customHeight="1">
      <c r="A38" s="179"/>
      <c r="B38" s="222"/>
      <c r="C38" s="80" t="s">
        <v>127</v>
      </c>
      <c r="D38" s="1238">
        <v>72</v>
      </c>
      <c r="E38" s="391" t="s">
        <v>20</v>
      </c>
      <c r="F38" s="27" t="s">
        <v>67</v>
      </c>
      <c r="G38" s="80"/>
      <c r="H38" s="1238"/>
      <c r="I38" s="29"/>
      <c r="J38" s="1160"/>
      <c r="K38" s="80"/>
      <c r="L38" s="1239"/>
      <c r="M38" s="29"/>
      <c r="N38" s="1160"/>
      <c r="O38" s="69"/>
      <c r="P38" s="69"/>
    </row>
    <row r="39" spans="1:16" s="2" customFormat="1" ht="16.5" customHeight="1">
      <c r="A39" s="179"/>
      <c r="B39" s="222"/>
      <c r="C39" s="80" t="s">
        <v>79</v>
      </c>
      <c r="D39" s="1238">
        <v>770</v>
      </c>
      <c r="E39" s="391" t="s">
        <v>20</v>
      </c>
      <c r="F39" s="27" t="s">
        <v>67</v>
      </c>
      <c r="G39" s="80"/>
      <c r="H39" s="1238"/>
      <c r="I39" s="29"/>
      <c r="J39" s="1160"/>
      <c r="K39" s="80"/>
      <c r="L39" s="1239"/>
      <c r="M39" s="29"/>
      <c r="N39" s="1160"/>
      <c r="O39" s="69"/>
      <c r="P39" s="69"/>
    </row>
    <row r="40" spans="1:16" s="2" customFormat="1" ht="16.5" customHeight="1">
      <c r="A40" s="179"/>
      <c r="B40" s="222"/>
      <c r="C40" s="80" t="s">
        <v>81</v>
      </c>
      <c r="D40" s="1242">
        <v>175</v>
      </c>
      <c r="E40" s="391" t="s">
        <v>20</v>
      </c>
      <c r="F40" s="27" t="s">
        <v>67</v>
      </c>
      <c r="G40" s="80"/>
      <c r="H40" s="1242"/>
      <c r="I40" s="82"/>
      <c r="J40" s="1160"/>
      <c r="K40" s="80"/>
      <c r="L40" s="1303"/>
      <c r="M40" s="82"/>
      <c r="N40" s="1160"/>
      <c r="O40" s="69"/>
      <c r="P40" s="69"/>
    </row>
    <row r="41" spans="1:16" s="2" customFormat="1" ht="16.5" customHeight="1">
      <c r="A41" s="179"/>
      <c r="B41" s="222"/>
      <c r="C41" s="80"/>
      <c r="D41" s="1242"/>
      <c r="E41" s="391"/>
      <c r="F41" s="27"/>
      <c r="G41" s="80"/>
      <c r="H41" s="1242"/>
      <c r="I41" s="82"/>
      <c r="J41" s="1160"/>
      <c r="K41" s="80"/>
      <c r="L41" s="1303"/>
      <c r="M41" s="82"/>
      <c r="N41" s="1160"/>
      <c r="O41" s="69"/>
      <c r="P41" s="69"/>
    </row>
    <row r="42" spans="1:16" s="2" customFormat="1" ht="16.5" customHeight="1">
      <c r="A42" s="179"/>
      <c r="B42" s="222"/>
      <c r="C42" s="1291"/>
      <c r="D42" s="1304"/>
      <c r="E42" s="1266"/>
      <c r="F42" s="1174"/>
      <c r="G42" s="517"/>
      <c r="H42" s="1304"/>
      <c r="I42" s="1266"/>
      <c r="J42" s="1174"/>
      <c r="K42" s="517"/>
      <c r="L42" s="1305"/>
      <c r="M42" s="1266"/>
      <c r="N42" s="1174"/>
      <c r="O42" s="69"/>
      <c r="P42" s="69"/>
    </row>
    <row r="43" spans="1:16" s="2" customFormat="1" ht="16.5" customHeight="1">
      <c r="A43" s="179"/>
      <c r="B43" s="222"/>
      <c r="C43" s="370"/>
      <c r="D43" s="1235"/>
      <c r="E43" s="82"/>
      <c r="F43" s="1160"/>
      <c r="G43" s="80"/>
      <c r="H43" s="1235"/>
      <c r="I43" s="82"/>
      <c r="J43" s="1160"/>
      <c r="K43" s="80"/>
      <c r="L43" s="1231"/>
      <c r="M43" s="82"/>
      <c r="N43" s="1160"/>
      <c r="O43" s="69"/>
      <c r="P43" s="69"/>
    </row>
    <row r="44" spans="1:16" s="2" customFormat="1" ht="16.5" customHeight="1">
      <c r="A44" s="179"/>
      <c r="B44" s="222" t="s">
        <v>470</v>
      </c>
      <c r="C44" s="370" t="s">
        <v>128</v>
      </c>
      <c r="D44" s="1235">
        <v>120</v>
      </c>
      <c r="E44" s="29" t="s">
        <v>20</v>
      </c>
      <c r="F44" s="27" t="s">
        <v>67</v>
      </c>
      <c r="G44" s="80" t="s">
        <v>128</v>
      </c>
      <c r="H44" s="1235">
        <v>200</v>
      </c>
      <c r="I44" s="29" t="s">
        <v>20</v>
      </c>
      <c r="J44" s="27" t="s">
        <v>67</v>
      </c>
      <c r="K44" s="80"/>
      <c r="L44" s="1263"/>
      <c r="M44" s="82"/>
      <c r="N44" s="1160"/>
      <c r="O44" s="69"/>
      <c r="P44" s="69"/>
    </row>
    <row r="45" spans="1:16" s="2" customFormat="1" ht="16.5" customHeight="1">
      <c r="A45" s="179"/>
      <c r="B45" s="222"/>
      <c r="C45" s="370"/>
      <c r="D45" s="1231"/>
      <c r="E45" s="29"/>
      <c r="F45" s="27"/>
      <c r="G45" s="80"/>
      <c r="H45" s="1231"/>
      <c r="I45" s="29"/>
      <c r="J45" s="27"/>
      <c r="K45" s="80"/>
      <c r="L45" s="1263"/>
      <c r="M45" s="82"/>
      <c r="N45" s="1160"/>
      <c r="O45" s="69"/>
      <c r="P45" s="69"/>
    </row>
    <row r="46" spans="1:16" s="2" customFormat="1" ht="16.5" customHeight="1">
      <c r="A46" s="179"/>
      <c r="B46" s="222"/>
      <c r="C46" s="517"/>
      <c r="D46" s="1240"/>
      <c r="E46" s="1266"/>
      <c r="F46" s="1174"/>
      <c r="G46" s="517"/>
      <c r="H46" s="1240"/>
      <c r="I46" s="1266"/>
      <c r="J46" s="1174"/>
      <c r="K46" s="517"/>
      <c r="L46" s="1240"/>
      <c r="M46" s="1266"/>
      <c r="N46" s="1174"/>
      <c r="O46" s="69"/>
      <c r="P46" s="69"/>
    </row>
    <row r="47" spans="1:16" s="2" customFormat="1" ht="16.5" customHeight="1">
      <c r="A47" s="179"/>
      <c r="B47" s="222"/>
      <c r="C47" s="80"/>
      <c r="D47" s="1231"/>
      <c r="E47" s="82"/>
      <c r="F47" s="1160"/>
      <c r="G47" s="80"/>
      <c r="H47" s="1231"/>
      <c r="I47" s="82"/>
      <c r="J47" s="1160"/>
      <c r="K47" s="80"/>
      <c r="L47" s="1231"/>
      <c r="M47" s="82"/>
      <c r="N47" s="1160"/>
      <c r="O47" s="69"/>
      <c r="P47" s="69"/>
    </row>
    <row r="48" spans="1:16" s="2" customFormat="1" ht="16.5" customHeight="1">
      <c r="A48" s="179"/>
      <c r="B48" s="222" t="s">
        <v>471</v>
      </c>
      <c r="C48" s="80" t="s">
        <v>1252</v>
      </c>
      <c r="D48" s="1235">
        <v>60</v>
      </c>
      <c r="E48" s="391" t="s">
        <v>20</v>
      </c>
      <c r="F48" s="27" t="s">
        <v>1231</v>
      </c>
      <c r="G48" s="80" t="s">
        <v>74</v>
      </c>
      <c r="H48" s="1235">
        <v>780</v>
      </c>
      <c r="I48" s="391" t="s">
        <v>20</v>
      </c>
      <c r="J48" s="27" t="s">
        <v>67</v>
      </c>
      <c r="K48" s="80"/>
      <c r="L48" s="1231"/>
      <c r="M48" s="29"/>
      <c r="N48" s="1160"/>
      <c r="O48" s="69"/>
      <c r="P48" s="69"/>
    </row>
    <row r="49" spans="1:16" s="2" customFormat="1" ht="16.5" customHeight="1">
      <c r="A49" s="179"/>
      <c r="B49" s="222"/>
      <c r="C49" s="80" t="s">
        <v>130</v>
      </c>
      <c r="D49" s="1235">
        <v>85</v>
      </c>
      <c r="E49" s="391" t="s">
        <v>20</v>
      </c>
      <c r="F49" s="27" t="s">
        <v>67</v>
      </c>
      <c r="G49" s="80"/>
      <c r="H49" s="1238"/>
      <c r="I49" s="391"/>
      <c r="J49" s="1160"/>
      <c r="K49" s="80"/>
      <c r="L49" s="1239"/>
      <c r="M49" s="29"/>
      <c r="N49" s="1160"/>
      <c r="O49" s="69"/>
      <c r="P49" s="69"/>
    </row>
    <row r="50" spans="1:16" s="2" customFormat="1" ht="16.5" customHeight="1">
      <c r="A50" s="179"/>
      <c r="B50" s="222"/>
      <c r="C50" s="80" t="s">
        <v>68</v>
      </c>
      <c r="D50" s="1235">
        <v>110</v>
      </c>
      <c r="E50" s="391" t="s">
        <v>20</v>
      </c>
      <c r="F50" s="27" t="s">
        <v>67</v>
      </c>
      <c r="G50" s="80"/>
      <c r="H50" s="1242"/>
      <c r="I50" s="82"/>
      <c r="J50" s="1160"/>
      <c r="K50" s="80"/>
      <c r="L50" s="1239"/>
      <c r="M50" s="29"/>
      <c r="N50" s="1160"/>
      <c r="O50" s="69"/>
      <c r="P50" s="69"/>
    </row>
    <row r="51" spans="1:16" s="2" customFormat="1" ht="16.5" customHeight="1">
      <c r="A51" s="179"/>
      <c r="B51" s="222"/>
      <c r="C51" s="80" t="s">
        <v>131</v>
      </c>
      <c r="D51" s="1235">
        <v>90</v>
      </c>
      <c r="E51" s="391" t="s">
        <v>20</v>
      </c>
      <c r="F51" s="27" t="s">
        <v>67</v>
      </c>
      <c r="G51" s="80"/>
      <c r="H51" s="1242"/>
      <c r="I51" s="82"/>
      <c r="J51" s="1160"/>
      <c r="K51" s="80"/>
      <c r="L51" s="1239"/>
      <c r="M51" s="29"/>
      <c r="N51" s="1160"/>
      <c r="O51" s="69"/>
      <c r="P51" s="69"/>
    </row>
    <row r="52" spans="1:16" s="2" customFormat="1" ht="16.5" customHeight="1">
      <c r="A52" s="179"/>
      <c r="B52" s="222"/>
      <c r="C52" s="80" t="s">
        <v>1253</v>
      </c>
      <c r="D52" s="1242">
        <v>110</v>
      </c>
      <c r="E52" s="391" t="s">
        <v>18</v>
      </c>
      <c r="F52" s="27" t="s">
        <v>1231</v>
      </c>
      <c r="G52" s="80"/>
      <c r="H52" s="1235"/>
      <c r="I52" s="82"/>
      <c r="J52" s="1160"/>
      <c r="K52" s="80"/>
      <c r="L52" s="1263"/>
      <c r="M52" s="82"/>
      <c r="N52" s="1160"/>
      <c r="O52" s="69"/>
      <c r="P52" s="69"/>
    </row>
    <row r="53" spans="1:16" s="2" customFormat="1" ht="16.5" customHeight="1">
      <c r="A53" s="179"/>
      <c r="B53" s="222"/>
      <c r="C53" s="80" t="s">
        <v>1226</v>
      </c>
      <c r="D53" s="1245">
        <v>710</v>
      </c>
      <c r="E53" s="393" t="s">
        <v>20</v>
      </c>
      <c r="F53" s="27" t="s">
        <v>67</v>
      </c>
      <c r="G53" s="80"/>
      <c r="H53" s="1242"/>
      <c r="I53" s="82"/>
      <c r="J53" s="1160"/>
      <c r="K53" s="80"/>
      <c r="L53" s="1303"/>
      <c r="M53" s="82"/>
      <c r="N53" s="1160"/>
      <c r="O53" s="69"/>
      <c r="P53" s="69"/>
    </row>
    <row r="54" spans="1:16" s="2" customFormat="1" ht="16.5" customHeight="1">
      <c r="A54" s="179"/>
      <c r="B54" s="222"/>
      <c r="C54" s="80"/>
      <c r="D54" s="1245"/>
      <c r="E54" s="393"/>
      <c r="F54" s="27"/>
      <c r="G54" s="80"/>
      <c r="H54" s="1242"/>
      <c r="I54" s="82"/>
      <c r="J54" s="1160"/>
      <c r="K54" s="80"/>
      <c r="L54" s="1303"/>
      <c r="M54" s="82"/>
      <c r="N54" s="1160"/>
      <c r="O54" s="69"/>
      <c r="P54" s="69"/>
    </row>
    <row r="55" spans="1:16" s="2" customFormat="1" ht="16.5" customHeight="1">
      <c r="A55" s="179"/>
      <c r="B55" s="222" t="s">
        <v>1</v>
      </c>
      <c r="C55" s="517"/>
      <c r="D55" s="1236"/>
      <c r="E55" s="1266"/>
      <c r="F55" s="1174"/>
      <c r="G55" s="517"/>
      <c r="H55" s="1236"/>
      <c r="I55" s="1266"/>
      <c r="J55" s="1174"/>
      <c r="K55" s="517"/>
      <c r="L55" s="1240"/>
      <c r="M55" s="1266"/>
      <c r="N55" s="1174"/>
      <c r="O55" s="69"/>
      <c r="P55" s="69"/>
    </row>
    <row r="56" spans="1:16" s="2" customFormat="1" ht="16.5" customHeight="1">
      <c r="A56" s="179"/>
      <c r="B56" s="222"/>
      <c r="C56" s="80"/>
      <c r="D56" s="1241"/>
      <c r="E56" s="82"/>
      <c r="F56" s="1160"/>
      <c r="G56" s="80"/>
      <c r="H56" s="1241"/>
      <c r="I56" s="82"/>
      <c r="J56" s="1160"/>
      <c r="K56" s="80"/>
      <c r="L56" s="1263"/>
      <c r="M56" s="82"/>
      <c r="N56" s="1160"/>
      <c r="O56" s="69"/>
      <c r="P56" s="69"/>
    </row>
    <row r="57" spans="1:16" s="2" customFormat="1" ht="16.5" customHeight="1">
      <c r="A57" s="179"/>
      <c r="B57" s="222" t="s">
        <v>472</v>
      </c>
      <c r="C57" s="80" t="s">
        <v>1244</v>
      </c>
      <c r="D57" s="1241">
        <v>870</v>
      </c>
      <c r="E57" s="391" t="s">
        <v>20</v>
      </c>
      <c r="F57" s="27" t="s">
        <v>67</v>
      </c>
      <c r="G57" s="474" t="s">
        <v>1254</v>
      </c>
      <c r="H57" s="1235">
        <v>180</v>
      </c>
      <c r="I57" s="391" t="s">
        <v>20</v>
      </c>
      <c r="J57" s="27" t="s">
        <v>67</v>
      </c>
      <c r="K57" s="80" t="s">
        <v>1255</v>
      </c>
      <c r="L57" s="1235">
        <v>280</v>
      </c>
      <c r="M57" s="391" t="s">
        <v>20</v>
      </c>
      <c r="N57" s="27" t="s">
        <v>67</v>
      </c>
      <c r="O57" s="69"/>
      <c r="P57" s="69"/>
    </row>
    <row r="58" spans="1:16" s="2" customFormat="1" ht="16.5" customHeight="1">
      <c r="A58" s="179"/>
      <c r="B58" s="222"/>
      <c r="C58" s="80" t="s">
        <v>82</v>
      </c>
      <c r="D58" s="1241">
        <v>760</v>
      </c>
      <c r="E58" s="391" t="s">
        <v>20</v>
      </c>
      <c r="F58" s="27" t="s">
        <v>67</v>
      </c>
      <c r="G58" s="80" t="s">
        <v>74</v>
      </c>
      <c r="H58" s="1235">
        <v>170</v>
      </c>
      <c r="I58" s="391" t="s">
        <v>20</v>
      </c>
      <c r="J58" s="27" t="s">
        <v>67</v>
      </c>
      <c r="K58" s="80"/>
      <c r="L58" s="1235"/>
      <c r="M58" s="391"/>
      <c r="N58" s="27"/>
      <c r="O58" s="69"/>
      <c r="P58" s="69"/>
    </row>
    <row r="59" spans="1:16" s="2" customFormat="1" ht="16.5" customHeight="1">
      <c r="A59" s="179"/>
      <c r="B59" s="222"/>
      <c r="C59" s="80" t="s">
        <v>84</v>
      </c>
      <c r="D59" s="1235">
        <v>750</v>
      </c>
      <c r="E59" s="391" t="s">
        <v>20</v>
      </c>
      <c r="F59" s="27" t="s">
        <v>67</v>
      </c>
      <c r="G59" s="80" t="s">
        <v>82</v>
      </c>
      <c r="H59" s="1235">
        <v>600</v>
      </c>
      <c r="I59" s="391" t="s">
        <v>20</v>
      </c>
      <c r="J59" s="27" t="s">
        <v>67</v>
      </c>
      <c r="K59" s="80"/>
      <c r="L59" s="1235"/>
      <c r="M59" s="29"/>
      <c r="N59" s="1160"/>
      <c r="O59" s="69"/>
      <c r="P59" s="69"/>
    </row>
    <row r="60" spans="1:16" s="2" customFormat="1" ht="16.5" customHeight="1">
      <c r="A60" s="179"/>
      <c r="B60" s="222"/>
      <c r="C60" s="80"/>
      <c r="D60" s="1235"/>
      <c r="E60" s="391"/>
      <c r="F60" s="27"/>
      <c r="G60" s="80"/>
      <c r="H60" s="1235"/>
      <c r="I60" s="391"/>
      <c r="J60" s="27"/>
      <c r="K60" s="80"/>
      <c r="L60" s="1235"/>
      <c r="M60" s="29"/>
      <c r="N60" s="1160"/>
      <c r="O60" s="69"/>
      <c r="P60" s="69"/>
    </row>
    <row r="61" spans="1:16" s="2" customFormat="1" ht="16.5" customHeight="1">
      <c r="A61" s="179"/>
      <c r="B61" s="222"/>
      <c r="C61" s="517"/>
      <c r="D61" s="1236"/>
      <c r="E61" s="1266"/>
      <c r="F61" s="1174"/>
      <c r="G61" s="517"/>
      <c r="H61" s="1236"/>
      <c r="I61" s="1266"/>
      <c r="J61" s="1174"/>
      <c r="K61" s="517"/>
      <c r="L61" s="1236"/>
      <c r="M61" s="1266"/>
      <c r="N61" s="1174"/>
      <c r="O61" s="69"/>
      <c r="P61" s="69"/>
    </row>
    <row r="62" spans="1:16" s="2" customFormat="1" ht="16.5" customHeight="1">
      <c r="A62" s="179"/>
      <c r="B62" s="222"/>
      <c r="C62" s="370"/>
      <c r="D62" s="1235"/>
      <c r="E62" s="82"/>
      <c r="F62" s="1160"/>
      <c r="G62" s="370"/>
      <c r="H62" s="1235"/>
      <c r="I62" s="82"/>
      <c r="J62" s="1160"/>
      <c r="K62" s="370"/>
      <c r="L62" s="1235"/>
      <c r="M62" s="82"/>
      <c r="N62" s="1160"/>
      <c r="O62" s="69"/>
      <c r="P62" s="69"/>
    </row>
    <row r="63" spans="1:16" s="2" customFormat="1" ht="16.5" customHeight="1">
      <c r="A63" s="179"/>
      <c r="B63" s="222" t="s">
        <v>473</v>
      </c>
      <c r="C63" s="370" t="s">
        <v>132</v>
      </c>
      <c r="D63" s="1235">
        <v>70</v>
      </c>
      <c r="E63" s="391" t="s">
        <v>20</v>
      </c>
      <c r="F63" s="27" t="s">
        <v>67</v>
      </c>
      <c r="G63" s="370" t="s">
        <v>74</v>
      </c>
      <c r="H63" s="1235">
        <v>390</v>
      </c>
      <c r="I63" s="391" t="s">
        <v>20</v>
      </c>
      <c r="J63" s="27" t="s">
        <v>67</v>
      </c>
      <c r="K63" s="1293"/>
      <c r="L63" s="1241"/>
      <c r="M63" s="29"/>
      <c r="N63" s="1160"/>
      <c r="O63" s="69"/>
      <c r="P63" s="69"/>
    </row>
    <row r="64" spans="1:16" s="2" customFormat="1" ht="16.5" customHeight="1">
      <c r="A64" s="179"/>
      <c r="B64" s="222"/>
      <c r="C64" s="370" t="s">
        <v>1244</v>
      </c>
      <c r="D64" s="1235">
        <v>340</v>
      </c>
      <c r="E64" s="391" t="s">
        <v>20</v>
      </c>
      <c r="F64" s="27" t="s">
        <v>67</v>
      </c>
      <c r="G64" s="370" t="s">
        <v>86</v>
      </c>
      <c r="H64" s="1241">
        <v>510</v>
      </c>
      <c r="I64" s="82" t="s">
        <v>20</v>
      </c>
      <c r="J64" s="1160" t="s">
        <v>67</v>
      </c>
      <c r="K64" s="80"/>
      <c r="L64" s="1235"/>
      <c r="M64" s="29"/>
      <c r="N64" s="1160"/>
      <c r="O64" s="69"/>
      <c r="P64" s="69"/>
    </row>
    <row r="65" spans="1:16" s="2" customFormat="1" ht="16.5" customHeight="1">
      <c r="A65" s="179"/>
      <c r="B65" s="222"/>
      <c r="C65" s="370" t="s">
        <v>133</v>
      </c>
      <c r="D65" s="1235">
        <v>80</v>
      </c>
      <c r="E65" s="391" t="s">
        <v>20</v>
      </c>
      <c r="F65" s="27" t="s">
        <v>67</v>
      </c>
      <c r="G65" s="370"/>
      <c r="H65" s="1241"/>
      <c r="I65" s="391"/>
      <c r="J65" s="27"/>
      <c r="K65" s="80"/>
      <c r="L65" s="1235"/>
      <c r="M65" s="29"/>
      <c r="N65" s="1160"/>
      <c r="O65" s="69"/>
      <c r="P65" s="69"/>
    </row>
    <row r="66" spans="1:16" s="2" customFormat="1" ht="16.5" customHeight="1">
      <c r="A66" s="179"/>
      <c r="B66" s="222"/>
      <c r="C66" s="370" t="s">
        <v>134</v>
      </c>
      <c r="D66" s="1235">
        <v>400</v>
      </c>
      <c r="E66" s="391" t="s">
        <v>20</v>
      </c>
      <c r="F66" s="27" t="s">
        <v>67</v>
      </c>
      <c r="G66" s="370"/>
      <c r="H66" s="1241"/>
      <c r="I66" s="82"/>
      <c r="J66" s="1160"/>
      <c r="K66" s="80"/>
      <c r="L66" s="1235"/>
      <c r="M66" s="29"/>
      <c r="N66" s="1160"/>
      <c r="O66" s="69"/>
      <c r="P66" s="69"/>
    </row>
    <row r="67" spans="1:16" s="2" customFormat="1" ht="16.5" customHeight="1">
      <c r="A67" s="179"/>
      <c r="B67" s="222"/>
      <c r="C67" s="370" t="s">
        <v>135</v>
      </c>
      <c r="D67" s="1235">
        <v>60</v>
      </c>
      <c r="E67" s="391" t="s">
        <v>20</v>
      </c>
      <c r="F67" s="27" t="s">
        <v>67</v>
      </c>
      <c r="G67" s="370"/>
      <c r="H67" s="1241"/>
      <c r="I67" s="82"/>
      <c r="J67" s="1160"/>
      <c r="K67" s="80"/>
      <c r="L67" s="1235"/>
      <c r="M67" s="29"/>
      <c r="N67" s="1160"/>
      <c r="O67" s="69"/>
      <c r="P67" s="69"/>
    </row>
    <row r="68" spans="1:16" s="2" customFormat="1" ht="16.5" customHeight="1">
      <c r="A68" s="179"/>
      <c r="B68" s="222"/>
      <c r="C68" s="370" t="s">
        <v>86</v>
      </c>
      <c r="D68" s="1235">
        <v>438</v>
      </c>
      <c r="E68" s="391" t="s">
        <v>20</v>
      </c>
      <c r="F68" s="27" t="s">
        <v>67</v>
      </c>
      <c r="G68" s="370"/>
      <c r="H68" s="1241"/>
      <c r="I68" s="29"/>
      <c r="J68" s="1160"/>
      <c r="K68" s="370"/>
      <c r="L68" s="1235"/>
      <c r="M68" s="29"/>
      <c r="N68" s="1160"/>
      <c r="O68" s="69"/>
      <c r="P68" s="69"/>
    </row>
    <row r="69" spans="1:16" s="2" customFormat="1" ht="16.5" customHeight="1">
      <c r="A69" s="179"/>
      <c r="B69" s="222"/>
      <c r="C69" s="370"/>
      <c r="D69" s="1235"/>
      <c r="E69" s="391"/>
      <c r="F69" s="27"/>
      <c r="G69" s="370"/>
      <c r="H69" s="1241"/>
      <c r="I69" s="29"/>
      <c r="J69" s="1160"/>
      <c r="K69" s="370"/>
      <c r="L69" s="1235"/>
      <c r="M69" s="29"/>
      <c r="N69" s="1160"/>
      <c r="O69" s="69"/>
      <c r="P69" s="69"/>
    </row>
    <row r="70" spans="1:16" s="2" customFormat="1" ht="16.5" customHeight="1">
      <c r="A70" s="179"/>
      <c r="B70" s="222" t="s">
        <v>1</v>
      </c>
      <c r="C70" s="1291"/>
      <c r="D70" s="1236"/>
      <c r="E70" s="1266"/>
      <c r="F70" s="1174"/>
      <c r="G70" s="1291"/>
      <c r="H70" s="1236"/>
      <c r="I70" s="1266"/>
      <c r="J70" s="1174"/>
      <c r="K70" s="1291"/>
      <c r="L70" s="1236"/>
      <c r="M70" s="1266"/>
      <c r="N70" s="1174"/>
      <c r="O70" s="69"/>
      <c r="P70" s="69"/>
    </row>
    <row r="71" spans="1:16" s="2" customFormat="1" ht="16.5" customHeight="1">
      <c r="A71" s="179"/>
      <c r="B71" s="222"/>
      <c r="C71" s="80"/>
      <c r="D71" s="1235"/>
      <c r="E71" s="82"/>
      <c r="F71" s="1160"/>
      <c r="G71" s="80"/>
      <c r="H71" s="1235"/>
      <c r="I71" s="82"/>
      <c r="J71" s="1160"/>
      <c r="K71" s="80"/>
      <c r="L71" s="1235"/>
      <c r="M71" s="82"/>
      <c r="N71" s="1160"/>
      <c r="O71" s="69"/>
      <c r="P71" s="69"/>
    </row>
    <row r="72" spans="1:16" s="2" customFormat="1" ht="16.5" customHeight="1">
      <c r="A72" s="179"/>
      <c r="B72" s="222" t="s">
        <v>474</v>
      </c>
      <c r="C72" s="1293" t="s">
        <v>1230</v>
      </c>
      <c r="D72" s="1235">
        <v>190</v>
      </c>
      <c r="E72" s="391" t="s">
        <v>20</v>
      </c>
      <c r="F72" s="1160" t="s">
        <v>67</v>
      </c>
      <c r="G72" s="80" t="s">
        <v>71</v>
      </c>
      <c r="H72" s="1241">
        <v>280</v>
      </c>
      <c r="I72" s="391" t="s">
        <v>20</v>
      </c>
      <c r="J72" s="27" t="s">
        <v>67</v>
      </c>
      <c r="K72" s="370" t="s">
        <v>71</v>
      </c>
      <c r="L72" s="1235">
        <v>280</v>
      </c>
      <c r="M72" s="391" t="s">
        <v>20</v>
      </c>
      <c r="N72" s="27" t="s">
        <v>67</v>
      </c>
      <c r="O72" s="69"/>
      <c r="P72" s="69"/>
    </row>
    <row r="73" spans="1:16" s="2" customFormat="1" ht="16.5" customHeight="1">
      <c r="A73" s="179"/>
      <c r="B73" s="222"/>
      <c r="C73" s="1293"/>
      <c r="D73" s="1235">
        <v>25</v>
      </c>
      <c r="E73" s="391" t="s">
        <v>38</v>
      </c>
      <c r="F73" s="1160" t="s">
        <v>1245</v>
      </c>
      <c r="G73" s="80" t="s">
        <v>74</v>
      </c>
      <c r="H73" s="1241">
        <v>210</v>
      </c>
      <c r="I73" s="391" t="s">
        <v>20</v>
      </c>
      <c r="J73" s="27" t="s">
        <v>67</v>
      </c>
      <c r="K73" s="370"/>
      <c r="L73" s="1231"/>
      <c r="M73" s="391"/>
      <c r="N73" s="27"/>
      <c r="O73" s="69"/>
      <c r="P73" s="69"/>
    </row>
    <row r="74" spans="1:16" s="2" customFormat="1" ht="16.5" customHeight="1">
      <c r="A74" s="179"/>
      <c r="B74" s="222"/>
      <c r="C74" s="1293" t="s">
        <v>71</v>
      </c>
      <c r="D74" s="1235">
        <v>215</v>
      </c>
      <c r="E74" s="391" t="s">
        <v>20</v>
      </c>
      <c r="F74" s="1160" t="s">
        <v>67</v>
      </c>
      <c r="G74" s="80"/>
      <c r="H74" s="1263"/>
      <c r="I74" s="391"/>
      <c r="J74" s="27"/>
      <c r="K74" s="370"/>
      <c r="L74" s="1231"/>
      <c r="M74" s="391"/>
      <c r="N74" s="27"/>
      <c r="O74" s="69"/>
      <c r="P74" s="69"/>
    </row>
    <row r="75" spans="1:16" s="2" customFormat="1" ht="16.5" customHeight="1">
      <c r="A75" s="179"/>
      <c r="B75" s="222"/>
      <c r="C75" s="1293" t="s">
        <v>136</v>
      </c>
      <c r="D75" s="1235">
        <v>140</v>
      </c>
      <c r="E75" s="391" t="s">
        <v>20</v>
      </c>
      <c r="F75" s="1160" t="s">
        <v>67</v>
      </c>
      <c r="G75" s="80"/>
      <c r="H75" s="1263"/>
      <c r="I75" s="391"/>
      <c r="J75" s="27"/>
      <c r="K75" s="370"/>
      <c r="L75" s="1231"/>
      <c r="M75" s="391"/>
      <c r="N75" s="27"/>
      <c r="O75" s="69"/>
      <c r="P75" s="69"/>
    </row>
    <row r="76" spans="1:16" s="2" customFormat="1" ht="16.5" customHeight="1">
      <c r="A76" s="179"/>
      <c r="B76" s="222"/>
      <c r="C76" s="1293" t="s">
        <v>82</v>
      </c>
      <c r="D76" s="1235">
        <v>401</v>
      </c>
      <c r="E76" s="391" t="s">
        <v>20</v>
      </c>
      <c r="F76" s="1160" t="s">
        <v>67</v>
      </c>
      <c r="G76" s="370"/>
      <c r="H76" s="1303"/>
      <c r="I76" s="82"/>
      <c r="J76" s="1160"/>
      <c r="K76" s="370"/>
      <c r="L76" s="1303"/>
      <c r="M76" s="29"/>
      <c r="N76" s="1160"/>
      <c r="O76" s="69"/>
      <c r="P76" s="69"/>
    </row>
    <row r="77" spans="1:16" s="2" customFormat="1" ht="16.5" customHeight="1">
      <c r="A77" s="179"/>
      <c r="B77" s="222"/>
      <c r="C77" s="1293"/>
      <c r="D77" s="1235"/>
      <c r="E77" s="391"/>
      <c r="F77" s="1160"/>
      <c r="G77" s="370"/>
      <c r="H77" s="1303"/>
      <c r="I77" s="82"/>
      <c r="J77" s="1160"/>
      <c r="K77" s="370"/>
      <c r="L77" s="1303"/>
      <c r="M77" s="29"/>
      <c r="N77" s="1160"/>
      <c r="O77" s="69"/>
      <c r="P77" s="69"/>
    </row>
    <row r="78" spans="1:16" s="2" customFormat="1" ht="16.5" customHeight="1">
      <c r="A78" s="179"/>
      <c r="B78" s="222"/>
      <c r="C78" s="1291"/>
      <c r="D78" s="1236"/>
      <c r="E78" s="1260"/>
      <c r="F78" s="1174"/>
      <c r="G78" s="1291"/>
      <c r="H78" s="1240"/>
      <c r="I78" s="1260"/>
      <c r="J78" s="1174"/>
      <c r="K78" s="1291"/>
      <c r="L78" s="1240"/>
      <c r="M78" s="1260"/>
      <c r="N78" s="1174"/>
      <c r="O78" s="69"/>
      <c r="P78" s="69"/>
    </row>
    <row r="79" spans="1:16" s="2" customFormat="1" ht="16.5" customHeight="1">
      <c r="A79" s="179"/>
      <c r="B79" s="222"/>
      <c r="C79" s="80"/>
      <c r="D79" s="1235"/>
      <c r="E79" s="82"/>
      <c r="F79" s="1160"/>
      <c r="G79" s="80"/>
      <c r="H79" s="1231"/>
      <c r="I79" s="82"/>
      <c r="J79" s="1160"/>
      <c r="K79" s="80"/>
      <c r="L79" s="1231"/>
      <c r="M79" s="82"/>
      <c r="N79" s="1160"/>
      <c r="O79" s="69"/>
      <c r="P79" s="69"/>
    </row>
    <row r="80" spans="1:16" s="2" customFormat="1" ht="16.5" customHeight="1">
      <c r="A80" s="179"/>
      <c r="B80" s="222" t="s">
        <v>475</v>
      </c>
      <c r="C80" s="370" t="s">
        <v>86</v>
      </c>
      <c r="D80" s="1235">
        <v>200</v>
      </c>
      <c r="E80" s="391" t="s">
        <v>20</v>
      </c>
      <c r="F80" s="27" t="s">
        <v>67</v>
      </c>
      <c r="G80" s="370"/>
      <c r="H80" s="1231"/>
      <c r="I80" s="29"/>
      <c r="J80" s="1160"/>
      <c r="K80" s="1293"/>
      <c r="L80" s="1231"/>
      <c r="M80" s="29"/>
      <c r="N80" s="1160"/>
      <c r="O80" s="69"/>
      <c r="P80" s="69"/>
    </row>
    <row r="81" spans="1:16" s="2" customFormat="1" ht="16.5" customHeight="1">
      <c r="A81" s="179"/>
      <c r="B81" s="222"/>
      <c r="C81" s="370"/>
      <c r="D81" s="1231"/>
      <c r="E81" s="391"/>
      <c r="F81" s="27"/>
      <c r="G81" s="370"/>
      <c r="H81" s="1231"/>
      <c r="I81" s="29"/>
      <c r="J81" s="1160"/>
      <c r="K81" s="1293"/>
      <c r="L81" s="1231"/>
      <c r="M81" s="29"/>
      <c r="N81" s="1160"/>
      <c r="O81" s="69"/>
      <c r="P81" s="69"/>
    </row>
    <row r="82" spans="1:16" s="2" customFormat="1" ht="16.5" customHeight="1">
      <c r="A82" s="179"/>
      <c r="B82" s="222"/>
      <c r="C82" s="1291"/>
      <c r="D82" s="1240"/>
      <c r="E82" s="1266"/>
      <c r="F82" s="1174"/>
      <c r="G82" s="1291"/>
      <c r="H82" s="1240"/>
      <c r="I82" s="1266"/>
      <c r="J82" s="1174"/>
      <c r="K82" s="1291"/>
      <c r="L82" s="1240"/>
      <c r="M82" s="1266"/>
      <c r="N82" s="1174"/>
      <c r="O82" s="69"/>
      <c r="P82" s="69"/>
    </row>
    <row r="83" spans="1:16" s="2" customFormat="1" ht="16.5" customHeight="1">
      <c r="A83" s="179"/>
      <c r="B83" s="222"/>
      <c r="C83" s="80"/>
      <c r="D83" s="1231"/>
      <c r="E83" s="82"/>
      <c r="F83" s="1160"/>
      <c r="G83" s="80"/>
      <c r="H83" s="1231"/>
      <c r="I83" s="82"/>
      <c r="J83" s="1160"/>
      <c r="K83" s="80"/>
      <c r="L83" s="1231"/>
      <c r="M83" s="82"/>
      <c r="N83" s="1160"/>
      <c r="O83" s="69"/>
      <c r="P83" s="69"/>
    </row>
    <row r="84" spans="1:16" s="2" customFormat="1" ht="16.5" customHeight="1">
      <c r="A84" s="179"/>
      <c r="B84" s="222" t="s">
        <v>491</v>
      </c>
      <c r="C84" s="370"/>
      <c r="D84" s="1231"/>
      <c r="E84" s="29"/>
      <c r="F84" s="1160"/>
      <c r="G84" s="370"/>
      <c r="H84" s="1231"/>
      <c r="I84" s="29"/>
      <c r="J84" s="1160"/>
      <c r="K84" s="370"/>
      <c r="L84" s="1231"/>
      <c r="M84" s="29"/>
      <c r="N84" s="1160"/>
      <c r="O84" s="69"/>
      <c r="P84" s="69"/>
    </row>
    <row r="85" spans="1:16" s="2" customFormat="1" ht="16.5" customHeight="1">
      <c r="A85" s="179"/>
      <c r="B85" s="222"/>
      <c r="C85" s="1291"/>
      <c r="D85" s="1240"/>
      <c r="E85" s="1266"/>
      <c r="F85" s="1174"/>
      <c r="G85" s="1291"/>
      <c r="H85" s="1240"/>
      <c r="I85" s="1266"/>
      <c r="J85" s="1174"/>
      <c r="K85" s="1291"/>
      <c r="L85" s="1240"/>
      <c r="M85" s="1266"/>
      <c r="N85" s="1174"/>
      <c r="O85" s="69"/>
      <c r="P85" s="69"/>
    </row>
    <row r="86" spans="1:16" s="2" customFormat="1" ht="16.5" customHeight="1">
      <c r="A86" s="179"/>
      <c r="B86" s="222"/>
      <c r="C86" s="80"/>
      <c r="D86" s="1231"/>
      <c r="E86" s="82"/>
      <c r="F86" s="1160"/>
      <c r="G86" s="80"/>
      <c r="H86" s="1231"/>
      <c r="I86" s="82"/>
      <c r="J86" s="1160"/>
      <c r="K86" s="80"/>
      <c r="L86" s="1231"/>
      <c r="M86" s="82"/>
      <c r="N86" s="1160"/>
      <c r="O86" s="69"/>
      <c r="P86" s="69"/>
    </row>
    <row r="87" spans="1:16" s="2" customFormat="1" ht="16.5" customHeight="1">
      <c r="A87" s="179"/>
      <c r="B87" s="222" t="s">
        <v>476</v>
      </c>
      <c r="C87" s="80" t="s">
        <v>78</v>
      </c>
      <c r="D87" s="1235">
        <v>365</v>
      </c>
      <c r="E87" s="391" t="s">
        <v>20</v>
      </c>
      <c r="F87" s="27" t="s">
        <v>67</v>
      </c>
      <c r="G87" s="80" t="s">
        <v>89</v>
      </c>
      <c r="H87" s="1235">
        <v>435</v>
      </c>
      <c r="I87" s="391" t="s">
        <v>20</v>
      </c>
      <c r="J87" s="27" t="s">
        <v>67</v>
      </c>
      <c r="K87" s="80"/>
      <c r="L87" s="1231"/>
      <c r="M87" s="29"/>
      <c r="N87" s="1160"/>
      <c r="O87" s="69"/>
      <c r="P87" s="69"/>
    </row>
    <row r="88" spans="1:16" s="2" customFormat="1" ht="16.5" customHeight="1">
      <c r="A88" s="179"/>
      <c r="B88" s="222"/>
      <c r="C88" s="80"/>
      <c r="D88" s="1235"/>
      <c r="E88" s="391"/>
      <c r="F88" s="27"/>
      <c r="G88" s="80"/>
      <c r="H88" s="1235"/>
      <c r="I88" s="391"/>
      <c r="J88" s="27"/>
      <c r="K88" s="80"/>
      <c r="L88" s="1231"/>
      <c r="M88" s="29"/>
      <c r="N88" s="1160"/>
      <c r="O88" s="69"/>
      <c r="P88" s="69"/>
    </row>
    <row r="89" spans="1:16" s="2" customFormat="1" ht="16.5" customHeight="1">
      <c r="A89" s="179"/>
      <c r="B89" s="222"/>
      <c r="C89" s="1291"/>
      <c r="D89" s="1236"/>
      <c r="E89" s="1266"/>
      <c r="F89" s="1174"/>
      <c r="G89" s="1291"/>
      <c r="H89" s="1236"/>
      <c r="I89" s="1266"/>
      <c r="J89" s="1174"/>
      <c r="K89" s="1291"/>
      <c r="L89" s="1240"/>
      <c r="M89" s="1266"/>
      <c r="N89" s="1174"/>
      <c r="O89" s="69"/>
      <c r="P89" s="69"/>
    </row>
    <row r="90" spans="1:16" s="2" customFormat="1" ht="16.5" customHeight="1">
      <c r="A90" s="179"/>
      <c r="B90" s="222"/>
      <c r="C90" s="370"/>
      <c r="D90" s="1235"/>
      <c r="E90" s="82"/>
      <c r="F90" s="1160"/>
      <c r="G90" s="370"/>
      <c r="H90" s="1235"/>
      <c r="I90" s="82"/>
      <c r="J90" s="1160"/>
      <c r="K90" s="370"/>
      <c r="L90" s="1231"/>
      <c r="M90" s="82"/>
      <c r="N90" s="1160"/>
      <c r="O90" s="69"/>
      <c r="P90" s="69"/>
    </row>
    <row r="91" spans="1:16" s="2" customFormat="1" ht="16.5" customHeight="1">
      <c r="A91" s="179"/>
      <c r="B91" s="222" t="s">
        <v>477</v>
      </c>
      <c r="C91" s="80" t="s">
        <v>90</v>
      </c>
      <c r="D91" s="1235">
        <v>223</v>
      </c>
      <c r="E91" s="391" t="s">
        <v>20</v>
      </c>
      <c r="F91" s="27" t="s">
        <v>67</v>
      </c>
      <c r="G91" s="80" t="s">
        <v>90</v>
      </c>
      <c r="H91" s="1235">
        <v>220</v>
      </c>
      <c r="I91" s="391" t="s">
        <v>20</v>
      </c>
      <c r="J91" s="27" t="s">
        <v>67</v>
      </c>
      <c r="K91" s="80"/>
      <c r="L91" s="1263"/>
      <c r="M91" s="82"/>
      <c r="N91" s="1160"/>
      <c r="O91" s="69"/>
      <c r="P91" s="69"/>
    </row>
    <row r="92" spans="1:16" s="2" customFormat="1" ht="16.5" customHeight="1">
      <c r="A92" s="179"/>
      <c r="B92" s="222"/>
      <c r="C92" s="80"/>
      <c r="D92" s="1235">
        <v>40</v>
      </c>
      <c r="E92" s="391" t="s">
        <v>38</v>
      </c>
      <c r="F92" s="27">
        <v>2018</v>
      </c>
      <c r="G92" s="80"/>
      <c r="H92" s="1235"/>
      <c r="I92" s="391"/>
      <c r="J92" s="27"/>
      <c r="K92" s="80"/>
      <c r="L92" s="1263"/>
      <c r="M92" s="82"/>
      <c r="N92" s="1160"/>
      <c r="O92" s="69"/>
      <c r="P92" s="69"/>
    </row>
    <row r="93" spans="1:16" s="2" customFormat="1" ht="16.5" customHeight="1">
      <c r="A93" s="179"/>
      <c r="B93" s="222"/>
      <c r="C93" s="80"/>
      <c r="D93" s="1235"/>
      <c r="E93" s="391"/>
      <c r="F93" s="27"/>
      <c r="G93" s="80"/>
      <c r="H93" s="1235"/>
      <c r="I93" s="391"/>
      <c r="J93" s="27"/>
      <c r="K93" s="80"/>
      <c r="L93" s="1263"/>
      <c r="M93" s="82"/>
      <c r="N93" s="1160"/>
      <c r="O93" s="69"/>
      <c r="P93" s="69"/>
    </row>
    <row r="94" spans="1:16" s="2" customFormat="1" ht="16.5" customHeight="1">
      <c r="A94" s="179"/>
      <c r="B94" s="222"/>
      <c r="C94" s="1291"/>
      <c r="D94" s="1236"/>
      <c r="E94" s="1266"/>
      <c r="F94" s="1174"/>
      <c r="G94" s="1291"/>
      <c r="H94" s="1236"/>
      <c r="I94" s="1266"/>
      <c r="J94" s="1174"/>
      <c r="K94" s="1291"/>
      <c r="L94" s="1240"/>
      <c r="M94" s="1266"/>
      <c r="N94" s="1174"/>
      <c r="O94" s="69"/>
      <c r="P94" s="69"/>
    </row>
    <row r="95" spans="1:16" s="2" customFormat="1" ht="16.5" customHeight="1">
      <c r="A95" s="179"/>
      <c r="B95" s="222"/>
      <c r="C95" s="370"/>
      <c r="D95" s="1235"/>
      <c r="E95" s="82"/>
      <c r="F95" s="1160"/>
      <c r="G95" s="370"/>
      <c r="H95" s="1235"/>
      <c r="I95" s="82"/>
      <c r="J95" s="1160"/>
      <c r="K95" s="370"/>
      <c r="L95" s="1231"/>
      <c r="M95" s="82"/>
      <c r="N95" s="1160"/>
      <c r="O95" s="69"/>
      <c r="P95" s="69"/>
    </row>
    <row r="96" spans="1:16" s="2" customFormat="1" ht="16.5" customHeight="1">
      <c r="A96" s="179"/>
      <c r="B96" s="222" t="s">
        <v>478</v>
      </c>
      <c r="C96" s="370" t="s">
        <v>92</v>
      </c>
      <c r="D96" s="1235">
        <v>105</v>
      </c>
      <c r="E96" s="391" t="s">
        <v>20</v>
      </c>
      <c r="F96" s="27" t="s">
        <v>67</v>
      </c>
      <c r="G96" s="370"/>
      <c r="H96" s="1241"/>
      <c r="I96" s="82"/>
      <c r="J96" s="1160"/>
      <c r="K96" s="370"/>
      <c r="L96" s="1231"/>
      <c r="M96" s="29"/>
      <c r="N96" s="1160"/>
      <c r="O96" s="69"/>
      <c r="P96" s="69"/>
    </row>
    <row r="97" spans="1:16" s="2" customFormat="1" ht="16.5" customHeight="1">
      <c r="A97" s="179"/>
      <c r="B97" s="222"/>
      <c r="C97" s="370"/>
      <c r="D97" s="1235"/>
      <c r="E97" s="391"/>
      <c r="F97" s="27"/>
      <c r="G97" s="370"/>
      <c r="H97" s="1241"/>
      <c r="I97" s="82"/>
      <c r="J97" s="1160"/>
      <c r="K97" s="370"/>
      <c r="L97" s="1231"/>
      <c r="M97" s="29"/>
      <c r="N97" s="1160"/>
      <c r="O97" s="69"/>
      <c r="P97" s="69"/>
    </row>
    <row r="98" spans="1:16" s="2" customFormat="1" ht="16.5" customHeight="1">
      <c r="A98" s="179"/>
      <c r="B98" s="222"/>
      <c r="C98" s="1291"/>
      <c r="D98" s="1236"/>
      <c r="E98" s="1266"/>
      <c r="F98" s="1174"/>
      <c r="G98" s="1291"/>
      <c r="H98" s="1236"/>
      <c r="I98" s="1266"/>
      <c r="J98" s="1174"/>
      <c r="K98" s="1291"/>
      <c r="L98" s="1240"/>
      <c r="M98" s="1266"/>
      <c r="N98" s="1174"/>
      <c r="O98" s="69"/>
      <c r="P98" s="69"/>
    </row>
    <row r="99" spans="1:16" s="2" customFormat="1" ht="16.5" customHeight="1">
      <c r="A99" s="179"/>
      <c r="B99" s="222"/>
      <c r="C99" s="80"/>
      <c r="D99" s="1235"/>
      <c r="E99" s="82"/>
      <c r="F99" s="1160"/>
      <c r="G99" s="80"/>
      <c r="H99" s="1235"/>
      <c r="I99" s="82"/>
      <c r="J99" s="1160"/>
      <c r="K99" s="80"/>
      <c r="L99" s="1231"/>
      <c r="M99" s="82"/>
      <c r="N99" s="1160"/>
      <c r="O99" s="69"/>
      <c r="P99" s="69"/>
    </row>
    <row r="100" spans="1:16" s="2" customFormat="1" ht="16.5" customHeight="1">
      <c r="A100" s="179"/>
      <c r="B100" s="222" t="s">
        <v>479</v>
      </c>
      <c r="C100" s="370"/>
      <c r="D100" s="1235"/>
      <c r="E100" s="29"/>
      <c r="F100" s="1160"/>
      <c r="G100" s="370"/>
      <c r="H100" s="1235"/>
      <c r="I100" s="29"/>
      <c r="J100" s="1160"/>
      <c r="K100" s="370"/>
      <c r="L100" s="1231"/>
      <c r="M100" s="29"/>
      <c r="N100" s="1160"/>
      <c r="O100" s="69"/>
      <c r="P100" s="69"/>
    </row>
    <row r="101" spans="1:16" s="2" customFormat="1" ht="16.5" customHeight="1">
      <c r="A101" s="179"/>
      <c r="B101" s="222"/>
      <c r="C101" s="1291"/>
      <c r="D101" s="1236"/>
      <c r="E101" s="1266"/>
      <c r="F101" s="1174"/>
      <c r="G101" s="1291"/>
      <c r="H101" s="1236"/>
      <c r="I101" s="1266"/>
      <c r="J101" s="1174"/>
      <c r="K101" s="1291"/>
      <c r="L101" s="1240"/>
      <c r="M101" s="1266"/>
      <c r="N101" s="1174"/>
      <c r="O101" s="69"/>
      <c r="P101" s="69"/>
    </row>
    <row r="102" spans="1:16" s="2" customFormat="1" ht="16.5" customHeight="1">
      <c r="A102" s="179"/>
      <c r="B102" s="222"/>
      <c r="C102" s="80"/>
      <c r="D102" s="1235"/>
      <c r="E102" s="82"/>
      <c r="F102" s="1160"/>
      <c r="G102" s="80"/>
      <c r="H102" s="1235"/>
      <c r="I102" s="82"/>
      <c r="J102" s="1160"/>
      <c r="K102" s="80"/>
      <c r="L102" s="1231"/>
      <c r="M102" s="82"/>
      <c r="N102" s="1160"/>
      <c r="O102" s="69"/>
      <c r="P102" s="69"/>
    </row>
    <row r="103" spans="1:16" s="2" customFormat="1" ht="16.5" customHeight="1">
      <c r="A103" s="179"/>
      <c r="B103" s="222" t="s">
        <v>480</v>
      </c>
      <c r="C103" s="80" t="s">
        <v>137</v>
      </c>
      <c r="D103" s="1235">
        <v>350</v>
      </c>
      <c r="E103" s="391" t="s">
        <v>20</v>
      </c>
      <c r="F103" s="27" t="s">
        <v>67</v>
      </c>
      <c r="G103" s="80"/>
      <c r="H103" s="1235"/>
      <c r="I103" s="29"/>
      <c r="J103" s="1160"/>
      <c r="K103" s="80"/>
      <c r="L103" s="1231"/>
      <c r="M103" s="29"/>
      <c r="N103" s="1160"/>
      <c r="O103" s="69"/>
      <c r="P103" s="69"/>
    </row>
    <row r="104" spans="1:16" s="2" customFormat="1" ht="16.5" customHeight="1">
      <c r="A104" s="179"/>
      <c r="B104" s="222"/>
      <c r="C104" s="80"/>
      <c r="D104" s="1235"/>
      <c r="E104" s="391"/>
      <c r="F104" s="27"/>
      <c r="G104" s="80"/>
      <c r="H104" s="1235"/>
      <c r="I104" s="29"/>
      <c r="J104" s="1160"/>
      <c r="K104" s="80"/>
      <c r="L104" s="1231"/>
      <c r="M104" s="29"/>
      <c r="N104" s="1160"/>
      <c r="O104" s="69"/>
      <c r="P104" s="69"/>
    </row>
    <row r="105" spans="1:16" s="2" customFormat="1" ht="16.5" customHeight="1">
      <c r="A105" s="179"/>
      <c r="B105" s="220"/>
      <c r="C105" s="80"/>
      <c r="D105" s="1235"/>
      <c r="E105" s="82"/>
      <c r="F105" s="1160"/>
      <c r="G105" s="517"/>
      <c r="H105" s="1236"/>
      <c r="I105" s="1266"/>
      <c r="J105" s="1174"/>
      <c r="K105" s="517"/>
      <c r="L105" s="1240"/>
      <c r="M105" s="1266"/>
      <c r="N105" s="1174"/>
      <c r="O105" s="69"/>
      <c r="P105" s="69"/>
    </row>
    <row r="106" spans="1:16" s="2" customFormat="1" ht="16.5" customHeight="1">
      <c r="A106" s="1151"/>
      <c r="B106" s="1152" t="s">
        <v>1</v>
      </c>
      <c r="C106" s="1183"/>
      <c r="D106" s="1243"/>
      <c r="E106" s="1220"/>
      <c r="F106" s="1187"/>
      <c r="G106" s="1183"/>
      <c r="H106" s="1243"/>
      <c r="I106" s="1220"/>
      <c r="J106" s="1187"/>
      <c r="K106" s="1188"/>
      <c r="L106" s="1233"/>
      <c r="M106" s="1220"/>
      <c r="N106" s="1187"/>
      <c r="O106" s="69"/>
      <c r="P106" s="69"/>
    </row>
    <row r="107" spans="1:16" s="2" customFormat="1" ht="16.5" customHeight="1">
      <c r="A107" s="1153" t="s">
        <v>481</v>
      </c>
      <c r="B107" s="187"/>
      <c r="C107" s="126" t="s">
        <v>1256</v>
      </c>
      <c r="D107" s="1244">
        <f>SUM(D10:D11,D13:D14,D18:D25,D29:D40,D44,D48:D53,D57:D59,D63:D68,D72,D74:D76,D80,D87,D91,D96,D103)</f>
        <v>15827</v>
      </c>
      <c r="E107" s="1254"/>
      <c r="F107" s="1160"/>
      <c r="G107" s="126" t="s">
        <v>1256</v>
      </c>
      <c r="H107" s="1244">
        <f>SUM(H10:H105)</f>
        <v>9565</v>
      </c>
      <c r="I107" s="1254"/>
      <c r="J107" s="1160"/>
      <c r="K107" s="126" t="s">
        <v>1256</v>
      </c>
      <c r="L107" s="1244">
        <v>880</v>
      </c>
      <c r="M107" s="1254"/>
      <c r="N107" s="1160"/>
      <c r="P107" s="69"/>
    </row>
    <row r="108" spans="1:16" s="2" customFormat="1" ht="16.5" customHeight="1">
      <c r="A108" s="179"/>
      <c r="B108" s="187"/>
      <c r="C108" s="126" t="s">
        <v>1113</v>
      </c>
      <c r="D108" s="1245">
        <f>SUM(D92,D73,D12)</f>
        <v>815</v>
      </c>
      <c r="E108" s="1286"/>
      <c r="F108" s="1160"/>
      <c r="G108" s="126" t="s">
        <v>1113</v>
      </c>
      <c r="H108" s="1245">
        <v>0</v>
      </c>
      <c r="I108" s="1286"/>
      <c r="J108" s="1160"/>
      <c r="K108" s="126" t="s">
        <v>1113</v>
      </c>
      <c r="L108" s="1244">
        <v>0</v>
      </c>
      <c r="M108" s="1286"/>
      <c r="N108" s="1160"/>
    </row>
    <row r="109" spans="1:16" s="2" customFormat="1" ht="16.5" customHeight="1">
      <c r="A109" s="15"/>
      <c r="C109" s="314" t="s">
        <v>1129</v>
      </c>
      <c r="D109" s="805">
        <f>SUM(D107:D108)</f>
        <v>16642</v>
      </c>
      <c r="E109" s="161"/>
      <c r="F109" s="155"/>
      <c r="G109" s="12" t="s">
        <v>1129</v>
      </c>
      <c r="H109" s="805">
        <f>SUM(H107:H108)</f>
        <v>9565</v>
      </c>
      <c r="I109" s="335"/>
      <c r="J109" s="1195"/>
      <c r="K109" s="12" t="s">
        <v>1129</v>
      </c>
      <c r="L109" s="803">
        <f>SUM(L107:L108)</f>
        <v>880</v>
      </c>
      <c r="M109" s="335"/>
      <c r="N109" s="1195"/>
    </row>
    <row r="110" spans="1:16" s="2" customFormat="1" ht="16.5" customHeight="1">
      <c r="A110" s="33"/>
      <c r="B110" s="1139"/>
      <c r="C110" s="33"/>
      <c r="D110" s="1232"/>
      <c r="E110" s="1219"/>
      <c r="F110" s="1163"/>
      <c r="G110" s="33"/>
      <c r="H110" s="1232"/>
      <c r="I110" s="1219"/>
      <c r="J110" s="1163"/>
      <c r="K110" s="33"/>
      <c r="L110" s="1232"/>
      <c r="M110" s="1219"/>
      <c r="N110" s="1163"/>
    </row>
    <row r="111" spans="1:16" s="2" customFormat="1" ht="16.5" customHeight="1">
      <c r="D111" s="986"/>
      <c r="E111" s="32"/>
      <c r="F111" s="4"/>
      <c r="H111" s="986"/>
      <c r="I111" s="32"/>
      <c r="J111" s="4"/>
      <c r="L111" s="986"/>
      <c r="M111" s="32"/>
      <c r="N111" s="4"/>
    </row>
    <row r="112" spans="1:16" s="2" customFormat="1" ht="16.5" customHeight="1">
      <c r="D112" s="986"/>
      <c r="E112" s="32"/>
      <c r="F112" s="4"/>
      <c r="H112" s="986"/>
      <c r="I112" s="32"/>
      <c r="J112" s="4"/>
      <c r="L112" s="986"/>
      <c r="M112" s="32"/>
      <c r="N112" s="4"/>
    </row>
    <row r="113" spans="1:33" s="2" customFormat="1" ht="16.5" customHeight="1">
      <c r="A113" s="72"/>
      <c r="B113" s="87"/>
      <c r="C113" s="70"/>
      <c r="D113" s="1300"/>
      <c r="E113" s="558"/>
      <c r="F113" s="71"/>
      <c r="G113" s="70"/>
      <c r="H113" s="1300"/>
      <c r="I113" s="558"/>
      <c r="J113" s="71"/>
      <c r="K113" s="70"/>
      <c r="L113" s="854"/>
      <c r="M113" s="558"/>
      <c r="N113" s="564" t="s">
        <v>408</v>
      </c>
      <c r="O113" s="69"/>
      <c r="P113" s="69"/>
    </row>
    <row r="114" spans="1:33" s="47" customFormat="1" ht="18" customHeight="1">
      <c r="A114" s="25" t="s">
        <v>955</v>
      </c>
      <c r="B114" s="1223"/>
      <c r="C114" s="219" t="s">
        <v>409</v>
      </c>
      <c r="D114" s="800"/>
      <c r="E114" s="338"/>
      <c r="F114" s="582"/>
      <c r="G114" s="401" t="s">
        <v>410</v>
      </c>
      <c r="H114" s="811"/>
      <c r="I114" s="333"/>
      <c r="J114" s="583"/>
      <c r="K114" s="455" t="s">
        <v>411</v>
      </c>
      <c r="L114" s="811"/>
      <c r="M114" s="333"/>
      <c r="N114" s="591"/>
    </row>
    <row r="115" spans="1:33" s="47" customFormat="1" ht="18" customHeight="1">
      <c r="A115" s="45"/>
      <c r="B115" s="1224"/>
      <c r="C115" s="455" t="s">
        <v>412</v>
      </c>
      <c r="D115" s="801" t="s">
        <v>1207</v>
      </c>
      <c r="E115" s="334" t="s">
        <v>302</v>
      </c>
      <c r="F115" s="583" t="s">
        <v>413</v>
      </c>
      <c r="G115" s="457" t="s">
        <v>412</v>
      </c>
      <c r="H115" s="801" t="s">
        <v>1207</v>
      </c>
      <c r="I115" s="334" t="s">
        <v>302</v>
      </c>
      <c r="J115" s="586" t="s">
        <v>413</v>
      </c>
      <c r="K115" s="487" t="s">
        <v>412</v>
      </c>
      <c r="L115" s="801" t="s">
        <v>1207</v>
      </c>
      <c r="M115" s="334" t="s">
        <v>302</v>
      </c>
      <c r="N115" s="583" t="s">
        <v>413</v>
      </c>
    </row>
    <row r="116" spans="1:33" s="2" customFormat="1" ht="6.6" customHeight="1">
      <c r="A116" s="15"/>
      <c r="C116" s="15"/>
      <c r="D116" s="986"/>
      <c r="E116" s="32"/>
      <c r="F116" s="236"/>
      <c r="G116" s="15"/>
      <c r="H116" s="986"/>
      <c r="I116" s="32"/>
      <c r="J116" s="236"/>
      <c r="K116" s="15"/>
      <c r="L116" s="986"/>
      <c r="M116" s="32"/>
      <c r="N116" s="236"/>
    </row>
    <row r="117" spans="1:33" s="2" customFormat="1" ht="16.5" customHeight="1">
      <c r="A117" s="15" t="s">
        <v>300</v>
      </c>
      <c r="B117" s="38"/>
      <c r="C117" s="15"/>
      <c r="D117" s="986"/>
      <c r="E117" s="32"/>
      <c r="F117" s="236"/>
      <c r="G117" s="15"/>
      <c r="H117" s="986"/>
      <c r="I117" s="32"/>
      <c r="J117" s="236"/>
      <c r="K117" s="15"/>
      <c r="L117" s="986"/>
      <c r="M117" s="32"/>
      <c r="N117" s="236"/>
    </row>
    <row r="118" spans="1:33" s="2" customFormat="1" ht="6" customHeight="1">
      <c r="A118" s="179"/>
      <c r="B118" s="180"/>
      <c r="C118" s="36"/>
      <c r="D118" s="803"/>
      <c r="E118" s="347"/>
      <c r="F118" s="147"/>
      <c r="G118" s="36"/>
      <c r="H118" s="803"/>
      <c r="I118" s="347"/>
      <c r="J118" s="147"/>
      <c r="K118" s="410"/>
      <c r="L118" s="803"/>
      <c r="M118" s="1144"/>
      <c r="N118" s="155"/>
      <c r="AD118" s="51"/>
      <c r="AE118" s="51"/>
      <c r="AF118" s="51"/>
      <c r="AG118" s="51"/>
    </row>
    <row r="119" spans="1:33" s="2" customFormat="1" ht="16.5" customHeight="1">
      <c r="A119" s="15"/>
      <c r="B119" s="168" t="s">
        <v>482</v>
      </c>
      <c r="C119" s="16" t="s">
        <v>138</v>
      </c>
      <c r="D119" s="1306">
        <v>65</v>
      </c>
      <c r="E119" s="391" t="s">
        <v>20</v>
      </c>
      <c r="F119" s="42" t="s">
        <v>67</v>
      </c>
      <c r="G119" s="224" t="s">
        <v>138</v>
      </c>
      <c r="H119" s="1307">
        <v>80</v>
      </c>
      <c r="I119" s="391" t="s">
        <v>20</v>
      </c>
      <c r="J119" s="42" t="s">
        <v>67</v>
      </c>
      <c r="K119" s="224"/>
      <c r="L119" s="1276"/>
      <c r="M119" s="393"/>
      <c r="N119" s="42"/>
    </row>
    <row r="120" spans="1:33" s="2" customFormat="1" ht="16.5" customHeight="1">
      <c r="A120" s="15"/>
      <c r="B120" s="168"/>
      <c r="C120" s="16"/>
      <c r="D120" s="1306"/>
      <c r="E120" s="391"/>
      <c r="F120" s="42"/>
      <c r="G120" s="224"/>
      <c r="H120" s="1307"/>
      <c r="I120" s="391"/>
      <c r="J120" s="42"/>
      <c r="K120" s="224"/>
      <c r="L120" s="1276"/>
      <c r="M120" s="393"/>
      <c r="N120" s="42"/>
    </row>
    <row r="121" spans="1:33" s="2" customFormat="1" ht="16.5" customHeight="1">
      <c r="A121" s="15"/>
      <c r="B121" s="168"/>
      <c r="C121" s="1272"/>
      <c r="D121" s="1308"/>
      <c r="E121" s="1258"/>
      <c r="F121" s="1274"/>
      <c r="G121" s="1272"/>
      <c r="H121" s="1308"/>
      <c r="I121" s="1258"/>
      <c r="J121" s="1274"/>
      <c r="K121" s="1272"/>
      <c r="L121" s="1273"/>
      <c r="M121" s="1258"/>
      <c r="N121" s="1274"/>
    </row>
    <row r="122" spans="1:33" s="2" customFormat="1" ht="16.5" customHeight="1">
      <c r="A122" s="15"/>
      <c r="B122" s="168"/>
      <c r="C122" s="16"/>
      <c r="D122" s="1306"/>
      <c r="E122" s="393"/>
      <c r="F122" s="42"/>
      <c r="G122" s="16"/>
      <c r="H122" s="1306"/>
      <c r="I122" s="393"/>
      <c r="J122" s="42"/>
      <c r="K122" s="16"/>
      <c r="L122" s="1275"/>
      <c r="M122" s="393"/>
      <c r="N122" s="42"/>
    </row>
    <row r="123" spans="1:33" s="2" customFormat="1" ht="16.5" customHeight="1">
      <c r="A123" s="15"/>
      <c r="B123" s="168" t="s">
        <v>483</v>
      </c>
      <c r="C123" s="16" t="s">
        <v>139</v>
      </c>
      <c r="D123" s="1306">
        <v>295</v>
      </c>
      <c r="E123" s="391" t="s">
        <v>20</v>
      </c>
      <c r="F123" s="42" t="s">
        <v>67</v>
      </c>
      <c r="G123" s="16" t="s">
        <v>139</v>
      </c>
      <c r="H123" s="1306">
        <v>255</v>
      </c>
      <c r="I123" s="391" t="s">
        <v>20</v>
      </c>
      <c r="J123" s="42" t="s">
        <v>67</v>
      </c>
      <c r="K123" s="224"/>
      <c r="L123" s="1278"/>
      <c r="M123" s="393"/>
      <c r="N123" s="1256"/>
    </row>
    <row r="124" spans="1:33" s="2" customFormat="1" ht="16.5" customHeight="1">
      <c r="A124" s="15"/>
      <c r="B124" s="168"/>
      <c r="C124" s="16"/>
      <c r="D124" s="1306"/>
      <c r="E124" s="391"/>
      <c r="F124" s="42"/>
      <c r="G124" s="16"/>
      <c r="H124" s="1306"/>
      <c r="I124" s="391"/>
      <c r="J124" s="42"/>
      <c r="K124" s="224"/>
      <c r="L124" s="1278"/>
      <c r="M124" s="393"/>
      <c r="N124" s="1256"/>
    </row>
    <row r="125" spans="1:33" s="2" customFormat="1" ht="16.5" customHeight="1">
      <c r="A125" s="15"/>
      <c r="B125" s="168"/>
      <c r="C125" s="1272"/>
      <c r="D125" s="1308"/>
      <c r="E125" s="1258"/>
      <c r="F125" s="1274"/>
      <c r="G125" s="1272"/>
      <c r="H125" s="1308"/>
      <c r="I125" s="1258"/>
      <c r="J125" s="1274"/>
      <c r="K125" s="1272"/>
      <c r="L125" s="1273"/>
      <c r="M125" s="1258"/>
      <c r="N125" s="1274"/>
    </row>
    <row r="126" spans="1:33" s="2" customFormat="1" ht="16.5" customHeight="1">
      <c r="A126" s="15"/>
      <c r="B126" s="168"/>
      <c r="C126" s="16"/>
      <c r="D126" s="1306"/>
      <c r="E126" s="393"/>
      <c r="F126" s="42"/>
      <c r="G126" s="16"/>
      <c r="H126" s="1306"/>
      <c r="I126" s="393"/>
      <c r="J126" s="42"/>
      <c r="K126" s="16"/>
      <c r="L126" s="1275"/>
      <c r="M126" s="393"/>
      <c r="N126" s="42"/>
    </row>
    <row r="127" spans="1:33" s="2" customFormat="1" ht="16.5" customHeight="1">
      <c r="A127" s="15"/>
      <c r="B127" s="168" t="s">
        <v>484</v>
      </c>
      <c r="C127" s="224" t="s">
        <v>1232</v>
      </c>
      <c r="D127" s="1307">
        <v>266</v>
      </c>
      <c r="E127" s="391" t="s">
        <v>20</v>
      </c>
      <c r="F127" s="42" t="s">
        <v>67</v>
      </c>
      <c r="G127" s="224" t="s">
        <v>492</v>
      </c>
      <c r="H127" s="1307">
        <v>275</v>
      </c>
      <c r="I127" s="391" t="s">
        <v>20</v>
      </c>
      <c r="J127" s="42" t="s">
        <v>67</v>
      </c>
      <c r="K127" s="224"/>
      <c r="L127" s="1276"/>
      <c r="M127" s="393"/>
      <c r="N127" s="1256"/>
    </row>
    <row r="128" spans="1:33" s="2" customFormat="1" ht="16.5" customHeight="1">
      <c r="A128" s="15"/>
      <c r="B128" s="168"/>
      <c r="C128" s="224" t="s">
        <v>140</v>
      </c>
      <c r="D128" s="1307">
        <v>60</v>
      </c>
      <c r="E128" s="391" t="s">
        <v>20</v>
      </c>
      <c r="F128" s="42" t="s">
        <v>67</v>
      </c>
      <c r="G128" s="224"/>
      <c r="H128" s="1307"/>
      <c r="I128" s="391"/>
      <c r="J128" s="42"/>
      <c r="K128" s="224"/>
      <c r="L128" s="1276"/>
      <c r="M128" s="393"/>
      <c r="N128" s="1256"/>
    </row>
    <row r="129" spans="1:15" s="2" customFormat="1" ht="16.5" customHeight="1">
      <c r="A129" s="15"/>
      <c r="B129" s="168"/>
      <c r="C129" s="16"/>
      <c r="D129" s="1306"/>
      <c r="E129" s="391"/>
      <c r="F129" s="42"/>
      <c r="G129" s="16"/>
      <c r="H129" s="1306"/>
      <c r="I129" s="393"/>
      <c r="J129" s="42"/>
      <c r="K129" s="16"/>
      <c r="L129" s="1275"/>
      <c r="M129" s="393"/>
      <c r="N129" s="42"/>
    </row>
    <row r="130" spans="1:15" s="2" customFormat="1" ht="16.5" customHeight="1">
      <c r="A130" s="15"/>
      <c r="B130" s="168"/>
      <c r="C130" s="1272"/>
      <c r="D130" s="1308"/>
      <c r="E130" s="1277"/>
      <c r="F130" s="1274"/>
      <c r="G130" s="1272"/>
      <c r="H130" s="1308"/>
      <c r="I130" s="1277"/>
      <c r="J130" s="1274"/>
      <c r="K130" s="1272"/>
      <c r="L130" s="1273"/>
      <c r="M130" s="1277"/>
      <c r="N130" s="1274"/>
    </row>
    <row r="131" spans="1:15" s="2" customFormat="1" ht="16.5" customHeight="1">
      <c r="A131" s="15"/>
      <c r="B131" s="168"/>
      <c r="C131" s="16"/>
      <c r="D131" s="1306"/>
      <c r="E131" s="391"/>
      <c r="F131" s="42"/>
      <c r="G131" s="16"/>
      <c r="H131" s="1306"/>
      <c r="I131" s="391"/>
      <c r="J131" s="42"/>
      <c r="K131" s="16"/>
      <c r="L131" s="1275"/>
      <c r="M131" s="391"/>
      <c r="N131" s="42"/>
    </row>
    <row r="132" spans="1:15" s="2" customFormat="1" ht="16.5" customHeight="1">
      <c r="A132" s="15"/>
      <c r="B132" s="168" t="s">
        <v>485</v>
      </c>
      <c r="C132" s="224" t="s">
        <v>97</v>
      </c>
      <c r="D132" s="1035">
        <v>338</v>
      </c>
      <c r="E132" s="391" t="s">
        <v>20</v>
      </c>
      <c r="F132" s="42" t="s">
        <v>67</v>
      </c>
      <c r="G132" s="16" t="s">
        <v>97</v>
      </c>
      <c r="H132" s="1306">
        <v>285</v>
      </c>
      <c r="I132" s="391" t="s">
        <v>20</v>
      </c>
      <c r="J132" s="42" t="s">
        <v>67</v>
      </c>
      <c r="K132" s="224"/>
      <c r="L132" s="1278"/>
      <c r="M132" s="393"/>
      <c r="N132" s="1256"/>
    </row>
    <row r="133" spans="1:15" s="2" customFormat="1" ht="16.5" customHeight="1">
      <c r="A133" s="15"/>
      <c r="B133" s="168"/>
      <c r="C133" s="16" t="s">
        <v>141</v>
      </c>
      <c r="D133" s="1306">
        <v>65</v>
      </c>
      <c r="E133" s="391" t="s">
        <v>20</v>
      </c>
      <c r="F133" s="42" t="s">
        <v>67</v>
      </c>
      <c r="G133" s="16"/>
      <c r="H133" s="1306"/>
      <c r="I133" s="393"/>
      <c r="J133" s="42"/>
      <c r="K133" s="16"/>
      <c r="L133" s="1275"/>
      <c r="M133" s="393"/>
      <c r="N133" s="42"/>
    </row>
    <row r="134" spans="1:15" s="2" customFormat="1" ht="16.5" customHeight="1">
      <c r="A134" s="15"/>
      <c r="B134" s="168"/>
      <c r="C134" s="16"/>
      <c r="D134" s="1306"/>
      <c r="E134" s="391"/>
      <c r="F134" s="42"/>
      <c r="G134" s="16"/>
      <c r="H134" s="1306"/>
      <c r="I134" s="393"/>
      <c r="J134" s="42"/>
      <c r="K134" s="16"/>
      <c r="L134" s="1275"/>
      <c r="M134" s="393"/>
      <c r="N134" s="42"/>
    </row>
    <row r="135" spans="1:15" s="2" customFormat="1" ht="16.5" customHeight="1">
      <c r="A135" s="15"/>
      <c r="B135" s="168"/>
      <c r="C135" s="1272"/>
      <c r="D135" s="1308"/>
      <c r="E135" s="1258"/>
      <c r="F135" s="1274"/>
      <c r="G135" s="1272"/>
      <c r="H135" s="1308"/>
      <c r="I135" s="1258"/>
      <c r="J135" s="1274"/>
      <c r="K135" s="1272"/>
      <c r="L135" s="1273"/>
      <c r="M135" s="1258"/>
      <c r="N135" s="1274"/>
    </row>
    <row r="136" spans="1:15" s="2" customFormat="1" ht="16.5" customHeight="1">
      <c r="A136" s="15"/>
      <c r="B136" s="168"/>
      <c r="C136" s="16"/>
      <c r="D136" s="1306"/>
      <c r="E136" s="393"/>
      <c r="F136" s="42"/>
      <c r="G136" s="16"/>
      <c r="H136" s="1306"/>
      <c r="I136" s="393"/>
      <c r="J136" s="42"/>
      <c r="K136" s="16"/>
      <c r="L136" s="1275"/>
      <c r="M136" s="393"/>
      <c r="N136" s="42"/>
    </row>
    <row r="137" spans="1:15" s="2" customFormat="1" ht="16.5" customHeight="1">
      <c r="A137" s="15"/>
      <c r="B137" s="168" t="s">
        <v>486</v>
      </c>
      <c r="C137" s="224" t="s">
        <v>121</v>
      </c>
      <c r="D137" s="1035">
        <v>485</v>
      </c>
      <c r="E137" s="391" t="s">
        <v>20</v>
      </c>
      <c r="F137" s="42" t="s">
        <v>67</v>
      </c>
      <c r="G137" s="224" t="s">
        <v>142</v>
      </c>
      <c r="H137" s="1035">
        <v>400</v>
      </c>
      <c r="I137" s="391" t="s">
        <v>20</v>
      </c>
      <c r="J137" s="42" t="s">
        <v>67</v>
      </c>
      <c r="K137" s="224"/>
      <c r="L137" s="1278"/>
      <c r="M137" s="393"/>
      <c r="N137" s="42"/>
    </row>
    <row r="138" spans="1:15" s="2" customFormat="1" ht="16.5" customHeight="1">
      <c r="A138" s="15"/>
      <c r="B138" s="168"/>
      <c r="C138" s="224" t="s">
        <v>727</v>
      </c>
      <c r="D138" s="1035">
        <v>100</v>
      </c>
      <c r="E138" s="391" t="s">
        <v>11</v>
      </c>
      <c r="F138" s="42">
        <v>2018</v>
      </c>
      <c r="G138" s="224"/>
      <c r="H138" s="1035">
        <v>100</v>
      </c>
      <c r="I138" s="391" t="s">
        <v>38</v>
      </c>
      <c r="J138" s="42">
        <v>2019</v>
      </c>
      <c r="K138" s="224"/>
      <c r="L138" s="1278"/>
      <c r="M138" s="393"/>
      <c r="N138" s="42"/>
    </row>
    <row r="139" spans="1:15" s="2" customFormat="1" ht="16.5" customHeight="1">
      <c r="A139" s="15"/>
      <c r="B139" s="168"/>
      <c r="C139" s="224"/>
      <c r="D139" s="1307"/>
      <c r="E139" s="391"/>
      <c r="F139" s="230"/>
      <c r="G139" s="224"/>
      <c r="H139" s="1307"/>
      <c r="I139" s="391"/>
      <c r="J139" s="230"/>
      <c r="K139" s="224"/>
      <c r="L139" s="1276"/>
      <c r="M139" s="391"/>
      <c r="N139" s="230"/>
      <c r="O139" s="1301"/>
    </row>
    <row r="140" spans="1:15" s="2" customFormat="1" ht="16.5" customHeight="1">
      <c r="A140" s="15"/>
      <c r="B140" s="168"/>
      <c r="C140" s="1279"/>
      <c r="D140" s="1309"/>
      <c r="E140" s="1277"/>
      <c r="F140" s="1281"/>
      <c r="G140" s="1279"/>
      <c r="H140" s="1309"/>
      <c r="I140" s="1277"/>
      <c r="J140" s="1281"/>
      <c r="K140" s="1279"/>
      <c r="L140" s="1280"/>
      <c r="M140" s="1277"/>
      <c r="N140" s="1281"/>
    </row>
    <row r="141" spans="1:15" s="2" customFormat="1" ht="16.5" customHeight="1">
      <c r="A141" s="15"/>
      <c r="B141" s="168"/>
      <c r="C141" s="16"/>
      <c r="D141" s="1306"/>
      <c r="E141" s="393"/>
      <c r="F141" s="42"/>
      <c r="G141" s="16"/>
      <c r="H141" s="1306"/>
      <c r="I141" s="393"/>
      <c r="J141" s="42"/>
      <c r="K141" s="16"/>
      <c r="L141" s="1275"/>
      <c r="M141" s="393"/>
      <c r="N141" s="42"/>
    </row>
    <row r="142" spans="1:15" s="2" customFormat="1" ht="16.5" customHeight="1">
      <c r="A142" s="15"/>
      <c r="B142" s="168" t="s">
        <v>487</v>
      </c>
      <c r="C142" s="224" t="s">
        <v>143</v>
      </c>
      <c r="D142" s="1035">
        <v>90</v>
      </c>
      <c r="E142" s="1261" t="s">
        <v>20</v>
      </c>
      <c r="F142" s="1310" t="s">
        <v>67</v>
      </c>
      <c r="G142" s="16" t="s">
        <v>143</v>
      </c>
      <c r="H142" s="1307">
        <v>95</v>
      </c>
      <c r="I142" s="391" t="s">
        <v>20</v>
      </c>
      <c r="J142" s="42" t="s">
        <v>67</v>
      </c>
      <c r="K142" s="224"/>
      <c r="L142" s="1276"/>
      <c r="M142" s="393"/>
      <c r="N142" s="1256"/>
    </row>
    <row r="143" spans="1:15" s="2" customFormat="1" ht="16.5" customHeight="1">
      <c r="A143" s="15"/>
      <c r="B143" s="168"/>
      <c r="C143" s="224"/>
      <c r="D143" s="1035"/>
      <c r="E143" s="1261"/>
      <c r="F143" s="1310"/>
      <c r="G143" s="16"/>
      <c r="H143" s="1307"/>
      <c r="I143" s="391"/>
      <c r="J143" s="42"/>
      <c r="K143" s="224"/>
      <c r="L143" s="1276"/>
      <c r="M143" s="393"/>
      <c r="N143" s="1256"/>
    </row>
    <row r="144" spans="1:15" s="2" customFormat="1" ht="16.5" customHeight="1">
      <c r="A144" s="15"/>
      <c r="B144" s="168"/>
      <c r="C144" s="33"/>
      <c r="D144" s="1250"/>
      <c r="E144" s="1219"/>
      <c r="F144" s="1163"/>
      <c r="G144" s="33"/>
      <c r="H144" s="1250"/>
      <c r="I144" s="1219"/>
      <c r="J144" s="1163"/>
      <c r="K144" s="33"/>
      <c r="L144" s="1232"/>
      <c r="M144" s="1219"/>
      <c r="N144" s="1163"/>
    </row>
    <row r="145" spans="1:16" s="2" customFormat="1" ht="16.5" customHeight="1">
      <c r="A145" s="15"/>
      <c r="B145" s="37"/>
      <c r="C145" s="5"/>
      <c r="D145" s="1013"/>
      <c r="E145" s="29"/>
      <c r="F145" s="27"/>
      <c r="G145" s="5"/>
      <c r="H145" s="1013"/>
      <c r="I145" s="29"/>
      <c r="J145" s="27"/>
      <c r="K145" s="5"/>
      <c r="L145" s="982"/>
      <c r="M145" s="29"/>
      <c r="N145" s="27"/>
      <c r="O145" s="69"/>
    </row>
    <row r="146" spans="1:16" s="2" customFormat="1" ht="16.5" customHeight="1">
      <c r="A146" s="15"/>
      <c r="B146" s="1603" t="s">
        <v>488</v>
      </c>
      <c r="C146" s="5" t="s">
        <v>144</v>
      </c>
      <c r="D146" s="1013">
        <v>85</v>
      </c>
      <c r="E146" s="391" t="s">
        <v>20</v>
      </c>
      <c r="F146" s="27" t="s">
        <v>67</v>
      </c>
      <c r="G146" s="5" t="s">
        <v>145</v>
      </c>
      <c r="H146" s="1013">
        <v>30</v>
      </c>
      <c r="I146" s="391" t="s">
        <v>20</v>
      </c>
      <c r="J146" s="27" t="s">
        <v>67</v>
      </c>
      <c r="K146" s="15"/>
      <c r="L146" s="1271"/>
      <c r="M146" s="29"/>
      <c r="N146" s="27"/>
      <c r="O146" s="69"/>
      <c r="P146" s="69"/>
    </row>
    <row r="147" spans="1:16" s="2" customFormat="1" ht="16.5" customHeight="1">
      <c r="A147" s="15"/>
      <c r="B147" s="1603"/>
      <c r="C147" s="15"/>
      <c r="D147" s="1012"/>
      <c r="E147" s="29"/>
      <c r="F147" s="236"/>
      <c r="G147" s="15"/>
      <c r="H147" s="1012"/>
      <c r="I147" s="29"/>
      <c r="J147" s="236"/>
      <c r="K147" s="15"/>
      <c r="L147" s="1271"/>
      <c r="M147" s="29"/>
      <c r="N147" s="27"/>
      <c r="O147" s="69"/>
      <c r="P147" s="69"/>
    </row>
    <row r="148" spans="1:16" s="2" customFormat="1" ht="16.5" customHeight="1">
      <c r="A148" s="1227"/>
      <c r="B148" s="1198"/>
      <c r="C148" s="5"/>
      <c r="D148" s="1013"/>
      <c r="E148" s="29"/>
      <c r="F148" s="27"/>
      <c r="G148" s="5"/>
      <c r="H148" s="1013"/>
      <c r="I148" s="29"/>
      <c r="J148" s="27"/>
      <c r="K148" s="5"/>
      <c r="L148" s="982"/>
      <c r="M148" s="29"/>
      <c r="N148" s="27"/>
      <c r="O148" s="69"/>
      <c r="P148" s="69"/>
    </row>
    <row r="149" spans="1:16" s="2" customFormat="1" ht="16.5" customHeight="1">
      <c r="A149" s="1140"/>
      <c r="B149" s="1141"/>
      <c r="C149" s="1206"/>
      <c r="D149" s="1251"/>
      <c r="E149" s="1283"/>
      <c r="F149" s="505"/>
      <c r="G149" s="1206"/>
      <c r="H149" s="1251"/>
      <c r="I149" s="1283"/>
      <c r="J149" s="505"/>
      <c r="K149" s="1206"/>
      <c r="L149" s="1282"/>
      <c r="M149" s="1283"/>
      <c r="N149" s="505"/>
      <c r="O149" s="1138"/>
      <c r="P149" s="69"/>
    </row>
    <row r="150" spans="1:16" s="2" customFormat="1" ht="16.5" customHeight="1">
      <c r="A150" s="1156" t="s">
        <v>489</v>
      </c>
      <c r="B150" s="626"/>
      <c r="C150" s="126" t="s">
        <v>1256</v>
      </c>
      <c r="D150" s="1244">
        <v>1749</v>
      </c>
      <c r="E150" s="1254"/>
      <c r="F150" s="668"/>
      <c r="G150" s="126" t="s">
        <v>1256</v>
      </c>
      <c r="H150" s="1244">
        <f>SUM(H119:H137,H142:H147)</f>
        <v>1420</v>
      </c>
      <c r="I150" s="1254"/>
      <c r="J150" s="668"/>
      <c r="K150" s="126" t="s">
        <v>1256</v>
      </c>
      <c r="L150" s="1244">
        <v>0</v>
      </c>
      <c r="M150" s="1254"/>
      <c r="N150" s="668"/>
      <c r="O150" s="1138"/>
      <c r="P150" s="69"/>
    </row>
    <row r="151" spans="1:16" s="2" customFormat="1" ht="16.5" customHeight="1">
      <c r="A151" s="1156"/>
      <c r="B151" s="626"/>
      <c r="C151" s="126" t="s">
        <v>1113</v>
      </c>
      <c r="D151" s="1244">
        <v>100</v>
      </c>
      <c r="E151" s="1254"/>
      <c r="F151" s="668"/>
      <c r="G151" s="126" t="s">
        <v>1113</v>
      </c>
      <c r="H151" s="1244">
        <v>100</v>
      </c>
      <c r="I151" s="1254"/>
      <c r="J151" s="668"/>
      <c r="K151" s="126" t="s">
        <v>1113</v>
      </c>
      <c r="L151" s="1244">
        <v>0</v>
      </c>
      <c r="M151" s="1254"/>
      <c r="N151" s="668"/>
      <c r="O151" s="1138"/>
      <c r="P151" s="69"/>
    </row>
    <row r="152" spans="1:16" s="2" customFormat="1" ht="16.5" customHeight="1">
      <c r="A152" s="650"/>
      <c r="B152" s="626"/>
      <c r="C152" s="314" t="s">
        <v>1129</v>
      </c>
      <c r="D152" s="805">
        <f>SUM(D150:D151)</f>
        <v>1849</v>
      </c>
      <c r="E152" s="161"/>
      <c r="F152" s="155"/>
      <c r="G152" s="12" t="s">
        <v>1129</v>
      </c>
      <c r="H152" s="805">
        <f>SUM(H150:H151)</f>
        <v>1520</v>
      </c>
      <c r="I152" s="335"/>
      <c r="J152" s="1195"/>
      <c r="K152" s="12" t="s">
        <v>1129</v>
      </c>
      <c r="L152" s="803">
        <f>SUM(L150:L151)</f>
        <v>0</v>
      </c>
      <c r="M152" s="335"/>
      <c r="N152" s="1195"/>
      <c r="O152" s="1138"/>
      <c r="P152" s="69"/>
    </row>
    <row r="153" spans="1:16" s="2" customFormat="1" ht="16.5" customHeight="1">
      <c r="A153" s="1157"/>
      <c r="B153" s="1158"/>
      <c r="C153" s="1209"/>
      <c r="D153" s="1311"/>
      <c r="E153" s="1312"/>
      <c r="F153" s="1212"/>
      <c r="G153" s="1209"/>
      <c r="H153" s="1252"/>
      <c r="I153" s="1312"/>
      <c r="J153" s="1212"/>
      <c r="K153" s="126"/>
      <c r="L153" s="1284"/>
      <c r="M153" s="1286"/>
      <c r="N153" s="668"/>
      <c r="O153" s="1138"/>
      <c r="P153" s="69"/>
    </row>
    <row r="154" spans="1:16" s="2" customFormat="1" ht="16.5" customHeight="1">
      <c r="A154" s="1151"/>
      <c r="B154" s="1159"/>
      <c r="C154" s="1228"/>
      <c r="D154" s="1313"/>
      <c r="E154" s="1213"/>
      <c r="F154" s="1229"/>
      <c r="G154" s="1228"/>
      <c r="H154" s="1313"/>
      <c r="I154" s="1213"/>
      <c r="J154" s="1229"/>
      <c r="K154" s="1228"/>
      <c r="L154" s="1313"/>
      <c r="M154" s="1213"/>
      <c r="N154" s="1229"/>
      <c r="O154" s="1138"/>
      <c r="P154" s="69"/>
    </row>
    <row r="155" spans="1:16" s="2" customFormat="1" ht="16.5" customHeight="1">
      <c r="A155" s="1156" t="s">
        <v>1233</v>
      </c>
      <c r="B155" s="87"/>
      <c r="C155" s="126" t="s">
        <v>1256</v>
      </c>
      <c r="D155" s="1314">
        <f>SUM(D107,D150)</f>
        <v>17576</v>
      </c>
      <c r="E155" s="558"/>
      <c r="F155" s="1142"/>
      <c r="G155" s="126" t="s">
        <v>1256</v>
      </c>
      <c r="H155" s="1314">
        <f>SUM(H107,H150)</f>
        <v>10985</v>
      </c>
      <c r="I155" s="558"/>
      <c r="J155" s="1142"/>
      <c r="K155" s="126" t="s">
        <v>1256</v>
      </c>
      <c r="L155" s="1314">
        <v>880</v>
      </c>
      <c r="M155" s="558"/>
      <c r="N155" s="1142"/>
      <c r="O155" s="1138"/>
      <c r="P155" s="69"/>
    </row>
    <row r="156" spans="1:16" s="2" customFormat="1" ht="16.5" customHeight="1">
      <c r="A156" s="179"/>
      <c r="B156" s="87"/>
      <c r="C156" s="126" t="s">
        <v>1113</v>
      </c>
      <c r="D156" s="1314">
        <f>SUM(D108,D151)</f>
        <v>915</v>
      </c>
      <c r="E156" s="558"/>
      <c r="F156" s="1142"/>
      <c r="G156" s="126" t="s">
        <v>1113</v>
      </c>
      <c r="H156" s="1314">
        <f>SUM(H108,H151)</f>
        <v>100</v>
      </c>
      <c r="I156" s="558"/>
      <c r="J156" s="1142"/>
      <c r="K156" s="126" t="s">
        <v>1113</v>
      </c>
      <c r="L156" s="1314">
        <v>0</v>
      </c>
      <c r="M156" s="558"/>
      <c r="N156" s="1142"/>
      <c r="O156" s="1138"/>
      <c r="P156" s="69"/>
    </row>
    <row r="157" spans="1:16" s="2" customFormat="1" ht="16.5" customHeight="1">
      <c r="A157" s="179"/>
      <c r="B157" s="87"/>
      <c r="C157" s="314" t="s">
        <v>1129</v>
      </c>
      <c r="D157" s="1245">
        <f>SUM(D155:D156)</f>
        <v>18491</v>
      </c>
      <c r="E157" s="1286"/>
      <c r="F157" s="1142"/>
      <c r="G157" s="314" t="s">
        <v>1129</v>
      </c>
      <c r="H157" s="1245">
        <f>SUM(H155:H156)</f>
        <v>11085</v>
      </c>
      <c r="I157" s="1286"/>
      <c r="J157" s="1142"/>
      <c r="K157" s="126" t="s">
        <v>1234</v>
      </c>
      <c r="L157" s="1314">
        <v>880</v>
      </c>
      <c r="M157" s="1286"/>
      <c r="N157" s="1142"/>
      <c r="O157" s="1138"/>
      <c r="P157" s="69"/>
    </row>
    <row r="158" spans="1:16" s="2" customFormat="1" ht="16.5" customHeight="1">
      <c r="A158" s="33"/>
      <c r="B158" s="1139"/>
      <c r="C158" s="33"/>
      <c r="D158" s="1232"/>
      <c r="E158" s="1219"/>
      <c r="F158" s="1163"/>
      <c r="G158" s="33"/>
      <c r="H158" s="1232"/>
      <c r="I158" s="1219"/>
      <c r="J158" s="1163"/>
      <c r="K158" s="33"/>
      <c r="L158" s="1232"/>
      <c r="M158" s="1219"/>
      <c r="N158" s="1163"/>
      <c r="O158" s="15"/>
    </row>
    <row r="159" spans="1:16" ht="16.5" customHeight="1">
      <c r="N159" s="630"/>
    </row>
  </sheetData>
  <mergeCells count="1">
    <mergeCell ref="B146:B147"/>
  </mergeCells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31" firstPageNumber="95" orientation="portrait" useFirstPageNumber="1" r:id="rId1"/>
  <headerFooter scaleWithDoc="0" alignWithMargins="0">
    <oddFooter>&amp;C110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FFFF00"/>
    <pageSetUpPr fitToPage="1"/>
  </sheetPr>
  <dimension ref="A1:AG144"/>
  <sheetViews>
    <sheetView showGridLines="0" view="pageBreakPreview" zoomScaleNormal="100" zoomScaleSheetLayoutView="100" workbookViewId="0">
      <pane ySplit="5" topLeftCell="A6" activePane="bottomLeft" state="frozen"/>
      <selection activeCell="K35" sqref="K35"/>
      <selection pane="bottomLeft" activeCell="K35" sqref="K35"/>
    </sheetView>
  </sheetViews>
  <sheetFormatPr defaultColWidth="9" defaultRowHeight="18" customHeight="1"/>
  <cols>
    <col min="1" max="1" width="1.625" style="3" customWidth="1"/>
    <col min="2" max="2" width="15" style="2" customWidth="1"/>
    <col min="3" max="3" width="34" style="3" customWidth="1"/>
    <col min="4" max="4" width="8.75" style="853" customWidth="1"/>
    <col min="5" max="5" width="7" style="555" customWidth="1"/>
    <col min="6" max="6" width="8.75" style="13" customWidth="1"/>
    <col min="7" max="7" width="34" style="3" customWidth="1"/>
    <col min="8" max="8" width="8.75" style="853" customWidth="1"/>
    <col min="9" max="9" width="7" style="555" customWidth="1"/>
    <col min="10" max="10" width="8.75" style="13" customWidth="1"/>
    <col min="11" max="11" width="34" style="3" customWidth="1"/>
    <col min="12" max="12" width="8.75" style="853" customWidth="1"/>
    <col min="13" max="13" width="7" style="555" customWidth="1"/>
    <col min="14" max="14" width="8.75" style="13" customWidth="1"/>
    <col min="15" max="16384" width="9" style="3"/>
  </cols>
  <sheetData>
    <row r="1" spans="1:33" s="176" customFormat="1" ht="18" customHeight="1">
      <c r="A1" s="351" t="s">
        <v>1058</v>
      </c>
      <c r="B1" s="47"/>
      <c r="D1" s="857"/>
      <c r="E1" s="566"/>
      <c r="F1" s="352"/>
      <c r="G1" s="352"/>
      <c r="H1" s="1137" t="s">
        <v>3</v>
      </c>
      <c r="I1" s="628"/>
      <c r="J1" s="352"/>
      <c r="K1" s="352"/>
      <c r="L1" s="824"/>
      <c r="M1" s="628"/>
      <c r="N1" s="352"/>
    </row>
    <row r="2" spans="1:33" s="176" customFormat="1" ht="16.5" customHeight="1">
      <c r="B2" s="47"/>
      <c r="D2" s="857"/>
      <c r="E2" s="566"/>
      <c r="F2" s="622"/>
      <c r="H2" s="857"/>
      <c r="I2" s="628"/>
      <c r="J2" s="352"/>
      <c r="K2" s="352"/>
      <c r="L2" s="824"/>
      <c r="M2" s="628"/>
      <c r="N2" s="352"/>
      <c r="O2" s="69"/>
    </row>
    <row r="3" spans="1:33" s="69" customFormat="1" ht="16.5" customHeight="1">
      <c r="B3" s="74"/>
      <c r="C3" s="70"/>
      <c r="D3" s="852"/>
      <c r="E3" s="558"/>
      <c r="F3" s="71"/>
      <c r="G3" s="70"/>
      <c r="H3" s="852"/>
      <c r="I3" s="558"/>
      <c r="J3" s="71"/>
      <c r="K3" s="70"/>
      <c r="L3" s="854"/>
      <c r="M3" s="558"/>
      <c r="N3" s="564" t="s">
        <v>408</v>
      </c>
    </row>
    <row r="4" spans="1:33" s="47" customFormat="1" ht="18" customHeight="1">
      <c r="A4" s="21" t="s">
        <v>955</v>
      </c>
      <c r="B4" s="22"/>
      <c r="C4" s="219" t="s">
        <v>8</v>
      </c>
      <c r="D4" s="800"/>
      <c r="E4" s="338"/>
      <c r="F4" s="582"/>
      <c r="G4" s="401" t="s">
        <v>426</v>
      </c>
      <c r="H4" s="811"/>
      <c r="I4" s="333"/>
      <c r="J4" s="583"/>
      <c r="K4" s="455" t="s">
        <v>427</v>
      </c>
      <c r="L4" s="811"/>
      <c r="M4" s="333"/>
      <c r="N4" s="591"/>
    </row>
    <row r="5" spans="1:33" s="47" customFormat="1" ht="18" customHeight="1">
      <c r="A5" s="23"/>
      <c r="B5" s="24"/>
      <c r="C5" s="455" t="s">
        <v>412</v>
      </c>
      <c r="D5" s="801" t="s">
        <v>1207</v>
      </c>
      <c r="E5" s="334" t="s">
        <v>302</v>
      </c>
      <c r="F5" s="583" t="s">
        <v>413</v>
      </c>
      <c r="G5" s="457" t="s">
        <v>412</v>
      </c>
      <c r="H5" s="801" t="s">
        <v>1207</v>
      </c>
      <c r="I5" s="334" t="s">
        <v>302</v>
      </c>
      <c r="J5" s="586" t="s">
        <v>413</v>
      </c>
      <c r="K5" s="487" t="s">
        <v>412</v>
      </c>
      <c r="L5" s="801" t="s">
        <v>1207</v>
      </c>
      <c r="M5" s="334" t="s">
        <v>302</v>
      </c>
      <c r="N5" s="583" t="s">
        <v>413</v>
      </c>
    </row>
    <row r="6" spans="1:33" s="2" customFormat="1" ht="18.75" customHeight="1">
      <c r="A6" s="177" t="s">
        <v>1235</v>
      </c>
      <c r="B6" s="178"/>
      <c r="C6" s="25"/>
      <c r="D6" s="820"/>
      <c r="E6" s="1143"/>
      <c r="F6" s="129"/>
      <c r="G6" s="25"/>
      <c r="H6" s="820"/>
      <c r="I6" s="1143"/>
      <c r="J6" s="129"/>
      <c r="K6" s="25"/>
      <c r="L6" s="820"/>
      <c r="M6" s="1143"/>
      <c r="N6" s="129"/>
    </row>
    <row r="7" spans="1:33" s="69" customFormat="1" ht="6.6" customHeight="1">
      <c r="A7" s="179"/>
      <c r="B7" s="180"/>
      <c r="C7" s="80"/>
      <c r="D7" s="1231"/>
      <c r="E7" s="82"/>
      <c r="F7" s="1160"/>
      <c r="G7" s="80"/>
      <c r="H7" s="1231"/>
      <c r="I7" s="82"/>
      <c r="J7" s="1160"/>
      <c r="K7" s="80"/>
      <c r="L7" s="1234"/>
      <c r="M7" s="82"/>
      <c r="N7" s="1160"/>
      <c r="U7" s="72"/>
      <c r="V7" s="72"/>
      <c r="W7" s="72"/>
      <c r="X7" s="72"/>
      <c r="AD7" s="72"/>
      <c r="AE7" s="72"/>
      <c r="AF7" s="72"/>
      <c r="AG7" s="72"/>
    </row>
    <row r="8" spans="1:33" s="2" customFormat="1" ht="16.5" customHeight="1">
      <c r="A8" s="179" t="s">
        <v>466</v>
      </c>
      <c r="B8" s="180"/>
      <c r="C8" s="15"/>
      <c r="D8" s="986"/>
      <c r="E8" s="32"/>
      <c r="F8" s="236"/>
      <c r="G8" s="15"/>
      <c r="H8" s="986"/>
      <c r="I8" s="32"/>
      <c r="J8" s="236"/>
      <c r="K8" s="15"/>
      <c r="L8" s="986"/>
      <c r="M8" s="32"/>
      <c r="N8" s="236"/>
    </row>
    <row r="9" spans="1:33" s="2" customFormat="1" ht="6" customHeight="1">
      <c r="A9" s="179"/>
      <c r="B9" s="180"/>
      <c r="C9" s="36"/>
      <c r="D9" s="803"/>
      <c r="E9" s="347"/>
      <c r="F9" s="147"/>
      <c r="G9" s="36"/>
      <c r="H9" s="803"/>
      <c r="I9" s="347"/>
      <c r="J9" s="147"/>
      <c r="K9" s="410"/>
      <c r="L9" s="803"/>
      <c r="M9" s="1144"/>
      <c r="N9" s="155"/>
      <c r="AD9" s="51"/>
      <c r="AE9" s="51"/>
      <c r="AF9" s="51"/>
      <c r="AG9" s="51"/>
    </row>
    <row r="10" spans="1:33" s="2" customFormat="1" ht="16.5" customHeight="1">
      <c r="A10" s="179"/>
      <c r="B10" s="222" t="s">
        <v>467</v>
      </c>
      <c r="C10" s="474" t="s">
        <v>66</v>
      </c>
      <c r="D10" s="881">
        <v>280</v>
      </c>
      <c r="E10" s="391" t="s">
        <v>20</v>
      </c>
      <c r="F10" s="42" t="s">
        <v>67</v>
      </c>
      <c r="G10" s="474" t="s">
        <v>148</v>
      </c>
      <c r="H10" s="1315">
        <v>10</v>
      </c>
      <c r="I10" s="391" t="s">
        <v>20</v>
      </c>
      <c r="J10" s="42" t="s">
        <v>67</v>
      </c>
      <c r="K10" s="474" t="s">
        <v>146</v>
      </c>
      <c r="L10" s="1315">
        <v>580</v>
      </c>
      <c r="M10" s="391" t="s">
        <v>18</v>
      </c>
      <c r="N10" s="42" t="s">
        <v>67</v>
      </c>
    </row>
    <row r="11" spans="1:33" s="2" customFormat="1" ht="16.5" customHeight="1">
      <c r="A11" s="179"/>
      <c r="B11" s="222"/>
      <c r="C11" s="474" t="s">
        <v>147</v>
      </c>
      <c r="D11" s="881">
        <v>90</v>
      </c>
      <c r="E11" s="391" t="s">
        <v>20</v>
      </c>
      <c r="F11" s="42" t="s">
        <v>67</v>
      </c>
      <c r="G11" s="474" t="s">
        <v>939</v>
      </c>
      <c r="H11" s="1315">
        <v>20</v>
      </c>
      <c r="I11" s="391" t="s">
        <v>20</v>
      </c>
      <c r="J11" s="42" t="s">
        <v>67</v>
      </c>
      <c r="K11" s="474" t="s">
        <v>68</v>
      </c>
      <c r="L11" s="1315">
        <v>435</v>
      </c>
      <c r="M11" s="391" t="s">
        <v>18</v>
      </c>
      <c r="N11" s="42" t="s">
        <v>67</v>
      </c>
    </row>
    <row r="12" spans="1:33" s="2" customFormat="1" ht="16.5" customHeight="1">
      <c r="A12" s="179"/>
      <c r="B12" s="222"/>
      <c r="C12" s="474" t="s">
        <v>148</v>
      </c>
      <c r="D12" s="881">
        <v>105</v>
      </c>
      <c r="E12" s="391" t="s">
        <v>20</v>
      </c>
      <c r="F12" s="42" t="s">
        <v>67</v>
      </c>
      <c r="G12" s="474"/>
      <c r="H12" s="1315"/>
      <c r="I12" s="391"/>
      <c r="J12" s="42"/>
      <c r="K12" s="474"/>
      <c r="L12" s="1315"/>
      <c r="M12" s="391"/>
      <c r="N12" s="42"/>
    </row>
    <row r="13" spans="1:33" s="2" customFormat="1" ht="16.5" customHeight="1">
      <c r="A13" s="179"/>
      <c r="B13" s="222"/>
      <c r="C13" s="474" t="s">
        <v>72</v>
      </c>
      <c r="D13" s="1315">
        <v>250</v>
      </c>
      <c r="E13" s="391" t="s">
        <v>20</v>
      </c>
      <c r="F13" s="42" t="s">
        <v>67</v>
      </c>
      <c r="G13" s="474"/>
      <c r="H13" s="1315"/>
      <c r="I13" s="391"/>
      <c r="J13" s="42"/>
      <c r="K13" s="474"/>
      <c r="L13" s="1315"/>
      <c r="M13" s="393"/>
      <c r="N13" s="1256"/>
    </row>
    <row r="14" spans="1:33" s="2" customFormat="1" ht="16.5" customHeight="1">
      <c r="A14" s="179"/>
      <c r="B14" s="222"/>
      <c r="C14" s="474"/>
      <c r="D14" s="1315"/>
      <c r="E14" s="391"/>
      <c r="F14" s="42"/>
      <c r="G14" s="474"/>
      <c r="H14" s="1315"/>
      <c r="I14" s="393"/>
      <c r="J14" s="1256"/>
      <c r="K14" s="474"/>
      <c r="L14" s="1315"/>
      <c r="M14" s="393"/>
      <c r="N14" s="1256"/>
    </row>
    <row r="15" spans="1:33" s="2" customFormat="1" ht="16.5" customHeight="1">
      <c r="A15" s="179"/>
      <c r="B15" s="222"/>
      <c r="C15" s="1170"/>
      <c r="D15" s="1316"/>
      <c r="E15" s="1277"/>
      <c r="F15" s="1274"/>
      <c r="G15" s="1170"/>
      <c r="H15" s="1316"/>
      <c r="I15" s="1258"/>
      <c r="J15" s="1259"/>
      <c r="K15" s="1170"/>
      <c r="L15" s="1316"/>
      <c r="M15" s="1258"/>
      <c r="N15" s="1259"/>
    </row>
    <row r="16" spans="1:33" s="2" customFormat="1" ht="16.5" customHeight="1">
      <c r="A16" s="179"/>
      <c r="B16" s="222"/>
      <c r="C16" s="474"/>
      <c r="D16" s="1315"/>
      <c r="E16" s="1261"/>
      <c r="F16" s="1256"/>
      <c r="G16" s="474"/>
      <c r="H16" s="1315"/>
      <c r="I16" s="1261"/>
      <c r="J16" s="1256"/>
      <c r="K16" s="474"/>
      <c r="L16" s="1315"/>
      <c r="M16" s="1261"/>
      <c r="N16" s="1256"/>
    </row>
    <row r="17" spans="1:14" s="2" customFormat="1" ht="16.5" customHeight="1">
      <c r="A17" s="179"/>
      <c r="B17" s="222" t="s">
        <v>468</v>
      </c>
      <c r="C17" s="474" t="s">
        <v>73</v>
      </c>
      <c r="D17" s="1315">
        <v>110</v>
      </c>
      <c r="E17" s="391" t="s">
        <v>20</v>
      </c>
      <c r="F17" s="42" t="s">
        <v>67</v>
      </c>
      <c r="G17" s="474" t="s">
        <v>73</v>
      </c>
      <c r="H17" s="1315">
        <v>40</v>
      </c>
      <c r="I17" s="391" t="s">
        <v>20</v>
      </c>
      <c r="J17" s="42" t="s">
        <v>67</v>
      </c>
      <c r="K17" s="474"/>
      <c r="L17" s="1315"/>
      <c r="M17" s="393"/>
      <c r="N17" s="1256"/>
    </row>
    <row r="18" spans="1:14" s="2" customFormat="1" ht="16.5" customHeight="1">
      <c r="A18" s="179"/>
      <c r="B18" s="222"/>
      <c r="C18" s="474" t="s">
        <v>149</v>
      </c>
      <c r="D18" s="1315">
        <v>230</v>
      </c>
      <c r="E18" s="391" t="s">
        <v>20</v>
      </c>
      <c r="F18" s="42" t="s">
        <v>67</v>
      </c>
      <c r="G18" s="474" t="s">
        <v>72</v>
      </c>
      <c r="H18" s="1315">
        <v>56</v>
      </c>
      <c r="I18" s="391" t="s">
        <v>20</v>
      </c>
      <c r="J18" s="42" t="s">
        <v>67</v>
      </c>
      <c r="K18" s="474" t="s">
        <v>146</v>
      </c>
      <c r="L18" s="1315">
        <v>330</v>
      </c>
      <c r="M18" s="393" t="s">
        <v>20</v>
      </c>
      <c r="N18" s="1256" t="s">
        <v>67</v>
      </c>
    </row>
    <row r="19" spans="1:14" s="2" customFormat="1" ht="16.5" customHeight="1">
      <c r="A19" s="179"/>
      <c r="B19" s="222"/>
      <c r="C19" s="474" t="s">
        <v>72</v>
      </c>
      <c r="D19" s="1315">
        <v>340</v>
      </c>
      <c r="E19" s="391" t="s">
        <v>20</v>
      </c>
      <c r="F19" s="42" t="s">
        <v>67</v>
      </c>
      <c r="G19" s="474"/>
      <c r="H19" s="1315"/>
      <c r="I19" s="391"/>
      <c r="J19" s="42"/>
      <c r="K19" s="474"/>
      <c r="L19" s="1315"/>
      <c r="M19" s="393"/>
      <c r="N19" s="1256"/>
    </row>
    <row r="20" spans="1:14" s="2" customFormat="1" ht="16.5" customHeight="1">
      <c r="A20" s="179"/>
      <c r="B20" s="222"/>
      <c r="C20" s="474"/>
      <c r="D20" s="1315"/>
      <c r="E20" s="391"/>
      <c r="F20" s="42"/>
      <c r="G20" s="474"/>
      <c r="H20" s="1315"/>
      <c r="I20" s="393"/>
      <c r="J20" s="1256"/>
      <c r="K20" s="474"/>
      <c r="L20" s="1315"/>
      <c r="M20" s="391"/>
      <c r="N20" s="42"/>
    </row>
    <row r="21" spans="1:14" s="2" customFormat="1" ht="16.5" customHeight="1">
      <c r="A21" s="179"/>
      <c r="B21" s="222"/>
      <c r="C21" s="1170"/>
      <c r="D21" s="1316"/>
      <c r="E21" s="1258"/>
      <c r="F21" s="1259"/>
      <c r="G21" s="1170"/>
      <c r="H21" s="1316"/>
      <c r="I21" s="1258"/>
      <c r="J21" s="1259"/>
      <c r="K21" s="1170"/>
      <c r="L21" s="1316"/>
      <c r="M21" s="1258"/>
      <c r="N21" s="1259"/>
    </row>
    <row r="22" spans="1:14" s="2" customFormat="1" ht="16.5" customHeight="1">
      <c r="A22" s="179"/>
      <c r="B22" s="222"/>
      <c r="C22" s="474"/>
      <c r="D22" s="1315"/>
      <c r="E22" s="1261"/>
      <c r="F22" s="1256"/>
      <c r="G22" s="474"/>
      <c r="H22" s="1315"/>
      <c r="I22" s="1261"/>
      <c r="J22" s="1256"/>
      <c r="K22" s="474"/>
      <c r="L22" s="1315"/>
      <c r="M22" s="1261"/>
      <c r="N22" s="1256"/>
    </row>
    <row r="23" spans="1:14" s="2" customFormat="1" ht="16.5" customHeight="1">
      <c r="A23" s="179"/>
      <c r="B23" s="222" t="s">
        <v>469</v>
      </c>
      <c r="C23" s="474" t="s">
        <v>150</v>
      </c>
      <c r="D23" s="1245">
        <v>220</v>
      </c>
      <c r="E23" s="391" t="s">
        <v>20</v>
      </c>
      <c r="F23" s="42" t="s">
        <v>67</v>
      </c>
      <c r="G23" s="474" t="s">
        <v>150</v>
      </c>
      <c r="H23" s="1245">
        <v>30</v>
      </c>
      <c r="I23" s="391" t="s">
        <v>20</v>
      </c>
      <c r="J23" s="42" t="s">
        <v>67</v>
      </c>
      <c r="K23" s="474" t="s">
        <v>150</v>
      </c>
      <c r="L23" s="1245">
        <v>15</v>
      </c>
      <c r="M23" s="393" t="s">
        <v>20</v>
      </c>
      <c r="N23" s="1256" t="s">
        <v>67</v>
      </c>
    </row>
    <row r="24" spans="1:14" s="2" customFormat="1" ht="16.5" customHeight="1">
      <c r="A24" s="179"/>
      <c r="B24" s="222"/>
      <c r="C24" s="474" t="s">
        <v>76</v>
      </c>
      <c r="D24" s="1317">
        <v>300</v>
      </c>
      <c r="E24" s="391" t="s">
        <v>20</v>
      </c>
      <c r="F24" s="42" t="s">
        <v>67</v>
      </c>
      <c r="G24" s="474" t="s">
        <v>76</v>
      </c>
      <c r="H24" s="1245">
        <v>107</v>
      </c>
      <c r="I24" s="391" t="s">
        <v>20</v>
      </c>
      <c r="J24" s="42" t="s">
        <v>67</v>
      </c>
      <c r="K24" s="474" t="s">
        <v>112</v>
      </c>
      <c r="L24" s="1245">
        <v>105</v>
      </c>
      <c r="M24" s="391" t="s">
        <v>20</v>
      </c>
      <c r="N24" s="42" t="s">
        <v>67</v>
      </c>
    </row>
    <row r="25" spans="1:14" s="2" customFormat="1" ht="16.5" customHeight="1">
      <c r="A25" s="179"/>
      <c r="B25" s="222"/>
      <c r="C25" s="474" t="s">
        <v>147</v>
      </c>
      <c r="D25" s="1245">
        <v>506</v>
      </c>
      <c r="E25" s="391" t="s">
        <v>20</v>
      </c>
      <c r="F25" s="42" t="s">
        <v>67</v>
      </c>
      <c r="G25" s="474" t="s">
        <v>147</v>
      </c>
      <c r="H25" s="1245">
        <v>55</v>
      </c>
      <c r="I25" s="391" t="s">
        <v>20</v>
      </c>
      <c r="J25" s="42" t="s">
        <v>67</v>
      </c>
      <c r="K25" s="474" t="s">
        <v>152</v>
      </c>
      <c r="L25" s="1245">
        <v>240</v>
      </c>
      <c r="M25" s="391" t="s">
        <v>20</v>
      </c>
      <c r="N25" s="42" t="s">
        <v>67</v>
      </c>
    </row>
    <row r="26" spans="1:14" s="2" customFormat="1" ht="16.5" customHeight="1">
      <c r="A26" s="179"/>
      <c r="B26" s="222"/>
      <c r="C26" s="474" t="s">
        <v>151</v>
      </c>
      <c r="D26" s="1245">
        <v>600</v>
      </c>
      <c r="E26" s="391" t="s">
        <v>20</v>
      </c>
      <c r="F26" s="42" t="s">
        <v>67</v>
      </c>
      <c r="G26" s="474" t="s">
        <v>151</v>
      </c>
      <c r="H26" s="1245">
        <v>140</v>
      </c>
      <c r="I26" s="391" t="s">
        <v>20</v>
      </c>
      <c r="J26" s="42" t="s">
        <v>67</v>
      </c>
      <c r="K26" s="474" t="s">
        <v>151</v>
      </c>
      <c r="L26" s="1245">
        <v>280</v>
      </c>
      <c r="M26" s="391" t="s">
        <v>20</v>
      </c>
      <c r="N26" s="42" t="s">
        <v>67</v>
      </c>
    </row>
    <row r="27" spans="1:14" s="2" customFormat="1" ht="16.5" customHeight="1">
      <c r="A27" s="179"/>
      <c r="B27" s="222"/>
      <c r="C27" s="474" t="s">
        <v>77</v>
      </c>
      <c r="D27" s="1245">
        <v>302</v>
      </c>
      <c r="E27" s="391" t="s">
        <v>20</v>
      </c>
      <c r="F27" s="42" t="s">
        <v>67</v>
      </c>
      <c r="G27" s="474" t="s">
        <v>77</v>
      </c>
      <c r="H27" s="1245">
        <v>75</v>
      </c>
      <c r="I27" s="391" t="s">
        <v>20</v>
      </c>
      <c r="J27" s="42" t="s">
        <v>67</v>
      </c>
      <c r="K27" s="474" t="s">
        <v>81</v>
      </c>
      <c r="L27" s="1245">
        <v>250</v>
      </c>
      <c r="M27" s="391" t="s">
        <v>20</v>
      </c>
      <c r="N27" s="42" t="s">
        <v>67</v>
      </c>
    </row>
    <row r="28" spans="1:14" s="2" customFormat="1" ht="16.5" customHeight="1">
      <c r="A28" s="179"/>
      <c r="B28" s="222"/>
      <c r="C28" s="474" t="s">
        <v>153</v>
      </c>
      <c r="D28" s="1245">
        <v>65</v>
      </c>
      <c r="E28" s="391" t="s">
        <v>20</v>
      </c>
      <c r="F28" s="42" t="s">
        <v>67</v>
      </c>
      <c r="G28" s="474" t="s">
        <v>1243</v>
      </c>
      <c r="H28" s="1245">
        <v>11</v>
      </c>
      <c r="I28" s="391" t="s">
        <v>20</v>
      </c>
      <c r="J28" s="42" t="s">
        <v>67</v>
      </c>
      <c r="K28" s="474" t="s">
        <v>127</v>
      </c>
      <c r="L28" s="1245">
        <v>100</v>
      </c>
      <c r="M28" s="391" t="s">
        <v>18</v>
      </c>
      <c r="N28" s="42" t="s">
        <v>67</v>
      </c>
    </row>
    <row r="29" spans="1:14" s="2" customFormat="1" ht="16.5" customHeight="1">
      <c r="A29" s="179"/>
      <c r="B29" s="222"/>
      <c r="C29" s="474" t="s">
        <v>71</v>
      </c>
      <c r="D29" s="1245">
        <v>240</v>
      </c>
      <c r="E29" s="391" t="s">
        <v>20</v>
      </c>
      <c r="F29" s="42" t="s">
        <v>67</v>
      </c>
      <c r="G29" s="474" t="s">
        <v>71</v>
      </c>
      <c r="H29" s="1245">
        <v>110</v>
      </c>
      <c r="I29" s="391" t="s">
        <v>20</v>
      </c>
      <c r="J29" s="42" t="s">
        <v>67</v>
      </c>
      <c r="K29" s="474" t="s">
        <v>79</v>
      </c>
      <c r="L29" s="1245">
        <v>75</v>
      </c>
      <c r="M29" s="393" t="s">
        <v>18</v>
      </c>
      <c r="N29" s="42" t="s">
        <v>67</v>
      </c>
    </row>
    <row r="30" spans="1:14" s="2" customFormat="1" ht="16.5" customHeight="1">
      <c r="A30" s="179"/>
      <c r="B30" s="222"/>
      <c r="C30" s="474" t="s">
        <v>78</v>
      </c>
      <c r="D30" s="1245">
        <v>165</v>
      </c>
      <c r="E30" s="391" t="s">
        <v>20</v>
      </c>
      <c r="F30" s="42" t="s">
        <v>67</v>
      </c>
      <c r="G30" s="474" t="s">
        <v>126</v>
      </c>
      <c r="H30" s="1245">
        <v>52</v>
      </c>
      <c r="I30" s="393" t="s">
        <v>20</v>
      </c>
      <c r="J30" s="42" t="s">
        <v>67</v>
      </c>
      <c r="K30" s="474" t="s">
        <v>154</v>
      </c>
      <c r="L30" s="1245">
        <v>125</v>
      </c>
      <c r="M30" s="393" t="s">
        <v>20</v>
      </c>
      <c r="N30" s="42" t="s">
        <v>67</v>
      </c>
    </row>
    <row r="31" spans="1:14" s="2" customFormat="1" ht="16.5" customHeight="1">
      <c r="A31" s="179"/>
      <c r="B31" s="222"/>
      <c r="C31" s="474" t="s">
        <v>126</v>
      </c>
      <c r="D31" s="1245">
        <v>65</v>
      </c>
      <c r="E31" s="391" t="s">
        <v>20</v>
      </c>
      <c r="F31" s="42" t="s">
        <v>67</v>
      </c>
      <c r="G31" s="474" t="s">
        <v>81</v>
      </c>
      <c r="H31" s="1245"/>
      <c r="I31" s="391"/>
      <c r="J31" s="42"/>
      <c r="K31" s="474"/>
      <c r="L31" s="1264"/>
      <c r="M31" s="391"/>
      <c r="N31" s="42"/>
    </row>
    <row r="32" spans="1:14" s="2" customFormat="1" ht="16.5" customHeight="1">
      <c r="A32" s="179"/>
      <c r="B32" s="222"/>
      <c r="C32" s="474" t="s">
        <v>127</v>
      </c>
      <c r="D32" s="1245">
        <v>85</v>
      </c>
      <c r="E32" s="391" t="s">
        <v>20</v>
      </c>
      <c r="F32" s="42" t="s">
        <v>67</v>
      </c>
      <c r="G32" s="474" t="s">
        <v>1228</v>
      </c>
      <c r="H32" s="1245">
        <v>125</v>
      </c>
      <c r="I32" s="393" t="s">
        <v>20</v>
      </c>
      <c r="J32" s="1256" t="s">
        <v>67</v>
      </c>
      <c r="K32" s="474"/>
      <c r="L32" s="1264"/>
      <c r="M32" s="393"/>
      <c r="N32" s="1256"/>
    </row>
    <row r="33" spans="1:14" s="2" customFormat="1" ht="16.5" customHeight="1">
      <c r="A33" s="179"/>
      <c r="B33" s="222"/>
      <c r="C33" s="474" t="s">
        <v>81</v>
      </c>
      <c r="D33" s="1317">
        <v>180</v>
      </c>
      <c r="E33" s="391" t="s">
        <v>20</v>
      </c>
      <c r="F33" s="42" t="s">
        <v>67</v>
      </c>
      <c r="G33" s="474" t="s">
        <v>79</v>
      </c>
      <c r="H33" s="1245">
        <v>180</v>
      </c>
      <c r="I33" s="391" t="s">
        <v>20</v>
      </c>
      <c r="J33" s="42" t="s">
        <v>67</v>
      </c>
      <c r="K33" s="474"/>
      <c r="L33" s="1264"/>
      <c r="M33" s="393"/>
      <c r="N33" s="1256"/>
    </row>
    <row r="34" spans="1:14" s="2" customFormat="1" ht="16.5" customHeight="1">
      <c r="A34" s="179"/>
      <c r="B34" s="222"/>
      <c r="C34" s="474"/>
      <c r="D34" s="1317"/>
      <c r="E34" s="391"/>
      <c r="F34" s="42"/>
      <c r="G34" s="474" t="s">
        <v>81</v>
      </c>
      <c r="H34" s="1245">
        <v>100</v>
      </c>
      <c r="I34" s="391" t="s">
        <v>20</v>
      </c>
      <c r="J34" s="42" t="s">
        <v>67</v>
      </c>
      <c r="K34" s="474"/>
      <c r="L34" s="1264"/>
      <c r="M34" s="393"/>
      <c r="N34" s="1256"/>
    </row>
    <row r="35" spans="1:14" s="2" customFormat="1" ht="16.5" customHeight="1">
      <c r="A35" s="179"/>
      <c r="B35" s="222"/>
      <c r="C35" s="474"/>
      <c r="D35" s="1318"/>
      <c r="E35" s="1319"/>
      <c r="F35" s="1320"/>
      <c r="G35" s="474"/>
      <c r="H35" s="1264"/>
      <c r="I35" s="391"/>
      <c r="J35" s="42"/>
      <c r="K35" s="474"/>
      <c r="L35" s="1264"/>
      <c r="M35" s="393"/>
      <c r="N35" s="1256"/>
    </row>
    <row r="36" spans="1:14" s="2" customFormat="1" ht="16.5" customHeight="1">
      <c r="A36" s="179"/>
      <c r="B36" s="222"/>
      <c r="C36" s="1170"/>
      <c r="D36" s="1257"/>
      <c r="E36" s="1258"/>
      <c r="F36" s="1259"/>
      <c r="G36" s="1170"/>
      <c r="H36" s="1257"/>
      <c r="I36" s="1258"/>
      <c r="J36" s="1259"/>
      <c r="K36" s="1170"/>
      <c r="L36" s="1257"/>
      <c r="M36" s="1258"/>
      <c r="N36" s="1259"/>
    </row>
    <row r="37" spans="1:14" s="2" customFormat="1" ht="16.5" customHeight="1">
      <c r="A37" s="179"/>
      <c r="B37" s="222"/>
      <c r="C37" s="474"/>
      <c r="D37" s="78"/>
      <c r="E37" s="1261"/>
      <c r="F37" s="1256"/>
      <c r="G37" s="474"/>
      <c r="H37" s="78"/>
      <c r="I37" s="1261"/>
      <c r="J37" s="1256"/>
      <c r="K37" s="474"/>
      <c r="L37" s="78"/>
      <c r="M37" s="1261"/>
      <c r="N37" s="1256"/>
    </row>
    <row r="38" spans="1:14" s="2" customFormat="1" ht="16.5" customHeight="1">
      <c r="A38" s="179"/>
      <c r="B38" s="222" t="s">
        <v>470</v>
      </c>
      <c r="C38" s="474"/>
      <c r="D38" s="78"/>
      <c r="E38" s="393"/>
      <c r="F38" s="1256"/>
      <c r="G38" s="474"/>
      <c r="H38" s="78"/>
      <c r="I38" s="1261"/>
      <c r="J38" s="1256"/>
      <c r="K38" s="474"/>
      <c r="L38" s="1262"/>
      <c r="M38" s="1261"/>
      <c r="N38" s="1256"/>
    </row>
    <row r="39" spans="1:14" s="2" customFormat="1" ht="16.5" customHeight="1">
      <c r="A39" s="179"/>
      <c r="B39" s="222"/>
      <c r="C39" s="1170"/>
      <c r="D39" s="1257"/>
      <c r="E39" s="1265"/>
      <c r="F39" s="1259"/>
      <c r="G39" s="1170"/>
      <c r="H39" s="1257"/>
      <c r="I39" s="1265"/>
      <c r="J39" s="1259"/>
      <c r="K39" s="1170"/>
      <c r="L39" s="1257"/>
      <c r="M39" s="1265"/>
      <c r="N39" s="1259"/>
    </row>
    <row r="40" spans="1:14" s="2" customFormat="1" ht="16.5" customHeight="1">
      <c r="A40" s="179"/>
      <c r="B40" s="222"/>
      <c r="C40" s="474"/>
      <c r="D40" s="78"/>
      <c r="E40" s="1261"/>
      <c r="F40" s="1256"/>
      <c r="G40" s="474"/>
      <c r="H40" s="78"/>
      <c r="I40" s="1261"/>
      <c r="J40" s="1256"/>
      <c r="K40" s="474"/>
      <c r="L40" s="78"/>
      <c r="M40" s="1261"/>
      <c r="N40" s="1256"/>
    </row>
    <row r="41" spans="1:14" s="2" customFormat="1" ht="16.5" customHeight="1">
      <c r="A41" s="179"/>
      <c r="B41" s="222" t="s">
        <v>471</v>
      </c>
      <c r="C41" s="474"/>
      <c r="D41" s="78"/>
      <c r="E41" s="393"/>
      <c r="F41" s="1256"/>
      <c r="G41" s="474" t="s">
        <v>155</v>
      </c>
      <c r="H41" s="1245">
        <v>15</v>
      </c>
      <c r="I41" s="391" t="s">
        <v>20</v>
      </c>
      <c r="J41" s="42" t="s">
        <v>67</v>
      </c>
      <c r="K41" s="474" t="s">
        <v>1226</v>
      </c>
      <c r="L41" s="1245">
        <v>290</v>
      </c>
      <c r="M41" s="391" t="s">
        <v>20</v>
      </c>
      <c r="N41" s="42" t="s">
        <v>67</v>
      </c>
    </row>
    <row r="42" spans="1:14" s="2" customFormat="1" ht="16.5" customHeight="1">
      <c r="A42" s="15"/>
      <c r="B42" s="38"/>
      <c r="C42" s="15" t="s">
        <v>1257</v>
      </c>
      <c r="D42" s="1012">
        <v>540</v>
      </c>
      <c r="E42" s="32" t="s">
        <v>20</v>
      </c>
      <c r="F42" s="236" t="s">
        <v>67</v>
      </c>
      <c r="G42" s="2" t="s">
        <v>1226</v>
      </c>
      <c r="H42" s="1012">
        <v>264</v>
      </c>
      <c r="I42" s="32" t="s">
        <v>20</v>
      </c>
      <c r="J42" s="236" t="s">
        <v>67</v>
      </c>
      <c r="K42" s="2" t="s">
        <v>1253</v>
      </c>
      <c r="L42" s="1012">
        <v>260</v>
      </c>
      <c r="M42" s="32" t="s">
        <v>18</v>
      </c>
      <c r="N42" s="236" t="s">
        <v>67</v>
      </c>
    </row>
    <row r="43" spans="1:14" s="2" customFormat="1" ht="16.5" customHeight="1">
      <c r="A43" s="179"/>
      <c r="B43" s="222"/>
      <c r="C43" s="474"/>
      <c r="D43" s="1315"/>
      <c r="E43" s="393"/>
      <c r="F43" s="1256"/>
      <c r="G43" s="474"/>
      <c r="H43" s="1245"/>
      <c r="I43" s="391"/>
      <c r="J43" s="42"/>
      <c r="K43" s="474"/>
      <c r="L43" s="1245"/>
      <c r="M43" s="391"/>
      <c r="N43" s="42"/>
    </row>
    <row r="44" spans="1:14" s="2" customFormat="1" ht="16.5" customHeight="1">
      <c r="A44" s="179"/>
      <c r="B44" s="222" t="s">
        <v>1</v>
      </c>
      <c r="C44" s="1170"/>
      <c r="D44" s="1316"/>
      <c r="E44" s="1265"/>
      <c r="F44" s="1259"/>
      <c r="G44" s="1170"/>
      <c r="H44" s="1316"/>
      <c r="I44" s="1265"/>
      <c r="J44" s="1259"/>
      <c r="K44" s="1170"/>
      <c r="L44" s="1316"/>
      <c r="M44" s="1265"/>
      <c r="N44" s="1259"/>
    </row>
    <row r="45" spans="1:14" s="2" customFormat="1" ht="16.5" customHeight="1">
      <c r="A45" s="179"/>
      <c r="B45" s="222"/>
      <c r="C45" s="474"/>
      <c r="D45" s="1321"/>
      <c r="E45" s="1261"/>
      <c r="F45" s="1256"/>
      <c r="G45" s="474"/>
      <c r="H45" s="1321"/>
      <c r="I45" s="1261"/>
      <c r="J45" s="1256"/>
      <c r="K45" s="474"/>
      <c r="L45" s="1321"/>
      <c r="M45" s="1261"/>
      <c r="N45" s="1256"/>
    </row>
    <row r="46" spans="1:14" s="2" customFormat="1" ht="16.5" customHeight="1">
      <c r="A46" s="179"/>
      <c r="B46" s="222" t="s">
        <v>472</v>
      </c>
      <c r="C46" s="474" t="s">
        <v>1244</v>
      </c>
      <c r="D46" s="1321">
        <v>900</v>
      </c>
      <c r="E46" s="391" t="s">
        <v>20</v>
      </c>
      <c r="F46" s="42" t="s">
        <v>67</v>
      </c>
      <c r="G46" s="474" t="s">
        <v>68</v>
      </c>
      <c r="H46" s="1315">
        <v>260</v>
      </c>
      <c r="I46" s="391" t="s">
        <v>20</v>
      </c>
      <c r="J46" s="42" t="s">
        <v>67</v>
      </c>
      <c r="K46" s="474" t="s">
        <v>156</v>
      </c>
      <c r="L46" s="1315">
        <v>415</v>
      </c>
      <c r="M46" s="393" t="s">
        <v>20</v>
      </c>
      <c r="N46" s="1256" t="s">
        <v>67</v>
      </c>
    </row>
    <row r="47" spans="1:14" s="2" customFormat="1" ht="16.5" customHeight="1">
      <c r="A47" s="179"/>
      <c r="B47" s="222"/>
      <c r="C47" s="474" t="s">
        <v>68</v>
      </c>
      <c r="D47" s="1321">
        <v>785</v>
      </c>
      <c r="E47" s="391" t="s">
        <v>20</v>
      </c>
      <c r="F47" s="42" t="s">
        <v>67</v>
      </c>
      <c r="G47" s="474" t="s">
        <v>940</v>
      </c>
      <c r="H47" s="1315">
        <v>20</v>
      </c>
      <c r="I47" s="391" t="s">
        <v>20</v>
      </c>
      <c r="J47" s="42" t="s">
        <v>67</v>
      </c>
      <c r="K47" s="474" t="s">
        <v>146</v>
      </c>
      <c r="L47" s="1315">
        <v>170</v>
      </c>
      <c r="M47" s="393" t="s">
        <v>20</v>
      </c>
      <c r="N47" s="1256" t="s">
        <v>67</v>
      </c>
    </row>
    <row r="48" spans="1:14" s="2" customFormat="1" ht="16.5" customHeight="1">
      <c r="A48" s="179"/>
      <c r="B48" s="222"/>
      <c r="C48" s="474" t="s">
        <v>82</v>
      </c>
      <c r="D48" s="1321">
        <v>320</v>
      </c>
      <c r="E48" s="391" t="s">
        <v>20</v>
      </c>
      <c r="F48" s="42" t="s">
        <v>67</v>
      </c>
      <c r="G48" s="474"/>
      <c r="H48" s="1315"/>
      <c r="I48" s="391"/>
      <c r="J48" s="42"/>
      <c r="K48" s="474"/>
      <c r="L48" s="1315"/>
      <c r="M48" s="393"/>
      <c r="N48" s="1256"/>
    </row>
    <row r="49" spans="1:14" s="2" customFormat="1" ht="16.5" customHeight="1">
      <c r="A49" s="179"/>
      <c r="B49" s="222"/>
      <c r="C49" s="474" t="s">
        <v>84</v>
      </c>
      <c r="D49" s="1321">
        <v>500</v>
      </c>
      <c r="E49" s="391" t="s">
        <v>20</v>
      </c>
      <c r="F49" s="42" t="s">
        <v>67</v>
      </c>
      <c r="G49" s="474"/>
      <c r="H49" s="1315"/>
      <c r="I49" s="391"/>
      <c r="J49" s="42"/>
      <c r="K49" s="474"/>
      <c r="L49" s="1315"/>
      <c r="M49" s="391"/>
      <c r="N49" s="42"/>
    </row>
    <row r="50" spans="1:14" s="2" customFormat="1" ht="16.5" customHeight="1">
      <c r="A50" s="179"/>
      <c r="B50" s="222"/>
      <c r="C50" s="474"/>
      <c r="D50" s="1321"/>
      <c r="E50" s="391"/>
      <c r="F50" s="42"/>
      <c r="G50" s="474"/>
      <c r="H50" s="1315"/>
      <c r="I50" s="393"/>
      <c r="J50" s="1256"/>
      <c r="K50" s="474"/>
      <c r="L50" s="1315"/>
      <c r="M50" s="391"/>
      <c r="N50" s="42"/>
    </row>
    <row r="51" spans="1:14" s="2" customFormat="1" ht="16.5" customHeight="1">
      <c r="A51" s="179"/>
      <c r="B51" s="222"/>
      <c r="C51" s="1170"/>
      <c r="D51" s="1316"/>
      <c r="E51" s="1265"/>
      <c r="F51" s="1259"/>
      <c r="G51" s="1170"/>
      <c r="H51" s="1316"/>
      <c r="I51" s="1265"/>
      <c r="J51" s="1259"/>
      <c r="K51" s="1170"/>
      <c r="L51" s="1316"/>
      <c r="M51" s="1265"/>
      <c r="N51" s="1259"/>
    </row>
    <row r="52" spans="1:14" s="2" customFormat="1" ht="16.5" customHeight="1">
      <c r="A52" s="179"/>
      <c r="B52" s="222"/>
      <c r="C52" s="1180"/>
      <c r="D52" s="1315"/>
      <c r="E52" s="1261"/>
      <c r="F52" s="1256"/>
      <c r="G52" s="1180"/>
      <c r="H52" s="1315"/>
      <c r="I52" s="1261"/>
      <c r="J52" s="1256"/>
      <c r="K52" s="1180"/>
      <c r="L52" s="1315"/>
      <c r="M52" s="1261"/>
      <c r="N52" s="1256"/>
    </row>
    <row r="53" spans="1:14" s="2" customFormat="1" ht="16.5" customHeight="1">
      <c r="A53" s="179"/>
      <c r="B53" s="222" t="s">
        <v>473</v>
      </c>
      <c r="C53" s="1180" t="s">
        <v>132</v>
      </c>
      <c r="D53" s="1315">
        <v>812</v>
      </c>
      <c r="E53" s="391" t="s">
        <v>20</v>
      </c>
      <c r="F53" s="42" t="s">
        <v>67</v>
      </c>
      <c r="G53" s="1180" t="s">
        <v>132</v>
      </c>
      <c r="H53" s="1315">
        <v>325</v>
      </c>
      <c r="I53" s="391" t="s">
        <v>20</v>
      </c>
      <c r="J53" s="42" t="s">
        <v>67</v>
      </c>
      <c r="K53" s="1180" t="s">
        <v>157</v>
      </c>
      <c r="L53" s="1315">
        <v>270</v>
      </c>
      <c r="M53" s="391" t="s">
        <v>20</v>
      </c>
      <c r="N53" s="42" t="s">
        <v>67</v>
      </c>
    </row>
    <row r="54" spans="1:14" s="2" customFormat="1" ht="16.5" customHeight="1">
      <c r="A54" s="179"/>
      <c r="B54" s="222"/>
      <c r="C54" s="1180"/>
      <c r="D54" s="1315">
        <v>34</v>
      </c>
      <c r="E54" s="391" t="s">
        <v>38</v>
      </c>
      <c r="F54" s="42">
        <v>2018</v>
      </c>
      <c r="G54" s="1180"/>
      <c r="H54" s="1315"/>
      <c r="I54" s="391"/>
      <c r="J54" s="42"/>
      <c r="K54" s="1180"/>
      <c r="L54" s="1315"/>
      <c r="M54" s="391"/>
      <c r="N54" s="42"/>
    </row>
    <row r="55" spans="1:14" s="2" customFormat="1" ht="16.5" customHeight="1">
      <c r="A55" s="179"/>
      <c r="B55" s="222"/>
      <c r="C55" s="1180" t="s">
        <v>86</v>
      </c>
      <c r="D55" s="1315">
        <v>305</v>
      </c>
      <c r="E55" s="391" t="s">
        <v>20</v>
      </c>
      <c r="F55" s="42" t="s">
        <v>67</v>
      </c>
      <c r="G55" s="1180"/>
      <c r="H55" s="1321"/>
      <c r="I55" s="393"/>
      <c r="J55" s="1256"/>
      <c r="K55" s="1180"/>
      <c r="L55" s="1315"/>
      <c r="M55" s="393"/>
      <c r="N55" s="1256"/>
    </row>
    <row r="56" spans="1:14" s="2" customFormat="1" ht="16.5" customHeight="1">
      <c r="A56" s="179"/>
      <c r="B56" s="222"/>
      <c r="C56" s="1180"/>
      <c r="D56" s="1315"/>
      <c r="E56" s="391"/>
      <c r="F56" s="42"/>
      <c r="G56" s="1180"/>
      <c r="H56" s="1321"/>
      <c r="I56" s="393"/>
      <c r="J56" s="1256"/>
      <c r="K56" s="1180"/>
      <c r="L56" s="1315"/>
      <c r="M56" s="393"/>
      <c r="N56" s="1256"/>
    </row>
    <row r="57" spans="1:14" s="2" customFormat="1" ht="16.5" customHeight="1">
      <c r="A57" s="179"/>
      <c r="B57" s="222" t="s">
        <v>1</v>
      </c>
      <c r="C57" s="1181"/>
      <c r="D57" s="1316"/>
      <c r="E57" s="1265"/>
      <c r="F57" s="1259"/>
      <c r="G57" s="1181"/>
      <c r="H57" s="1316"/>
      <c r="I57" s="1265"/>
      <c r="J57" s="1259"/>
      <c r="K57" s="1181"/>
      <c r="L57" s="1316"/>
      <c r="M57" s="1265"/>
      <c r="N57" s="1259"/>
    </row>
    <row r="58" spans="1:14" s="2" customFormat="1" ht="16.5" customHeight="1">
      <c r="A58" s="179"/>
      <c r="B58" s="222"/>
      <c r="C58" s="474"/>
      <c r="D58" s="1315"/>
      <c r="E58" s="1261"/>
      <c r="F58" s="1256"/>
      <c r="G58" s="474"/>
      <c r="H58" s="1315"/>
      <c r="I58" s="1261"/>
      <c r="J58" s="1256"/>
      <c r="K58" s="474"/>
      <c r="L58" s="1315"/>
      <c r="M58" s="1261"/>
      <c r="N58" s="1256"/>
    </row>
    <row r="59" spans="1:14" s="2" customFormat="1" ht="16.5" customHeight="1">
      <c r="A59" s="179"/>
      <c r="B59" s="222" t="s">
        <v>474</v>
      </c>
      <c r="C59" s="1180" t="s">
        <v>1258</v>
      </c>
      <c r="D59" s="1317">
        <v>200</v>
      </c>
      <c r="E59" s="391" t="s">
        <v>18</v>
      </c>
      <c r="F59" s="1256" t="s">
        <v>1231</v>
      </c>
      <c r="G59" s="474" t="s">
        <v>272</v>
      </c>
      <c r="H59" s="1321">
        <v>100</v>
      </c>
      <c r="I59" s="1261" t="s">
        <v>20</v>
      </c>
      <c r="J59" s="1256"/>
      <c r="K59" s="1180" t="s">
        <v>158</v>
      </c>
      <c r="L59" s="1315">
        <v>350</v>
      </c>
      <c r="M59" s="391" t="s">
        <v>18</v>
      </c>
      <c r="N59" s="42" t="s">
        <v>67</v>
      </c>
    </row>
    <row r="60" spans="1:14" s="2" customFormat="1" ht="16.5" customHeight="1">
      <c r="A60" s="179"/>
      <c r="B60" s="222"/>
      <c r="C60" s="1180" t="s">
        <v>1230</v>
      </c>
      <c r="D60" s="1317">
        <v>250</v>
      </c>
      <c r="E60" s="391" t="s">
        <v>20</v>
      </c>
      <c r="F60" s="1256" t="s">
        <v>67</v>
      </c>
      <c r="G60" s="474" t="s">
        <v>941</v>
      </c>
      <c r="H60" s="1321">
        <v>80</v>
      </c>
      <c r="I60" s="1261" t="s">
        <v>20</v>
      </c>
      <c r="J60" s="1256" t="s">
        <v>67</v>
      </c>
      <c r="K60" s="1180"/>
      <c r="L60" s="78"/>
      <c r="M60" s="391"/>
      <c r="N60" s="42" t="s">
        <v>67</v>
      </c>
    </row>
    <row r="61" spans="1:14" s="2" customFormat="1" ht="16.5" customHeight="1">
      <c r="A61" s="179"/>
      <c r="B61" s="222"/>
      <c r="C61" s="1180"/>
      <c r="D61" s="1262"/>
      <c r="E61" s="1322"/>
      <c r="F61" s="1323"/>
      <c r="G61" s="1180"/>
      <c r="H61" s="1324"/>
      <c r="I61" s="1261"/>
      <c r="J61" s="1256"/>
      <c r="K61" s="1180"/>
      <c r="L61" s="1324"/>
      <c r="M61" s="393"/>
      <c r="N61" s="1256"/>
    </row>
    <row r="62" spans="1:14" s="2" customFormat="1" ht="16.5" customHeight="1">
      <c r="A62" s="179"/>
      <c r="B62" s="222"/>
      <c r="C62" s="1181"/>
      <c r="D62" s="1257"/>
      <c r="E62" s="1258"/>
      <c r="F62" s="1259"/>
      <c r="G62" s="1181"/>
      <c r="H62" s="1257"/>
      <c r="I62" s="1258"/>
      <c r="J62" s="1259"/>
      <c r="K62" s="1181"/>
      <c r="L62" s="1257"/>
      <c r="M62" s="1258"/>
      <c r="N62" s="1259"/>
    </row>
    <row r="63" spans="1:14" s="2" customFormat="1" ht="16.5" customHeight="1">
      <c r="A63" s="179"/>
      <c r="B63" s="222"/>
      <c r="C63" s="474"/>
      <c r="D63" s="78"/>
      <c r="E63" s="1261"/>
      <c r="F63" s="1256"/>
      <c r="G63" s="474"/>
      <c r="H63" s="78"/>
      <c r="I63" s="1261"/>
      <c r="J63" s="1256"/>
      <c r="K63" s="474"/>
      <c r="L63" s="78"/>
      <c r="M63" s="1261"/>
      <c r="N63" s="1256"/>
    </row>
    <row r="64" spans="1:14" s="2" customFormat="1" ht="16.5" customHeight="1">
      <c r="A64" s="179"/>
      <c r="B64" s="222" t="s">
        <v>475</v>
      </c>
      <c r="C64" s="1180" t="s">
        <v>159</v>
      </c>
      <c r="D64" s="1315">
        <v>95</v>
      </c>
      <c r="E64" s="391" t="s">
        <v>20</v>
      </c>
      <c r="F64" s="42" t="s">
        <v>67</v>
      </c>
      <c r="G64" s="1180" t="s">
        <v>159</v>
      </c>
      <c r="H64" s="1315">
        <v>245</v>
      </c>
      <c r="I64" s="391" t="s">
        <v>20</v>
      </c>
      <c r="J64" s="42" t="s">
        <v>67</v>
      </c>
      <c r="K64" s="1180" t="s">
        <v>159</v>
      </c>
      <c r="L64" s="1315">
        <v>195</v>
      </c>
      <c r="M64" s="391" t="s">
        <v>20</v>
      </c>
      <c r="N64" s="42" t="s">
        <v>67</v>
      </c>
    </row>
    <row r="65" spans="1:14" s="2" customFormat="1" ht="16.5" customHeight="1">
      <c r="A65" s="179"/>
      <c r="B65" s="222"/>
      <c r="C65" s="1180"/>
      <c r="D65" s="78"/>
      <c r="E65" s="391"/>
      <c r="F65" s="1256"/>
      <c r="G65" s="1180"/>
      <c r="H65" s="78"/>
      <c r="I65" s="391"/>
      <c r="J65" s="1256"/>
      <c r="K65" s="1180"/>
      <c r="L65" s="78"/>
      <c r="M65" s="393"/>
      <c r="N65" s="1256"/>
    </row>
    <row r="66" spans="1:14" s="2" customFormat="1" ht="16.5" customHeight="1">
      <c r="A66" s="179"/>
      <c r="B66" s="222"/>
      <c r="C66" s="1181"/>
      <c r="D66" s="1257"/>
      <c r="E66" s="1265"/>
      <c r="F66" s="1259"/>
      <c r="G66" s="1181"/>
      <c r="H66" s="1257"/>
      <c r="I66" s="1265"/>
      <c r="J66" s="1259"/>
      <c r="K66" s="1181"/>
      <c r="L66" s="1257"/>
      <c r="M66" s="1265"/>
      <c r="N66" s="1259"/>
    </row>
    <row r="67" spans="1:14" s="2" customFormat="1" ht="16.5" customHeight="1">
      <c r="A67" s="179"/>
      <c r="B67" s="222"/>
      <c r="C67" s="474"/>
      <c r="D67" s="78"/>
      <c r="E67" s="1261"/>
      <c r="F67" s="1256"/>
      <c r="G67" s="474"/>
      <c r="H67" s="78"/>
      <c r="I67" s="1261"/>
      <c r="J67" s="1256"/>
      <c r="K67" s="474"/>
      <c r="L67" s="78"/>
      <c r="M67" s="1261"/>
      <c r="N67" s="1256"/>
    </row>
    <row r="68" spans="1:14" s="2" customFormat="1" ht="16.5" customHeight="1">
      <c r="A68" s="179"/>
      <c r="B68" s="222" t="s">
        <v>491</v>
      </c>
      <c r="C68" s="1180"/>
      <c r="D68" s="78"/>
      <c r="E68" s="393"/>
      <c r="F68" s="1256"/>
      <c r="G68" s="1180"/>
      <c r="H68" s="78"/>
      <c r="I68" s="393"/>
      <c r="J68" s="1256"/>
      <c r="K68" s="1180"/>
      <c r="L68" s="78"/>
      <c r="M68" s="393"/>
      <c r="N68" s="1256"/>
    </row>
    <row r="69" spans="1:14" s="2" customFormat="1" ht="16.5" customHeight="1">
      <c r="A69" s="179"/>
      <c r="B69" s="222"/>
      <c r="C69" s="1181"/>
      <c r="D69" s="1257"/>
      <c r="E69" s="1265"/>
      <c r="F69" s="1259"/>
      <c r="G69" s="1181"/>
      <c r="H69" s="1257"/>
      <c r="I69" s="1265"/>
      <c r="J69" s="1259"/>
      <c r="K69" s="1181"/>
      <c r="L69" s="1257"/>
      <c r="M69" s="1265"/>
      <c r="N69" s="1259"/>
    </row>
    <row r="70" spans="1:14" s="2" customFormat="1" ht="16.5" customHeight="1">
      <c r="A70" s="179"/>
      <c r="B70" s="222"/>
      <c r="C70" s="474"/>
      <c r="D70" s="78"/>
      <c r="E70" s="1261"/>
      <c r="F70" s="1256"/>
      <c r="G70" s="474"/>
      <c r="H70" s="78"/>
      <c r="I70" s="1261"/>
      <c r="J70" s="1256"/>
      <c r="K70" s="474"/>
      <c r="L70" s="78"/>
      <c r="M70" s="1261"/>
      <c r="N70" s="1256"/>
    </row>
    <row r="71" spans="1:14" s="2" customFormat="1" ht="16.5" customHeight="1">
      <c r="A71" s="179"/>
      <c r="B71" s="222" t="s">
        <v>476</v>
      </c>
      <c r="C71" s="474"/>
      <c r="D71" s="78"/>
      <c r="E71" s="393"/>
      <c r="F71" s="1256"/>
      <c r="G71" s="474"/>
      <c r="H71" s="78"/>
      <c r="I71" s="393"/>
      <c r="J71" s="1256"/>
      <c r="K71" s="474"/>
      <c r="L71" s="78"/>
      <c r="M71" s="391"/>
      <c r="N71" s="42"/>
    </row>
    <row r="72" spans="1:14" s="2" customFormat="1" ht="16.5" customHeight="1">
      <c r="A72" s="179"/>
      <c r="B72" s="222"/>
      <c r="C72" s="1181"/>
      <c r="D72" s="1257"/>
      <c r="E72" s="1265"/>
      <c r="F72" s="1259"/>
      <c r="G72" s="1181"/>
      <c r="H72" s="1257"/>
      <c r="I72" s="1265"/>
      <c r="J72" s="1259"/>
      <c r="K72" s="1181"/>
      <c r="L72" s="1257"/>
      <c r="M72" s="1265"/>
      <c r="N72" s="1259"/>
    </row>
    <row r="73" spans="1:14" s="2" customFormat="1" ht="16.5" customHeight="1">
      <c r="A73" s="179"/>
      <c r="B73" s="222"/>
      <c r="C73" s="1180"/>
      <c r="D73" s="78"/>
      <c r="E73" s="1261"/>
      <c r="F73" s="1256"/>
      <c r="G73" s="1180"/>
      <c r="H73" s="78"/>
      <c r="I73" s="1261"/>
      <c r="J73" s="1256"/>
      <c r="K73" s="1180"/>
      <c r="L73" s="78"/>
      <c r="M73" s="1261"/>
      <c r="N73" s="1256"/>
    </row>
    <row r="74" spans="1:14" s="2" customFormat="1" ht="16.5" customHeight="1">
      <c r="A74" s="179"/>
      <c r="B74" s="222" t="s">
        <v>477</v>
      </c>
      <c r="C74" s="474" t="s">
        <v>90</v>
      </c>
      <c r="D74" s="78">
        <v>150</v>
      </c>
      <c r="E74" s="391" t="s">
        <v>20</v>
      </c>
      <c r="F74" s="42" t="s">
        <v>67</v>
      </c>
      <c r="G74" s="474"/>
      <c r="H74" s="78"/>
      <c r="I74" s="393"/>
      <c r="J74" s="1256"/>
      <c r="K74" s="474"/>
      <c r="L74" s="1262"/>
      <c r="M74" s="1261"/>
      <c r="N74" s="1256"/>
    </row>
    <row r="75" spans="1:14" s="2" customFormat="1" ht="16.5" customHeight="1">
      <c r="A75" s="179"/>
      <c r="B75" s="222"/>
      <c r="C75" s="474"/>
      <c r="D75" s="78"/>
      <c r="E75" s="391"/>
      <c r="F75" s="42"/>
      <c r="G75" s="474"/>
      <c r="H75" s="78"/>
      <c r="I75" s="393"/>
      <c r="J75" s="1256"/>
      <c r="K75" s="474"/>
      <c r="L75" s="1262"/>
      <c r="M75" s="1261"/>
      <c r="N75" s="1256"/>
    </row>
    <row r="76" spans="1:14" s="2" customFormat="1" ht="16.5" customHeight="1">
      <c r="A76" s="179"/>
      <c r="B76" s="222"/>
      <c r="C76" s="1181"/>
      <c r="D76" s="1257"/>
      <c r="E76" s="1265"/>
      <c r="F76" s="1259"/>
      <c r="G76" s="1181"/>
      <c r="H76" s="1257"/>
      <c r="I76" s="1265"/>
      <c r="J76" s="1259"/>
      <c r="K76" s="1181"/>
      <c r="L76" s="1257"/>
      <c r="M76" s="1265"/>
      <c r="N76" s="1259"/>
    </row>
    <row r="77" spans="1:14" s="2" customFormat="1" ht="16.5" customHeight="1">
      <c r="A77" s="179"/>
      <c r="B77" s="222"/>
      <c r="C77" s="1180"/>
      <c r="D77" s="78"/>
      <c r="E77" s="1261"/>
      <c r="F77" s="1256"/>
      <c r="G77" s="1180"/>
      <c r="H77" s="78"/>
      <c r="I77" s="1261"/>
      <c r="J77" s="1256"/>
      <c r="K77" s="1180"/>
      <c r="L77" s="78"/>
      <c r="M77" s="1261"/>
      <c r="N77" s="1256"/>
    </row>
    <row r="78" spans="1:14" s="2" customFormat="1" ht="16.5" customHeight="1">
      <c r="A78" s="179"/>
      <c r="B78" s="222" t="s">
        <v>478</v>
      </c>
      <c r="C78" s="1180"/>
      <c r="D78" s="78"/>
      <c r="E78" s="393"/>
      <c r="F78" s="1256"/>
      <c r="G78" s="1180"/>
      <c r="H78" s="78"/>
      <c r="I78" s="393"/>
      <c r="J78" s="1256"/>
      <c r="K78" s="1180"/>
      <c r="L78" s="78"/>
      <c r="M78" s="393"/>
      <c r="N78" s="1256"/>
    </row>
    <row r="79" spans="1:14" s="2" customFormat="1" ht="16.5" customHeight="1">
      <c r="A79" s="179"/>
      <c r="B79" s="222"/>
      <c r="C79" s="1181"/>
      <c r="D79" s="1257"/>
      <c r="E79" s="1265"/>
      <c r="F79" s="1259"/>
      <c r="G79" s="1181"/>
      <c r="H79" s="1257"/>
      <c r="I79" s="1265"/>
      <c r="J79" s="1259"/>
      <c r="K79" s="1181"/>
      <c r="L79" s="1257"/>
      <c r="M79" s="1265"/>
      <c r="N79" s="1259"/>
    </row>
    <row r="80" spans="1:14" s="2" customFormat="1" ht="16.5" customHeight="1">
      <c r="A80" s="179"/>
      <c r="B80" s="222"/>
      <c r="C80" s="474"/>
      <c r="D80" s="78"/>
      <c r="E80" s="1261"/>
      <c r="F80" s="1256"/>
      <c r="G80" s="474"/>
      <c r="H80" s="78"/>
      <c r="I80" s="1261"/>
      <c r="J80" s="1256"/>
      <c r="K80" s="474"/>
      <c r="L80" s="78"/>
      <c r="M80" s="1261"/>
      <c r="N80" s="1256"/>
    </row>
    <row r="81" spans="1:16" s="2" customFormat="1" ht="16.5" customHeight="1">
      <c r="A81" s="179"/>
      <c r="B81" s="222" t="s">
        <v>479</v>
      </c>
      <c r="C81" s="474"/>
      <c r="D81" s="78"/>
      <c r="E81" s="1261"/>
      <c r="F81" s="1256"/>
      <c r="G81" s="474"/>
      <c r="H81" s="78"/>
      <c r="I81" s="1261"/>
      <c r="J81" s="1256"/>
      <c r="K81" s="474"/>
      <c r="L81" s="78"/>
      <c r="M81" s="1261"/>
      <c r="N81" s="1256"/>
    </row>
    <row r="82" spans="1:16" s="2" customFormat="1" ht="16.5" customHeight="1">
      <c r="A82" s="179"/>
      <c r="C82" s="1181"/>
      <c r="D82" s="1257"/>
      <c r="E82" s="1265"/>
      <c r="F82" s="1259"/>
      <c r="G82" s="1181"/>
      <c r="H82" s="1257"/>
      <c r="I82" s="1265"/>
      <c r="J82" s="1259"/>
      <c r="K82" s="1181"/>
      <c r="L82" s="1257"/>
      <c r="M82" s="1265"/>
      <c r="N82" s="1259"/>
    </row>
    <row r="83" spans="1:16" s="2" customFormat="1" ht="16.5" customHeight="1">
      <c r="A83" s="179"/>
      <c r="B83" s="222"/>
      <c r="C83" s="474"/>
      <c r="D83" s="78"/>
      <c r="E83" s="1261"/>
      <c r="F83" s="1256"/>
      <c r="G83" s="474"/>
      <c r="H83" s="78"/>
      <c r="I83" s="1261"/>
      <c r="J83" s="1256"/>
      <c r="K83" s="474"/>
      <c r="L83" s="78"/>
      <c r="M83" s="1261"/>
      <c r="N83" s="1256"/>
    </row>
    <row r="84" spans="1:16" s="2" customFormat="1" ht="16.5" customHeight="1">
      <c r="A84" s="179"/>
      <c r="B84" s="222" t="s">
        <v>480</v>
      </c>
      <c r="C84" s="474"/>
      <c r="D84" s="78"/>
      <c r="E84" s="393"/>
      <c r="F84" s="1256"/>
      <c r="G84" s="474"/>
      <c r="H84" s="78"/>
      <c r="I84" s="393"/>
      <c r="J84" s="1256"/>
      <c r="K84" s="474"/>
      <c r="L84" s="78"/>
      <c r="M84" s="393"/>
      <c r="N84" s="1256"/>
    </row>
    <row r="85" spans="1:16" s="2" customFormat="1" ht="16.5" customHeight="1">
      <c r="A85" s="179"/>
      <c r="B85" s="220"/>
      <c r="C85" s="80"/>
      <c r="D85" s="1231"/>
      <c r="E85" s="82"/>
      <c r="F85" s="1160"/>
      <c r="G85" s="517"/>
      <c r="H85" s="1240"/>
      <c r="I85" s="1266"/>
      <c r="J85" s="1174"/>
      <c r="K85" s="517"/>
      <c r="L85" s="1240"/>
      <c r="M85" s="1266"/>
      <c r="N85" s="1174"/>
    </row>
    <row r="86" spans="1:16" s="2" customFormat="1" ht="16.5" customHeight="1">
      <c r="A86" s="1151"/>
      <c r="B86" s="1152" t="s">
        <v>1</v>
      </c>
      <c r="C86" s="1183"/>
      <c r="D86" s="1233"/>
      <c r="E86" s="1220"/>
      <c r="F86" s="1187"/>
      <c r="G86" s="1183"/>
      <c r="H86" s="1233"/>
      <c r="I86" s="1220"/>
      <c r="J86" s="1187"/>
      <c r="K86" s="1188"/>
      <c r="L86" s="1233"/>
      <c r="M86" s="1220"/>
      <c r="N86" s="1187"/>
    </row>
    <row r="87" spans="1:16" s="2" customFormat="1" ht="16.5" customHeight="1">
      <c r="A87" s="1153" t="s">
        <v>481</v>
      </c>
      <c r="B87" s="187"/>
      <c r="C87" s="126" t="s">
        <v>1112</v>
      </c>
      <c r="D87" s="1244">
        <f>SUM(D10:D53,D55:D85)</f>
        <v>8990</v>
      </c>
      <c r="E87" s="1254"/>
      <c r="F87" s="1160"/>
      <c r="G87" s="126" t="s">
        <v>1112</v>
      </c>
      <c r="H87" s="1244">
        <v>2420</v>
      </c>
      <c r="I87" s="1254"/>
      <c r="J87" s="1160"/>
      <c r="K87" s="126" t="s">
        <v>1112</v>
      </c>
      <c r="L87" s="1244">
        <v>4485</v>
      </c>
      <c r="M87" s="1254"/>
      <c r="N87" s="1160"/>
    </row>
    <row r="88" spans="1:16" s="2" customFormat="1" ht="16.5" customHeight="1">
      <c r="A88" s="179"/>
      <c r="B88" s="187"/>
      <c r="C88" s="126" t="s">
        <v>1113</v>
      </c>
      <c r="D88" s="1245">
        <f>SUM(D54)</f>
        <v>34</v>
      </c>
      <c r="E88" s="1286"/>
      <c r="F88" s="1160"/>
      <c r="G88" s="126" t="s">
        <v>1113</v>
      </c>
      <c r="H88" s="1244">
        <v>0</v>
      </c>
      <c r="I88" s="1286"/>
      <c r="J88" s="1160"/>
      <c r="K88" s="126" t="s">
        <v>1113</v>
      </c>
      <c r="L88" s="1244">
        <v>0</v>
      </c>
      <c r="M88" s="1286"/>
      <c r="N88" s="1160"/>
    </row>
    <row r="89" spans="1:16" s="2" customFormat="1" ht="16.5" customHeight="1">
      <c r="A89" s="15"/>
      <c r="C89" s="314" t="s">
        <v>1129</v>
      </c>
      <c r="D89" s="805">
        <f>SUM(D87:D88)</f>
        <v>9024</v>
      </c>
      <c r="E89" s="161"/>
      <c r="F89" s="155"/>
      <c r="G89" s="12" t="s">
        <v>1129</v>
      </c>
      <c r="H89" s="805">
        <f>SUM(H87:H88)</f>
        <v>2420</v>
      </c>
      <c r="I89" s="335"/>
      <c r="J89" s="1195"/>
      <c r="K89" s="12" t="s">
        <v>1129</v>
      </c>
      <c r="L89" s="803">
        <f>SUM(L87:L88)</f>
        <v>4485</v>
      </c>
      <c r="M89" s="335"/>
      <c r="N89" s="1195"/>
    </row>
    <row r="90" spans="1:16" s="2" customFormat="1" ht="16.5" customHeight="1">
      <c r="A90" s="33"/>
      <c r="B90" s="1139"/>
      <c r="C90" s="33"/>
      <c r="D90" s="1232"/>
      <c r="E90" s="1219"/>
      <c r="F90" s="1163"/>
      <c r="G90" s="33"/>
      <c r="H90" s="1232"/>
      <c r="I90" s="1219"/>
      <c r="J90" s="1163"/>
      <c r="K90" s="33"/>
      <c r="L90" s="1232"/>
      <c r="M90" s="1219"/>
      <c r="N90" s="1163"/>
    </row>
    <row r="91" spans="1:16" s="2" customFormat="1" ht="16.5" customHeight="1">
      <c r="D91" s="986"/>
      <c r="E91" s="32"/>
      <c r="F91" s="4"/>
      <c r="H91" s="986"/>
      <c r="I91" s="32"/>
      <c r="J91" s="4"/>
      <c r="L91" s="986"/>
      <c r="M91" s="32"/>
      <c r="N91" s="4"/>
    </row>
    <row r="92" spans="1:16" s="2" customFormat="1" ht="16.5" customHeight="1">
      <c r="D92" s="986"/>
      <c r="E92" s="32"/>
      <c r="F92" s="4"/>
      <c r="H92" s="986"/>
      <c r="I92" s="32"/>
      <c r="J92" s="4"/>
      <c r="L92" s="986"/>
      <c r="M92" s="32"/>
      <c r="N92" s="4"/>
    </row>
    <row r="93" spans="1:16" s="2" customFormat="1" ht="16.5" customHeight="1">
      <c r="A93" s="72"/>
      <c r="B93" s="87"/>
      <c r="C93" s="70"/>
      <c r="D93" s="1300"/>
      <c r="E93" s="558"/>
      <c r="F93" s="71"/>
      <c r="G93" s="70"/>
      <c r="H93" s="1300"/>
      <c r="I93" s="558"/>
      <c r="J93" s="71"/>
      <c r="K93" s="70"/>
      <c r="L93" s="854"/>
      <c r="M93" s="558"/>
      <c r="N93" s="564" t="s">
        <v>408</v>
      </c>
      <c r="O93" s="69"/>
      <c r="P93" s="69"/>
    </row>
    <row r="94" spans="1:16" s="47" customFormat="1" ht="18" customHeight="1">
      <c r="A94" s="25" t="s">
        <v>955</v>
      </c>
      <c r="B94" s="1223"/>
      <c r="C94" s="219" t="s">
        <v>8</v>
      </c>
      <c r="D94" s="800"/>
      <c r="E94" s="338"/>
      <c r="F94" s="582"/>
      <c r="G94" s="401" t="s">
        <v>426</v>
      </c>
      <c r="H94" s="811"/>
      <c r="I94" s="333"/>
      <c r="J94" s="583"/>
      <c r="K94" s="455" t="s">
        <v>427</v>
      </c>
      <c r="L94" s="811"/>
      <c r="M94" s="333"/>
      <c r="N94" s="591"/>
    </row>
    <row r="95" spans="1:16" s="47" customFormat="1" ht="18" customHeight="1">
      <c r="A95" s="45"/>
      <c r="B95" s="1224"/>
      <c r="C95" s="455" t="s">
        <v>412</v>
      </c>
      <c r="D95" s="801" t="s">
        <v>429</v>
      </c>
      <c r="E95" s="334" t="s">
        <v>302</v>
      </c>
      <c r="F95" s="583" t="s">
        <v>413</v>
      </c>
      <c r="G95" s="457" t="s">
        <v>412</v>
      </c>
      <c r="H95" s="801" t="s">
        <v>429</v>
      </c>
      <c r="I95" s="334" t="s">
        <v>302</v>
      </c>
      <c r="J95" s="586" t="s">
        <v>413</v>
      </c>
      <c r="K95" s="487" t="s">
        <v>412</v>
      </c>
      <c r="L95" s="801" t="s">
        <v>429</v>
      </c>
      <c r="M95" s="334" t="s">
        <v>302</v>
      </c>
      <c r="N95" s="583" t="s">
        <v>413</v>
      </c>
    </row>
    <row r="96" spans="1:16" s="2" customFormat="1" ht="6.6" customHeight="1">
      <c r="A96" s="15"/>
      <c r="C96" s="15"/>
      <c r="D96" s="986"/>
      <c r="E96" s="32"/>
      <c r="F96" s="236"/>
      <c r="G96" s="15"/>
      <c r="H96" s="986"/>
      <c r="I96" s="32"/>
      <c r="J96" s="236"/>
      <c r="K96" s="15"/>
      <c r="L96" s="986"/>
      <c r="M96" s="32"/>
      <c r="N96" s="236"/>
    </row>
    <row r="97" spans="1:33" s="2" customFormat="1" ht="16.5" customHeight="1">
      <c r="A97" s="15" t="s">
        <v>300</v>
      </c>
      <c r="B97" s="38"/>
      <c r="C97" s="15"/>
      <c r="D97" s="986"/>
      <c r="E97" s="32"/>
      <c r="F97" s="236"/>
      <c r="G97" s="15"/>
      <c r="H97" s="986"/>
      <c r="I97" s="32"/>
      <c r="J97" s="236"/>
      <c r="K97" s="15"/>
      <c r="L97" s="986"/>
      <c r="M97" s="32"/>
      <c r="N97" s="236"/>
    </row>
    <row r="98" spans="1:33" s="2" customFormat="1" ht="6" customHeight="1">
      <c r="A98" s="179"/>
      <c r="B98" s="180"/>
      <c r="C98" s="36"/>
      <c r="D98" s="803"/>
      <c r="E98" s="347"/>
      <c r="F98" s="147"/>
      <c r="G98" s="36"/>
      <c r="H98" s="803"/>
      <c r="I98" s="347"/>
      <c r="J98" s="147"/>
      <c r="K98" s="410"/>
      <c r="L98" s="803"/>
      <c r="M98" s="1144"/>
      <c r="N98" s="155"/>
      <c r="AD98" s="51"/>
      <c r="AE98" s="51"/>
      <c r="AF98" s="51"/>
      <c r="AG98" s="51"/>
    </row>
    <row r="99" spans="1:33" s="2" customFormat="1" ht="16.5" customHeight="1">
      <c r="A99" s="15"/>
      <c r="B99" s="168" t="s">
        <v>482</v>
      </c>
      <c r="C99" s="5"/>
      <c r="D99" s="982"/>
      <c r="E99" s="32"/>
      <c r="F99" s="27"/>
      <c r="G99" s="15" t="s">
        <v>227</v>
      </c>
      <c r="H99" s="1271"/>
      <c r="I99" s="29"/>
      <c r="J99" s="27"/>
      <c r="K99" s="15"/>
      <c r="L99" s="986"/>
      <c r="M99" s="391"/>
      <c r="N99" s="27"/>
    </row>
    <row r="100" spans="1:33" s="2" customFormat="1" ht="16.5" customHeight="1">
      <c r="A100" s="15"/>
      <c r="B100" s="168"/>
      <c r="C100" s="5"/>
      <c r="D100" s="982"/>
      <c r="E100" s="32"/>
      <c r="F100" s="27"/>
      <c r="G100" s="15"/>
      <c r="H100" s="1271"/>
      <c r="I100" s="29"/>
      <c r="J100" s="27"/>
      <c r="K100" s="15"/>
      <c r="L100" s="986"/>
      <c r="M100" s="391"/>
      <c r="N100" s="27"/>
    </row>
    <row r="101" spans="1:33" s="2" customFormat="1" ht="16.5" customHeight="1">
      <c r="A101" s="15"/>
      <c r="B101" s="168"/>
      <c r="C101" s="45"/>
      <c r="D101" s="1247"/>
      <c r="E101" s="1260"/>
      <c r="F101" s="1198"/>
      <c r="G101" s="45"/>
      <c r="H101" s="1247"/>
      <c r="I101" s="1260"/>
      <c r="J101" s="1198"/>
      <c r="K101" s="45"/>
      <c r="L101" s="1247"/>
      <c r="M101" s="1260"/>
      <c r="N101" s="1198"/>
    </row>
    <row r="102" spans="1:33" s="2" customFormat="1" ht="16.5" customHeight="1">
      <c r="A102" s="15"/>
      <c r="B102" s="168"/>
      <c r="C102" s="5"/>
      <c r="D102" s="982"/>
      <c r="E102" s="29"/>
      <c r="F102" s="27"/>
      <c r="G102" s="5"/>
      <c r="H102" s="982"/>
      <c r="I102" s="29"/>
      <c r="J102" s="27"/>
      <c r="K102" s="5"/>
      <c r="L102" s="982"/>
      <c r="M102" s="29"/>
      <c r="N102" s="27"/>
    </row>
    <row r="103" spans="1:33" s="2" customFormat="1" ht="16.5" customHeight="1">
      <c r="A103" s="15"/>
      <c r="B103" s="168" t="s">
        <v>483</v>
      </c>
      <c r="C103" s="5" t="s">
        <v>977</v>
      </c>
      <c r="D103" s="1013">
        <v>40</v>
      </c>
      <c r="E103" s="391" t="s">
        <v>20</v>
      </c>
      <c r="F103" s="27" t="s">
        <v>67</v>
      </c>
      <c r="G103" s="5" t="s">
        <v>96</v>
      </c>
      <c r="H103" s="1013">
        <v>86</v>
      </c>
      <c r="I103" s="391" t="s">
        <v>20</v>
      </c>
      <c r="J103" s="27" t="s">
        <v>67</v>
      </c>
      <c r="K103" s="15" t="s">
        <v>160</v>
      </c>
      <c r="L103" s="1012">
        <v>50</v>
      </c>
      <c r="M103" s="391" t="s">
        <v>20</v>
      </c>
      <c r="N103" s="27" t="s">
        <v>67</v>
      </c>
    </row>
    <row r="104" spans="1:33" s="2" customFormat="1" ht="16.5" customHeight="1">
      <c r="A104" s="15"/>
      <c r="B104" s="168"/>
      <c r="C104" s="5"/>
      <c r="D104" s="982"/>
      <c r="E104" s="391"/>
      <c r="F104" s="27"/>
      <c r="G104" s="5"/>
      <c r="H104" s="982"/>
      <c r="I104" s="391"/>
      <c r="J104" s="27"/>
      <c r="K104" s="15" t="s">
        <v>161</v>
      </c>
      <c r="L104" s="1012">
        <v>10</v>
      </c>
      <c r="M104" s="391" t="s">
        <v>20</v>
      </c>
      <c r="N104" s="27" t="s">
        <v>67</v>
      </c>
    </row>
    <row r="105" spans="1:33" s="2" customFormat="1" ht="16.5" customHeight="1">
      <c r="A105" s="15"/>
      <c r="B105" s="168"/>
      <c r="C105" s="15"/>
      <c r="D105" s="986"/>
      <c r="E105" s="29"/>
      <c r="F105" s="27"/>
      <c r="G105" s="15"/>
      <c r="H105" s="986"/>
      <c r="I105" s="29"/>
      <c r="J105" s="27"/>
      <c r="K105" s="5"/>
      <c r="L105" s="986"/>
      <c r="M105" s="391"/>
      <c r="N105" s="27"/>
    </row>
    <row r="106" spans="1:33" s="2" customFormat="1" ht="16.5" customHeight="1">
      <c r="A106" s="15"/>
      <c r="B106" s="168"/>
      <c r="C106" s="45"/>
      <c r="D106" s="1247"/>
      <c r="E106" s="1260"/>
      <c r="F106" s="1198"/>
      <c r="G106" s="45"/>
      <c r="H106" s="1247"/>
      <c r="I106" s="1260"/>
      <c r="J106" s="1198"/>
      <c r="K106" s="45"/>
      <c r="L106" s="1247"/>
      <c r="M106" s="1260"/>
      <c r="N106" s="1198"/>
    </row>
    <row r="107" spans="1:33" s="2" customFormat="1" ht="16.5" customHeight="1">
      <c r="A107" s="15"/>
      <c r="B107" s="168"/>
      <c r="C107" s="5"/>
      <c r="D107" s="982"/>
      <c r="E107" s="29"/>
      <c r="F107" s="27"/>
      <c r="G107" s="5"/>
      <c r="H107" s="982"/>
      <c r="I107" s="29"/>
      <c r="J107" s="27"/>
      <c r="K107" s="5"/>
      <c r="L107" s="982"/>
      <c r="M107" s="29"/>
      <c r="N107" s="27"/>
    </row>
    <row r="108" spans="1:33" s="2" customFormat="1" ht="16.5" customHeight="1">
      <c r="A108" s="15"/>
      <c r="B108" s="168" t="s">
        <v>484</v>
      </c>
      <c r="C108" s="15" t="s">
        <v>975</v>
      </c>
      <c r="D108" s="1249">
        <v>100</v>
      </c>
      <c r="E108" s="391" t="s">
        <v>20</v>
      </c>
      <c r="F108" s="27" t="s">
        <v>67</v>
      </c>
      <c r="G108" s="15" t="s">
        <v>161</v>
      </c>
      <c r="H108" s="1249">
        <v>25</v>
      </c>
      <c r="I108" s="391" t="s">
        <v>20</v>
      </c>
      <c r="J108" s="27" t="s">
        <v>67</v>
      </c>
      <c r="K108" s="15"/>
      <c r="L108" s="1271"/>
      <c r="M108" s="29"/>
      <c r="N108" s="27"/>
    </row>
    <row r="109" spans="1:33" s="2" customFormat="1" ht="16.5" customHeight="1">
      <c r="A109" s="15"/>
      <c r="B109" s="168"/>
      <c r="C109" s="15" t="s">
        <v>976</v>
      </c>
      <c r="D109" s="1249">
        <v>250</v>
      </c>
      <c r="E109" s="391" t="s">
        <v>20</v>
      </c>
      <c r="F109" s="27" t="s">
        <v>67</v>
      </c>
      <c r="G109" s="15" t="s">
        <v>162</v>
      </c>
      <c r="H109" s="1249">
        <v>4</v>
      </c>
      <c r="I109" s="391" t="s">
        <v>20</v>
      </c>
      <c r="J109" s="27" t="s">
        <v>67</v>
      </c>
      <c r="K109" s="15"/>
      <c r="L109" s="1271"/>
      <c r="M109" s="29"/>
      <c r="N109" s="27"/>
    </row>
    <row r="110" spans="1:33" s="2" customFormat="1" ht="16.5" customHeight="1">
      <c r="A110" s="15"/>
      <c r="B110" s="168"/>
      <c r="C110" s="5"/>
      <c r="D110" s="1013"/>
      <c r="E110" s="391"/>
      <c r="F110" s="27"/>
      <c r="G110" s="15" t="s">
        <v>163</v>
      </c>
      <c r="H110" s="1013">
        <v>7</v>
      </c>
      <c r="I110" s="391" t="s">
        <v>20</v>
      </c>
      <c r="J110" s="27" t="s">
        <v>67</v>
      </c>
      <c r="K110" s="5"/>
      <c r="L110" s="982"/>
      <c r="M110" s="29"/>
      <c r="N110" s="27"/>
    </row>
    <row r="111" spans="1:33" s="2" customFormat="1" ht="16.5" customHeight="1">
      <c r="A111" s="15"/>
      <c r="B111" s="168"/>
      <c r="C111" s="5"/>
      <c r="D111" s="1013"/>
      <c r="E111" s="393"/>
      <c r="F111" s="27"/>
      <c r="G111" s="15"/>
      <c r="H111" s="1013"/>
      <c r="I111" s="391"/>
      <c r="J111" s="27"/>
      <c r="K111" s="5"/>
      <c r="L111" s="982"/>
      <c r="M111" s="29"/>
      <c r="N111" s="27"/>
    </row>
    <row r="112" spans="1:33" s="2" customFormat="1" ht="16.5" customHeight="1">
      <c r="A112" s="15"/>
      <c r="B112" s="168"/>
      <c r="C112" s="45"/>
      <c r="D112" s="1248"/>
      <c r="E112" s="1219"/>
      <c r="F112" s="1198"/>
      <c r="G112" s="45"/>
      <c r="H112" s="1248"/>
      <c r="I112" s="1219"/>
      <c r="J112" s="1198"/>
      <c r="K112" s="45"/>
      <c r="L112" s="1247"/>
      <c r="M112" s="1219"/>
      <c r="N112" s="1198"/>
    </row>
    <row r="113" spans="1:14" s="2" customFormat="1" ht="16.5" customHeight="1">
      <c r="A113" s="15"/>
      <c r="B113" s="168"/>
      <c r="C113" s="5"/>
      <c r="D113" s="1013"/>
      <c r="E113" s="32"/>
      <c r="F113" s="27"/>
      <c r="G113" s="5"/>
      <c r="H113" s="1013"/>
      <c r="I113" s="32"/>
      <c r="J113" s="27"/>
      <c r="K113" s="5"/>
      <c r="L113" s="982"/>
      <c r="M113" s="32"/>
      <c r="N113" s="27"/>
    </row>
    <row r="114" spans="1:14" s="2" customFormat="1" ht="16.5" customHeight="1">
      <c r="A114" s="15"/>
      <c r="B114" s="168" t="s">
        <v>485</v>
      </c>
      <c r="C114" s="15" t="s">
        <v>164</v>
      </c>
      <c r="D114" s="1012">
        <v>195</v>
      </c>
      <c r="E114" s="391" t="s">
        <v>20</v>
      </c>
      <c r="F114" s="27" t="s">
        <v>67</v>
      </c>
      <c r="G114" s="5" t="s">
        <v>164</v>
      </c>
      <c r="H114" s="1013">
        <v>110</v>
      </c>
      <c r="I114" s="391" t="s">
        <v>20</v>
      </c>
      <c r="J114" s="27" t="s">
        <v>67</v>
      </c>
      <c r="K114" s="15" t="s">
        <v>164</v>
      </c>
      <c r="L114" s="1012">
        <v>50</v>
      </c>
      <c r="M114" s="391" t="s">
        <v>20</v>
      </c>
      <c r="N114" s="27" t="s">
        <v>67</v>
      </c>
    </row>
    <row r="115" spans="1:14" s="2" customFormat="1" ht="16.5" customHeight="1">
      <c r="A115" s="15"/>
      <c r="B115" s="168"/>
      <c r="C115" s="15"/>
      <c r="D115" s="1012"/>
      <c r="E115" s="391"/>
      <c r="F115" s="27"/>
      <c r="G115" s="5"/>
      <c r="H115" s="1013"/>
      <c r="I115" s="391"/>
      <c r="J115" s="27"/>
      <c r="K115" s="15"/>
      <c r="L115" s="1012"/>
      <c r="M115" s="391"/>
      <c r="N115" s="27"/>
    </row>
    <row r="116" spans="1:14" s="2" customFormat="1" ht="16.5" customHeight="1">
      <c r="A116" s="15"/>
      <c r="B116" s="168"/>
      <c r="C116" s="45"/>
      <c r="D116" s="1248"/>
      <c r="E116" s="1260"/>
      <c r="F116" s="1198"/>
      <c r="G116" s="45"/>
      <c r="H116" s="1248"/>
      <c r="I116" s="1219"/>
      <c r="J116" s="1198"/>
      <c r="K116" s="45"/>
      <c r="L116" s="1248"/>
      <c r="M116" s="1260"/>
      <c r="N116" s="1198"/>
    </row>
    <row r="117" spans="1:14" s="2" customFormat="1" ht="16.5" customHeight="1">
      <c r="A117" s="15"/>
      <c r="B117" s="168"/>
      <c r="C117" s="1325"/>
      <c r="D117" s="1326"/>
      <c r="E117" s="1327"/>
      <c r="F117" s="1328"/>
      <c r="G117" s="5"/>
      <c r="H117" s="1013"/>
      <c r="I117" s="32"/>
      <c r="J117" s="27"/>
      <c r="K117" s="1325"/>
      <c r="L117" s="1326"/>
      <c r="M117" s="1327"/>
      <c r="N117" s="1328"/>
    </row>
    <row r="118" spans="1:14" s="2" customFormat="1" ht="16.5" customHeight="1">
      <c r="A118" s="15"/>
      <c r="B118" s="168" t="s">
        <v>486</v>
      </c>
      <c r="C118" s="15" t="s">
        <v>121</v>
      </c>
      <c r="D118" s="1012">
        <v>180</v>
      </c>
      <c r="E118" s="391" t="s">
        <v>20</v>
      </c>
      <c r="F118" s="27" t="s">
        <v>67</v>
      </c>
      <c r="G118" s="15" t="s">
        <v>121</v>
      </c>
      <c r="H118" s="1012">
        <v>180</v>
      </c>
      <c r="I118" s="391" t="s">
        <v>20</v>
      </c>
      <c r="J118" s="27" t="s">
        <v>67</v>
      </c>
      <c r="K118" s="15" t="s">
        <v>121</v>
      </c>
      <c r="L118" s="1012">
        <v>475</v>
      </c>
      <c r="M118" s="391" t="s">
        <v>18</v>
      </c>
      <c r="N118" s="27" t="s">
        <v>67</v>
      </c>
    </row>
    <row r="119" spans="1:14" s="2" customFormat="1" ht="16.5" customHeight="1">
      <c r="A119" s="15"/>
      <c r="B119" s="168"/>
      <c r="C119" s="15"/>
      <c r="D119" s="1012">
        <v>110</v>
      </c>
      <c r="E119" s="391" t="s">
        <v>20</v>
      </c>
      <c r="F119" s="27"/>
      <c r="G119" s="15" t="s">
        <v>165</v>
      </c>
      <c r="H119" s="1012">
        <v>40</v>
      </c>
      <c r="I119" s="391" t="s">
        <v>20</v>
      </c>
      <c r="J119" s="27" t="s">
        <v>67</v>
      </c>
      <c r="K119" s="15" t="s">
        <v>167</v>
      </c>
      <c r="L119" s="1012">
        <v>120</v>
      </c>
      <c r="M119" s="391" t="s">
        <v>18</v>
      </c>
      <c r="N119" s="27" t="s">
        <v>67</v>
      </c>
    </row>
    <row r="120" spans="1:14" s="2" customFormat="1" ht="16.5" customHeight="1">
      <c r="A120" s="15"/>
      <c r="B120" s="168"/>
      <c r="C120" s="15" t="s">
        <v>165</v>
      </c>
      <c r="D120" s="1012">
        <v>100</v>
      </c>
      <c r="E120" s="391" t="s">
        <v>20</v>
      </c>
      <c r="F120" s="27" t="s">
        <v>67</v>
      </c>
      <c r="G120" s="15" t="s">
        <v>166</v>
      </c>
      <c r="H120" s="1012">
        <v>4</v>
      </c>
      <c r="I120" s="391" t="s">
        <v>20</v>
      </c>
      <c r="J120" s="27" t="s">
        <v>67</v>
      </c>
      <c r="K120" s="15"/>
      <c r="L120" s="986"/>
      <c r="M120" s="391"/>
      <c r="N120" s="27"/>
    </row>
    <row r="121" spans="1:14" s="2" customFormat="1" ht="16.5" customHeight="1">
      <c r="A121" s="15"/>
      <c r="B121" s="168"/>
      <c r="C121" s="15"/>
      <c r="D121" s="1012"/>
      <c r="E121" s="391"/>
      <c r="F121" s="27"/>
      <c r="G121" s="15"/>
      <c r="H121" s="1012"/>
      <c r="I121" s="391"/>
      <c r="J121" s="27"/>
      <c r="K121" s="15"/>
      <c r="L121" s="986"/>
      <c r="M121" s="391"/>
      <c r="N121" s="27"/>
    </row>
    <row r="122" spans="1:14" s="2" customFormat="1" ht="16.5" customHeight="1">
      <c r="A122" s="15"/>
      <c r="B122" s="168"/>
      <c r="C122" s="33"/>
      <c r="D122" s="1250"/>
      <c r="E122" s="1219"/>
      <c r="F122" s="1163"/>
      <c r="G122" s="45"/>
      <c r="H122" s="1248"/>
      <c r="I122" s="1219"/>
      <c r="J122" s="1198"/>
      <c r="K122" s="33"/>
      <c r="L122" s="1232"/>
      <c r="M122" s="1219"/>
      <c r="N122" s="1163"/>
    </row>
    <row r="123" spans="1:14" s="2" customFormat="1" ht="16.5" customHeight="1">
      <c r="A123" s="15"/>
      <c r="B123" s="168"/>
      <c r="C123" s="1325"/>
      <c r="D123" s="1326"/>
      <c r="E123" s="1327"/>
      <c r="F123" s="1328"/>
      <c r="G123" s="5"/>
      <c r="H123" s="1013"/>
      <c r="I123" s="32"/>
      <c r="J123" s="27"/>
      <c r="K123" s="1325"/>
      <c r="L123" s="1329"/>
      <c r="M123" s="1327"/>
      <c r="N123" s="1328"/>
    </row>
    <row r="124" spans="1:14" s="2" customFormat="1" ht="16.5" customHeight="1">
      <c r="A124" s="15"/>
      <c r="B124" s="168" t="s">
        <v>487</v>
      </c>
      <c r="C124" s="15" t="s">
        <v>168</v>
      </c>
      <c r="D124" s="1012">
        <v>38</v>
      </c>
      <c r="E124" s="391" t="s">
        <v>20</v>
      </c>
      <c r="F124" s="27" t="s">
        <v>67</v>
      </c>
      <c r="G124" s="5" t="s">
        <v>168</v>
      </c>
      <c r="H124" s="1249">
        <v>30</v>
      </c>
      <c r="I124" s="391" t="s">
        <v>20</v>
      </c>
      <c r="J124" s="27" t="s">
        <v>67</v>
      </c>
      <c r="K124" s="15"/>
      <c r="L124" s="1271"/>
      <c r="M124" s="29"/>
      <c r="N124" s="1160"/>
    </row>
    <row r="125" spans="1:14" s="2" customFormat="1" ht="16.5" customHeight="1">
      <c r="A125" s="15"/>
      <c r="B125" s="168"/>
      <c r="C125" s="15" t="s">
        <v>170</v>
      </c>
      <c r="D125" s="1012">
        <v>60</v>
      </c>
      <c r="E125" s="391" t="s">
        <v>20</v>
      </c>
      <c r="F125" s="27" t="s">
        <v>67</v>
      </c>
      <c r="G125" s="5" t="s">
        <v>169</v>
      </c>
      <c r="H125" s="1249">
        <v>50</v>
      </c>
      <c r="I125" s="391" t="s">
        <v>20</v>
      </c>
      <c r="J125" s="27" t="s">
        <v>67</v>
      </c>
      <c r="K125" s="15"/>
      <c r="L125" s="1271"/>
      <c r="M125" s="29"/>
      <c r="N125" s="1160"/>
    </row>
    <row r="126" spans="1:14" s="2" customFormat="1" ht="16.5" customHeight="1">
      <c r="A126" s="15"/>
      <c r="B126" s="168"/>
      <c r="C126" s="5"/>
      <c r="D126" s="1249"/>
      <c r="E126" s="32"/>
      <c r="F126" s="27"/>
      <c r="G126" s="5" t="s">
        <v>170</v>
      </c>
      <c r="H126" s="1249">
        <v>5</v>
      </c>
      <c r="I126" s="391" t="s">
        <v>20</v>
      </c>
      <c r="J126" s="27" t="s">
        <v>67</v>
      </c>
      <c r="K126" s="15"/>
      <c r="L126" s="1271"/>
      <c r="M126" s="391"/>
      <c r="N126" s="27"/>
    </row>
    <row r="127" spans="1:14" s="2" customFormat="1" ht="16.5" customHeight="1">
      <c r="A127" s="15"/>
      <c r="B127" s="168"/>
      <c r="C127" s="15"/>
      <c r="D127" s="1012"/>
      <c r="E127" s="391"/>
      <c r="F127" s="27"/>
      <c r="G127" s="5"/>
      <c r="H127" s="1271"/>
      <c r="I127" s="391"/>
      <c r="J127" s="27"/>
      <c r="K127" s="5"/>
      <c r="L127" s="1271"/>
      <c r="M127" s="32"/>
      <c r="N127" s="27"/>
    </row>
    <row r="128" spans="1:14" s="2" customFormat="1" ht="16.5" customHeight="1">
      <c r="A128" s="15"/>
      <c r="B128" s="168"/>
      <c r="C128" s="33"/>
      <c r="D128" s="1250"/>
      <c r="E128" s="1219"/>
      <c r="F128" s="1163"/>
      <c r="G128" s="33"/>
      <c r="H128" s="1232"/>
      <c r="I128" s="1219"/>
      <c r="J128" s="1163"/>
      <c r="K128" s="33"/>
      <c r="L128" s="1232"/>
      <c r="M128" s="1219"/>
      <c r="N128" s="1163"/>
    </row>
    <row r="129" spans="1:14" s="2" customFormat="1" ht="16.5" customHeight="1">
      <c r="A129" s="15"/>
      <c r="B129" s="37"/>
      <c r="C129" s="5"/>
      <c r="D129" s="1013"/>
      <c r="E129" s="29"/>
      <c r="F129" s="27"/>
      <c r="G129" s="5"/>
      <c r="H129" s="982"/>
      <c r="I129" s="29"/>
      <c r="J129" s="27"/>
      <c r="K129" s="5"/>
      <c r="L129" s="982"/>
      <c r="M129" s="29"/>
      <c r="N129" s="27"/>
    </row>
    <row r="130" spans="1:14" s="2" customFormat="1" ht="16.5" customHeight="1">
      <c r="A130" s="15"/>
      <c r="B130" s="1603" t="s">
        <v>488</v>
      </c>
      <c r="C130" s="15" t="s">
        <v>171</v>
      </c>
      <c r="D130" s="1012">
        <v>60</v>
      </c>
      <c r="E130" s="391" t="s">
        <v>20</v>
      </c>
      <c r="F130" s="27" t="s">
        <v>67</v>
      </c>
      <c r="G130" s="15" t="s">
        <v>172</v>
      </c>
      <c r="H130" s="986">
        <v>10</v>
      </c>
      <c r="I130" s="391" t="s">
        <v>20</v>
      </c>
      <c r="J130" s="27" t="s">
        <v>67</v>
      </c>
      <c r="K130" s="15" t="s">
        <v>172</v>
      </c>
      <c r="L130" s="1249">
        <v>55</v>
      </c>
      <c r="M130" s="391" t="s">
        <v>18</v>
      </c>
      <c r="N130" s="27" t="s">
        <v>67</v>
      </c>
    </row>
    <row r="131" spans="1:14" s="2" customFormat="1" ht="16.5" customHeight="1">
      <c r="A131" s="15"/>
      <c r="B131" s="1603"/>
      <c r="C131" s="15"/>
      <c r="D131" s="986"/>
      <c r="E131" s="29"/>
      <c r="F131" s="27"/>
      <c r="G131" s="15" t="s">
        <v>171</v>
      </c>
      <c r="H131" s="986">
        <v>70</v>
      </c>
      <c r="I131" s="391" t="s">
        <v>20</v>
      </c>
      <c r="J131" s="27" t="s">
        <v>67</v>
      </c>
      <c r="K131" s="15"/>
      <c r="L131" s="1271"/>
      <c r="M131" s="391"/>
      <c r="N131" s="27"/>
    </row>
    <row r="132" spans="1:14" s="2" customFormat="1" ht="16.5" customHeight="1">
      <c r="A132" s="15"/>
      <c r="B132" s="1155"/>
      <c r="C132" s="15"/>
      <c r="D132" s="986"/>
      <c r="E132" s="29"/>
      <c r="F132" s="27"/>
      <c r="G132" s="15"/>
      <c r="H132" s="986"/>
      <c r="I132" s="391"/>
      <c r="J132" s="27"/>
      <c r="K132" s="15"/>
      <c r="L132" s="1271"/>
      <c r="M132" s="391"/>
      <c r="N132" s="27"/>
    </row>
    <row r="133" spans="1:14" s="2" customFormat="1" ht="16.5" customHeight="1">
      <c r="A133" s="1227"/>
      <c r="B133" s="1198"/>
      <c r="C133" s="5"/>
      <c r="D133" s="982"/>
      <c r="E133" s="29"/>
      <c r="F133" s="27"/>
      <c r="G133" s="5"/>
      <c r="H133" s="982"/>
      <c r="I133" s="29"/>
      <c r="J133" s="27"/>
      <c r="K133" s="5"/>
      <c r="L133" s="982"/>
      <c r="M133" s="29"/>
      <c r="N133" s="27"/>
    </row>
    <row r="134" spans="1:14" s="2" customFormat="1" ht="16.5" customHeight="1">
      <c r="A134" s="1140"/>
      <c r="B134" s="1141"/>
      <c r="C134" s="1206"/>
      <c r="D134" s="1282"/>
      <c r="E134" s="1283"/>
      <c r="F134" s="505"/>
      <c r="G134" s="1206"/>
      <c r="H134" s="1282"/>
      <c r="I134" s="1283"/>
      <c r="J134" s="505"/>
      <c r="K134" s="1206"/>
      <c r="L134" s="1282"/>
      <c r="M134" s="1283"/>
      <c r="N134" s="505"/>
    </row>
    <row r="135" spans="1:14" s="2" customFormat="1" ht="16.5" customHeight="1">
      <c r="A135" s="1156" t="s">
        <v>489</v>
      </c>
      <c r="B135" s="626"/>
      <c r="C135" s="126" t="s">
        <v>1112</v>
      </c>
      <c r="D135" s="1244">
        <f>SUM(D103:D133)</f>
        <v>1133</v>
      </c>
      <c r="E135" s="1254"/>
      <c r="F135" s="668"/>
      <c r="G135" s="126" t="s">
        <v>1112</v>
      </c>
      <c r="H135" s="1244">
        <v>621</v>
      </c>
      <c r="I135" s="1254"/>
      <c r="J135" s="668"/>
      <c r="K135" s="126" t="s">
        <v>1112</v>
      </c>
      <c r="L135" s="1244">
        <v>760</v>
      </c>
      <c r="M135" s="1254"/>
      <c r="N135" s="668"/>
    </row>
    <row r="136" spans="1:14" s="2" customFormat="1" ht="16.5" customHeight="1">
      <c r="A136" s="650"/>
      <c r="B136" s="626"/>
      <c r="C136" s="126" t="s">
        <v>1113</v>
      </c>
      <c r="D136" s="1244">
        <v>0</v>
      </c>
      <c r="E136" s="1254"/>
      <c r="F136" s="668"/>
      <c r="G136" s="126" t="s">
        <v>1113</v>
      </c>
      <c r="H136" s="1244">
        <v>0</v>
      </c>
      <c r="I136" s="1254"/>
      <c r="J136" s="668"/>
      <c r="K136" s="126" t="s">
        <v>1113</v>
      </c>
      <c r="L136" s="1244">
        <v>0</v>
      </c>
      <c r="M136" s="1254"/>
      <c r="N136" s="668"/>
    </row>
    <row r="137" spans="1:14" s="2" customFormat="1" ht="16.5" customHeight="1">
      <c r="A137" s="650"/>
      <c r="B137" s="626"/>
      <c r="C137" s="314" t="s">
        <v>1129</v>
      </c>
      <c r="D137" s="805">
        <f>SUM(D135:D136)</f>
        <v>1133</v>
      </c>
      <c r="E137" s="161"/>
      <c r="F137" s="155"/>
      <c r="G137" s="12" t="s">
        <v>1129</v>
      </c>
      <c r="H137" s="805">
        <f>SUM(H135:H136)</f>
        <v>621</v>
      </c>
      <c r="I137" s="335"/>
      <c r="J137" s="1195"/>
      <c r="K137" s="12" t="s">
        <v>1129</v>
      </c>
      <c r="L137" s="803">
        <f>SUM(L135:L136)</f>
        <v>760</v>
      </c>
      <c r="M137" s="335"/>
      <c r="N137" s="1195"/>
    </row>
    <row r="138" spans="1:14" s="2" customFormat="1" ht="16.5" customHeight="1">
      <c r="A138" s="650"/>
      <c r="B138" s="1158"/>
      <c r="C138" s="1209"/>
      <c r="D138" s="1330"/>
      <c r="E138" s="1285"/>
      <c r="F138" s="1212"/>
      <c r="G138" s="1209"/>
      <c r="H138" s="1330"/>
      <c r="I138" s="1285"/>
      <c r="J138" s="1212"/>
      <c r="K138" s="1209"/>
      <c r="L138" s="1330"/>
      <c r="M138" s="1285"/>
      <c r="N138" s="1212"/>
    </row>
    <row r="139" spans="1:14" s="2" customFormat="1" ht="16.5" customHeight="1">
      <c r="A139" s="1151"/>
      <c r="B139" s="87"/>
      <c r="C139" s="1228"/>
      <c r="D139" s="1331"/>
      <c r="E139" s="1213"/>
      <c r="F139" s="1229"/>
      <c r="G139" s="1230"/>
      <c r="H139" s="1314"/>
      <c r="I139" s="558"/>
      <c r="J139" s="1142"/>
      <c r="K139" s="1228"/>
      <c r="L139" s="1331"/>
      <c r="M139" s="1213"/>
      <c r="N139" s="1229"/>
    </row>
    <row r="140" spans="1:14" s="2" customFormat="1" ht="16.5" customHeight="1">
      <c r="A140" s="1156" t="s">
        <v>1233</v>
      </c>
      <c r="B140" s="87"/>
      <c r="C140" s="126" t="s">
        <v>1112</v>
      </c>
      <c r="D140" s="1314">
        <f>SUM(D87,D135)</f>
        <v>10123</v>
      </c>
      <c r="E140" s="558"/>
      <c r="F140" s="1142"/>
      <c r="G140" s="126" t="s">
        <v>1112</v>
      </c>
      <c r="H140" s="1314">
        <v>3041</v>
      </c>
      <c r="I140" s="558"/>
      <c r="J140" s="1142"/>
      <c r="K140" s="126" t="s">
        <v>1112</v>
      </c>
      <c r="L140" s="1314">
        <v>5245</v>
      </c>
      <c r="M140" s="558"/>
      <c r="N140" s="1142"/>
    </row>
    <row r="141" spans="1:14" s="2" customFormat="1" ht="16.5" customHeight="1">
      <c r="A141" s="179"/>
      <c r="B141" s="87"/>
      <c r="C141" s="126" t="s">
        <v>1113</v>
      </c>
      <c r="D141" s="1314">
        <f>SUM(D88,D136)</f>
        <v>34</v>
      </c>
      <c r="E141" s="558"/>
      <c r="F141" s="1142"/>
      <c r="G141" s="126" t="s">
        <v>1113</v>
      </c>
      <c r="H141" s="1314">
        <v>0</v>
      </c>
      <c r="I141" s="558"/>
      <c r="J141" s="1142"/>
      <c r="K141" s="126" t="s">
        <v>1113</v>
      </c>
      <c r="L141" s="1314">
        <v>0</v>
      </c>
      <c r="M141" s="558"/>
      <c r="N141" s="1142"/>
    </row>
    <row r="142" spans="1:14" s="2" customFormat="1" ht="16.5" customHeight="1">
      <c r="A142" s="179"/>
      <c r="B142" s="87"/>
      <c r="C142" s="126" t="s">
        <v>1234</v>
      </c>
      <c r="D142" s="1245">
        <f>SUM(D140:D141)</f>
        <v>10157</v>
      </c>
      <c r="E142" s="558"/>
      <c r="F142" s="1142"/>
      <c r="G142" s="126" t="s">
        <v>1234</v>
      </c>
      <c r="H142" s="1314">
        <v>3041</v>
      </c>
      <c r="I142" s="558"/>
      <c r="J142" s="1142"/>
      <c r="K142" s="126" t="s">
        <v>1234</v>
      </c>
      <c r="L142" s="1314">
        <v>5245</v>
      </c>
      <c r="M142" s="558"/>
      <c r="N142" s="1142"/>
    </row>
    <row r="143" spans="1:14" s="2" customFormat="1" ht="16.5" customHeight="1">
      <c r="A143" s="33"/>
      <c r="B143" s="1139"/>
      <c r="C143" s="33"/>
      <c r="D143" s="1232"/>
      <c r="E143" s="1219"/>
      <c r="F143" s="1163"/>
      <c r="G143" s="33"/>
      <c r="H143" s="1232"/>
      <c r="I143" s="1219"/>
      <c r="J143" s="1163"/>
      <c r="K143" s="33"/>
      <c r="L143" s="1232"/>
      <c r="M143" s="1219"/>
      <c r="N143" s="1163"/>
    </row>
    <row r="144" spans="1:14" ht="16.5" customHeight="1"/>
  </sheetData>
  <mergeCells count="1">
    <mergeCell ref="B130:B131"/>
  </mergeCells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34" firstPageNumber="95" orientation="portrait" useFirstPageNumber="1" r:id="rId1"/>
  <headerFooter scaleWithDoc="0" alignWithMargins="0">
    <oddFooter>&amp;C111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rgb="FFFFFF00"/>
    <pageSetUpPr fitToPage="1"/>
  </sheetPr>
  <dimension ref="A1:AG108"/>
  <sheetViews>
    <sheetView showGridLines="0" view="pageBreakPreview" zoomScaleNormal="100" zoomScaleSheetLayoutView="100" workbookViewId="0">
      <pane ySplit="5" topLeftCell="A6" activePane="bottomLeft" state="frozen"/>
      <selection activeCell="K35" sqref="K35"/>
      <selection pane="bottomLeft" activeCell="B2" sqref="B2"/>
    </sheetView>
  </sheetViews>
  <sheetFormatPr defaultColWidth="9" defaultRowHeight="18" customHeight="1"/>
  <cols>
    <col min="1" max="1" width="1.625" style="3" customWidth="1"/>
    <col min="2" max="2" width="15" style="2" customWidth="1"/>
    <col min="3" max="3" width="34" style="3" customWidth="1"/>
    <col min="4" max="4" width="8.75" style="853" customWidth="1"/>
    <col min="5" max="5" width="7" style="555" customWidth="1"/>
    <col min="6" max="6" width="8.75" style="13" customWidth="1"/>
    <col min="7" max="7" width="34" style="3" customWidth="1"/>
    <col min="8" max="8" width="8.75" style="853" customWidth="1"/>
    <col min="9" max="9" width="7" style="555" customWidth="1"/>
    <col min="10" max="10" width="8.75" style="13" customWidth="1"/>
    <col min="11" max="11" width="34" style="3" customWidth="1"/>
    <col min="12" max="12" width="8.75" style="870" customWidth="1"/>
    <col min="13" max="13" width="7" style="555" customWidth="1"/>
    <col min="14" max="14" width="8.75" style="13" customWidth="1"/>
    <col min="15" max="16384" width="9" style="3"/>
  </cols>
  <sheetData>
    <row r="1" spans="1:33" s="47" customFormat="1" ht="18" customHeight="1">
      <c r="A1" s="351" t="s">
        <v>1058</v>
      </c>
      <c r="B1" s="352"/>
      <c r="C1" s="351"/>
      <c r="D1" s="799"/>
      <c r="E1" s="354"/>
      <c r="F1" s="355"/>
      <c r="G1" s="351"/>
      <c r="H1" s="810" t="s">
        <v>3</v>
      </c>
      <c r="I1" s="354"/>
      <c r="J1" s="355"/>
      <c r="K1" s="358"/>
      <c r="L1" s="827"/>
      <c r="M1" s="347"/>
      <c r="N1" s="1335"/>
    </row>
    <row r="2" spans="1:33" s="47" customFormat="1" ht="16.5" customHeight="1">
      <c r="A2" s="352"/>
      <c r="B2" s="352"/>
      <c r="C2" s="351"/>
      <c r="D2" s="799"/>
      <c r="E2" s="354"/>
      <c r="F2" s="355"/>
      <c r="G2" s="351"/>
      <c r="H2" s="799"/>
      <c r="I2" s="354"/>
      <c r="J2" s="355"/>
      <c r="K2" s="358"/>
      <c r="L2" s="827"/>
      <c r="M2" s="347"/>
      <c r="N2" s="1335"/>
    </row>
    <row r="3" spans="1:33" s="47" customFormat="1" ht="16.5" customHeight="1">
      <c r="A3" s="352"/>
      <c r="B3" s="352"/>
      <c r="C3" s="351"/>
      <c r="D3" s="799"/>
      <c r="E3" s="354"/>
      <c r="F3" s="355"/>
      <c r="G3" s="351"/>
      <c r="H3" s="824"/>
      <c r="I3" s="354"/>
      <c r="J3" s="353" t="s">
        <v>408</v>
      </c>
      <c r="K3" s="358"/>
      <c r="L3" s="827"/>
      <c r="M3" s="347"/>
      <c r="N3" s="144"/>
    </row>
    <row r="4" spans="1:33" s="47" customFormat="1" ht="18" customHeight="1">
      <c r="A4" s="21" t="s">
        <v>955</v>
      </c>
      <c r="B4" s="22"/>
      <c r="C4" s="21" t="s">
        <v>7</v>
      </c>
      <c r="D4" s="800"/>
      <c r="E4" s="338"/>
      <c r="F4" s="424"/>
      <c r="G4" s="497" t="s">
        <v>425</v>
      </c>
      <c r="H4" s="811"/>
      <c r="I4" s="333"/>
      <c r="J4" s="141"/>
      <c r="K4" s="323"/>
      <c r="L4" s="827"/>
      <c r="M4" s="148"/>
      <c r="N4" s="308"/>
    </row>
    <row r="5" spans="1:33" s="47" customFormat="1" ht="18" customHeight="1">
      <c r="A5" s="23"/>
      <c r="B5" s="24"/>
      <c r="C5" s="172" t="s">
        <v>412</v>
      </c>
      <c r="D5" s="801" t="s">
        <v>429</v>
      </c>
      <c r="E5" s="334" t="s">
        <v>302</v>
      </c>
      <c r="F5" s="141" t="s">
        <v>413</v>
      </c>
      <c r="G5" s="174" t="s">
        <v>412</v>
      </c>
      <c r="H5" s="801" t="s">
        <v>429</v>
      </c>
      <c r="I5" s="334" t="s">
        <v>302</v>
      </c>
      <c r="J5" s="141" t="s">
        <v>413</v>
      </c>
      <c r="K5" s="323"/>
      <c r="L5" s="827"/>
      <c r="M5" s="148"/>
      <c r="N5" s="308"/>
    </row>
    <row r="6" spans="1:33" s="69" customFormat="1" ht="18.75">
      <c r="A6" s="1225" t="s">
        <v>1235</v>
      </c>
      <c r="B6" s="180"/>
      <c r="C6" s="80"/>
      <c r="D6" s="1231"/>
      <c r="E6" s="82"/>
      <c r="F6" s="1160"/>
      <c r="G6" s="1183"/>
      <c r="H6" s="1233"/>
      <c r="I6" s="1221"/>
      <c r="J6" s="1187"/>
      <c r="K6" s="80"/>
      <c r="L6" s="1234"/>
      <c r="M6" s="82"/>
      <c r="N6" s="75"/>
      <c r="U6" s="72"/>
      <c r="V6" s="72"/>
      <c r="W6" s="72"/>
      <c r="X6" s="72"/>
      <c r="AD6" s="72"/>
      <c r="AE6" s="72"/>
      <c r="AF6" s="72"/>
      <c r="AG6" s="72"/>
    </row>
    <row r="7" spans="1:33" s="69" customFormat="1" ht="6.6" customHeight="1">
      <c r="A7" s="179"/>
      <c r="B7" s="180"/>
      <c r="C7" s="80"/>
      <c r="D7" s="1231"/>
      <c r="E7" s="82"/>
      <c r="F7" s="1160"/>
      <c r="G7" s="80"/>
      <c r="H7" s="1231"/>
      <c r="I7" s="82"/>
      <c r="J7" s="1160"/>
      <c r="K7" s="80"/>
      <c r="L7" s="1234"/>
      <c r="M7" s="82"/>
      <c r="N7" s="75"/>
      <c r="U7" s="72"/>
      <c r="V7" s="72"/>
      <c r="W7" s="72"/>
      <c r="X7" s="72"/>
      <c r="AD7" s="72"/>
      <c r="AE7" s="72"/>
      <c r="AF7" s="72"/>
      <c r="AG7" s="72"/>
    </row>
    <row r="8" spans="1:33" s="2" customFormat="1" ht="16.5" customHeight="1">
      <c r="A8" s="179" t="s">
        <v>466</v>
      </c>
      <c r="B8" s="180"/>
      <c r="C8" s="15"/>
      <c r="D8" s="986"/>
      <c r="E8" s="32"/>
      <c r="F8" s="236"/>
      <c r="G8" s="15"/>
      <c r="H8" s="986"/>
      <c r="I8" s="32"/>
      <c r="J8" s="236"/>
      <c r="K8" s="15"/>
      <c r="L8" s="986"/>
      <c r="M8" s="32"/>
      <c r="N8" s="4"/>
    </row>
    <row r="9" spans="1:33" s="2" customFormat="1" ht="6" customHeight="1">
      <c r="A9" s="179"/>
      <c r="B9" s="180"/>
      <c r="C9" s="36"/>
      <c r="D9" s="803"/>
      <c r="E9" s="347"/>
      <c r="F9" s="147"/>
      <c r="G9" s="36"/>
      <c r="H9" s="803"/>
      <c r="I9" s="347"/>
      <c r="J9" s="147"/>
      <c r="K9" s="300"/>
      <c r="L9" s="803"/>
      <c r="M9" s="1144"/>
      <c r="N9" s="137"/>
      <c r="AD9" s="51"/>
      <c r="AE9" s="51"/>
      <c r="AF9" s="51"/>
      <c r="AG9" s="51"/>
    </row>
    <row r="10" spans="1:33" s="2" customFormat="1" ht="16.5" customHeight="1">
      <c r="A10" s="179"/>
      <c r="B10" s="222" t="s">
        <v>467</v>
      </c>
      <c r="C10" s="474" t="s">
        <v>147</v>
      </c>
      <c r="D10" s="881">
        <v>650</v>
      </c>
      <c r="E10" s="391" t="s">
        <v>20</v>
      </c>
      <c r="F10" s="42" t="s">
        <v>67</v>
      </c>
      <c r="G10" s="272" t="s">
        <v>147</v>
      </c>
      <c r="H10" s="1315">
        <v>1400</v>
      </c>
      <c r="I10" s="391" t="s">
        <v>20</v>
      </c>
      <c r="J10" s="42" t="s">
        <v>67</v>
      </c>
      <c r="K10" s="86"/>
      <c r="L10" s="1231"/>
      <c r="M10" s="29"/>
      <c r="N10" s="75"/>
      <c r="O10" s="69"/>
      <c r="P10" s="69"/>
    </row>
    <row r="11" spans="1:33" s="2" customFormat="1" ht="16.5" customHeight="1">
      <c r="A11" s="179"/>
      <c r="B11" s="222"/>
      <c r="C11" s="474"/>
      <c r="D11" s="1315"/>
      <c r="E11" s="391"/>
      <c r="F11" s="1256"/>
      <c r="G11" s="272"/>
      <c r="H11" s="1315"/>
      <c r="I11" s="393"/>
      <c r="J11" s="1256"/>
      <c r="K11" s="86"/>
      <c r="L11" s="1231"/>
      <c r="M11" s="29"/>
      <c r="N11" s="75"/>
      <c r="O11" s="69"/>
      <c r="P11" s="69"/>
    </row>
    <row r="12" spans="1:33" s="2" customFormat="1" ht="16.5" customHeight="1">
      <c r="A12" s="179"/>
      <c r="B12" s="222"/>
      <c r="C12" s="1170"/>
      <c r="D12" s="1316"/>
      <c r="E12" s="1258"/>
      <c r="F12" s="1259"/>
      <c r="G12" s="1337"/>
      <c r="H12" s="1316"/>
      <c r="I12" s="1258"/>
      <c r="J12" s="1259"/>
      <c r="K12" s="86"/>
      <c r="L12" s="1231"/>
      <c r="M12" s="29"/>
      <c r="N12" s="75"/>
      <c r="O12" s="69"/>
      <c r="P12" s="69"/>
    </row>
    <row r="13" spans="1:33" s="2" customFormat="1" ht="16.5" customHeight="1">
      <c r="A13" s="179"/>
      <c r="B13" s="222"/>
      <c r="C13" s="474"/>
      <c r="D13" s="1315"/>
      <c r="E13" s="1261"/>
      <c r="F13" s="1256"/>
      <c r="G13" s="272"/>
      <c r="H13" s="1315"/>
      <c r="I13" s="1261"/>
      <c r="J13" s="1256"/>
      <c r="K13" s="86"/>
      <c r="L13" s="1231"/>
      <c r="M13" s="82"/>
      <c r="N13" s="75"/>
      <c r="O13" s="69"/>
      <c r="P13" s="69"/>
    </row>
    <row r="14" spans="1:33" s="2" customFormat="1" ht="16.5" customHeight="1">
      <c r="A14" s="179"/>
      <c r="B14" s="222" t="s">
        <v>468</v>
      </c>
      <c r="C14" s="474" t="s">
        <v>72</v>
      </c>
      <c r="D14" s="1315">
        <v>135</v>
      </c>
      <c r="E14" s="393" t="s">
        <v>20</v>
      </c>
      <c r="F14" s="1256" t="s">
        <v>67</v>
      </c>
      <c r="G14" s="272"/>
      <c r="H14" s="1315"/>
      <c r="I14" s="393"/>
      <c r="J14" s="1256"/>
      <c r="K14" s="86"/>
      <c r="L14" s="1231"/>
      <c r="M14" s="29"/>
      <c r="N14" s="75"/>
      <c r="O14" s="69"/>
      <c r="P14" s="69"/>
    </row>
    <row r="15" spans="1:33" s="2" customFormat="1" ht="16.5" customHeight="1">
      <c r="A15" s="179"/>
      <c r="B15" s="222"/>
      <c r="C15" s="474"/>
      <c r="D15" s="1315"/>
      <c r="E15" s="391"/>
      <c r="F15" s="42"/>
      <c r="G15" s="272"/>
      <c r="H15" s="1315"/>
      <c r="I15" s="393"/>
      <c r="J15" s="1256"/>
      <c r="K15" s="86"/>
      <c r="L15" s="1231"/>
      <c r="M15" s="29"/>
      <c r="N15" s="75"/>
      <c r="O15" s="69"/>
      <c r="P15" s="69"/>
    </row>
    <row r="16" spans="1:33" s="2" customFormat="1" ht="16.5" customHeight="1">
      <c r="A16" s="179"/>
      <c r="B16" s="222"/>
      <c r="C16" s="1170"/>
      <c r="D16" s="1316"/>
      <c r="E16" s="1258"/>
      <c r="F16" s="1259"/>
      <c r="G16" s="1337"/>
      <c r="H16" s="1316"/>
      <c r="I16" s="1258"/>
      <c r="J16" s="1259"/>
      <c r="K16" s="86"/>
      <c r="L16" s="1231"/>
      <c r="M16" s="29"/>
      <c r="N16" s="75"/>
      <c r="O16" s="69"/>
      <c r="P16" s="69"/>
    </row>
    <row r="17" spans="1:16" s="2" customFormat="1" ht="16.5" customHeight="1">
      <c r="A17" s="179"/>
      <c r="B17" s="222"/>
      <c r="C17" s="474"/>
      <c r="D17" s="1315"/>
      <c r="E17" s="1261"/>
      <c r="F17" s="1256"/>
      <c r="G17" s="272"/>
      <c r="H17" s="1315"/>
      <c r="I17" s="1261"/>
      <c r="J17" s="1256"/>
      <c r="K17" s="86"/>
      <c r="L17" s="1231"/>
      <c r="M17" s="82"/>
      <c r="N17" s="75"/>
      <c r="O17" s="69"/>
      <c r="P17" s="69"/>
    </row>
    <row r="18" spans="1:16" s="2" customFormat="1" ht="16.5" customHeight="1">
      <c r="A18" s="179"/>
      <c r="B18" s="222" t="s">
        <v>469</v>
      </c>
      <c r="C18" s="474" t="s">
        <v>151</v>
      </c>
      <c r="D18" s="1245">
        <v>140</v>
      </c>
      <c r="E18" s="391" t="s">
        <v>20</v>
      </c>
      <c r="F18" s="42" t="s">
        <v>67</v>
      </c>
      <c r="G18" s="272"/>
      <c r="H18" s="1245"/>
      <c r="I18" s="391"/>
      <c r="J18" s="42"/>
      <c r="K18" s="86"/>
      <c r="L18" s="1239"/>
      <c r="M18" s="29"/>
      <c r="N18" s="75"/>
      <c r="O18" s="69"/>
      <c r="P18" s="69"/>
    </row>
    <row r="19" spans="1:16" s="2" customFormat="1" ht="16.5" customHeight="1">
      <c r="A19" s="179"/>
      <c r="B19" s="222"/>
      <c r="C19" s="474" t="s">
        <v>126</v>
      </c>
      <c r="D19" s="1245">
        <v>60</v>
      </c>
      <c r="E19" s="391" t="s">
        <v>20</v>
      </c>
      <c r="F19" s="42" t="s">
        <v>67</v>
      </c>
      <c r="G19" s="272"/>
      <c r="H19" s="1245"/>
      <c r="I19" s="391"/>
      <c r="J19" s="42"/>
      <c r="K19" s="86"/>
      <c r="L19" s="1239"/>
      <c r="M19" s="29"/>
      <c r="N19" s="75"/>
      <c r="O19" s="69"/>
      <c r="P19" s="69"/>
    </row>
    <row r="20" spans="1:16" s="2" customFormat="1" ht="16.5" customHeight="1">
      <c r="A20" s="179"/>
      <c r="B20" s="222"/>
      <c r="C20" s="474" t="s">
        <v>1259</v>
      </c>
      <c r="D20" s="1245">
        <v>150</v>
      </c>
      <c r="E20" s="391" t="s">
        <v>20</v>
      </c>
      <c r="F20" s="42" t="s">
        <v>67</v>
      </c>
      <c r="G20" s="272"/>
      <c r="H20" s="1245"/>
      <c r="I20" s="391"/>
      <c r="J20" s="42"/>
      <c r="K20" s="86"/>
      <c r="L20" s="1239"/>
      <c r="M20" s="29"/>
      <c r="N20" s="75"/>
      <c r="O20" s="69"/>
      <c r="P20" s="69"/>
    </row>
    <row r="21" spans="1:16" s="2" customFormat="1" ht="16.5" customHeight="1">
      <c r="A21" s="179"/>
      <c r="B21" s="222"/>
      <c r="C21" s="474"/>
      <c r="D21" s="1245"/>
      <c r="E21" s="391"/>
      <c r="F21" s="42"/>
      <c r="G21" s="272"/>
      <c r="H21" s="1245"/>
      <c r="I21" s="393"/>
      <c r="J21" s="1256"/>
      <c r="K21" s="86"/>
      <c r="L21" s="1239"/>
      <c r="M21" s="29"/>
      <c r="N21" s="75"/>
      <c r="O21" s="69"/>
      <c r="P21" s="69"/>
    </row>
    <row r="22" spans="1:16" s="2" customFormat="1" ht="16.5" customHeight="1">
      <c r="A22" s="179"/>
      <c r="B22" s="222"/>
      <c r="C22" s="1170"/>
      <c r="D22" s="1316"/>
      <c r="E22" s="1258"/>
      <c r="F22" s="1259"/>
      <c r="G22" s="1337"/>
      <c r="H22" s="1316"/>
      <c r="I22" s="1258"/>
      <c r="J22" s="1259"/>
      <c r="K22" s="86"/>
      <c r="L22" s="1231"/>
      <c r="M22" s="29"/>
      <c r="N22" s="75"/>
      <c r="O22" s="69"/>
      <c r="P22" s="69"/>
    </row>
    <row r="23" spans="1:16" s="2" customFormat="1" ht="16.5" customHeight="1">
      <c r="A23" s="179"/>
      <c r="B23" s="222"/>
      <c r="C23" s="474"/>
      <c r="D23" s="1315"/>
      <c r="E23" s="1261"/>
      <c r="F23" s="1256"/>
      <c r="G23" s="272"/>
      <c r="H23" s="1315"/>
      <c r="I23" s="1261"/>
      <c r="J23" s="1256"/>
      <c r="K23" s="86"/>
      <c r="L23" s="1231"/>
      <c r="M23" s="82"/>
      <c r="N23" s="75"/>
      <c r="O23" s="69"/>
      <c r="P23" s="69"/>
    </row>
    <row r="24" spans="1:16" s="2" customFormat="1" ht="16.5" customHeight="1">
      <c r="A24" s="179"/>
      <c r="B24" s="222" t="s">
        <v>470</v>
      </c>
      <c r="C24" s="474"/>
      <c r="D24" s="1315"/>
      <c r="E24" s="393"/>
      <c r="F24" s="1256"/>
      <c r="G24" s="272"/>
      <c r="H24" s="1315"/>
      <c r="I24" s="1261"/>
      <c r="J24" s="1256"/>
      <c r="K24" s="86"/>
      <c r="L24" s="1263"/>
      <c r="M24" s="82"/>
      <c r="N24" s="75"/>
      <c r="O24" s="69"/>
      <c r="P24" s="69"/>
    </row>
    <row r="25" spans="1:16" s="2" customFormat="1" ht="16.5" customHeight="1">
      <c r="A25" s="179"/>
      <c r="B25" s="222"/>
      <c r="C25" s="1170"/>
      <c r="D25" s="1316"/>
      <c r="E25" s="1265"/>
      <c r="F25" s="1259"/>
      <c r="G25" s="1337"/>
      <c r="H25" s="1316"/>
      <c r="I25" s="1265"/>
      <c r="J25" s="1259"/>
      <c r="K25" s="86"/>
      <c r="L25" s="1231"/>
      <c r="M25" s="82"/>
      <c r="N25" s="75"/>
      <c r="O25" s="69"/>
      <c r="P25" s="69"/>
    </row>
    <row r="26" spans="1:16" s="2" customFormat="1" ht="16.5" customHeight="1">
      <c r="A26" s="179"/>
      <c r="B26" s="222"/>
      <c r="C26" s="474"/>
      <c r="D26" s="1315"/>
      <c r="E26" s="1261"/>
      <c r="F26" s="1256"/>
      <c r="G26" s="272"/>
      <c r="H26" s="1315"/>
      <c r="I26" s="1261"/>
      <c r="J26" s="1256"/>
      <c r="K26" s="86"/>
      <c r="L26" s="1231"/>
      <c r="M26" s="82"/>
      <c r="N26" s="75"/>
      <c r="O26" s="69"/>
      <c r="P26" s="69"/>
    </row>
    <row r="27" spans="1:16" s="2" customFormat="1" ht="16.5" customHeight="1">
      <c r="A27" s="179"/>
      <c r="B27" s="222" t="s">
        <v>471</v>
      </c>
      <c r="C27" s="474"/>
      <c r="D27" s="1315"/>
      <c r="E27" s="393"/>
      <c r="F27" s="1256"/>
      <c r="G27" s="272" t="s">
        <v>173</v>
      </c>
      <c r="H27" s="1315">
        <v>190</v>
      </c>
      <c r="I27" s="393" t="s">
        <v>20</v>
      </c>
      <c r="J27" s="1256" t="s">
        <v>67</v>
      </c>
      <c r="K27" s="86"/>
      <c r="L27" s="1231"/>
      <c r="M27" s="29"/>
      <c r="N27" s="75"/>
      <c r="O27" s="69"/>
      <c r="P27" s="69"/>
    </row>
    <row r="28" spans="1:16" s="2" customFormat="1" ht="16.5" customHeight="1">
      <c r="A28" s="179"/>
      <c r="B28" s="222"/>
      <c r="C28" s="474"/>
      <c r="D28" s="1315"/>
      <c r="E28" s="391"/>
      <c r="F28" s="42"/>
      <c r="G28" s="272"/>
      <c r="H28" s="1245"/>
      <c r="I28" s="391"/>
      <c r="J28" s="42"/>
      <c r="K28" s="86"/>
      <c r="L28" s="1239"/>
      <c r="M28" s="29"/>
      <c r="N28" s="75"/>
      <c r="O28" s="69"/>
      <c r="P28" s="69"/>
    </row>
    <row r="29" spans="1:16" s="2" customFormat="1" ht="16.5" customHeight="1">
      <c r="A29" s="179"/>
      <c r="B29" s="222" t="s">
        <v>1</v>
      </c>
      <c r="C29" s="474"/>
      <c r="D29" s="1321"/>
      <c r="E29" s="1261"/>
      <c r="F29" s="1256"/>
      <c r="G29" s="272"/>
      <c r="H29" s="1315"/>
      <c r="I29" s="1261"/>
      <c r="J29" s="1256"/>
      <c r="K29" s="86"/>
      <c r="L29" s="1231"/>
      <c r="M29" s="82"/>
      <c r="N29" s="75"/>
      <c r="O29" s="69"/>
      <c r="P29" s="69"/>
    </row>
    <row r="30" spans="1:16" s="2" customFormat="1" ht="16.5" customHeight="1">
      <c r="A30" s="179"/>
      <c r="B30" s="222"/>
      <c r="C30" s="1338"/>
      <c r="D30" s="1339"/>
      <c r="E30" s="1340"/>
      <c r="F30" s="1341"/>
      <c r="G30" s="1342"/>
      <c r="H30" s="1339"/>
      <c r="I30" s="1340"/>
      <c r="J30" s="1341"/>
      <c r="K30" s="86"/>
      <c r="L30" s="1263"/>
      <c r="M30" s="82"/>
      <c r="N30" s="75"/>
      <c r="O30" s="69"/>
      <c r="P30" s="69"/>
    </row>
    <row r="31" spans="1:16" s="2" customFormat="1" ht="16.5" customHeight="1">
      <c r="A31" s="179"/>
      <c r="B31" s="222" t="s">
        <v>472</v>
      </c>
      <c r="C31" s="474" t="s">
        <v>68</v>
      </c>
      <c r="D31" s="1321">
        <v>720</v>
      </c>
      <c r="E31" s="391" t="s">
        <v>20</v>
      </c>
      <c r="F31" s="42" t="s">
        <v>67</v>
      </c>
      <c r="G31" s="272" t="s">
        <v>174</v>
      </c>
      <c r="H31" s="1315">
        <v>700</v>
      </c>
      <c r="I31" s="391" t="s">
        <v>18</v>
      </c>
      <c r="J31" s="42" t="s">
        <v>67</v>
      </c>
      <c r="K31" s="86"/>
      <c r="L31" s="1231"/>
      <c r="M31" s="29"/>
      <c r="N31" s="75"/>
      <c r="O31" s="69"/>
      <c r="P31" s="69"/>
    </row>
    <row r="32" spans="1:16" s="2" customFormat="1" ht="16.5" customHeight="1">
      <c r="A32" s="179"/>
      <c r="B32" s="222"/>
      <c r="C32" s="474"/>
      <c r="D32" s="1321"/>
      <c r="E32" s="1261"/>
      <c r="F32" s="1256"/>
      <c r="G32" s="272"/>
      <c r="H32" s="1315"/>
      <c r="I32" s="391"/>
      <c r="J32" s="1256"/>
      <c r="K32" s="86"/>
      <c r="L32" s="1231"/>
      <c r="M32" s="29"/>
      <c r="N32" s="75"/>
      <c r="O32" s="69"/>
      <c r="P32" s="69"/>
    </row>
    <row r="33" spans="1:16" s="2" customFormat="1" ht="16.5" customHeight="1">
      <c r="A33" s="179"/>
      <c r="B33" s="222"/>
      <c r="C33" s="1181"/>
      <c r="D33" s="1316"/>
      <c r="E33" s="1265"/>
      <c r="F33" s="1259"/>
      <c r="G33" s="1337"/>
      <c r="H33" s="1316"/>
      <c r="I33" s="1265"/>
      <c r="J33" s="1259"/>
      <c r="K33" s="86"/>
      <c r="L33" s="1231"/>
      <c r="M33" s="82"/>
      <c r="N33" s="75"/>
      <c r="O33" s="69"/>
      <c r="P33" s="69"/>
    </row>
    <row r="34" spans="1:16" s="2" customFormat="1" ht="16.5" customHeight="1">
      <c r="A34" s="179"/>
      <c r="B34" s="222"/>
      <c r="C34" s="1180"/>
      <c r="D34" s="1315"/>
      <c r="E34" s="1261"/>
      <c r="F34" s="1256"/>
      <c r="G34" s="88"/>
      <c r="H34" s="1315"/>
      <c r="I34" s="1261"/>
      <c r="J34" s="1256"/>
      <c r="K34" s="87"/>
      <c r="L34" s="1231"/>
      <c r="M34" s="82"/>
      <c r="N34" s="75"/>
      <c r="O34" s="69"/>
      <c r="P34" s="69"/>
    </row>
    <row r="35" spans="1:16" s="2" customFormat="1" ht="16.5" customHeight="1">
      <c r="A35" s="179"/>
      <c r="B35" s="222" t="s">
        <v>473</v>
      </c>
      <c r="C35" s="1180" t="s">
        <v>132</v>
      </c>
      <c r="D35" s="1315">
        <v>100</v>
      </c>
      <c r="E35" s="391" t="s">
        <v>20</v>
      </c>
      <c r="F35" s="42" t="s">
        <v>67</v>
      </c>
      <c r="G35" s="88" t="s">
        <v>1260</v>
      </c>
      <c r="H35" s="1315">
        <v>350</v>
      </c>
      <c r="I35" s="391" t="s">
        <v>18</v>
      </c>
      <c r="J35" s="42" t="s">
        <v>67</v>
      </c>
      <c r="K35" s="89"/>
      <c r="L35" s="1231"/>
      <c r="M35" s="29"/>
      <c r="N35" s="75"/>
      <c r="O35" s="69"/>
      <c r="P35" s="69"/>
    </row>
    <row r="36" spans="1:16" s="2" customFormat="1" ht="16.5" customHeight="1">
      <c r="A36" s="179"/>
      <c r="B36" s="222"/>
      <c r="C36" s="1180"/>
      <c r="D36" s="1315"/>
      <c r="E36" s="391"/>
      <c r="F36" s="42"/>
      <c r="G36" s="88"/>
      <c r="H36" s="1315"/>
      <c r="I36" s="391"/>
      <c r="J36" s="42"/>
      <c r="K36" s="89"/>
      <c r="L36" s="1231"/>
      <c r="M36" s="29"/>
      <c r="N36" s="75"/>
      <c r="O36" s="69"/>
      <c r="P36" s="69"/>
    </row>
    <row r="37" spans="1:16" s="2" customFormat="1" ht="16.5" customHeight="1">
      <c r="A37" s="179"/>
      <c r="B37" s="222" t="s">
        <v>1</v>
      </c>
      <c r="C37" s="1181"/>
      <c r="D37" s="1257"/>
      <c r="E37" s="1265"/>
      <c r="F37" s="1259"/>
      <c r="G37" s="1343"/>
      <c r="H37" s="1257"/>
      <c r="I37" s="1265"/>
      <c r="J37" s="1259"/>
      <c r="K37" s="87"/>
      <c r="L37" s="1231"/>
      <c r="M37" s="82"/>
      <c r="N37" s="75"/>
      <c r="O37" s="69"/>
      <c r="P37" s="69"/>
    </row>
    <row r="38" spans="1:16" s="2" customFormat="1" ht="16.5" customHeight="1">
      <c r="A38" s="179"/>
      <c r="B38" s="222"/>
      <c r="C38" s="474"/>
      <c r="D38" s="78"/>
      <c r="E38" s="1261"/>
      <c r="F38" s="1256"/>
      <c r="G38" s="272"/>
      <c r="H38" s="78"/>
      <c r="I38" s="1261"/>
      <c r="J38" s="1256"/>
      <c r="K38" s="86"/>
      <c r="L38" s="1231"/>
      <c r="M38" s="82"/>
      <c r="N38" s="75"/>
      <c r="O38" s="69"/>
      <c r="P38" s="69"/>
    </row>
    <row r="39" spans="1:16" s="2" customFormat="1" ht="16.5" customHeight="1">
      <c r="A39" s="179"/>
      <c r="B39" s="222" t="s">
        <v>474</v>
      </c>
      <c r="C39" s="1180"/>
      <c r="D39" s="1262"/>
      <c r="E39" s="391"/>
      <c r="F39" s="1256"/>
      <c r="G39" s="272"/>
      <c r="H39" s="1262"/>
      <c r="I39" s="391"/>
      <c r="J39" s="42"/>
      <c r="K39" s="87"/>
      <c r="L39" s="1231"/>
      <c r="M39" s="29"/>
      <c r="N39" s="75"/>
      <c r="O39" s="69"/>
      <c r="P39" s="69"/>
    </row>
    <row r="40" spans="1:16" s="2" customFormat="1" ht="16.5" customHeight="1">
      <c r="A40" s="179"/>
      <c r="B40" s="222"/>
      <c r="C40" s="1181"/>
      <c r="D40" s="1257"/>
      <c r="E40" s="1258"/>
      <c r="F40" s="1259"/>
      <c r="G40" s="1343"/>
      <c r="H40" s="1257"/>
      <c r="I40" s="1258"/>
      <c r="J40" s="1259"/>
      <c r="K40" s="87"/>
      <c r="L40" s="1231"/>
      <c r="M40" s="29"/>
      <c r="N40" s="75"/>
      <c r="O40" s="69"/>
      <c r="P40" s="69"/>
    </row>
    <row r="41" spans="1:16" s="2" customFormat="1" ht="16.5" customHeight="1">
      <c r="A41" s="179"/>
      <c r="B41" s="222"/>
      <c r="C41" s="474"/>
      <c r="D41" s="78"/>
      <c r="E41" s="1261"/>
      <c r="F41" s="1256"/>
      <c r="G41" s="272"/>
      <c r="H41" s="78"/>
      <c r="I41" s="1261"/>
      <c r="J41" s="1256"/>
      <c r="K41" s="86"/>
      <c r="L41" s="1231"/>
      <c r="M41" s="82"/>
      <c r="N41" s="75"/>
      <c r="O41" s="69"/>
      <c r="P41" s="69"/>
    </row>
    <row r="42" spans="1:16" s="2" customFormat="1" ht="16.5" customHeight="1">
      <c r="A42" s="179"/>
      <c r="B42" s="222" t="s">
        <v>475</v>
      </c>
      <c r="C42" s="1180"/>
      <c r="D42" s="1315"/>
      <c r="E42" s="391"/>
      <c r="F42" s="42"/>
      <c r="G42" s="88" t="s">
        <v>1261</v>
      </c>
      <c r="H42" s="1315">
        <v>750</v>
      </c>
      <c r="I42" s="391" t="s">
        <v>20</v>
      </c>
      <c r="J42" s="1256" t="s">
        <v>1231</v>
      </c>
      <c r="K42" s="89"/>
      <c r="L42" s="1231"/>
      <c r="M42" s="29"/>
      <c r="N42" s="75"/>
      <c r="O42" s="69"/>
      <c r="P42" s="69"/>
    </row>
    <row r="43" spans="1:16" s="2" customFormat="1" ht="16.5" customHeight="1">
      <c r="A43" s="179"/>
      <c r="B43" s="222"/>
      <c r="C43" s="1180"/>
      <c r="D43" s="1315"/>
      <c r="E43" s="393"/>
      <c r="F43" s="42"/>
      <c r="G43" s="88"/>
      <c r="H43" s="1315"/>
      <c r="I43" s="391"/>
      <c r="J43" s="1256"/>
      <c r="K43" s="89"/>
      <c r="L43" s="1231"/>
      <c r="M43" s="29"/>
      <c r="N43" s="75"/>
      <c r="O43" s="69"/>
      <c r="P43" s="69"/>
    </row>
    <row r="44" spans="1:16" s="2" customFormat="1" ht="16.5" customHeight="1">
      <c r="A44" s="179"/>
      <c r="B44" s="222"/>
      <c r="C44" s="1291"/>
      <c r="D44" s="1236"/>
      <c r="E44" s="1266"/>
      <c r="F44" s="1174"/>
      <c r="G44" s="1344"/>
      <c r="H44" s="1236"/>
      <c r="I44" s="1266"/>
      <c r="J44" s="1174"/>
      <c r="K44" s="87"/>
      <c r="L44" s="1231"/>
      <c r="M44" s="82"/>
      <c r="N44" s="75"/>
      <c r="O44" s="69"/>
      <c r="P44" s="69"/>
    </row>
    <row r="45" spans="1:16" s="2" customFormat="1" ht="16.5" customHeight="1">
      <c r="A45" s="179"/>
      <c r="B45" s="222"/>
      <c r="C45" s="80"/>
      <c r="D45" s="1235"/>
      <c r="E45" s="82"/>
      <c r="F45" s="1160"/>
      <c r="G45" s="86"/>
      <c r="H45" s="1235"/>
      <c r="I45" s="82"/>
      <c r="J45" s="1160"/>
      <c r="K45" s="86"/>
      <c r="L45" s="1231"/>
      <c r="M45" s="82"/>
      <c r="N45" s="75"/>
      <c r="O45" s="69"/>
      <c r="P45" s="69"/>
    </row>
    <row r="46" spans="1:16" s="2" customFormat="1" ht="16.5" customHeight="1">
      <c r="A46" s="179"/>
      <c r="B46" s="222" t="s">
        <v>491</v>
      </c>
      <c r="C46" s="370"/>
      <c r="D46" s="1235"/>
      <c r="E46" s="29"/>
      <c r="F46" s="1160"/>
      <c r="G46" s="87"/>
      <c r="H46" s="1235"/>
      <c r="I46" s="29"/>
      <c r="J46" s="1160"/>
      <c r="K46" s="87"/>
      <c r="L46" s="1231"/>
      <c r="M46" s="29"/>
      <c r="N46" s="75"/>
      <c r="O46" s="69"/>
      <c r="P46" s="69"/>
    </row>
    <row r="47" spans="1:16" s="2" customFormat="1" ht="16.5" customHeight="1">
      <c r="A47" s="179"/>
      <c r="B47" s="222"/>
      <c r="C47" s="1291"/>
      <c r="D47" s="1236"/>
      <c r="E47" s="1266"/>
      <c r="F47" s="1174"/>
      <c r="G47" s="1344"/>
      <c r="H47" s="1236"/>
      <c r="I47" s="1266"/>
      <c r="J47" s="1174"/>
      <c r="K47" s="87"/>
      <c r="L47" s="1231"/>
      <c r="M47" s="82"/>
      <c r="N47" s="75"/>
      <c r="O47" s="69"/>
      <c r="P47" s="69"/>
    </row>
    <row r="48" spans="1:16" s="2" customFormat="1" ht="16.5" customHeight="1">
      <c r="A48" s="179"/>
      <c r="B48" s="222"/>
      <c r="C48" s="80"/>
      <c r="D48" s="1235"/>
      <c r="E48" s="82"/>
      <c r="F48" s="1160"/>
      <c r="G48" s="86"/>
      <c r="H48" s="1235"/>
      <c r="I48" s="82"/>
      <c r="J48" s="1160"/>
      <c r="K48" s="86"/>
      <c r="L48" s="1231"/>
      <c r="M48" s="82"/>
      <c r="N48" s="75"/>
      <c r="O48" s="69"/>
      <c r="P48" s="69"/>
    </row>
    <row r="49" spans="1:16" s="2" customFormat="1" ht="16.5" customHeight="1">
      <c r="A49" s="179"/>
      <c r="B49" s="222" t="s">
        <v>476</v>
      </c>
      <c r="C49" s="80"/>
      <c r="D49" s="1235"/>
      <c r="E49" s="29"/>
      <c r="F49" s="1160"/>
      <c r="G49" s="86"/>
      <c r="H49" s="1235"/>
      <c r="I49" s="29"/>
      <c r="J49" s="1160"/>
      <c r="K49" s="86"/>
      <c r="L49" s="1231"/>
      <c r="M49" s="29"/>
      <c r="N49" s="75"/>
      <c r="O49" s="69"/>
      <c r="P49" s="69"/>
    </row>
    <row r="50" spans="1:16" s="2" customFormat="1" ht="16.5" customHeight="1">
      <c r="A50" s="179"/>
      <c r="B50" s="222"/>
      <c r="C50" s="1291"/>
      <c r="D50" s="1236"/>
      <c r="E50" s="1266"/>
      <c r="F50" s="1174"/>
      <c r="G50" s="1344"/>
      <c r="H50" s="1236"/>
      <c r="I50" s="1266"/>
      <c r="J50" s="1174"/>
      <c r="K50" s="87"/>
      <c r="L50" s="1231"/>
      <c r="M50" s="82"/>
      <c r="N50" s="75"/>
      <c r="O50" s="69"/>
      <c r="P50" s="69"/>
    </row>
    <row r="51" spans="1:16" s="2" customFormat="1" ht="16.5" customHeight="1">
      <c r="A51" s="179"/>
      <c r="B51" s="222"/>
      <c r="C51" s="370"/>
      <c r="D51" s="1235"/>
      <c r="E51" s="82"/>
      <c r="F51" s="1160"/>
      <c r="G51" s="87"/>
      <c r="H51" s="1235"/>
      <c r="I51" s="82"/>
      <c r="J51" s="1160"/>
      <c r="K51" s="87"/>
      <c r="L51" s="1231"/>
      <c r="M51" s="82"/>
      <c r="N51" s="75"/>
      <c r="O51" s="69"/>
      <c r="P51" s="69"/>
    </row>
    <row r="52" spans="1:16" s="2" customFormat="1" ht="16.5" customHeight="1">
      <c r="A52" s="179"/>
      <c r="B52" s="222" t="s">
        <v>477</v>
      </c>
      <c r="C52" s="80"/>
      <c r="D52" s="1235"/>
      <c r="E52" s="29"/>
      <c r="F52" s="1160"/>
      <c r="G52" s="86"/>
      <c r="H52" s="1235"/>
      <c r="I52" s="29"/>
      <c r="J52" s="1160"/>
      <c r="K52" s="86"/>
      <c r="L52" s="1263"/>
      <c r="M52" s="82"/>
      <c r="N52" s="75"/>
      <c r="O52" s="69"/>
      <c r="P52" s="69"/>
    </row>
    <row r="53" spans="1:16" s="2" customFormat="1" ht="16.5" customHeight="1">
      <c r="A53" s="179"/>
      <c r="B53" s="222"/>
      <c r="C53" s="1291"/>
      <c r="D53" s="1236"/>
      <c r="E53" s="1266"/>
      <c r="F53" s="1174"/>
      <c r="G53" s="1344"/>
      <c r="H53" s="1236"/>
      <c r="I53" s="1266"/>
      <c r="J53" s="1174"/>
      <c r="K53" s="87"/>
      <c r="L53" s="1231"/>
      <c r="M53" s="82"/>
      <c r="N53" s="75"/>
      <c r="O53" s="69"/>
      <c r="P53" s="69"/>
    </row>
    <row r="54" spans="1:16" s="2" customFormat="1" ht="16.5" customHeight="1">
      <c r="A54" s="179"/>
      <c r="B54" s="222"/>
      <c r="C54" s="370"/>
      <c r="D54" s="1235"/>
      <c r="E54" s="82"/>
      <c r="F54" s="1160"/>
      <c r="G54" s="87"/>
      <c r="H54" s="1235"/>
      <c r="I54" s="82"/>
      <c r="J54" s="1160"/>
      <c r="K54" s="87"/>
      <c r="L54" s="1231"/>
      <c r="M54" s="82"/>
      <c r="N54" s="75"/>
      <c r="O54" s="69"/>
      <c r="P54" s="69"/>
    </row>
    <row r="55" spans="1:16" s="2" customFormat="1" ht="16.5" customHeight="1">
      <c r="A55" s="179"/>
      <c r="B55" s="222" t="s">
        <v>478</v>
      </c>
      <c r="C55" s="370"/>
      <c r="D55" s="1235"/>
      <c r="E55" s="29"/>
      <c r="F55" s="1160"/>
      <c r="G55" s="87"/>
      <c r="H55" s="1235"/>
      <c r="I55" s="29"/>
      <c r="J55" s="1160"/>
      <c r="K55" s="87"/>
      <c r="L55" s="1231"/>
      <c r="M55" s="29"/>
      <c r="N55" s="75"/>
      <c r="O55" s="69"/>
      <c r="P55" s="69"/>
    </row>
    <row r="56" spans="1:16" s="2" customFormat="1" ht="16.5" customHeight="1">
      <c r="A56" s="179"/>
      <c r="B56" s="222"/>
      <c r="C56" s="1291"/>
      <c r="D56" s="1236"/>
      <c r="E56" s="1266"/>
      <c r="F56" s="1174"/>
      <c r="G56" s="1344"/>
      <c r="H56" s="1236"/>
      <c r="I56" s="1266"/>
      <c r="J56" s="1174"/>
      <c r="K56" s="87"/>
      <c r="L56" s="1231"/>
      <c r="M56" s="82"/>
      <c r="N56" s="75"/>
      <c r="O56" s="69"/>
      <c r="P56" s="69"/>
    </row>
    <row r="57" spans="1:16" s="2" customFormat="1" ht="16.5" customHeight="1">
      <c r="A57" s="179"/>
      <c r="B57" s="222"/>
      <c r="C57" s="80"/>
      <c r="D57" s="1235"/>
      <c r="E57" s="82"/>
      <c r="F57" s="1160"/>
      <c r="G57" s="86"/>
      <c r="H57" s="1235"/>
      <c r="I57" s="82"/>
      <c r="J57" s="1160"/>
      <c r="K57" s="86"/>
      <c r="L57" s="1231"/>
      <c r="M57" s="82"/>
      <c r="N57" s="75"/>
      <c r="O57" s="69"/>
      <c r="P57" s="69"/>
    </row>
    <row r="58" spans="1:16" s="2" customFormat="1" ht="16.5" customHeight="1">
      <c r="A58" s="179"/>
      <c r="B58" s="222" t="s">
        <v>479</v>
      </c>
      <c r="C58" s="370"/>
      <c r="D58" s="1235"/>
      <c r="E58" s="29"/>
      <c r="F58" s="1160"/>
      <c r="G58" s="87"/>
      <c r="H58" s="1235"/>
      <c r="I58" s="29"/>
      <c r="J58" s="1160"/>
      <c r="K58" s="87"/>
      <c r="L58" s="1231"/>
      <c r="M58" s="29"/>
      <c r="N58" s="75"/>
      <c r="O58" s="69"/>
      <c r="P58" s="69"/>
    </row>
    <row r="59" spans="1:16" s="2" customFormat="1" ht="16.5" customHeight="1">
      <c r="A59" s="179"/>
      <c r="B59" s="222"/>
      <c r="C59" s="1291"/>
      <c r="D59" s="1236"/>
      <c r="E59" s="1266"/>
      <c r="F59" s="1174"/>
      <c r="G59" s="1344"/>
      <c r="H59" s="1236"/>
      <c r="I59" s="1266"/>
      <c r="J59" s="1174"/>
      <c r="K59" s="87"/>
      <c r="L59" s="1231"/>
      <c r="M59" s="82"/>
      <c r="N59" s="75"/>
      <c r="O59" s="69"/>
      <c r="P59" s="69"/>
    </row>
    <row r="60" spans="1:16" s="2" customFormat="1" ht="16.5" customHeight="1">
      <c r="A60" s="179"/>
      <c r="B60" s="222"/>
      <c r="C60" s="80"/>
      <c r="D60" s="1235"/>
      <c r="E60" s="82"/>
      <c r="F60" s="1160"/>
      <c r="G60" s="86"/>
      <c r="H60" s="1235"/>
      <c r="I60" s="82"/>
      <c r="J60" s="1160"/>
      <c r="K60" s="86"/>
      <c r="L60" s="1231"/>
      <c r="M60" s="82"/>
      <c r="N60" s="75"/>
      <c r="O60" s="69"/>
      <c r="P60" s="69"/>
    </row>
    <row r="61" spans="1:16" s="2" customFormat="1" ht="16.5" customHeight="1">
      <c r="A61" s="179"/>
      <c r="B61" s="222" t="s">
        <v>480</v>
      </c>
      <c r="C61" s="80"/>
      <c r="D61" s="1235"/>
      <c r="E61" s="29"/>
      <c r="F61" s="1160"/>
      <c r="G61" s="86"/>
      <c r="H61" s="1235"/>
      <c r="I61" s="29"/>
      <c r="J61" s="1160"/>
      <c r="K61" s="86"/>
      <c r="L61" s="1231"/>
      <c r="M61" s="29"/>
      <c r="N61" s="75"/>
      <c r="O61" s="69"/>
      <c r="P61" s="69"/>
    </row>
    <row r="62" spans="1:16" s="2" customFormat="1" ht="16.5" customHeight="1">
      <c r="A62" s="184"/>
      <c r="B62" s="1347"/>
      <c r="C62" s="80"/>
      <c r="D62" s="1235"/>
      <c r="E62" s="82"/>
      <c r="F62" s="1160"/>
      <c r="G62" s="1345"/>
      <c r="H62" s="1236"/>
      <c r="I62" s="1266"/>
      <c r="J62" s="1174"/>
      <c r="K62" s="86"/>
      <c r="L62" s="1231"/>
      <c r="M62" s="82"/>
      <c r="N62" s="75"/>
      <c r="O62" s="69"/>
      <c r="P62" s="69"/>
    </row>
    <row r="63" spans="1:16" s="2" customFormat="1" ht="16.5" customHeight="1">
      <c r="A63" s="1151"/>
      <c r="B63" s="1152" t="s">
        <v>1</v>
      </c>
      <c r="C63" s="1183"/>
      <c r="D63" s="1243"/>
      <c r="E63" s="1220"/>
      <c r="F63" s="1187"/>
      <c r="G63" s="1332" t="s">
        <v>1</v>
      </c>
      <c r="H63" s="1243"/>
      <c r="I63" s="1220"/>
      <c r="J63" s="1187"/>
      <c r="K63" s="87"/>
      <c r="L63" s="1231"/>
      <c r="M63" s="82"/>
      <c r="N63" s="75"/>
      <c r="O63" s="69"/>
      <c r="P63" s="69"/>
    </row>
    <row r="64" spans="1:16" s="2" customFormat="1" ht="16.5" customHeight="1">
      <c r="A64" s="1153" t="s">
        <v>481</v>
      </c>
      <c r="B64" s="187"/>
      <c r="C64" s="126" t="s">
        <v>1112</v>
      </c>
      <c r="D64" s="1244">
        <f>SUM(D10:D62)</f>
        <v>1955</v>
      </c>
      <c r="E64" s="1254"/>
      <c r="F64" s="1160"/>
      <c r="G64" s="4" t="s">
        <v>1112</v>
      </c>
      <c r="H64" s="1244">
        <f>SUM(H10:H62)</f>
        <v>3390</v>
      </c>
      <c r="I64" s="1254"/>
      <c r="J64" s="1160"/>
      <c r="K64" s="4"/>
      <c r="L64" s="1284"/>
      <c r="M64" s="82"/>
      <c r="N64" s="75"/>
      <c r="O64" s="69"/>
      <c r="P64" s="69"/>
    </row>
    <row r="65" spans="1:33" s="2" customFormat="1" ht="16.5" customHeight="1">
      <c r="A65" s="179"/>
      <c r="B65" s="187"/>
      <c r="C65" s="126" t="s">
        <v>1113</v>
      </c>
      <c r="D65" s="1244">
        <v>0</v>
      </c>
      <c r="E65" s="1254"/>
      <c r="F65" s="1160"/>
      <c r="G65" s="4" t="s">
        <v>1113</v>
      </c>
      <c r="H65" s="1244">
        <v>0</v>
      </c>
      <c r="I65" s="1254"/>
      <c r="J65" s="1160"/>
      <c r="K65" s="4"/>
      <c r="L65" s="1284"/>
      <c r="M65" s="82"/>
      <c r="N65" s="75"/>
      <c r="O65" s="69"/>
      <c r="P65" s="69"/>
    </row>
    <row r="66" spans="1:33" s="2" customFormat="1" ht="16.5" customHeight="1">
      <c r="A66" s="179"/>
      <c r="B66" s="187"/>
      <c r="C66" s="314" t="s">
        <v>1129</v>
      </c>
      <c r="D66" s="805">
        <f>SUM(D64:D65)</f>
        <v>1955</v>
      </c>
      <c r="E66" s="161"/>
      <c r="F66" s="155"/>
      <c r="G66" s="12" t="s">
        <v>1129</v>
      </c>
      <c r="H66" s="805">
        <f>SUM(H64:H65)</f>
        <v>3390</v>
      </c>
      <c r="I66" s="335"/>
      <c r="J66" s="1195"/>
      <c r="K66" s="4"/>
      <c r="L66" s="1284"/>
      <c r="M66" s="82"/>
      <c r="N66" s="75"/>
      <c r="O66" s="69"/>
      <c r="P66" s="69"/>
    </row>
    <row r="67" spans="1:33" s="2" customFormat="1" ht="16.5" customHeight="1">
      <c r="A67" s="33"/>
      <c r="B67" s="1139"/>
      <c r="C67" s="33"/>
      <c r="D67" s="1232"/>
      <c r="E67" s="1219"/>
      <c r="F67" s="1163"/>
      <c r="G67" s="1139"/>
      <c r="H67" s="1232"/>
      <c r="I67" s="1219"/>
      <c r="J67" s="1163"/>
      <c r="L67" s="986"/>
      <c r="M67" s="32"/>
      <c r="N67" s="4"/>
    </row>
    <row r="68" spans="1:33" s="2" customFormat="1" ht="16.5" customHeight="1">
      <c r="D68" s="986"/>
      <c r="E68" s="32"/>
      <c r="F68" s="4"/>
      <c r="H68" s="986"/>
      <c r="I68" s="32"/>
      <c r="J68" s="4"/>
      <c r="L68" s="986"/>
      <c r="M68" s="32"/>
      <c r="N68" s="4"/>
    </row>
    <row r="69" spans="1:33" s="2" customFormat="1" ht="16.5" customHeight="1">
      <c r="B69" s="1"/>
      <c r="C69" s="1"/>
      <c r="D69" s="1299"/>
      <c r="E69" s="90"/>
      <c r="F69" s="1"/>
      <c r="G69" s="1"/>
      <c r="H69" s="1299"/>
      <c r="I69" s="90"/>
      <c r="J69" s="1"/>
      <c r="K69" s="6"/>
      <c r="L69" s="1234"/>
      <c r="M69" s="29"/>
      <c r="N69" s="6"/>
    </row>
    <row r="70" spans="1:33" s="2" customFormat="1" ht="16.5" customHeight="1">
      <c r="A70" s="72"/>
      <c r="B70" s="87"/>
      <c r="C70" s="70"/>
      <c r="D70" s="1333"/>
      <c r="E70" s="558"/>
      <c r="F70" s="71"/>
      <c r="G70" s="70"/>
      <c r="I70" s="558"/>
      <c r="J70" s="1302" t="s">
        <v>408</v>
      </c>
      <c r="K70" s="70"/>
      <c r="L70" s="1334"/>
      <c r="M70" s="558"/>
      <c r="N70" s="71"/>
      <c r="O70" s="69"/>
      <c r="P70" s="69"/>
    </row>
    <row r="71" spans="1:33" s="47" customFormat="1" ht="18" customHeight="1">
      <c r="A71" s="25" t="s">
        <v>955</v>
      </c>
      <c r="B71" s="1223"/>
      <c r="C71" s="219" t="s">
        <v>7</v>
      </c>
      <c r="D71" s="800"/>
      <c r="E71" s="338"/>
      <c r="F71" s="582"/>
      <c r="G71" s="401" t="s">
        <v>425</v>
      </c>
      <c r="H71" s="811"/>
      <c r="I71" s="333"/>
      <c r="J71" s="583"/>
      <c r="K71" s="1217"/>
      <c r="L71" s="827"/>
      <c r="M71" s="347"/>
      <c r="N71" s="1131"/>
    </row>
    <row r="72" spans="1:33" s="47" customFormat="1" ht="18" customHeight="1">
      <c r="A72" s="45"/>
      <c r="B72" s="1224"/>
      <c r="C72" s="455" t="s">
        <v>412</v>
      </c>
      <c r="D72" s="801" t="s">
        <v>429</v>
      </c>
      <c r="E72" s="334" t="s">
        <v>302</v>
      </c>
      <c r="F72" s="583" t="s">
        <v>413</v>
      </c>
      <c r="G72" s="457" t="s">
        <v>412</v>
      </c>
      <c r="H72" s="801" t="s">
        <v>429</v>
      </c>
      <c r="I72" s="334" t="s">
        <v>302</v>
      </c>
      <c r="J72" s="586" t="s">
        <v>413</v>
      </c>
      <c r="K72" s="1336"/>
      <c r="L72" s="827"/>
      <c r="M72" s="347"/>
      <c r="N72" s="1131"/>
    </row>
    <row r="73" spans="1:33" s="2" customFormat="1" ht="6.6" customHeight="1">
      <c r="A73" s="15"/>
      <c r="C73" s="15"/>
      <c r="D73" s="986"/>
      <c r="E73" s="32"/>
      <c r="F73" s="236"/>
      <c r="G73" s="15"/>
      <c r="H73" s="986"/>
      <c r="I73" s="32"/>
      <c r="J73" s="236"/>
      <c r="K73" s="15"/>
      <c r="L73" s="986"/>
      <c r="M73" s="32"/>
      <c r="N73" s="4"/>
    </row>
    <row r="74" spans="1:33" s="2" customFormat="1" ht="16.5" customHeight="1">
      <c r="A74" s="15" t="s">
        <v>300</v>
      </c>
      <c r="B74" s="38"/>
      <c r="C74" s="15"/>
      <c r="D74" s="986"/>
      <c r="E74" s="32"/>
      <c r="F74" s="236"/>
      <c r="G74" s="15"/>
      <c r="H74" s="986"/>
      <c r="I74" s="32"/>
      <c r="J74" s="236"/>
      <c r="K74" s="15"/>
      <c r="L74" s="986"/>
      <c r="M74" s="32"/>
      <c r="N74" s="4"/>
    </row>
    <row r="75" spans="1:33" s="2" customFormat="1" ht="6" customHeight="1">
      <c r="A75" s="179"/>
      <c r="B75" s="180"/>
      <c r="C75" s="36"/>
      <c r="D75" s="803"/>
      <c r="E75" s="347"/>
      <c r="F75" s="147"/>
      <c r="G75" s="36"/>
      <c r="H75" s="803"/>
      <c r="I75" s="347"/>
      <c r="J75" s="147"/>
      <c r="K75" s="300"/>
      <c r="L75" s="803"/>
      <c r="M75" s="1144"/>
      <c r="N75" s="137"/>
      <c r="AD75" s="51"/>
      <c r="AE75" s="51"/>
      <c r="AF75" s="51"/>
      <c r="AG75" s="51"/>
    </row>
    <row r="76" spans="1:33" s="2" customFormat="1" ht="16.5" customHeight="1">
      <c r="A76" s="15"/>
      <c r="B76" s="168" t="s">
        <v>482</v>
      </c>
      <c r="C76" s="5"/>
      <c r="D76" s="982"/>
      <c r="E76" s="29"/>
      <c r="F76" s="27"/>
      <c r="H76" s="1271"/>
      <c r="I76" s="29"/>
      <c r="J76" s="27"/>
      <c r="L76" s="986"/>
      <c r="M76" s="29"/>
      <c r="N76" s="6"/>
    </row>
    <row r="77" spans="1:33" s="2" customFormat="1" ht="16.5" customHeight="1">
      <c r="A77" s="15"/>
      <c r="B77" s="168"/>
      <c r="C77" s="15"/>
      <c r="D77" s="1246"/>
      <c r="E77" s="29"/>
      <c r="F77" s="27"/>
      <c r="H77" s="1246"/>
      <c r="I77" s="29"/>
      <c r="J77" s="27"/>
      <c r="L77" s="1246"/>
      <c r="M77" s="29"/>
      <c r="N77" s="6"/>
    </row>
    <row r="78" spans="1:33" s="2" customFormat="1" ht="16.5" customHeight="1">
      <c r="A78" s="15"/>
      <c r="B78" s="168"/>
      <c r="C78" s="45"/>
      <c r="D78" s="1247"/>
      <c r="E78" s="1260"/>
      <c r="F78" s="1198"/>
      <c r="G78" s="514"/>
      <c r="H78" s="1247"/>
      <c r="I78" s="1260"/>
      <c r="J78" s="1198"/>
      <c r="K78" s="14"/>
      <c r="L78" s="982"/>
      <c r="M78" s="29"/>
      <c r="N78" s="6"/>
    </row>
    <row r="79" spans="1:33" s="2" customFormat="1" ht="16.5" customHeight="1">
      <c r="A79" s="15"/>
      <c r="B79" s="168"/>
      <c r="C79" s="5"/>
      <c r="D79" s="982"/>
      <c r="E79" s="29"/>
      <c r="F79" s="27"/>
      <c r="G79" s="14"/>
      <c r="H79" s="982"/>
      <c r="I79" s="29"/>
      <c r="J79" s="27"/>
      <c r="K79" s="14"/>
      <c r="L79" s="982"/>
      <c r="M79" s="29"/>
      <c r="N79" s="6"/>
    </row>
    <row r="80" spans="1:33" s="2" customFormat="1" ht="16.5" customHeight="1">
      <c r="A80" s="15"/>
      <c r="B80" s="168" t="s">
        <v>483</v>
      </c>
      <c r="C80" s="5"/>
      <c r="D80" s="1246"/>
      <c r="E80" s="32"/>
      <c r="F80" s="27"/>
      <c r="G80" s="14"/>
      <c r="H80" s="982"/>
      <c r="I80" s="29"/>
      <c r="J80" s="27"/>
      <c r="L80" s="986"/>
      <c r="M80" s="29"/>
      <c r="N80" s="75"/>
    </row>
    <row r="81" spans="1:14" s="2" customFormat="1" ht="16.5" customHeight="1">
      <c r="A81" s="15"/>
      <c r="B81" s="168"/>
      <c r="C81" s="45"/>
      <c r="D81" s="1247"/>
      <c r="E81" s="1260"/>
      <c r="F81" s="1198"/>
      <c r="G81" s="514"/>
      <c r="H81" s="1247"/>
      <c r="I81" s="1260"/>
      <c r="J81" s="1198"/>
      <c r="K81" s="14"/>
      <c r="L81" s="982"/>
      <c r="M81" s="29"/>
      <c r="N81" s="6"/>
    </row>
    <row r="82" spans="1:14" s="2" customFormat="1" ht="16.5" customHeight="1">
      <c r="A82" s="15"/>
      <c r="B82" s="168"/>
      <c r="C82" s="5"/>
      <c r="D82" s="982"/>
      <c r="E82" s="29"/>
      <c r="F82" s="27"/>
      <c r="G82" s="14"/>
      <c r="H82" s="982"/>
      <c r="I82" s="29"/>
      <c r="J82" s="27"/>
      <c r="K82" s="14"/>
      <c r="L82" s="982"/>
      <c r="M82" s="29"/>
      <c r="N82" s="6"/>
    </row>
    <row r="83" spans="1:14" s="2" customFormat="1" ht="16.5" customHeight="1">
      <c r="A83" s="15"/>
      <c r="B83" s="168" t="s">
        <v>484</v>
      </c>
      <c r="C83" s="15"/>
      <c r="D83" s="1271"/>
      <c r="E83" s="29"/>
      <c r="F83" s="27"/>
      <c r="H83" s="1271"/>
      <c r="I83" s="29"/>
      <c r="J83" s="1160"/>
      <c r="L83" s="1271"/>
      <c r="M83" s="29"/>
      <c r="N83" s="75"/>
    </row>
    <row r="84" spans="1:14" s="2" customFormat="1" ht="16.5" customHeight="1">
      <c r="A84" s="15"/>
      <c r="B84" s="168"/>
      <c r="C84" s="45"/>
      <c r="D84" s="1247"/>
      <c r="E84" s="1219"/>
      <c r="F84" s="1198"/>
      <c r="G84" s="514"/>
      <c r="H84" s="1247"/>
      <c r="I84" s="1219"/>
      <c r="J84" s="1198"/>
      <c r="K84" s="14"/>
      <c r="L84" s="982"/>
      <c r="M84" s="32"/>
      <c r="N84" s="6"/>
    </row>
    <row r="85" spans="1:14" s="2" customFormat="1" ht="16.5" customHeight="1">
      <c r="A85" s="15"/>
      <c r="B85" s="168"/>
      <c r="C85" s="5"/>
      <c r="D85" s="982"/>
      <c r="E85" s="32"/>
      <c r="F85" s="27"/>
      <c r="G85" s="14"/>
      <c r="H85" s="982"/>
      <c r="I85" s="32"/>
      <c r="J85" s="27"/>
      <c r="K85" s="14"/>
      <c r="L85" s="982"/>
      <c r="M85" s="32"/>
      <c r="N85" s="6"/>
    </row>
    <row r="86" spans="1:14" s="2" customFormat="1" ht="16.5" customHeight="1">
      <c r="A86" s="15"/>
      <c r="B86" s="168" t="s">
        <v>485</v>
      </c>
      <c r="C86" s="15"/>
      <c r="D86" s="986"/>
      <c r="E86" s="29"/>
      <c r="F86" s="27"/>
      <c r="G86" s="14"/>
      <c r="H86" s="982"/>
      <c r="I86" s="29"/>
      <c r="J86" s="27"/>
      <c r="L86" s="986"/>
      <c r="M86" s="29"/>
      <c r="N86" s="75"/>
    </row>
    <row r="87" spans="1:14" s="2" customFormat="1" ht="16.5" customHeight="1">
      <c r="A87" s="15"/>
      <c r="B87" s="168"/>
      <c r="C87" s="45"/>
      <c r="D87" s="1247"/>
      <c r="E87" s="1260"/>
      <c r="F87" s="1198"/>
      <c r="G87" s="514"/>
      <c r="H87" s="1247"/>
      <c r="I87" s="1219"/>
      <c r="J87" s="1198"/>
      <c r="K87" s="14"/>
      <c r="L87" s="982"/>
      <c r="M87" s="29"/>
      <c r="N87" s="6"/>
    </row>
    <row r="88" spans="1:14" s="2" customFormat="1" ht="16.5" customHeight="1">
      <c r="A88" s="15"/>
      <c r="B88" s="168"/>
      <c r="C88" s="5"/>
      <c r="D88" s="982"/>
      <c r="E88" s="29"/>
      <c r="F88" s="27"/>
      <c r="G88" s="14"/>
      <c r="H88" s="982"/>
      <c r="I88" s="32"/>
      <c r="J88" s="27"/>
      <c r="K88" s="14"/>
      <c r="L88" s="982"/>
      <c r="M88" s="29"/>
      <c r="N88" s="6"/>
    </row>
    <row r="89" spans="1:14" s="2" customFormat="1" ht="16.5" customHeight="1">
      <c r="A89" s="15"/>
      <c r="B89" s="168" t="s">
        <v>486</v>
      </c>
      <c r="C89" s="15" t="s">
        <v>121</v>
      </c>
      <c r="D89" s="1012">
        <v>400</v>
      </c>
      <c r="E89" s="391" t="s">
        <v>20</v>
      </c>
      <c r="F89" s="27" t="s">
        <v>67</v>
      </c>
      <c r="G89" s="2" t="s">
        <v>121</v>
      </c>
      <c r="H89" s="1012">
        <v>700</v>
      </c>
      <c r="I89" s="391" t="s">
        <v>18</v>
      </c>
      <c r="J89" s="1160" t="s">
        <v>67</v>
      </c>
      <c r="L89" s="986"/>
      <c r="M89" s="29"/>
      <c r="N89" s="6"/>
    </row>
    <row r="90" spans="1:14" s="2" customFormat="1" ht="16.5" customHeight="1">
      <c r="A90" s="15"/>
      <c r="B90" s="168"/>
      <c r="C90" s="15"/>
      <c r="D90" s="1249"/>
      <c r="E90" s="391"/>
      <c r="F90" s="27"/>
      <c r="H90" s="1012"/>
      <c r="I90" s="391"/>
      <c r="J90" s="1160"/>
      <c r="L90" s="986"/>
      <c r="M90" s="29"/>
      <c r="N90" s="6"/>
    </row>
    <row r="91" spans="1:14" s="2" customFormat="1" ht="16.5" customHeight="1">
      <c r="A91" s="15"/>
      <c r="B91" s="168"/>
      <c r="C91" s="33"/>
      <c r="D91" s="1250"/>
      <c r="E91" s="1219"/>
      <c r="F91" s="1163"/>
      <c r="G91" s="1139"/>
      <c r="H91" s="1250"/>
      <c r="I91" s="1219"/>
      <c r="J91" s="1163"/>
      <c r="L91" s="986"/>
      <c r="M91" s="32"/>
      <c r="N91" s="4"/>
    </row>
    <row r="92" spans="1:14" s="2" customFormat="1" ht="16.5" customHeight="1">
      <c r="A92" s="15"/>
      <c r="B92" s="168"/>
      <c r="C92" s="5"/>
      <c r="D92" s="1013"/>
      <c r="E92" s="29"/>
      <c r="F92" s="27"/>
      <c r="G92" s="14"/>
      <c r="H92" s="1013"/>
      <c r="I92" s="29"/>
      <c r="J92" s="27"/>
      <c r="K92" s="14"/>
      <c r="L92" s="982"/>
      <c r="M92" s="29"/>
      <c r="N92" s="6"/>
    </row>
    <row r="93" spans="1:14" s="2" customFormat="1" ht="16.5" customHeight="1">
      <c r="A93" s="15"/>
      <c r="B93" s="168" t="s">
        <v>487</v>
      </c>
      <c r="C93" s="15"/>
      <c r="D93" s="1012"/>
      <c r="E93" s="32"/>
      <c r="F93" s="27"/>
      <c r="G93" s="14"/>
      <c r="H93" s="1249"/>
      <c r="I93" s="32"/>
      <c r="J93" s="27"/>
      <c r="L93" s="1271"/>
      <c r="M93" s="29"/>
      <c r="N93" s="75"/>
    </row>
    <row r="94" spans="1:14" s="2" customFormat="1" ht="16.5" customHeight="1">
      <c r="A94" s="15"/>
      <c r="B94" s="168"/>
      <c r="C94" s="33"/>
      <c r="D94" s="1250"/>
      <c r="E94" s="1219"/>
      <c r="F94" s="1163"/>
      <c r="G94" s="1139"/>
      <c r="H94" s="1250"/>
      <c r="I94" s="1219"/>
      <c r="J94" s="1163"/>
      <c r="L94" s="986"/>
      <c r="M94" s="32"/>
      <c r="N94" s="4"/>
    </row>
    <row r="95" spans="1:14" s="2" customFormat="1" ht="16.5" customHeight="1">
      <c r="A95" s="15"/>
      <c r="B95" s="1603" t="s">
        <v>488</v>
      </c>
      <c r="C95" s="15"/>
      <c r="D95" s="1249"/>
      <c r="E95" s="32"/>
      <c r="F95" s="27"/>
      <c r="H95" s="1012"/>
      <c r="I95" s="29"/>
      <c r="J95" s="27"/>
      <c r="L95" s="1271"/>
      <c r="M95" s="29"/>
      <c r="N95" s="6"/>
    </row>
    <row r="96" spans="1:14" s="2" customFormat="1" ht="16.5" customHeight="1">
      <c r="A96" s="15"/>
      <c r="B96" s="1603"/>
      <c r="C96" s="15"/>
      <c r="D96" s="1012"/>
      <c r="E96" s="29"/>
      <c r="F96" s="236"/>
      <c r="H96" s="1012"/>
      <c r="I96" s="29"/>
      <c r="J96" s="236"/>
      <c r="L96" s="1271"/>
      <c r="M96" s="29"/>
      <c r="N96" s="6"/>
    </row>
    <row r="97" spans="1:16" s="2" customFormat="1" ht="16.5" customHeight="1">
      <c r="A97" s="15"/>
      <c r="B97" s="1603"/>
      <c r="C97" s="15"/>
      <c r="D97" s="1012"/>
      <c r="E97" s="29"/>
      <c r="F97" s="236"/>
      <c r="H97" s="1012"/>
      <c r="I97" s="29"/>
      <c r="J97" s="236"/>
      <c r="L97" s="1271"/>
      <c r="M97" s="29"/>
      <c r="N97" s="6"/>
    </row>
    <row r="98" spans="1:16" s="2" customFormat="1" ht="16.5" customHeight="1">
      <c r="A98" s="1140"/>
      <c r="B98" s="1141"/>
      <c r="C98" s="1206"/>
      <c r="D98" s="1251"/>
      <c r="E98" s="1283"/>
      <c r="F98" s="505"/>
      <c r="G98" s="498"/>
      <c r="H98" s="1251"/>
      <c r="I98" s="1283"/>
      <c r="J98" s="505"/>
      <c r="K98" s="14"/>
      <c r="L98" s="982"/>
      <c r="M98" s="29"/>
      <c r="N98" s="6"/>
    </row>
    <row r="99" spans="1:16" s="2" customFormat="1" ht="16.5" customHeight="1">
      <c r="A99" s="1156" t="s">
        <v>489</v>
      </c>
      <c r="B99" s="626"/>
      <c r="C99" s="126" t="s">
        <v>1112</v>
      </c>
      <c r="D99" s="1244">
        <v>400</v>
      </c>
      <c r="E99" s="1254"/>
      <c r="F99" s="668"/>
      <c r="G99" s="4" t="s">
        <v>1112</v>
      </c>
      <c r="H99" s="1244">
        <f>SUM(H76:H97)</f>
        <v>700</v>
      </c>
      <c r="I99" s="1254"/>
      <c r="J99" s="668"/>
      <c r="K99" s="4"/>
      <c r="L99" s="1284"/>
      <c r="M99" s="629"/>
      <c r="N99" s="83"/>
    </row>
    <row r="100" spans="1:16" s="2" customFormat="1" ht="16.5" customHeight="1">
      <c r="A100" s="650"/>
      <c r="B100" s="626"/>
      <c r="C100" s="126" t="s">
        <v>1113</v>
      </c>
      <c r="D100" s="1244">
        <v>0</v>
      </c>
      <c r="E100" s="1254"/>
      <c r="F100" s="668"/>
      <c r="G100" s="4" t="s">
        <v>1113</v>
      </c>
      <c r="H100" s="1244">
        <v>0</v>
      </c>
      <c r="I100" s="1254"/>
      <c r="J100" s="668"/>
      <c r="K100" s="4"/>
      <c r="L100" s="1284"/>
      <c r="M100" s="629"/>
      <c r="N100" s="83"/>
      <c r="O100" s="69"/>
      <c r="P100" s="69"/>
    </row>
    <row r="101" spans="1:16" s="2" customFormat="1" ht="16.5" customHeight="1">
      <c r="A101" s="650"/>
      <c r="B101" s="626"/>
      <c r="C101" s="314" t="s">
        <v>1129</v>
      </c>
      <c r="D101" s="805">
        <f>SUM(D99:D100)</f>
        <v>400</v>
      </c>
      <c r="E101" s="161"/>
      <c r="F101" s="155"/>
      <c r="G101" s="12" t="s">
        <v>1129</v>
      </c>
      <c r="H101" s="805">
        <f>SUM(H99:H100)</f>
        <v>700</v>
      </c>
      <c r="I101" s="335"/>
      <c r="J101" s="1195"/>
      <c r="K101" s="4"/>
      <c r="L101" s="1284"/>
      <c r="M101" s="629"/>
      <c r="N101" s="83"/>
      <c r="O101" s="69"/>
      <c r="P101" s="69"/>
    </row>
    <row r="102" spans="1:16" s="2" customFormat="1" ht="16.5" customHeight="1">
      <c r="A102" s="1157"/>
      <c r="B102" s="1158"/>
      <c r="C102" s="1209"/>
      <c r="D102" s="1330"/>
      <c r="E102" s="1285"/>
      <c r="F102" s="1212"/>
      <c r="G102" s="1162"/>
      <c r="H102" s="1330"/>
      <c r="I102" s="1285"/>
      <c r="J102" s="1212"/>
      <c r="K102" s="4"/>
      <c r="L102" s="1284"/>
      <c r="M102" s="629"/>
      <c r="N102" s="83"/>
      <c r="O102" s="69"/>
      <c r="P102" s="69"/>
    </row>
    <row r="103" spans="1:16" s="2" customFormat="1" ht="16.5" customHeight="1">
      <c r="A103" s="1151"/>
      <c r="B103" s="1159"/>
      <c r="C103" s="1228"/>
      <c r="D103" s="1331"/>
      <c r="E103" s="1213"/>
      <c r="F103" s="1229"/>
      <c r="G103" s="1346"/>
      <c r="H103" s="1331"/>
      <c r="I103" s="1213"/>
      <c r="J103" s="1229"/>
      <c r="K103" s="70"/>
      <c r="L103" s="1302"/>
      <c r="M103" s="558"/>
      <c r="N103" s="71"/>
      <c r="O103" s="69"/>
      <c r="P103" s="69"/>
    </row>
    <row r="104" spans="1:16" s="2" customFormat="1" ht="16.5" customHeight="1">
      <c r="A104" s="1156" t="s">
        <v>1233</v>
      </c>
      <c r="B104" s="87"/>
      <c r="C104" s="126" t="s">
        <v>1112</v>
      </c>
      <c r="D104" s="1314">
        <f>SUM(D64,D99)</f>
        <v>2355</v>
      </c>
      <c r="E104" s="558"/>
      <c r="F104" s="1142"/>
      <c r="G104" s="126" t="s">
        <v>1112</v>
      </c>
      <c r="H104" s="1314">
        <f>SUM(H64,H99)</f>
        <v>4090</v>
      </c>
      <c r="I104" s="558"/>
      <c r="J104" s="1142"/>
      <c r="K104" s="4"/>
      <c r="L104" s="1302"/>
      <c r="M104" s="558"/>
      <c r="N104" s="71"/>
      <c r="O104" s="69"/>
      <c r="P104" s="69"/>
    </row>
    <row r="105" spans="1:16" s="2" customFormat="1" ht="16.5" customHeight="1">
      <c r="A105" s="179"/>
      <c r="B105" s="87"/>
      <c r="C105" s="126" t="s">
        <v>1113</v>
      </c>
      <c r="D105" s="1314">
        <v>0</v>
      </c>
      <c r="E105" s="558"/>
      <c r="F105" s="1142"/>
      <c r="G105" s="126" t="s">
        <v>1113</v>
      </c>
      <c r="H105" s="1314">
        <v>0</v>
      </c>
      <c r="I105" s="558"/>
      <c r="J105" s="1142"/>
      <c r="K105" s="4"/>
      <c r="L105" s="1302"/>
      <c r="M105" s="558"/>
      <c r="N105" s="71"/>
      <c r="O105" s="69"/>
      <c r="P105" s="69"/>
    </row>
    <row r="106" spans="1:16" s="2" customFormat="1" ht="16.5" customHeight="1">
      <c r="A106" s="179"/>
      <c r="B106" s="87"/>
      <c r="C106" s="314" t="s">
        <v>1129</v>
      </c>
      <c r="D106" s="1314">
        <f>SUM(D104:D105)</f>
        <v>2355</v>
      </c>
      <c r="E106" s="558"/>
      <c r="F106" s="1142"/>
      <c r="G106" s="314" t="s">
        <v>1129</v>
      </c>
      <c r="H106" s="1314">
        <f>SUM(H104:H105)</f>
        <v>4090</v>
      </c>
      <c r="I106" s="558"/>
      <c r="J106" s="1142"/>
      <c r="K106" s="4"/>
      <c r="L106" s="1302"/>
      <c r="M106" s="558"/>
      <c r="N106" s="71"/>
      <c r="O106" s="69"/>
      <c r="P106" s="69"/>
    </row>
    <row r="107" spans="1:16" s="2" customFormat="1" ht="16.5" customHeight="1">
      <c r="A107" s="33"/>
      <c r="B107" s="1139"/>
      <c r="C107" s="33"/>
      <c r="D107" s="1232"/>
      <c r="E107" s="1219"/>
      <c r="F107" s="1163"/>
      <c r="G107" s="1139"/>
      <c r="H107" s="1232"/>
      <c r="I107" s="1219"/>
      <c r="J107" s="1163"/>
      <c r="L107" s="986"/>
      <c r="M107" s="32"/>
      <c r="N107" s="4"/>
    </row>
    <row r="108" spans="1:16" ht="16.5" customHeight="1"/>
  </sheetData>
  <mergeCells count="1">
    <mergeCell ref="B95:B97"/>
  </mergeCells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45" firstPageNumber="95" orientation="portrait" useFirstPageNumber="1" r:id="rId1"/>
  <headerFooter scaleWithDoc="0" alignWithMargins="0">
    <oddFooter>&amp;C112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7">
    <tabColor rgb="FFFFFF00"/>
    <pageSetUpPr fitToPage="1"/>
  </sheetPr>
  <dimension ref="A1:P68"/>
  <sheetViews>
    <sheetView showGridLines="0" view="pageBreakPreview" zoomScaleNormal="100" zoomScaleSheetLayoutView="100" workbookViewId="0">
      <pane ySplit="5" topLeftCell="A6" activePane="bottomLeft" state="frozen"/>
      <selection activeCell="K35" sqref="K35"/>
      <selection pane="bottomLeft" activeCell="B1" sqref="B1"/>
    </sheetView>
  </sheetViews>
  <sheetFormatPr defaultColWidth="10.625" defaultRowHeight="18" customHeight="1"/>
  <cols>
    <col min="1" max="1" width="1.625" style="3" customWidth="1"/>
    <col min="2" max="2" width="15" style="3" customWidth="1"/>
    <col min="3" max="3" width="38.5" style="3" customWidth="1"/>
    <col min="4" max="4" width="8.75" style="853" customWidth="1"/>
    <col min="5" max="5" width="7" style="555" customWidth="1"/>
    <col min="6" max="6" width="8.75" style="13" customWidth="1"/>
    <col min="7" max="7" width="38.5" style="3" customWidth="1"/>
    <col min="8" max="8" width="8.75" style="853" customWidth="1"/>
    <col min="9" max="9" width="7" style="555" customWidth="1"/>
    <col min="10" max="10" width="8.75" style="13" customWidth="1"/>
    <col min="11" max="11" width="38.5" style="3" customWidth="1"/>
    <col min="12" max="12" width="8.75" style="853" customWidth="1"/>
    <col min="13" max="13" width="7" style="555" customWidth="1"/>
    <col min="14" max="14" width="8.75" style="13" customWidth="1"/>
    <col min="15" max="16384" width="10.625" style="3"/>
  </cols>
  <sheetData>
    <row r="1" spans="1:16" s="47" customFormat="1" ht="18" customHeight="1">
      <c r="A1" s="351" t="s">
        <v>1058</v>
      </c>
      <c r="B1" s="352"/>
      <c r="C1" s="454"/>
      <c r="D1" s="799"/>
      <c r="E1" s="354"/>
      <c r="F1" s="581"/>
      <c r="G1" s="454"/>
      <c r="H1" s="810" t="s">
        <v>1157</v>
      </c>
      <c r="I1" s="354"/>
      <c r="J1" s="581"/>
      <c r="K1" s="454"/>
      <c r="L1" s="799"/>
      <c r="M1" s="354"/>
      <c r="N1" s="581"/>
    </row>
    <row r="2" spans="1:16" s="47" customFormat="1" ht="16.5" customHeight="1">
      <c r="A2" s="352"/>
      <c r="B2" s="352"/>
      <c r="C2" s="454"/>
      <c r="D2" s="799"/>
      <c r="E2" s="354"/>
      <c r="F2" s="581"/>
      <c r="G2" s="454"/>
      <c r="H2" s="799"/>
      <c r="I2" s="354"/>
      <c r="J2" s="581"/>
      <c r="K2" s="454"/>
      <c r="L2" s="799"/>
      <c r="M2" s="354"/>
      <c r="N2" s="581"/>
    </row>
    <row r="3" spans="1:16" s="47" customFormat="1" ht="16.5" customHeight="1">
      <c r="A3" s="352"/>
      <c r="B3" s="352"/>
      <c r="C3" s="454"/>
      <c r="D3" s="799"/>
      <c r="E3" s="354"/>
      <c r="F3" s="581"/>
      <c r="G3" s="454"/>
      <c r="H3" s="799"/>
      <c r="I3" s="354"/>
      <c r="J3" s="581"/>
      <c r="K3" s="454"/>
      <c r="L3" s="824"/>
      <c r="M3" s="354"/>
      <c r="N3" s="590" t="s">
        <v>408</v>
      </c>
    </row>
    <row r="4" spans="1:16" s="47" customFormat="1" ht="18" customHeight="1">
      <c r="A4" s="21" t="s">
        <v>416</v>
      </c>
      <c r="B4" s="22"/>
      <c r="C4" s="219" t="s">
        <v>417</v>
      </c>
      <c r="D4" s="800"/>
      <c r="E4" s="338"/>
      <c r="F4" s="582"/>
      <c r="G4" s="401" t="s">
        <v>455</v>
      </c>
      <c r="H4" s="811"/>
      <c r="I4" s="333"/>
      <c r="J4" s="583"/>
      <c r="K4" s="455" t="s">
        <v>419</v>
      </c>
      <c r="L4" s="811"/>
      <c r="M4" s="333"/>
      <c r="N4" s="591"/>
    </row>
    <row r="5" spans="1:16" s="47" customFormat="1" ht="18" customHeight="1">
      <c r="A5" s="23"/>
      <c r="B5" s="24"/>
      <c r="C5" s="455" t="s">
        <v>412</v>
      </c>
      <c r="D5" s="801" t="s">
        <v>429</v>
      </c>
      <c r="E5" s="334" t="s">
        <v>302</v>
      </c>
      <c r="F5" s="583" t="s">
        <v>413</v>
      </c>
      <c r="G5" s="457" t="s">
        <v>412</v>
      </c>
      <c r="H5" s="801" t="s">
        <v>429</v>
      </c>
      <c r="I5" s="334" t="s">
        <v>302</v>
      </c>
      <c r="J5" s="586" t="s">
        <v>413</v>
      </c>
      <c r="K5" s="487" t="s">
        <v>412</v>
      </c>
      <c r="L5" s="801" t="s">
        <v>429</v>
      </c>
      <c r="M5" s="334" t="s">
        <v>302</v>
      </c>
      <c r="N5" s="583" t="s">
        <v>413</v>
      </c>
    </row>
    <row r="6" spans="1:16" s="72" customFormat="1" ht="18.75">
      <c r="A6" s="177" t="s">
        <v>914</v>
      </c>
      <c r="B6" s="178"/>
      <c r="C6" s="80"/>
      <c r="D6" s="850"/>
      <c r="E6" s="82"/>
      <c r="F6" s="542"/>
      <c r="G6" s="86"/>
      <c r="H6" s="850"/>
      <c r="I6" s="82"/>
      <c r="J6" s="545"/>
      <c r="K6" s="86"/>
      <c r="L6" s="850"/>
      <c r="M6" s="82"/>
      <c r="N6" s="542"/>
    </row>
    <row r="7" spans="1:16" s="72" customFormat="1" ht="6" customHeight="1">
      <c r="A7" s="179"/>
      <c r="B7" s="180"/>
      <c r="C7" s="80"/>
      <c r="D7" s="850"/>
      <c r="E7" s="82"/>
      <c r="F7" s="584"/>
      <c r="G7" s="86"/>
      <c r="H7" s="850"/>
      <c r="I7" s="82"/>
      <c r="J7" s="545"/>
      <c r="K7" s="86"/>
      <c r="L7" s="850"/>
      <c r="M7" s="82"/>
      <c r="N7" s="584"/>
    </row>
    <row r="8" spans="1:16" s="2" customFormat="1" ht="16.5" customHeight="1">
      <c r="A8" s="179"/>
      <c r="B8" s="181" t="s">
        <v>915</v>
      </c>
      <c r="C8" s="80"/>
      <c r="D8" s="850"/>
      <c r="E8" s="82"/>
      <c r="F8" s="584"/>
      <c r="G8" s="86"/>
      <c r="H8" s="858"/>
      <c r="I8" s="82"/>
      <c r="J8" s="545"/>
      <c r="K8" s="86"/>
      <c r="L8" s="850"/>
      <c r="M8" s="82"/>
      <c r="N8" s="542"/>
      <c r="O8" s="72"/>
      <c r="P8" s="72"/>
    </row>
    <row r="9" spans="1:16" s="2" customFormat="1" ht="16.5" customHeight="1">
      <c r="A9" s="179"/>
      <c r="B9" s="220"/>
      <c r="C9" s="126" t="s">
        <v>1134</v>
      </c>
      <c r="D9" s="858">
        <v>17480</v>
      </c>
      <c r="E9" s="82"/>
      <c r="F9" s="585"/>
      <c r="G9" s="126" t="s">
        <v>1134</v>
      </c>
      <c r="H9" s="829">
        <v>6215</v>
      </c>
      <c r="I9" s="82"/>
      <c r="J9" s="216"/>
      <c r="K9" s="126" t="s">
        <v>1134</v>
      </c>
      <c r="L9" s="858">
        <v>5490</v>
      </c>
      <c r="M9" s="82"/>
      <c r="N9" s="584"/>
      <c r="O9" s="72"/>
      <c r="P9" s="72"/>
    </row>
    <row r="10" spans="1:16" s="2" customFormat="1" ht="16.5" customHeight="1">
      <c r="A10" s="179"/>
      <c r="B10" s="220"/>
      <c r="C10" s="126" t="s">
        <v>1135</v>
      </c>
      <c r="D10" s="858">
        <v>0</v>
      </c>
      <c r="E10" s="82"/>
      <c r="F10" s="584"/>
      <c r="G10" s="126" t="s">
        <v>1135</v>
      </c>
      <c r="H10" s="858">
        <v>0</v>
      </c>
      <c r="I10" s="82"/>
      <c r="J10" s="545"/>
      <c r="K10" s="126" t="s">
        <v>1135</v>
      </c>
      <c r="L10" s="858">
        <v>0</v>
      </c>
      <c r="M10" s="82"/>
      <c r="N10" s="542"/>
      <c r="O10" s="72"/>
      <c r="P10" s="72"/>
    </row>
    <row r="11" spans="1:16" s="2" customFormat="1" ht="16.5" customHeight="1">
      <c r="A11" s="179"/>
      <c r="B11" s="220"/>
      <c r="C11" s="408" t="s">
        <v>1114</v>
      </c>
      <c r="D11" s="858">
        <v>17480</v>
      </c>
      <c r="E11" s="82"/>
      <c r="F11" s="542"/>
      <c r="G11" s="408" t="s">
        <v>1114</v>
      </c>
      <c r="H11" s="858">
        <v>6215</v>
      </c>
      <c r="I11" s="82"/>
      <c r="J11" s="216"/>
      <c r="K11" s="408" t="s">
        <v>1114</v>
      </c>
      <c r="L11" s="858">
        <v>5490</v>
      </c>
      <c r="M11" s="82"/>
      <c r="N11" s="542"/>
      <c r="O11" s="72"/>
      <c r="P11" s="72"/>
    </row>
    <row r="12" spans="1:16" s="2" customFormat="1" ht="16.5" customHeight="1">
      <c r="A12" s="179"/>
      <c r="B12" s="220"/>
      <c r="C12" s="517"/>
      <c r="D12" s="859"/>
      <c r="E12" s="550"/>
      <c r="F12" s="543"/>
      <c r="G12" s="518" t="s">
        <v>1</v>
      </c>
      <c r="H12" s="859" t="s">
        <v>1</v>
      </c>
      <c r="I12" s="550"/>
      <c r="J12" s="587"/>
      <c r="K12" s="517"/>
      <c r="L12" s="859"/>
      <c r="M12" s="550"/>
      <c r="N12" s="543"/>
      <c r="O12" s="72"/>
      <c r="P12" s="72"/>
    </row>
    <row r="13" spans="1:16" s="2" customFormat="1" ht="16.5" customHeight="1">
      <c r="A13" s="179"/>
      <c r="B13" s="180"/>
      <c r="C13" s="80"/>
      <c r="D13" s="858"/>
      <c r="E13" s="82"/>
      <c r="F13" s="542"/>
      <c r="G13" s="86"/>
      <c r="H13" s="858"/>
      <c r="I13" s="82"/>
      <c r="J13" s="216"/>
      <c r="K13" s="80"/>
      <c r="L13" s="858"/>
      <c r="M13" s="82"/>
      <c r="N13" s="542"/>
      <c r="O13" s="72"/>
      <c r="P13" s="72"/>
    </row>
    <row r="14" spans="1:16" s="2" customFormat="1" ht="16.5" customHeight="1">
      <c r="A14" s="179"/>
      <c r="B14" s="220" t="s">
        <v>916</v>
      </c>
      <c r="C14" s="80" t="s">
        <v>297</v>
      </c>
      <c r="D14" s="858">
        <v>458</v>
      </c>
      <c r="E14" s="82" t="s">
        <v>918</v>
      </c>
      <c r="F14" s="542">
        <v>2019</v>
      </c>
      <c r="G14" s="86"/>
      <c r="H14" s="858"/>
      <c r="I14" s="82"/>
      <c r="J14" s="542"/>
      <c r="K14" s="86" t="s">
        <v>297</v>
      </c>
      <c r="L14" s="829">
        <v>300</v>
      </c>
      <c r="M14" s="82" t="s">
        <v>11</v>
      </c>
      <c r="N14" s="542">
        <v>2019</v>
      </c>
      <c r="O14" s="72"/>
      <c r="P14" s="72"/>
    </row>
    <row r="15" spans="1:16" s="2" customFormat="1" ht="16.5" customHeight="1">
      <c r="A15" s="179"/>
      <c r="B15" s="220" t="s">
        <v>227</v>
      </c>
      <c r="C15" s="519"/>
      <c r="D15" s="860"/>
      <c r="E15" s="551"/>
      <c r="F15" s="546"/>
      <c r="G15" s="520"/>
      <c r="H15" s="865"/>
      <c r="I15" s="551"/>
      <c r="J15" s="588"/>
      <c r="K15" s="520" t="s">
        <v>1</v>
      </c>
      <c r="L15" s="865" t="s">
        <v>1</v>
      </c>
      <c r="M15" s="551"/>
      <c r="N15" s="592"/>
      <c r="O15" s="72"/>
      <c r="P15" s="72"/>
    </row>
    <row r="16" spans="1:16" s="2" customFormat="1" ht="16.5" customHeight="1">
      <c r="A16" s="179"/>
      <c r="C16" s="80"/>
      <c r="D16" s="850"/>
      <c r="E16" s="82"/>
      <c r="F16" s="542"/>
      <c r="G16" s="86"/>
      <c r="H16" s="858"/>
      <c r="I16" s="82"/>
      <c r="J16" s="545"/>
      <c r="K16" s="86"/>
      <c r="L16" s="858"/>
      <c r="M16" s="82"/>
      <c r="N16" s="584"/>
      <c r="O16" s="72"/>
      <c r="P16" s="72"/>
    </row>
    <row r="17" spans="1:16" s="2" customFormat="1" ht="16.5" customHeight="1">
      <c r="A17" s="179"/>
      <c r="B17" s="220" t="s">
        <v>919</v>
      </c>
      <c r="C17" s="80"/>
      <c r="D17" s="850"/>
      <c r="E17" s="82"/>
      <c r="F17" s="584"/>
      <c r="G17" s="86"/>
      <c r="H17" s="858"/>
      <c r="I17" s="82"/>
      <c r="J17" s="545"/>
      <c r="K17" s="86"/>
      <c r="L17" s="858"/>
      <c r="M17" s="82"/>
      <c r="N17" s="584"/>
      <c r="O17" s="72"/>
      <c r="P17" s="72"/>
    </row>
    <row r="18" spans="1:16" s="2" customFormat="1" ht="16.5" customHeight="1">
      <c r="A18" s="179"/>
      <c r="B18" s="220"/>
      <c r="C18" s="519"/>
      <c r="D18" s="861"/>
      <c r="E18" s="551"/>
      <c r="F18" s="546"/>
      <c r="G18" s="520"/>
      <c r="H18" s="865"/>
      <c r="I18" s="551"/>
      <c r="J18" s="538"/>
      <c r="K18" s="519"/>
      <c r="L18" s="865"/>
      <c r="M18" s="551"/>
      <c r="N18" s="546"/>
      <c r="O18" s="72"/>
      <c r="P18" s="72"/>
    </row>
    <row r="19" spans="1:16" s="2" customFormat="1" ht="16.5" customHeight="1">
      <c r="A19" s="179"/>
      <c r="C19" s="80"/>
      <c r="D19" s="850"/>
      <c r="E19" s="82"/>
      <c r="F19" s="584"/>
      <c r="G19" s="86"/>
      <c r="H19" s="858"/>
      <c r="I19" s="82"/>
      <c r="J19" s="216"/>
      <c r="K19" s="80"/>
      <c r="L19" s="858"/>
      <c r="M19" s="82"/>
      <c r="N19" s="584"/>
      <c r="O19" s="72"/>
      <c r="P19" s="72"/>
    </row>
    <row r="20" spans="1:16" s="2" customFormat="1" ht="16.5" customHeight="1">
      <c r="A20" s="179"/>
      <c r="B20" s="220" t="s">
        <v>920</v>
      </c>
      <c r="C20" s="80"/>
      <c r="D20" s="850"/>
      <c r="E20" s="82"/>
      <c r="F20" s="584"/>
      <c r="G20" s="86"/>
      <c r="H20" s="858"/>
      <c r="I20" s="82"/>
      <c r="J20" s="216"/>
      <c r="K20" s="80"/>
      <c r="L20" s="858"/>
      <c r="M20" s="82"/>
      <c r="N20" s="584"/>
      <c r="O20" s="72"/>
      <c r="P20" s="72"/>
    </row>
    <row r="21" spans="1:16" s="2" customFormat="1" ht="16.5" customHeight="1">
      <c r="A21" s="179"/>
      <c r="B21" s="220"/>
      <c r="C21" s="519"/>
      <c r="D21" s="861"/>
      <c r="E21" s="551"/>
      <c r="F21" s="546"/>
      <c r="G21" s="520"/>
      <c r="H21" s="865"/>
      <c r="I21" s="551"/>
      <c r="J21" s="538"/>
      <c r="K21" s="519"/>
      <c r="L21" s="865"/>
      <c r="M21" s="551"/>
      <c r="N21" s="546"/>
      <c r="O21" s="72"/>
      <c r="P21" s="72"/>
    </row>
    <row r="22" spans="1:16" s="2" customFormat="1" ht="16.5" customHeight="1">
      <c r="A22" s="179"/>
      <c r="B22" s="220"/>
      <c r="C22" s="80"/>
      <c r="D22" s="850"/>
      <c r="E22" s="82"/>
      <c r="F22" s="584"/>
      <c r="G22" s="86"/>
      <c r="H22" s="858"/>
      <c r="I22" s="82"/>
      <c r="J22" s="216"/>
      <c r="K22" s="80"/>
      <c r="L22" s="858"/>
      <c r="M22" s="82"/>
      <c r="N22" s="584"/>
      <c r="O22" s="72"/>
      <c r="P22" s="72"/>
    </row>
    <row r="23" spans="1:16" s="2" customFormat="1" ht="16.5" customHeight="1">
      <c r="A23" s="179"/>
      <c r="B23" s="220" t="s">
        <v>921</v>
      </c>
      <c r="C23" s="80" t="s">
        <v>753</v>
      </c>
      <c r="D23" s="858">
        <v>190</v>
      </c>
      <c r="E23" s="82" t="s">
        <v>10</v>
      </c>
      <c r="F23" s="584">
        <v>2020</v>
      </c>
      <c r="G23" s="86" t="s">
        <v>752</v>
      </c>
      <c r="H23" s="858">
        <v>95</v>
      </c>
      <c r="I23" s="82" t="s">
        <v>10</v>
      </c>
      <c r="J23" s="216">
        <v>2020</v>
      </c>
      <c r="K23" s="80" t="s">
        <v>752</v>
      </c>
      <c r="L23" s="829">
        <v>90</v>
      </c>
      <c r="M23" s="82" t="s">
        <v>10</v>
      </c>
      <c r="N23" s="584">
        <v>2020</v>
      </c>
      <c r="O23" s="72"/>
      <c r="P23" s="72"/>
    </row>
    <row r="24" spans="1:16" s="2" customFormat="1" ht="16.5" customHeight="1">
      <c r="A24" s="179"/>
      <c r="B24" s="220"/>
      <c r="C24" s="519"/>
      <c r="D24" s="862"/>
      <c r="E24" s="551"/>
      <c r="F24" s="546"/>
      <c r="G24" s="519"/>
      <c r="H24" s="862"/>
      <c r="I24" s="551"/>
      <c r="J24" s="538"/>
      <c r="K24" s="519"/>
      <c r="L24" s="862"/>
      <c r="M24" s="551"/>
      <c r="N24" s="546"/>
      <c r="O24" s="72"/>
      <c r="P24" s="72"/>
    </row>
    <row r="25" spans="1:16" s="2" customFormat="1" ht="16.5" customHeight="1">
      <c r="A25" s="179"/>
      <c r="B25" s="220"/>
      <c r="C25" s="80"/>
      <c r="D25" s="858"/>
      <c r="E25" s="82"/>
      <c r="F25" s="584"/>
      <c r="G25" s="86"/>
      <c r="H25" s="858"/>
      <c r="I25" s="82"/>
      <c r="J25" s="216"/>
      <c r="K25" s="80"/>
      <c r="L25" s="858"/>
      <c r="M25" s="82"/>
      <c r="N25" s="584"/>
      <c r="O25" s="72"/>
      <c r="P25" s="72"/>
    </row>
    <row r="26" spans="1:16" s="2" customFormat="1" ht="16.5" customHeight="1">
      <c r="A26" s="179"/>
      <c r="B26" s="220" t="s">
        <v>1158</v>
      </c>
      <c r="C26" s="80" t="s">
        <v>217</v>
      </c>
      <c r="D26" s="858">
        <v>880</v>
      </c>
      <c r="E26" s="82" t="s">
        <v>917</v>
      </c>
      <c r="F26" s="585">
        <v>2020</v>
      </c>
      <c r="G26" s="86" t="s">
        <v>217</v>
      </c>
      <c r="H26" s="858">
        <v>440</v>
      </c>
      <c r="I26" s="82" t="s">
        <v>917</v>
      </c>
      <c r="J26" s="216">
        <v>2020</v>
      </c>
      <c r="K26" s="80" t="s">
        <v>217</v>
      </c>
      <c r="L26" s="858">
        <v>440</v>
      </c>
      <c r="M26" s="82" t="s">
        <v>917</v>
      </c>
      <c r="N26" s="584">
        <v>2020</v>
      </c>
      <c r="O26" s="72"/>
      <c r="P26" s="72"/>
    </row>
    <row r="27" spans="1:16" s="2" customFormat="1" ht="16.5" customHeight="1">
      <c r="A27" s="179"/>
      <c r="B27" s="220"/>
      <c r="C27" s="474" t="s">
        <v>754</v>
      </c>
      <c r="D27" s="850"/>
      <c r="E27" s="82"/>
      <c r="F27" s="584"/>
      <c r="G27" s="474" t="s">
        <v>754</v>
      </c>
      <c r="H27" s="850"/>
      <c r="I27" s="82"/>
      <c r="J27" s="216"/>
      <c r="K27" s="474" t="s">
        <v>754</v>
      </c>
      <c r="L27" s="850"/>
      <c r="M27" s="82"/>
      <c r="N27" s="584"/>
      <c r="O27" s="72"/>
      <c r="P27" s="72"/>
    </row>
    <row r="28" spans="1:16" s="2" customFormat="1" ht="16.5" customHeight="1">
      <c r="A28" s="179"/>
      <c r="B28" s="220"/>
      <c r="C28" s="519"/>
      <c r="D28" s="861"/>
      <c r="E28" s="551"/>
      <c r="F28" s="546"/>
      <c r="G28" s="520"/>
      <c r="H28" s="861"/>
      <c r="I28" s="551"/>
      <c r="J28" s="538"/>
      <c r="K28" s="519"/>
      <c r="L28" s="861"/>
      <c r="M28" s="551"/>
      <c r="N28" s="546"/>
      <c r="O28" s="72"/>
      <c r="P28" s="72"/>
    </row>
    <row r="29" spans="1:16" s="2" customFormat="1" ht="16.5" customHeight="1">
      <c r="A29" s="179"/>
      <c r="B29" s="220"/>
      <c r="C29" s="80"/>
      <c r="D29" s="850"/>
      <c r="E29" s="82"/>
      <c r="F29" s="584"/>
      <c r="G29" s="86"/>
      <c r="H29" s="850"/>
      <c r="I29" s="82"/>
      <c r="J29" s="216"/>
      <c r="K29" s="80"/>
      <c r="L29" s="850"/>
      <c r="M29" s="82"/>
      <c r="N29" s="584"/>
      <c r="O29" s="72"/>
      <c r="P29" s="72"/>
    </row>
    <row r="30" spans="1:16" s="2" customFormat="1" ht="16.5" customHeight="1">
      <c r="A30" s="179"/>
      <c r="B30" s="220" t="s">
        <v>923</v>
      </c>
      <c r="C30" s="80"/>
      <c r="D30" s="850"/>
      <c r="E30" s="82"/>
      <c r="F30" s="584"/>
      <c r="G30" s="86"/>
      <c r="H30" s="850"/>
      <c r="I30" s="82"/>
      <c r="J30" s="216"/>
      <c r="K30" s="80"/>
      <c r="L30" s="850"/>
      <c r="M30" s="82"/>
      <c r="N30" s="584"/>
      <c r="O30" s="72"/>
      <c r="P30" s="72"/>
    </row>
    <row r="31" spans="1:16" s="2" customFormat="1" ht="16.5" customHeight="1">
      <c r="A31" s="179"/>
      <c r="B31" s="220"/>
      <c r="C31" s="519"/>
      <c r="D31" s="861"/>
      <c r="E31" s="551"/>
      <c r="F31" s="546"/>
      <c r="G31" s="520"/>
      <c r="H31" s="861"/>
      <c r="I31" s="551"/>
      <c r="J31" s="538"/>
      <c r="K31" s="519"/>
      <c r="L31" s="861"/>
      <c r="M31" s="551"/>
      <c r="N31" s="546"/>
      <c r="O31" s="72"/>
      <c r="P31" s="72"/>
    </row>
    <row r="32" spans="1:16" s="2" customFormat="1" ht="16.5" customHeight="1">
      <c r="A32" s="179"/>
      <c r="B32" s="220"/>
      <c r="C32" s="80"/>
      <c r="D32" s="850"/>
      <c r="E32" s="82"/>
      <c r="F32" s="584"/>
      <c r="G32" s="86"/>
      <c r="H32" s="850"/>
      <c r="I32" s="82"/>
      <c r="J32" s="216"/>
      <c r="K32" s="80"/>
      <c r="L32" s="850"/>
      <c r="M32" s="82"/>
      <c r="N32" s="584"/>
      <c r="O32" s="72"/>
      <c r="P32" s="72"/>
    </row>
    <row r="33" spans="1:16" s="2" customFormat="1" ht="16.5" customHeight="1">
      <c r="A33" s="179"/>
      <c r="B33" s="220" t="s">
        <v>924</v>
      </c>
      <c r="C33" s="80"/>
      <c r="D33" s="850"/>
      <c r="E33" s="82"/>
      <c r="F33" s="584"/>
      <c r="G33" s="86"/>
      <c r="H33" s="850"/>
      <c r="I33" s="82"/>
      <c r="J33" s="216"/>
      <c r="K33" s="80"/>
      <c r="L33" s="850"/>
      <c r="M33" s="82"/>
      <c r="N33" s="584"/>
      <c r="O33" s="72"/>
      <c r="P33" s="72"/>
    </row>
    <row r="34" spans="1:16" s="2" customFormat="1" ht="16.5" customHeight="1">
      <c r="A34" s="179"/>
      <c r="B34" s="220"/>
      <c r="C34" s="80"/>
      <c r="D34" s="850"/>
      <c r="E34" s="552"/>
      <c r="F34" s="584"/>
      <c r="G34" s="86"/>
      <c r="H34" s="850"/>
      <c r="I34" s="82"/>
      <c r="J34" s="216"/>
      <c r="K34" s="80"/>
      <c r="L34" s="850"/>
      <c r="M34" s="82"/>
      <c r="N34" s="584"/>
      <c r="O34" s="72"/>
      <c r="P34" s="72"/>
    </row>
    <row r="35" spans="1:16" s="2" customFormat="1" ht="16.5" customHeight="1">
      <c r="A35" s="182"/>
      <c r="B35" s="183"/>
      <c r="C35" s="81"/>
      <c r="D35" s="863"/>
      <c r="E35" s="553"/>
      <c r="F35" s="541"/>
      <c r="G35" s="521"/>
      <c r="H35" s="863"/>
      <c r="I35" s="554"/>
      <c r="J35" s="589"/>
      <c r="K35" s="81"/>
      <c r="L35" s="863"/>
      <c r="M35" s="554"/>
      <c r="N35" s="541"/>
      <c r="O35" s="72"/>
      <c r="P35" s="72"/>
    </row>
    <row r="36" spans="1:16" s="2" customFormat="1" ht="16.5" customHeight="1">
      <c r="A36" s="179"/>
      <c r="B36" s="1605" t="s">
        <v>925</v>
      </c>
      <c r="C36" s="126" t="s">
        <v>1134</v>
      </c>
      <c r="D36" s="858">
        <v>18034</v>
      </c>
      <c r="E36" s="82"/>
      <c r="F36" s="585"/>
      <c r="G36" s="126" t="s">
        <v>1134</v>
      </c>
      <c r="H36" s="829">
        <v>5135</v>
      </c>
      <c r="I36" s="82"/>
      <c r="J36" s="216"/>
      <c r="K36" s="126" t="s">
        <v>1134</v>
      </c>
      <c r="L36" s="858">
        <v>4010</v>
      </c>
      <c r="M36" s="82"/>
      <c r="N36" s="584"/>
      <c r="O36" s="72"/>
      <c r="P36" s="72"/>
    </row>
    <row r="37" spans="1:16" s="2" customFormat="1" ht="16.5" customHeight="1">
      <c r="A37" s="179"/>
      <c r="B37" s="1606"/>
      <c r="C37" s="126" t="s">
        <v>1135</v>
      </c>
      <c r="D37" s="858">
        <v>1528</v>
      </c>
      <c r="E37" s="82"/>
      <c r="F37" s="584"/>
      <c r="G37" s="126" t="s">
        <v>1135</v>
      </c>
      <c r="H37" s="858">
        <v>535</v>
      </c>
      <c r="I37" s="82"/>
      <c r="J37" s="545"/>
      <c r="K37" s="126" t="s">
        <v>1135</v>
      </c>
      <c r="L37" s="858">
        <v>830</v>
      </c>
      <c r="M37" s="82"/>
      <c r="N37" s="542"/>
      <c r="O37" s="72"/>
      <c r="P37" s="72"/>
    </row>
    <row r="38" spans="1:16" s="2" customFormat="1" ht="16.5" customHeight="1">
      <c r="A38" s="179"/>
      <c r="B38" s="220"/>
      <c r="C38" s="408" t="s">
        <v>1114</v>
      </c>
      <c r="D38" s="858">
        <f>D36+D37</f>
        <v>19562</v>
      </c>
      <c r="E38" s="82"/>
      <c r="F38" s="542"/>
      <c r="G38" s="408" t="s">
        <v>1114</v>
      </c>
      <c r="H38" s="858">
        <f>H36+H37</f>
        <v>5670</v>
      </c>
      <c r="I38" s="82"/>
      <c r="J38" s="216"/>
      <c r="K38" s="408" t="s">
        <v>1114</v>
      </c>
      <c r="L38" s="858">
        <f>L36+L37</f>
        <v>4840</v>
      </c>
      <c r="M38" s="82"/>
      <c r="N38" s="542"/>
      <c r="O38" s="72"/>
      <c r="P38" s="72"/>
    </row>
    <row r="39" spans="1:16" s="2" customFormat="1" ht="16.5" customHeight="1">
      <c r="A39" s="184"/>
      <c r="B39" s="185"/>
      <c r="C39" s="33"/>
      <c r="D39" s="859"/>
      <c r="E39" s="550"/>
      <c r="F39" s="543"/>
      <c r="G39" s="189"/>
      <c r="H39" s="859"/>
      <c r="I39" s="550"/>
      <c r="J39" s="587"/>
      <c r="K39" s="33"/>
      <c r="L39" s="859"/>
      <c r="M39" s="550"/>
      <c r="N39" s="543"/>
      <c r="O39" s="72"/>
      <c r="P39" s="72"/>
    </row>
    <row r="40" spans="1:16" s="2" customFormat="1" ht="16.5" customHeight="1">
      <c r="A40" s="182"/>
      <c r="B40" s="186"/>
      <c r="C40" s="81"/>
      <c r="D40" s="864"/>
      <c r="E40" s="554"/>
      <c r="F40" s="541"/>
      <c r="G40" s="521"/>
      <c r="H40" s="864"/>
      <c r="I40" s="554"/>
      <c r="J40" s="589"/>
      <c r="K40" s="81"/>
      <c r="L40" s="864"/>
      <c r="M40" s="554"/>
      <c r="N40" s="541"/>
      <c r="O40" s="72"/>
      <c r="P40" s="72"/>
    </row>
    <row r="41" spans="1:16" s="2" customFormat="1" ht="16.5" customHeight="1">
      <c r="A41" s="580" t="s">
        <v>1218</v>
      </c>
      <c r="B41" s="203"/>
      <c r="C41" s="126" t="s">
        <v>1134</v>
      </c>
      <c r="D41" s="858">
        <f>D9+D36</f>
        <v>35514</v>
      </c>
      <c r="E41" s="82"/>
      <c r="F41" s="585"/>
      <c r="G41" s="126" t="s">
        <v>1134</v>
      </c>
      <c r="H41" s="829">
        <f>H9+H36</f>
        <v>11350</v>
      </c>
      <c r="I41" s="82"/>
      <c r="J41" s="216"/>
      <c r="K41" s="126" t="s">
        <v>1134</v>
      </c>
      <c r="L41" s="858">
        <f>L9+L36</f>
        <v>9500</v>
      </c>
      <c r="M41" s="82"/>
      <c r="N41" s="584"/>
      <c r="O41" s="72"/>
      <c r="P41" s="72"/>
    </row>
    <row r="42" spans="1:16" s="2" customFormat="1" ht="16.5" customHeight="1">
      <c r="A42" s="179"/>
      <c r="B42" s="220"/>
      <c r="C42" s="126" t="s">
        <v>1135</v>
      </c>
      <c r="D42" s="858">
        <v>1528</v>
      </c>
      <c r="E42" s="82"/>
      <c r="F42" s="584"/>
      <c r="G42" s="126" t="s">
        <v>1135</v>
      </c>
      <c r="H42" s="858">
        <v>535</v>
      </c>
      <c r="I42" s="82"/>
      <c r="J42" s="545"/>
      <c r="K42" s="126" t="s">
        <v>1135</v>
      </c>
      <c r="L42" s="858">
        <v>830</v>
      </c>
      <c r="M42" s="82"/>
      <c r="N42" s="542"/>
      <c r="O42" s="72"/>
      <c r="P42" s="72"/>
    </row>
    <row r="43" spans="1:16" s="2" customFormat="1" ht="16.5" customHeight="1">
      <c r="A43" s="179"/>
      <c r="B43" s="220"/>
      <c r="C43" s="408" t="s">
        <v>1114</v>
      </c>
      <c r="D43" s="858">
        <f>D11+D38</f>
        <v>37042</v>
      </c>
      <c r="E43" s="82"/>
      <c r="F43" s="542"/>
      <c r="G43" s="408" t="s">
        <v>1114</v>
      </c>
      <c r="H43" s="858">
        <f>H11+H38</f>
        <v>11885</v>
      </c>
      <c r="I43" s="82"/>
      <c r="J43" s="216"/>
      <c r="K43" s="408" t="s">
        <v>1114</v>
      </c>
      <c r="L43" s="858">
        <f>L11+L38</f>
        <v>10330</v>
      </c>
      <c r="M43" s="82"/>
      <c r="N43" s="542"/>
      <c r="O43" s="72"/>
      <c r="P43" s="72"/>
    </row>
    <row r="44" spans="1:16" s="2" customFormat="1" ht="16.5" customHeight="1">
      <c r="A44" s="33"/>
      <c r="B44" s="189"/>
      <c r="C44" s="33"/>
      <c r="D44" s="819"/>
      <c r="E44" s="387"/>
      <c r="F44" s="169"/>
      <c r="G44" s="189"/>
      <c r="H44" s="819"/>
      <c r="I44" s="387"/>
      <c r="J44" s="169"/>
      <c r="K44" s="189"/>
      <c r="L44" s="819"/>
      <c r="M44" s="387"/>
      <c r="N44" s="169"/>
    </row>
    <row r="45" spans="1:16" ht="16.5" customHeight="1"/>
    <row r="46" spans="1:16" ht="16.5" customHeight="1"/>
    <row r="47" spans="1:16" ht="16.5" customHeight="1"/>
    <row r="48" spans="1:16" s="47" customFormat="1" ht="18" customHeight="1">
      <c r="A48" s="21" t="s">
        <v>416</v>
      </c>
      <c r="B48" s="22"/>
      <c r="C48" s="219" t="s">
        <v>417</v>
      </c>
      <c r="D48" s="800"/>
      <c r="E48" s="338"/>
      <c r="F48" s="582"/>
      <c r="G48" s="401" t="s">
        <v>455</v>
      </c>
      <c r="H48" s="811"/>
      <c r="I48" s="333"/>
      <c r="J48" s="583"/>
      <c r="K48" s="455" t="s">
        <v>419</v>
      </c>
      <c r="L48" s="811"/>
      <c r="M48" s="333"/>
      <c r="N48" s="591"/>
    </row>
    <row r="49" spans="1:16" s="47" customFormat="1" ht="18" customHeight="1">
      <c r="A49" s="23"/>
      <c r="B49" s="24"/>
      <c r="C49" s="455" t="s">
        <v>412</v>
      </c>
      <c r="D49" s="801" t="s">
        <v>429</v>
      </c>
      <c r="E49" s="334" t="s">
        <v>302</v>
      </c>
      <c r="F49" s="583" t="s">
        <v>413</v>
      </c>
      <c r="G49" s="457" t="s">
        <v>412</v>
      </c>
      <c r="H49" s="801" t="s">
        <v>429</v>
      </c>
      <c r="I49" s="334" t="s">
        <v>302</v>
      </c>
      <c r="J49" s="586" t="s">
        <v>413</v>
      </c>
      <c r="K49" s="487" t="s">
        <v>412</v>
      </c>
      <c r="L49" s="801" t="s">
        <v>429</v>
      </c>
      <c r="M49" s="334" t="s">
        <v>302</v>
      </c>
      <c r="N49" s="583" t="s">
        <v>413</v>
      </c>
    </row>
    <row r="50" spans="1:16" s="2" customFormat="1" ht="18.75">
      <c r="A50" s="190" t="s">
        <v>926</v>
      </c>
      <c r="C50" s="15"/>
      <c r="D50" s="813"/>
      <c r="E50" s="32"/>
      <c r="F50" s="316"/>
      <c r="G50" s="15"/>
      <c r="H50" s="813"/>
      <c r="I50" s="32"/>
      <c r="J50" s="316"/>
      <c r="K50" s="15"/>
      <c r="L50" s="813"/>
      <c r="M50" s="32"/>
      <c r="N50" s="316"/>
    </row>
    <row r="51" spans="1:16" s="2" customFormat="1" ht="6" customHeight="1">
      <c r="A51" s="15"/>
      <c r="C51" s="15"/>
      <c r="D51" s="813"/>
      <c r="E51" s="32"/>
      <c r="F51" s="316"/>
      <c r="G51" s="15"/>
      <c r="H51" s="813"/>
      <c r="I51" s="32"/>
      <c r="J51" s="316"/>
      <c r="K51" s="15"/>
      <c r="L51" s="813"/>
      <c r="M51" s="32"/>
      <c r="N51" s="316"/>
    </row>
    <row r="52" spans="1:16" s="2" customFormat="1" ht="16.5" customHeight="1">
      <c r="A52" s="179"/>
      <c r="B52" s="181" t="s">
        <v>927</v>
      </c>
      <c r="C52" s="80"/>
      <c r="D52" s="850"/>
      <c r="E52" s="82"/>
      <c r="F52" s="584"/>
      <c r="G52" s="80"/>
      <c r="H52" s="850"/>
      <c r="I52" s="82"/>
      <c r="J52" s="584"/>
      <c r="K52" s="80"/>
      <c r="L52" s="850"/>
      <c r="M52" s="82"/>
      <c r="N52" s="584"/>
      <c r="O52" s="72"/>
      <c r="P52" s="72"/>
    </row>
    <row r="53" spans="1:16" s="2" customFormat="1" ht="16.5" customHeight="1">
      <c r="A53" s="179"/>
      <c r="B53" s="181"/>
      <c r="C53" s="519"/>
      <c r="D53" s="861"/>
      <c r="E53" s="551"/>
      <c r="F53" s="546"/>
      <c r="G53" s="519"/>
      <c r="H53" s="861"/>
      <c r="I53" s="551"/>
      <c r="J53" s="546"/>
      <c r="K53" s="519"/>
      <c r="L53" s="861"/>
      <c r="M53" s="551"/>
      <c r="N53" s="546"/>
      <c r="O53" s="72"/>
      <c r="P53" s="72"/>
    </row>
    <row r="54" spans="1:16" s="2" customFormat="1" ht="16.5" customHeight="1">
      <c r="A54" s="179"/>
      <c r="B54" s="181"/>
      <c r="C54" s="80"/>
      <c r="D54" s="850"/>
      <c r="E54" s="82"/>
      <c r="F54" s="584"/>
      <c r="G54" s="80"/>
      <c r="H54" s="850"/>
      <c r="I54" s="82"/>
      <c r="J54" s="584"/>
      <c r="K54" s="80"/>
      <c r="L54" s="850"/>
      <c r="M54" s="82"/>
      <c r="N54" s="584"/>
      <c r="O54" s="72"/>
      <c r="P54" s="72"/>
    </row>
    <row r="55" spans="1:16" s="2" customFormat="1" ht="16.5" customHeight="1">
      <c r="A55" s="179"/>
      <c r="B55" s="181" t="s">
        <v>928</v>
      </c>
      <c r="C55" s="80"/>
      <c r="D55" s="858"/>
      <c r="E55" s="82"/>
      <c r="F55" s="584"/>
      <c r="G55" s="80"/>
      <c r="H55" s="858"/>
      <c r="I55" s="82"/>
      <c r="J55" s="584"/>
      <c r="K55" s="80"/>
      <c r="L55" s="858"/>
      <c r="M55" s="82"/>
      <c r="N55" s="584"/>
      <c r="O55" s="72"/>
      <c r="P55" s="72"/>
    </row>
    <row r="56" spans="1:16" s="2" customFormat="1" ht="16.5" customHeight="1">
      <c r="A56" s="179"/>
      <c r="B56" s="181"/>
      <c r="C56" s="519"/>
      <c r="D56" s="865"/>
      <c r="E56" s="551"/>
      <c r="F56" s="546"/>
      <c r="G56" s="519"/>
      <c r="H56" s="865"/>
      <c r="I56" s="551"/>
      <c r="J56" s="546"/>
      <c r="K56" s="519"/>
      <c r="L56" s="865"/>
      <c r="M56" s="551"/>
      <c r="N56" s="546"/>
      <c r="O56" s="72"/>
      <c r="P56" s="72"/>
    </row>
    <row r="57" spans="1:16" s="2" customFormat="1" ht="16.5" customHeight="1">
      <c r="A57" s="179"/>
      <c r="B57" s="181"/>
      <c r="C57" s="80"/>
      <c r="D57" s="858"/>
      <c r="E57" s="82"/>
      <c r="F57" s="584"/>
      <c r="G57" s="80"/>
      <c r="H57" s="858"/>
      <c r="I57" s="82"/>
      <c r="J57" s="584"/>
      <c r="K57" s="80"/>
      <c r="L57" s="858"/>
      <c r="M57" s="82"/>
      <c r="N57" s="584"/>
      <c r="O57" s="72"/>
      <c r="P57" s="72"/>
    </row>
    <row r="58" spans="1:16" s="2" customFormat="1" ht="16.5" customHeight="1">
      <c r="A58" s="179"/>
      <c r="B58" s="181" t="s">
        <v>929</v>
      </c>
      <c r="C58" s="80"/>
      <c r="D58" s="858"/>
      <c r="E58" s="82"/>
      <c r="F58" s="584"/>
      <c r="G58" s="80"/>
      <c r="H58" s="858"/>
      <c r="I58" s="82"/>
      <c r="J58" s="584"/>
      <c r="K58" s="80"/>
      <c r="L58" s="858"/>
      <c r="M58" s="82"/>
      <c r="N58" s="584"/>
      <c r="O58" s="72"/>
      <c r="P58" s="72"/>
    </row>
    <row r="59" spans="1:16" s="2" customFormat="1" ht="16.5" customHeight="1">
      <c r="A59" s="179"/>
      <c r="B59" s="181"/>
      <c r="C59" s="519"/>
      <c r="D59" s="865"/>
      <c r="E59" s="551"/>
      <c r="F59" s="546"/>
      <c r="G59" s="519"/>
      <c r="H59" s="865"/>
      <c r="I59" s="551"/>
      <c r="J59" s="546"/>
      <c r="K59" s="519"/>
      <c r="L59" s="865"/>
      <c r="M59" s="551"/>
      <c r="N59" s="546"/>
      <c r="O59" s="72"/>
      <c r="P59" s="72"/>
    </row>
    <row r="60" spans="1:16" s="2" customFormat="1" ht="16.5" customHeight="1">
      <c r="A60" s="179"/>
      <c r="B60" s="181"/>
      <c r="C60" s="80"/>
      <c r="D60" s="858"/>
      <c r="E60" s="82"/>
      <c r="F60" s="584"/>
      <c r="G60" s="80"/>
      <c r="H60" s="858"/>
      <c r="I60" s="82"/>
      <c r="J60" s="584"/>
      <c r="K60" s="80"/>
      <c r="L60" s="858"/>
      <c r="M60" s="82"/>
      <c r="N60" s="584"/>
      <c r="O60" s="72"/>
      <c r="P60" s="72"/>
    </row>
    <row r="61" spans="1:16" s="2" customFormat="1" ht="16.5" customHeight="1">
      <c r="A61" s="179"/>
      <c r="B61" s="181" t="s">
        <v>930</v>
      </c>
      <c r="C61" s="80"/>
      <c r="D61" s="858"/>
      <c r="E61" s="82"/>
      <c r="F61" s="584"/>
      <c r="G61" s="80"/>
      <c r="H61" s="858"/>
      <c r="I61" s="82"/>
      <c r="J61" s="584"/>
      <c r="K61" s="80"/>
      <c r="L61" s="858"/>
      <c r="M61" s="82"/>
      <c r="N61" s="584"/>
      <c r="O61" s="72"/>
      <c r="P61" s="72"/>
    </row>
    <row r="62" spans="1:16" s="2" customFormat="1" ht="16.5" customHeight="1">
      <c r="A62" s="179"/>
      <c r="B62" s="88" t="s">
        <v>227</v>
      </c>
      <c r="C62" s="80"/>
      <c r="D62" s="858"/>
      <c r="E62" s="82"/>
      <c r="F62" s="584"/>
      <c r="G62" s="80"/>
      <c r="H62" s="858"/>
      <c r="I62" s="82"/>
      <c r="J62" s="584"/>
      <c r="K62" s="80"/>
      <c r="L62" s="858"/>
      <c r="M62" s="82"/>
      <c r="N62" s="584"/>
      <c r="O62" s="72"/>
      <c r="P62" s="72"/>
    </row>
    <row r="63" spans="1:16" s="2" customFormat="1" ht="16.5" customHeight="1">
      <c r="A63" s="182"/>
      <c r="B63" s="192"/>
      <c r="C63" s="81"/>
      <c r="D63" s="864"/>
      <c r="E63" s="554"/>
      <c r="F63" s="541"/>
      <c r="G63" s="81"/>
      <c r="H63" s="864"/>
      <c r="I63" s="554"/>
      <c r="J63" s="541"/>
      <c r="K63" s="81"/>
      <c r="L63" s="864"/>
      <c r="M63" s="554"/>
      <c r="N63" s="541"/>
      <c r="O63" s="72"/>
      <c r="P63" s="72"/>
    </row>
    <row r="64" spans="1:16" s="2" customFormat="1" ht="16.5" customHeight="1">
      <c r="A64" s="80" t="s">
        <v>931</v>
      </c>
      <c r="B64" s="187"/>
      <c r="C64" s="126" t="s">
        <v>1112</v>
      </c>
      <c r="D64" s="829">
        <v>2208</v>
      </c>
      <c r="E64" s="82"/>
      <c r="F64" s="584"/>
      <c r="G64" s="126" t="s">
        <v>1112</v>
      </c>
      <c r="H64" s="829">
        <v>950</v>
      </c>
      <c r="I64" s="82"/>
      <c r="J64" s="584"/>
      <c r="K64" s="126" t="s">
        <v>1112</v>
      </c>
      <c r="L64" s="829">
        <v>815</v>
      </c>
      <c r="M64" s="82"/>
      <c r="N64" s="584"/>
      <c r="O64" s="568"/>
      <c r="P64" s="568"/>
    </row>
    <row r="65" spans="1:16" s="2" customFormat="1" ht="16.5" customHeight="1">
      <c r="A65" s="188"/>
      <c r="B65" s="187"/>
      <c r="C65" s="126" t="s">
        <v>1113</v>
      </c>
      <c r="D65" s="858">
        <v>0</v>
      </c>
      <c r="E65" s="328"/>
      <c r="F65" s="584"/>
      <c r="G65" s="126" t="s">
        <v>1113</v>
      </c>
      <c r="H65" s="858">
        <v>0</v>
      </c>
      <c r="I65" s="82"/>
      <c r="J65" s="584"/>
      <c r="K65" s="126" t="s">
        <v>1113</v>
      </c>
      <c r="L65" s="858">
        <v>0</v>
      </c>
      <c r="M65" s="82"/>
      <c r="N65" s="584"/>
      <c r="O65" s="568"/>
      <c r="P65" s="568"/>
    </row>
    <row r="66" spans="1:16" s="2" customFormat="1" ht="16.5" customHeight="1">
      <c r="A66" s="188"/>
      <c r="B66" s="187"/>
      <c r="C66" s="366" t="s">
        <v>1153</v>
      </c>
      <c r="D66" s="829">
        <v>2208</v>
      </c>
      <c r="E66" s="328"/>
      <c r="F66" s="584"/>
      <c r="G66" s="366" t="s">
        <v>1153</v>
      </c>
      <c r="H66" s="829">
        <v>950</v>
      </c>
      <c r="I66" s="82"/>
      <c r="J66" s="584"/>
      <c r="K66" s="366" t="s">
        <v>1153</v>
      </c>
      <c r="L66" s="829">
        <v>815</v>
      </c>
      <c r="M66" s="82"/>
      <c r="N66" s="584"/>
      <c r="O66" s="568"/>
      <c r="P66" s="568"/>
    </row>
    <row r="67" spans="1:16" s="2" customFormat="1" ht="16.5" customHeight="1">
      <c r="A67" s="33"/>
      <c r="B67" s="189"/>
      <c r="C67" s="33"/>
      <c r="D67" s="819"/>
      <c r="E67" s="387"/>
      <c r="F67" s="169"/>
      <c r="G67" s="33"/>
      <c r="H67" s="819"/>
      <c r="I67" s="387"/>
      <c r="J67" s="169"/>
      <c r="K67" s="33"/>
      <c r="L67" s="819"/>
      <c r="M67" s="387"/>
      <c r="N67" s="169"/>
    </row>
    <row r="68" spans="1:16" ht="16.5" customHeight="1"/>
  </sheetData>
  <mergeCells count="1">
    <mergeCell ref="B36:B37"/>
  </mergeCells>
  <phoneticPr fontId="22"/>
  <printOptions horizontalCentered="1" gridLinesSet="0"/>
  <pageMargins left="0.39370078740157483" right="0.39370078740157483" top="0.39370078740157483" bottom="0.39370078740157483" header="0.19685039370078741" footer="0.19685039370078741"/>
  <pageSetup paperSize="9" scale="42" firstPageNumber="95" orientation="portrait" useFirstPageNumber="1" r:id="rId1"/>
  <headerFooter scaleWithDoc="0" alignWithMargins="0">
    <oddFooter>&amp;C113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  <pageSetUpPr fitToPage="1"/>
  </sheetPr>
  <dimension ref="A1:N98"/>
  <sheetViews>
    <sheetView showGridLines="0" view="pageBreakPreview" zoomScaleNormal="40" zoomScaleSheetLayoutView="100" workbookViewId="0">
      <pane ySplit="5" topLeftCell="A6" activePane="bottomLeft" state="frozen"/>
      <selection activeCell="K35" sqref="K35"/>
      <selection pane="bottomLeft" activeCell="K35" sqref="K35"/>
    </sheetView>
  </sheetViews>
  <sheetFormatPr defaultColWidth="9" defaultRowHeight="15.75" customHeight="1"/>
  <cols>
    <col min="1" max="1" width="1.625" style="2" customWidth="1"/>
    <col min="2" max="2" width="10.625" style="2" customWidth="1"/>
    <col min="3" max="3" width="41.625" style="309" customWidth="1"/>
    <col min="4" max="4" width="8.75" style="804" customWidth="1"/>
    <col min="5" max="5" width="7" style="161" customWidth="1"/>
    <col min="6" max="6" width="8.75" style="137" customWidth="1"/>
    <col min="7" max="7" width="41.625" style="309" customWidth="1"/>
    <col min="8" max="8" width="8.75" style="804" customWidth="1"/>
    <col min="9" max="9" width="7" style="161" customWidth="1"/>
    <col min="10" max="10" width="8.75" style="137" customWidth="1"/>
    <col min="11" max="11" width="41.625" style="309" customWidth="1"/>
    <col min="12" max="12" width="8.75" style="804" customWidth="1"/>
    <col min="13" max="13" width="7" style="161" customWidth="1"/>
    <col min="14" max="14" width="8.75" style="137" customWidth="1"/>
    <col min="15" max="15" width="9" style="2"/>
    <col min="16" max="16" width="28.25" style="2" bestFit="1" customWidth="1"/>
    <col min="17" max="17" width="5.5" style="2" bestFit="1" customWidth="1"/>
    <col min="18" max="18" width="28.25" style="2" bestFit="1" customWidth="1"/>
    <col min="19" max="19" width="6" style="2" bestFit="1" customWidth="1"/>
    <col min="20" max="16384" width="9" style="2"/>
  </cols>
  <sheetData>
    <row r="1" spans="1:14" s="47" customFormat="1" ht="18" customHeight="1">
      <c r="A1" s="351" t="s">
        <v>1058</v>
      </c>
      <c r="B1" s="352"/>
      <c r="C1" s="351"/>
      <c r="D1" s="799"/>
      <c r="E1" s="354"/>
      <c r="F1" s="355"/>
      <c r="G1" s="351"/>
      <c r="H1" s="810" t="s">
        <v>4</v>
      </c>
      <c r="I1" s="354"/>
      <c r="J1" s="355"/>
      <c r="K1" s="351"/>
      <c r="L1" s="799"/>
      <c r="M1" s="354"/>
      <c r="N1" s="355"/>
    </row>
    <row r="2" spans="1:14" s="47" customFormat="1" ht="16.5" customHeight="1">
      <c r="A2" s="352"/>
      <c r="B2" s="352"/>
      <c r="C2" s="351"/>
      <c r="D2" s="799"/>
      <c r="E2" s="354"/>
      <c r="F2" s="355"/>
      <c r="G2" s="351"/>
      <c r="H2" s="799"/>
      <c r="I2" s="354"/>
      <c r="J2" s="355"/>
      <c r="K2" s="351"/>
      <c r="L2" s="799"/>
      <c r="M2" s="354"/>
      <c r="N2" s="355"/>
    </row>
    <row r="3" spans="1:14" s="47" customFormat="1" ht="16.5" customHeight="1">
      <c r="A3" s="352"/>
      <c r="B3" s="352"/>
      <c r="C3" s="351"/>
      <c r="D3" s="799"/>
      <c r="E3" s="354"/>
      <c r="F3" s="355"/>
      <c r="G3" s="351"/>
      <c r="H3" s="799"/>
      <c r="I3" s="354"/>
      <c r="J3" s="355"/>
      <c r="K3" s="351"/>
      <c r="L3" s="799"/>
      <c r="M3" s="354"/>
      <c r="N3" s="144" t="s">
        <v>408</v>
      </c>
    </row>
    <row r="4" spans="1:14" s="47" customFormat="1" ht="18" customHeight="1">
      <c r="A4" s="268" t="s">
        <v>869</v>
      </c>
      <c r="B4" s="269"/>
      <c r="C4" s="21" t="s">
        <v>420</v>
      </c>
      <c r="D4" s="800"/>
      <c r="E4" s="338"/>
      <c r="F4" s="424"/>
      <c r="G4" s="419" t="s">
        <v>421</v>
      </c>
      <c r="H4" s="811"/>
      <c r="I4" s="333"/>
      <c r="J4" s="431"/>
      <c r="K4" s="433" t="s">
        <v>422</v>
      </c>
      <c r="L4" s="811"/>
      <c r="M4" s="333"/>
      <c r="N4" s="424"/>
    </row>
    <row r="5" spans="1:14" s="47" customFormat="1" ht="18" customHeight="1">
      <c r="A5" s="23"/>
      <c r="B5" s="24"/>
      <c r="C5" s="172" t="s">
        <v>412</v>
      </c>
      <c r="D5" s="801" t="s">
        <v>1207</v>
      </c>
      <c r="E5" s="334" t="s">
        <v>302</v>
      </c>
      <c r="F5" s="431" t="s">
        <v>413</v>
      </c>
      <c r="G5" s="433" t="s">
        <v>412</v>
      </c>
      <c r="H5" s="801" t="s">
        <v>1207</v>
      </c>
      <c r="I5" s="334" t="s">
        <v>302</v>
      </c>
      <c r="J5" s="431" t="s">
        <v>413</v>
      </c>
      <c r="K5" s="433" t="s">
        <v>412</v>
      </c>
      <c r="L5" s="801" t="s">
        <v>1207</v>
      </c>
      <c r="M5" s="334" t="s">
        <v>302</v>
      </c>
      <c r="N5" s="431" t="s">
        <v>413</v>
      </c>
    </row>
    <row r="6" spans="1:14" s="143" customFormat="1" ht="18.75">
      <c r="A6" s="162" t="s">
        <v>430</v>
      </c>
      <c r="B6" s="163"/>
      <c r="C6" s="25"/>
      <c r="D6" s="802"/>
      <c r="E6" s="339"/>
      <c r="F6" s="425"/>
      <c r="G6" s="420"/>
      <c r="H6" s="812"/>
      <c r="I6" s="149"/>
      <c r="J6" s="432"/>
      <c r="K6" s="423"/>
      <c r="L6" s="812"/>
      <c r="M6" s="149"/>
      <c r="N6" s="432"/>
    </row>
    <row r="7" spans="1:14" s="127" customFormat="1" ht="6" customHeight="1">
      <c r="A7" s="164"/>
      <c r="B7" s="30"/>
      <c r="C7" s="167"/>
      <c r="D7" s="803"/>
      <c r="E7" s="150"/>
      <c r="F7" s="142"/>
      <c r="G7" s="166"/>
      <c r="H7" s="803"/>
      <c r="I7" s="150"/>
      <c r="J7" s="142"/>
      <c r="K7" s="166"/>
      <c r="L7" s="803"/>
      <c r="M7" s="150"/>
      <c r="N7" s="142"/>
    </row>
    <row r="8" spans="1:14" s="127" customFormat="1" ht="16.5" customHeight="1">
      <c r="A8" s="10"/>
      <c r="B8" s="31" t="s">
        <v>1206</v>
      </c>
      <c r="C8" s="41" t="s">
        <v>565</v>
      </c>
      <c r="D8" s="803">
        <v>520</v>
      </c>
      <c r="E8" s="161" t="s">
        <v>1130</v>
      </c>
      <c r="F8" s="295"/>
      <c r="G8" s="309" t="s">
        <v>495</v>
      </c>
      <c r="H8" s="803">
        <v>700</v>
      </c>
      <c r="I8" s="161" t="s">
        <v>1130</v>
      </c>
      <c r="J8" s="295"/>
      <c r="K8" s="41" t="s">
        <v>585</v>
      </c>
      <c r="L8" s="803">
        <v>1500</v>
      </c>
      <c r="M8" s="161" t="s">
        <v>1130</v>
      </c>
      <c r="N8" s="295"/>
    </row>
    <row r="9" spans="1:14" s="127" customFormat="1" ht="16.5" customHeight="1">
      <c r="A9" s="10"/>
      <c r="B9" s="67"/>
      <c r="C9" s="41" t="s">
        <v>1034</v>
      </c>
      <c r="D9" s="803">
        <v>460</v>
      </c>
      <c r="E9" s="161" t="s">
        <v>1130</v>
      </c>
      <c r="F9" s="295"/>
      <c r="G9" s="309" t="s">
        <v>509</v>
      </c>
      <c r="H9" s="803">
        <v>670</v>
      </c>
      <c r="I9" s="161" t="s">
        <v>1130</v>
      </c>
      <c r="J9" s="295"/>
      <c r="K9" s="41" t="s">
        <v>586</v>
      </c>
      <c r="L9" s="803">
        <v>1400</v>
      </c>
      <c r="M9" s="161" t="s">
        <v>1130</v>
      </c>
      <c r="N9" s="295"/>
    </row>
    <row r="10" spans="1:14" s="127" customFormat="1" ht="16.5" customHeight="1">
      <c r="A10" s="10"/>
      <c r="B10" s="67"/>
      <c r="C10" s="41" t="s">
        <v>558</v>
      </c>
      <c r="D10" s="803">
        <v>400</v>
      </c>
      <c r="E10" s="161" t="s">
        <v>1130</v>
      </c>
      <c r="F10" s="295"/>
      <c r="G10" s="309" t="s">
        <v>541</v>
      </c>
      <c r="H10" s="803">
        <v>650</v>
      </c>
      <c r="I10" s="161" t="s">
        <v>1130</v>
      </c>
      <c r="J10" s="295"/>
      <c r="K10" s="41" t="s">
        <v>584</v>
      </c>
      <c r="L10" s="803">
        <v>1100</v>
      </c>
      <c r="M10" s="161" t="s">
        <v>1130</v>
      </c>
      <c r="N10" s="295"/>
    </row>
    <row r="11" spans="1:14" s="127" customFormat="1" ht="16.5" customHeight="1">
      <c r="A11" s="10"/>
      <c r="B11" s="67"/>
      <c r="C11" s="41" t="s">
        <v>509</v>
      </c>
      <c r="D11" s="803">
        <v>300</v>
      </c>
      <c r="E11" s="161" t="s">
        <v>1130</v>
      </c>
      <c r="F11" s="295"/>
      <c r="G11" s="309" t="s">
        <v>568</v>
      </c>
      <c r="H11" s="803">
        <v>620</v>
      </c>
      <c r="I11" s="161" t="s">
        <v>1130</v>
      </c>
      <c r="J11" s="295"/>
      <c r="K11" s="41" t="s">
        <v>548</v>
      </c>
      <c r="L11" s="803">
        <v>800</v>
      </c>
      <c r="M11" s="161" t="s">
        <v>1130</v>
      </c>
      <c r="N11" s="295"/>
    </row>
    <row r="12" spans="1:14" s="127" customFormat="1" ht="16.5" customHeight="1">
      <c r="A12" s="10"/>
      <c r="B12" s="67"/>
      <c r="C12" s="41" t="s">
        <v>494</v>
      </c>
      <c r="D12" s="803">
        <v>200</v>
      </c>
      <c r="E12" s="161" t="s">
        <v>1130</v>
      </c>
      <c r="F12" s="295"/>
      <c r="G12" s="309" t="s">
        <v>548</v>
      </c>
      <c r="H12" s="803">
        <v>500</v>
      </c>
      <c r="I12" s="161" t="s">
        <v>1130</v>
      </c>
      <c r="J12" s="295"/>
      <c r="K12" s="41" t="s">
        <v>1035</v>
      </c>
      <c r="L12" s="803">
        <v>640</v>
      </c>
      <c r="M12" s="161" t="s">
        <v>1130</v>
      </c>
      <c r="N12" s="295"/>
    </row>
    <row r="13" spans="1:14" s="127" customFormat="1" ht="16.5" customHeight="1">
      <c r="A13" s="10"/>
      <c r="B13" s="67"/>
      <c r="C13" s="41" t="s">
        <v>537</v>
      </c>
      <c r="D13" s="803">
        <v>200</v>
      </c>
      <c r="E13" s="161" t="s">
        <v>1130</v>
      </c>
      <c r="F13" s="295"/>
      <c r="G13" s="309" t="s">
        <v>505</v>
      </c>
      <c r="H13" s="805">
        <v>460</v>
      </c>
      <c r="I13" s="161" t="s">
        <v>1130</v>
      </c>
      <c r="J13" s="295"/>
      <c r="K13" s="41" t="s">
        <v>578</v>
      </c>
      <c r="L13" s="803">
        <v>600</v>
      </c>
      <c r="M13" s="161" t="s">
        <v>1130</v>
      </c>
      <c r="N13" s="295"/>
    </row>
    <row r="14" spans="1:14" s="127" customFormat="1" ht="16.5" customHeight="1">
      <c r="A14" s="10"/>
      <c r="B14" s="67"/>
      <c r="C14" s="41" t="s">
        <v>544</v>
      </c>
      <c r="D14" s="803">
        <v>200</v>
      </c>
      <c r="E14" s="161" t="s">
        <v>1130</v>
      </c>
      <c r="F14" s="295"/>
      <c r="G14" s="309" t="s">
        <v>550</v>
      </c>
      <c r="H14" s="803">
        <v>400</v>
      </c>
      <c r="I14" s="161" t="s">
        <v>1130</v>
      </c>
      <c r="J14" s="295"/>
      <c r="K14" s="435" t="s">
        <v>580</v>
      </c>
      <c r="L14" s="840">
        <v>600</v>
      </c>
      <c r="M14" s="161" t="s">
        <v>1130</v>
      </c>
      <c r="N14" s="295"/>
    </row>
    <row r="15" spans="1:14" s="127" customFormat="1" ht="16.5" customHeight="1">
      <c r="A15" s="10"/>
      <c r="B15" s="67"/>
      <c r="C15" s="41" t="s">
        <v>547</v>
      </c>
      <c r="D15" s="803">
        <v>150</v>
      </c>
      <c r="E15" s="161" t="s">
        <v>1130</v>
      </c>
      <c r="F15" s="295"/>
      <c r="G15" s="309" t="s">
        <v>520</v>
      </c>
      <c r="H15" s="803">
        <v>400</v>
      </c>
      <c r="I15" s="161" t="s">
        <v>1130</v>
      </c>
      <c r="J15" s="295"/>
      <c r="K15" s="41" t="s">
        <v>545</v>
      </c>
      <c r="L15" s="803">
        <v>550</v>
      </c>
      <c r="M15" s="161" t="s">
        <v>1130</v>
      </c>
      <c r="N15" s="295"/>
    </row>
    <row r="16" spans="1:14" s="127" customFormat="1" ht="16.5" customHeight="1">
      <c r="A16" s="10"/>
      <c r="B16" s="67"/>
      <c r="C16" s="41" t="s">
        <v>562</v>
      </c>
      <c r="D16" s="803">
        <v>150</v>
      </c>
      <c r="E16" s="161" t="s">
        <v>1130</v>
      </c>
      <c r="F16" s="295"/>
      <c r="G16" s="309" t="s">
        <v>501</v>
      </c>
      <c r="H16" s="803">
        <v>320</v>
      </c>
      <c r="I16" s="161" t="s">
        <v>1130</v>
      </c>
      <c r="J16" s="295"/>
      <c r="K16" s="41" t="s">
        <v>575</v>
      </c>
      <c r="L16" s="803">
        <v>500</v>
      </c>
      <c r="M16" s="161" t="s">
        <v>1130</v>
      </c>
      <c r="N16" s="295"/>
    </row>
    <row r="17" spans="1:14" s="127" customFormat="1" ht="16.5" customHeight="1">
      <c r="A17" s="10"/>
      <c r="B17" s="67"/>
      <c r="C17" s="41" t="s">
        <v>556</v>
      </c>
      <c r="D17" s="803">
        <v>140</v>
      </c>
      <c r="E17" s="161" t="s">
        <v>1130</v>
      </c>
      <c r="F17" s="295"/>
      <c r="G17" s="309" t="s">
        <v>567</v>
      </c>
      <c r="H17" s="803">
        <v>320</v>
      </c>
      <c r="I17" s="161" t="s">
        <v>1130</v>
      </c>
      <c r="J17" s="295"/>
      <c r="K17" s="41" t="s">
        <v>536</v>
      </c>
      <c r="L17" s="803">
        <v>460</v>
      </c>
      <c r="M17" s="161" t="s">
        <v>1130</v>
      </c>
      <c r="N17" s="295"/>
    </row>
    <row r="18" spans="1:14" s="127" customFormat="1" ht="16.5" customHeight="1">
      <c r="A18" s="10"/>
      <c r="B18" s="67"/>
      <c r="C18" s="41" t="s">
        <v>501</v>
      </c>
      <c r="D18" s="803">
        <v>130</v>
      </c>
      <c r="E18" s="161" t="s">
        <v>1130</v>
      </c>
      <c r="F18" s="295"/>
      <c r="G18" s="309" t="s">
        <v>546</v>
      </c>
      <c r="H18" s="803">
        <v>280</v>
      </c>
      <c r="I18" s="161" t="s">
        <v>1130</v>
      </c>
      <c r="J18" s="295"/>
      <c r="K18" s="41" t="s">
        <v>572</v>
      </c>
      <c r="L18" s="803">
        <v>450</v>
      </c>
      <c r="M18" s="161" t="s">
        <v>1130</v>
      </c>
      <c r="N18" s="295"/>
    </row>
    <row r="19" spans="1:14" s="127" customFormat="1" ht="16.5" customHeight="1">
      <c r="A19" s="10"/>
      <c r="B19" s="67"/>
      <c r="C19" s="41" t="s">
        <v>540</v>
      </c>
      <c r="D19" s="803">
        <v>120</v>
      </c>
      <c r="E19" s="161" t="s">
        <v>1130</v>
      </c>
      <c r="F19" s="295"/>
      <c r="G19" s="309" t="s">
        <v>1036</v>
      </c>
      <c r="H19" s="803">
        <v>250</v>
      </c>
      <c r="I19" s="161" t="s">
        <v>1130</v>
      </c>
      <c r="J19" s="295"/>
      <c r="K19" s="41" t="s">
        <v>1037</v>
      </c>
      <c r="L19" s="803">
        <v>400</v>
      </c>
      <c r="M19" s="161" t="s">
        <v>1130</v>
      </c>
      <c r="N19" s="295"/>
    </row>
    <row r="20" spans="1:14" s="127" customFormat="1" ht="16.5" customHeight="1">
      <c r="A20" s="10"/>
      <c r="B20" s="67"/>
      <c r="C20" s="41" t="s">
        <v>542</v>
      </c>
      <c r="D20" s="803">
        <v>120</v>
      </c>
      <c r="E20" s="161" t="s">
        <v>1130</v>
      </c>
      <c r="F20" s="295"/>
      <c r="G20" s="309" t="s">
        <v>499</v>
      </c>
      <c r="H20" s="803">
        <v>225</v>
      </c>
      <c r="I20" s="161" t="s">
        <v>1130</v>
      </c>
      <c r="J20" s="295"/>
      <c r="K20" s="41" t="s">
        <v>537</v>
      </c>
      <c r="L20" s="803">
        <v>400</v>
      </c>
      <c r="M20" s="161" t="s">
        <v>1130</v>
      </c>
      <c r="N20" s="295"/>
    </row>
    <row r="21" spans="1:14" s="127" customFormat="1" ht="16.5" customHeight="1">
      <c r="A21" s="10"/>
      <c r="B21" s="67"/>
      <c r="C21" s="41" t="s">
        <v>1038</v>
      </c>
      <c r="D21" s="803">
        <v>100</v>
      </c>
      <c r="E21" s="161" t="s">
        <v>1130</v>
      </c>
      <c r="F21" s="295"/>
      <c r="G21" s="309" t="s">
        <v>538</v>
      </c>
      <c r="H21" s="803">
        <v>200</v>
      </c>
      <c r="I21" s="161" t="s">
        <v>1130</v>
      </c>
      <c r="J21" s="295"/>
      <c r="K21" s="41" t="s">
        <v>571</v>
      </c>
      <c r="L21" s="803">
        <v>400</v>
      </c>
      <c r="M21" s="161" t="s">
        <v>1130</v>
      </c>
      <c r="N21" s="295"/>
    </row>
    <row r="22" spans="1:14" s="127" customFormat="1" ht="16.5" customHeight="1">
      <c r="A22" s="10"/>
      <c r="B22" s="67"/>
      <c r="C22" s="41" t="s">
        <v>1039</v>
      </c>
      <c r="D22" s="803">
        <v>100</v>
      </c>
      <c r="E22" s="161" t="s">
        <v>1130</v>
      </c>
      <c r="F22" s="295"/>
      <c r="G22" s="309" t="s">
        <v>504</v>
      </c>
      <c r="H22" s="803">
        <v>200</v>
      </c>
      <c r="I22" s="161" t="s">
        <v>1130</v>
      </c>
      <c r="J22" s="295"/>
      <c r="K22" s="41" t="s">
        <v>1040</v>
      </c>
      <c r="L22" s="803">
        <v>400</v>
      </c>
      <c r="M22" s="161" t="s">
        <v>1130</v>
      </c>
      <c r="N22" s="295"/>
    </row>
    <row r="23" spans="1:14" s="127" customFormat="1" ht="16.5" customHeight="1">
      <c r="A23" s="10"/>
      <c r="B23" s="67"/>
      <c r="C23" s="41" t="s">
        <v>500</v>
      </c>
      <c r="D23" s="803">
        <v>60</v>
      </c>
      <c r="E23" s="161" t="s">
        <v>1130</v>
      </c>
      <c r="F23" s="295"/>
      <c r="G23" s="309" t="s">
        <v>1001</v>
      </c>
      <c r="H23" s="803">
        <v>150</v>
      </c>
      <c r="I23" s="161" t="s">
        <v>1130</v>
      </c>
      <c r="J23" s="295"/>
      <c r="K23" s="41" t="s">
        <v>1041</v>
      </c>
      <c r="L23" s="803">
        <v>400</v>
      </c>
      <c r="M23" s="161" t="s">
        <v>1130</v>
      </c>
      <c r="N23" s="295"/>
    </row>
    <row r="24" spans="1:14" s="127" customFormat="1" ht="16.5" customHeight="1">
      <c r="A24" s="10"/>
      <c r="B24" s="67"/>
      <c r="C24" s="41" t="s">
        <v>1042</v>
      </c>
      <c r="D24" s="803">
        <v>50</v>
      </c>
      <c r="E24" s="161" t="s">
        <v>1130</v>
      </c>
      <c r="F24" s="295"/>
      <c r="G24" s="309" t="s">
        <v>494</v>
      </c>
      <c r="H24" s="803">
        <v>120</v>
      </c>
      <c r="I24" s="161" t="s">
        <v>1130</v>
      </c>
      <c r="J24" s="295"/>
      <c r="K24" s="41" t="s">
        <v>1043</v>
      </c>
      <c r="L24" s="803">
        <v>400</v>
      </c>
      <c r="M24" s="161" t="s">
        <v>1130</v>
      </c>
      <c r="N24" s="295"/>
    </row>
    <row r="25" spans="1:14" s="127" customFormat="1" ht="16.5" customHeight="1">
      <c r="A25" s="10"/>
      <c r="B25" s="67"/>
      <c r="C25" s="41" t="s">
        <v>1001</v>
      </c>
      <c r="D25" s="803">
        <v>40</v>
      </c>
      <c r="E25" s="161" t="s">
        <v>1130</v>
      </c>
      <c r="F25" s="295"/>
      <c r="G25" s="309" t="s">
        <v>517</v>
      </c>
      <c r="H25" s="803">
        <v>120</v>
      </c>
      <c r="I25" s="161" t="s">
        <v>1130</v>
      </c>
      <c r="J25" s="295"/>
      <c r="K25" s="41" t="s">
        <v>569</v>
      </c>
      <c r="L25" s="803">
        <v>400</v>
      </c>
      <c r="M25" s="161" t="s">
        <v>1130</v>
      </c>
      <c r="N25" s="295"/>
    </row>
    <row r="26" spans="1:14" s="127" customFormat="1" ht="16.5" customHeight="1">
      <c r="A26" s="10"/>
      <c r="B26" s="67"/>
      <c r="C26" s="299" t="s">
        <v>1006</v>
      </c>
      <c r="D26" s="803">
        <f>SUM(D8:D25)</f>
        <v>3440</v>
      </c>
      <c r="E26" s="161"/>
      <c r="F26" s="295"/>
      <c r="G26" s="309" t="s">
        <v>555</v>
      </c>
      <c r="H26" s="803">
        <v>120</v>
      </c>
      <c r="I26" s="161" t="s">
        <v>1130</v>
      </c>
      <c r="J26" s="295"/>
      <c r="K26" s="41" t="s">
        <v>1044</v>
      </c>
      <c r="L26" s="803">
        <v>400</v>
      </c>
      <c r="M26" s="161" t="s">
        <v>1130</v>
      </c>
      <c r="N26" s="295"/>
    </row>
    <row r="27" spans="1:14" s="127" customFormat="1" ht="16.5" customHeight="1">
      <c r="A27" s="10"/>
      <c r="B27" s="67"/>
      <c r="C27" s="41"/>
      <c r="D27" s="803"/>
      <c r="E27" s="161"/>
      <c r="F27" s="295"/>
      <c r="G27" s="309" t="s">
        <v>563</v>
      </c>
      <c r="H27" s="803">
        <v>120</v>
      </c>
      <c r="I27" s="161" t="s">
        <v>1130</v>
      </c>
      <c r="J27" s="295"/>
      <c r="K27" s="41" t="s">
        <v>588</v>
      </c>
      <c r="L27" s="803">
        <v>400</v>
      </c>
      <c r="M27" s="161" t="s">
        <v>1130</v>
      </c>
      <c r="N27" s="295"/>
    </row>
    <row r="28" spans="1:14" s="127" customFormat="1" ht="16.5" customHeight="1">
      <c r="A28" s="10"/>
      <c r="B28" s="67"/>
      <c r="C28" s="41" t="s">
        <v>562</v>
      </c>
      <c r="D28" s="803">
        <v>300</v>
      </c>
      <c r="E28" s="161" t="s">
        <v>1133</v>
      </c>
      <c r="F28" s="295">
        <v>2020</v>
      </c>
      <c r="G28" s="309" t="s">
        <v>551</v>
      </c>
      <c r="H28" s="803">
        <v>100</v>
      </c>
      <c r="I28" s="161" t="s">
        <v>1130</v>
      </c>
      <c r="J28" s="295"/>
      <c r="K28" s="41" t="s">
        <v>581</v>
      </c>
      <c r="L28" s="803">
        <v>400</v>
      </c>
      <c r="M28" s="161" t="s">
        <v>1130</v>
      </c>
      <c r="N28" s="295"/>
    </row>
    <row r="29" spans="1:14" s="127" customFormat="1" ht="16.5" customHeight="1">
      <c r="A29" s="10"/>
      <c r="B29" s="67"/>
      <c r="C29" s="41" t="s">
        <v>1045</v>
      </c>
      <c r="D29" s="804">
        <v>100</v>
      </c>
      <c r="E29" s="161" t="s">
        <v>1133</v>
      </c>
      <c r="F29" s="295">
        <v>2019</v>
      </c>
      <c r="G29" s="309" t="s">
        <v>560</v>
      </c>
      <c r="H29" s="803">
        <v>100</v>
      </c>
      <c r="I29" s="161" t="s">
        <v>1130</v>
      </c>
      <c r="J29" s="295"/>
      <c r="K29" s="41" t="s">
        <v>1046</v>
      </c>
      <c r="L29" s="803">
        <v>370</v>
      </c>
      <c r="M29" s="161" t="s">
        <v>1130</v>
      </c>
      <c r="N29" s="295"/>
    </row>
    <row r="30" spans="1:14" s="127" customFormat="1" ht="16.5" customHeight="1">
      <c r="A30" s="10"/>
      <c r="B30" s="67"/>
      <c r="C30" s="41" t="s">
        <v>542</v>
      </c>
      <c r="D30" s="804">
        <v>60</v>
      </c>
      <c r="E30" s="161" t="s">
        <v>1133</v>
      </c>
      <c r="F30" s="295">
        <v>2019</v>
      </c>
      <c r="G30" s="309" t="s">
        <v>502</v>
      </c>
      <c r="H30" s="803">
        <v>100</v>
      </c>
      <c r="I30" s="161" t="s">
        <v>1130</v>
      </c>
      <c r="J30" s="295"/>
      <c r="K30" s="41" t="s">
        <v>564</v>
      </c>
      <c r="L30" s="803">
        <v>320</v>
      </c>
      <c r="M30" s="161" t="s">
        <v>1130</v>
      </c>
      <c r="N30" s="295"/>
    </row>
    <row r="31" spans="1:14" s="127" customFormat="1" ht="16.5" customHeight="1">
      <c r="A31" s="10"/>
      <c r="B31" s="67"/>
      <c r="C31" s="299" t="s">
        <v>1006</v>
      </c>
      <c r="D31" s="803">
        <f>SUM(D28:D30)</f>
        <v>460</v>
      </c>
      <c r="E31" s="161"/>
      <c r="F31" s="295"/>
      <c r="G31" s="309" t="s">
        <v>380</v>
      </c>
      <c r="H31" s="803">
        <v>1140</v>
      </c>
      <c r="I31" s="161" t="s">
        <v>1130</v>
      </c>
      <c r="J31" s="295"/>
      <c r="K31" s="41" t="s">
        <v>539</v>
      </c>
      <c r="L31" s="803">
        <v>300</v>
      </c>
      <c r="M31" s="161" t="s">
        <v>1130</v>
      </c>
      <c r="N31" s="295"/>
    </row>
    <row r="32" spans="1:14" s="127" customFormat="1" ht="16.5" customHeight="1">
      <c r="A32" s="10"/>
      <c r="B32" s="67"/>
      <c r="C32" s="300"/>
      <c r="D32" s="803"/>
      <c r="E32" s="150"/>
      <c r="F32" s="142"/>
      <c r="G32" s="41" t="s">
        <v>1006</v>
      </c>
      <c r="H32" s="803">
        <f>SUM(H8:H31)</f>
        <v>8265</v>
      </c>
      <c r="I32" s="161"/>
      <c r="J32" s="142"/>
      <c r="K32" s="41" t="s">
        <v>543</v>
      </c>
      <c r="L32" s="803">
        <v>300</v>
      </c>
      <c r="M32" s="161" t="s">
        <v>1130</v>
      </c>
      <c r="N32" s="295"/>
    </row>
    <row r="33" spans="1:14" s="127" customFormat="1" ht="16.5" customHeight="1">
      <c r="A33" s="10"/>
      <c r="B33" s="369"/>
      <c r="C33" s="300"/>
      <c r="D33" s="803"/>
      <c r="E33" s="150"/>
      <c r="F33" s="142"/>
      <c r="G33" s="309"/>
      <c r="H33" s="805"/>
      <c r="I33" s="150"/>
      <c r="J33" s="142"/>
      <c r="K33" s="41" t="s">
        <v>573</v>
      </c>
      <c r="L33" s="803">
        <v>300</v>
      </c>
      <c r="M33" s="161" t="s">
        <v>1130</v>
      </c>
      <c r="N33" s="295"/>
    </row>
    <row r="34" spans="1:14" s="127" customFormat="1" ht="16.5" customHeight="1">
      <c r="A34" s="10"/>
      <c r="B34" s="67"/>
      <c r="C34" s="300"/>
      <c r="D34" s="803"/>
      <c r="E34" s="150"/>
      <c r="F34" s="142"/>
      <c r="G34" s="309" t="s">
        <v>576</v>
      </c>
      <c r="H34" s="805">
        <v>1200</v>
      </c>
      <c r="I34" s="150" t="s">
        <v>11</v>
      </c>
      <c r="J34" s="142">
        <v>2020</v>
      </c>
      <c r="K34" s="41" t="s">
        <v>1047</v>
      </c>
      <c r="L34" s="803">
        <v>300</v>
      </c>
      <c r="M34" s="161" t="s">
        <v>1130</v>
      </c>
      <c r="N34" s="295"/>
    </row>
    <row r="35" spans="1:14" s="127" customFormat="1" ht="16.5" customHeight="1">
      <c r="A35" s="10"/>
      <c r="B35" s="67"/>
      <c r="C35" s="300"/>
      <c r="D35" s="803"/>
      <c r="E35" s="150"/>
      <c r="F35" s="142"/>
      <c r="G35" s="309" t="s">
        <v>519</v>
      </c>
      <c r="H35" s="805">
        <v>720</v>
      </c>
      <c r="I35" s="150" t="s">
        <v>11</v>
      </c>
      <c r="J35" s="142">
        <v>2021</v>
      </c>
      <c r="K35" s="41" t="s">
        <v>549</v>
      </c>
      <c r="L35" s="803">
        <v>300</v>
      </c>
      <c r="M35" s="161" t="s">
        <v>1130</v>
      </c>
      <c r="N35" s="295"/>
    </row>
    <row r="36" spans="1:14" s="127" customFormat="1" ht="16.5" customHeight="1">
      <c r="A36" s="10"/>
      <c r="B36" s="67"/>
      <c r="C36" s="300"/>
      <c r="D36" s="803"/>
      <c r="E36" s="161"/>
      <c r="F36" s="295"/>
      <c r="G36" s="309" t="s">
        <v>1015</v>
      </c>
      <c r="H36" s="805">
        <v>650</v>
      </c>
      <c r="I36" s="150" t="s">
        <v>11</v>
      </c>
      <c r="J36" s="142">
        <v>2020</v>
      </c>
      <c r="K36" s="41" t="s">
        <v>1048</v>
      </c>
      <c r="L36" s="803">
        <v>300</v>
      </c>
      <c r="M36" s="161" t="s">
        <v>1130</v>
      </c>
      <c r="N36" s="295"/>
    </row>
    <row r="37" spans="1:14" s="127" customFormat="1" ht="16.5" customHeight="1">
      <c r="A37" s="10"/>
      <c r="B37" s="67"/>
      <c r="C37" s="300"/>
      <c r="D37" s="803"/>
      <c r="E37" s="150"/>
      <c r="F37" s="436"/>
      <c r="G37" s="309" t="s">
        <v>495</v>
      </c>
      <c r="H37" s="805">
        <v>630</v>
      </c>
      <c r="I37" s="150" t="s">
        <v>11</v>
      </c>
      <c r="J37" s="142">
        <v>2020</v>
      </c>
      <c r="K37" s="41" t="s">
        <v>1049</v>
      </c>
      <c r="L37" s="803">
        <v>300</v>
      </c>
      <c r="M37" s="161" t="s">
        <v>1130</v>
      </c>
      <c r="N37" s="295"/>
    </row>
    <row r="38" spans="1:14" s="127" customFormat="1" ht="16.5" customHeight="1">
      <c r="A38" s="10"/>
      <c r="B38" s="67"/>
      <c r="C38" s="370"/>
      <c r="D38" s="803"/>
      <c r="E38" s="150"/>
      <c r="F38" s="142"/>
      <c r="G38" s="309" t="s">
        <v>628</v>
      </c>
      <c r="H38" s="805">
        <v>600</v>
      </c>
      <c r="I38" s="150" t="s">
        <v>11</v>
      </c>
      <c r="J38" s="142">
        <v>2020</v>
      </c>
      <c r="K38" s="41" t="s">
        <v>1050</v>
      </c>
      <c r="L38" s="803">
        <v>300</v>
      </c>
      <c r="M38" s="161" t="s">
        <v>1130</v>
      </c>
      <c r="N38" s="295"/>
    </row>
    <row r="39" spans="1:14" s="127" customFormat="1" ht="16.5" customHeight="1">
      <c r="A39" s="10"/>
      <c r="B39" s="67"/>
      <c r="C39" s="302"/>
      <c r="D39" s="803"/>
      <c r="E39" s="150"/>
      <c r="F39" s="142"/>
      <c r="G39" s="309" t="s">
        <v>521</v>
      </c>
      <c r="H39" s="805">
        <v>550</v>
      </c>
      <c r="I39" s="150" t="s">
        <v>11</v>
      </c>
      <c r="J39" s="142">
        <v>2021</v>
      </c>
      <c r="K39" s="41" t="s">
        <v>1051</v>
      </c>
      <c r="L39" s="803">
        <v>300</v>
      </c>
      <c r="M39" s="161" t="s">
        <v>1130</v>
      </c>
      <c r="N39" s="295"/>
    </row>
    <row r="40" spans="1:14" s="127" customFormat="1" ht="16.5" customHeight="1">
      <c r="A40" s="40"/>
      <c r="B40" s="67"/>
      <c r="C40" s="302"/>
      <c r="D40" s="803"/>
      <c r="E40" s="150"/>
      <c r="F40" s="142"/>
      <c r="G40" s="309" t="s">
        <v>1013</v>
      </c>
      <c r="H40" s="805">
        <v>510</v>
      </c>
      <c r="I40" s="150" t="s">
        <v>11</v>
      </c>
      <c r="J40" s="142">
        <v>2022</v>
      </c>
      <c r="K40" s="88" t="s">
        <v>553</v>
      </c>
      <c r="L40" s="803">
        <v>300</v>
      </c>
      <c r="M40" s="161" t="s">
        <v>1130</v>
      </c>
      <c r="N40" s="295"/>
    </row>
    <row r="41" spans="1:14" s="127" customFormat="1" ht="16.5" customHeight="1">
      <c r="A41" s="40"/>
      <c r="B41" s="67"/>
      <c r="C41" s="302"/>
      <c r="D41" s="803"/>
      <c r="E41" s="150"/>
      <c r="F41" s="142"/>
      <c r="G41" s="309" t="s">
        <v>1052</v>
      </c>
      <c r="H41" s="805">
        <v>500</v>
      </c>
      <c r="I41" s="150" t="s">
        <v>11</v>
      </c>
      <c r="J41" s="142">
        <v>2018</v>
      </c>
      <c r="K41" s="88" t="s">
        <v>554</v>
      </c>
      <c r="L41" s="803">
        <v>300</v>
      </c>
      <c r="M41" s="161" t="s">
        <v>1130</v>
      </c>
      <c r="N41" s="295"/>
    </row>
    <row r="42" spans="1:14" s="127" customFormat="1" ht="16.5" customHeight="1">
      <c r="A42" s="40"/>
      <c r="B42" s="67"/>
      <c r="C42" s="302"/>
      <c r="D42" s="803"/>
      <c r="E42" s="150"/>
      <c r="F42" s="142"/>
      <c r="G42" s="309" t="s">
        <v>1009</v>
      </c>
      <c r="H42" s="805">
        <v>450</v>
      </c>
      <c r="I42" s="150" t="s">
        <v>11</v>
      </c>
      <c r="J42" s="142">
        <v>2020</v>
      </c>
      <c r="K42" s="41" t="s">
        <v>527</v>
      </c>
      <c r="L42" s="803">
        <v>300</v>
      </c>
      <c r="M42" s="161" t="s">
        <v>1130</v>
      </c>
      <c r="N42" s="295"/>
    </row>
    <row r="43" spans="1:14" s="127" customFormat="1" ht="16.5" customHeight="1">
      <c r="A43" s="40"/>
      <c r="B43" s="67"/>
      <c r="C43" s="302"/>
      <c r="D43" s="803"/>
      <c r="E43" s="150"/>
      <c r="F43" s="142"/>
      <c r="G43" s="309" t="s">
        <v>1053</v>
      </c>
      <c r="H43" s="805">
        <v>440</v>
      </c>
      <c r="I43" s="150" t="s">
        <v>11</v>
      </c>
      <c r="J43" s="142">
        <v>2022</v>
      </c>
      <c r="K43" s="41" t="s">
        <v>557</v>
      </c>
      <c r="L43" s="803">
        <v>300</v>
      </c>
      <c r="M43" s="161" t="s">
        <v>1130</v>
      </c>
      <c r="N43" s="295"/>
    </row>
    <row r="44" spans="1:14" s="127" customFormat="1" ht="16.5" customHeight="1">
      <c r="A44" s="40"/>
      <c r="B44" s="67"/>
      <c r="C44" s="302"/>
      <c r="D44" s="803"/>
      <c r="E44" s="150"/>
      <c r="F44" s="142"/>
      <c r="G44" s="309" t="s">
        <v>1012</v>
      </c>
      <c r="H44" s="805">
        <v>350</v>
      </c>
      <c r="I44" s="150" t="s">
        <v>11</v>
      </c>
      <c r="J44" s="142">
        <v>2021</v>
      </c>
      <c r="K44" s="41" t="s">
        <v>1054</v>
      </c>
      <c r="L44" s="803">
        <v>300</v>
      </c>
      <c r="M44" s="161" t="s">
        <v>1130</v>
      </c>
      <c r="N44" s="295"/>
    </row>
    <row r="45" spans="1:14" s="127" customFormat="1" ht="16.5" customHeight="1">
      <c r="A45" s="40"/>
      <c r="B45" s="67"/>
      <c r="C45" s="302"/>
      <c r="D45" s="803"/>
      <c r="E45" s="150"/>
      <c r="F45" s="142"/>
      <c r="G45" s="309" t="s">
        <v>1018</v>
      </c>
      <c r="H45" s="805">
        <v>300</v>
      </c>
      <c r="I45" s="150" t="s">
        <v>11</v>
      </c>
      <c r="J45" s="142">
        <v>2020</v>
      </c>
      <c r="K45" s="41" t="s">
        <v>561</v>
      </c>
      <c r="L45" s="803">
        <v>300</v>
      </c>
      <c r="M45" s="161" t="s">
        <v>1130</v>
      </c>
      <c r="N45" s="295"/>
    </row>
    <row r="46" spans="1:14" s="127" customFormat="1" ht="16.5" customHeight="1">
      <c r="A46" s="40"/>
      <c r="B46" s="67"/>
      <c r="C46" s="26"/>
      <c r="D46" s="803"/>
      <c r="E46" s="150"/>
      <c r="F46" s="295"/>
      <c r="G46" s="309" t="s">
        <v>570</v>
      </c>
      <c r="H46" s="805">
        <v>260</v>
      </c>
      <c r="I46" s="150" t="s">
        <v>11</v>
      </c>
      <c r="J46" s="142">
        <v>2018</v>
      </c>
      <c r="K46" s="41" t="s">
        <v>1055</v>
      </c>
      <c r="L46" s="803">
        <v>270</v>
      </c>
      <c r="M46" s="161" t="s">
        <v>1130</v>
      </c>
      <c r="N46" s="295"/>
    </row>
    <row r="47" spans="1:14" s="127" customFormat="1" ht="16.5" customHeight="1">
      <c r="A47" s="40"/>
      <c r="B47" s="67"/>
      <c r="C47" s="26"/>
      <c r="D47" s="803"/>
      <c r="E47" s="150"/>
      <c r="F47" s="295"/>
      <c r="G47" s="309" t="s">
        <v>380</v>
      </c>
      <c r="H47" s="805">
        <v>374</v>
      </c>
      <c r="I47" s="150"/>
      <c r="J47" s="142"/>
      <c r="K47" s="41" t="s">
        <v>380</v>
      </c>
      <c r="L47" s="803">
        <v>4000</v>
      </c>
      <c r="M47" s="161" t="s">
        <v>1130</v>
      </c>
      <c r="N47" s="295"/>
    </row>
    <row r="48" spans="1:14" s="127" customFormat="1" ht="16.5" customHeight="1">
      <c r="A48" s="40"/>
      <c r="B48" s="67"/>
      <c r="C48" s="309"/>
      <c r="D48" s="804"/>
      <c r="E48" s="161"/>
      <c r="F48" s="295"/>
      <c r="G48" s="309" t="s">
        <v>1006</v>
      </c>
      <c r="H48" s="805">
        <f>SUM(H34:H47)</f>
        <v>7534</v>
      </c>
      <c r="I48" s="150"/>
      <c r="J48" s="142"/>
      <c r="K48" s="41" t="s">
        <v>1006</v>
      </c>
      <c r="L48" s="803">
        <f>SUM(L8:L47)</f>
        <v>22060</v>
      </c>
      <c r="M48" s="161"/>
      <c r="N48" s="295"/>
    </row>
    <row r="49" spans="1:14" s="127" customFormat="1" ht="16.5" customHeight="1">
      <c r="A49" s="40"/>
      <c r="B49" s="67"/>
      <c r="C49" s="26"/>
      <c r="D49" s="803"/>
      <c r="E49" s="150"/>
      <c r="F49" s="295"/>
      <c r="G49" s="87"/>
      <c r="H49" s="805"/>
      <c r="I49" s="150"/>
      <c r="J49" s="142"/>
      <c r="K49" s="41"/>
      <c r="L49" s="803"/>
      <c r="M49" s="161"/>
      <c r="N49" s="295"/>
    </row>
    <row r="50" spans="1:14" s="127" customFormat="1" ht="16.5" customHeight="1">
      <c r="A50" s="40"/>
      <c r="B50" s="67"/>
      <c r="C50" s="26"/>
      <c r="D50" s="803"/>
      <c r="E50" s="150"/>
      <c r="F50" s="295"/>
      <c r="G50" s="87"/>
      <c r="H50" s="805"/>
      <c r="I50" s="150"/>
      <c r="J50" s="142"/>
      <c r="K50" s="88" t="s">
        <v>532</v>
      </c>
      <c r="L50" s="803">
        <v>535</v>
      </c>
      <c r="M50" s="161" t="s">
        <v>11</v>
      </c>
      <c r="N50" s="295">
        <v>2018</v>
      </c>
    </row>
    <row r="51" spans="1:14" s="127" customFormat="1" ht="16.5" customHeight="1">
      <c r="A51" s="40"/>
      <c r="B51" s="67"/>
      <c r="C51" s="26"/>
      <c r="D51" s="803"/>
      <c r="E51" s="150"/>
      <c r="F51" s="142"/>
      <c r="G51" s="87"/>
      <c r="H51" s="805"/>
      <c r="I51" s="150"/>
      <c r="J51" s="142"/>
      <c r="K51" s="41" t="s">
        <v>1015</v>
      </c>
      <c r="L51" s="803">
        <v>400</v>
      </c>
      <c r="M51" s="161" t="s">
        <v>11</v>
      </c>
      <c r="N51" s="295">
        <v>2020</v>
      </c>
    </row>
    <row r="52" spans="1:14" s="127" customFormat="1" ht="16.5" customHeight="1">
      <c r="A52" s="40"/>
      <c r="B52" s="67"/>
      <c r="C52" s="410"/>
      <c r="D52" s="805"/>
      <c r="E52" s="150"/>
      <c r="F52" s="142"/>
      <c r="G52" s="87"/>
      <c r="H52" s="805"/>
      <c r="I52" s="150"/>
      <c r="J52" s="142"/>
      <c r="K52" s="88" t="s">
        <v>579</v>
      </c>
      <c r="L52" s="803">
        <v>400</v>
      </c>
      <c r="M52" s="161" t="s">
        <v>11</v>
      </c>
      <c r="N52" s="295">
        <v>2018</v>
      </c>
    </row>
    <row r="53" spans="1:14" s="127" customFormat="1" ht="16.5" customHeight="1">
      <c r="A53" s="40"/>
      <c r="B53" s="67"/>
      <c r="C53" s="410"/>
      <c r="D53" s="805"/>
      <c r="E53" s="150"/>
      <c r="F53" s="142"/>
      <c r="G53" s="87"/>
      <c r="H53" s="805"/>
      <c r="I53" s="150"/>
      <c r="J53" s="142"/>
      <c r="K53" s="88" t="s">
        <v>1048</v>
      </c>
      <c r="L53" s="803">
        <v>300</v>
      </c>
      <c r="M53" s="161" t="s">
        <v>11</v>
      </c>
      <c r="N53" s="295">
        <v>2019</v>
      </c>
    </row>
    <row r="54" spans="1:14" s="127" customFormat="1" ht="16.5" customHeight="1">
      <c r="A54" s="40"/>
      <c r="B54" s="67"/>
      <c r="C54" s="410"/>
      <c r="D54" s="805"/>
      <c r="E54" s="150"/>
      <c r="F54" s="142"/>
      <c r="G54" s="87"/>
      <c r="H54" s="803"/>
      <c r="I54" s="150"/>
      <c r="J54" s="142"/>
      <c r="K54" s="88" t="s">
        <v>1056</v>
      </c>
      <c r="L54" s="803">
        <v>300</v>
      </c>
      <c r="M54" s="161" t="s">
        <v>11</v>
      </c>
      <c r="N54" s="295">
        <v>2018</v>
      </c>
    </row>
    <row r="55" spans="1:14" s="127" customFormat="1" ht="16.5" customHeight="1">
      <c r="A55" s="40"/>
      <c r="B55" s="67"/>
      <c r="C55" s="410"/>
      <c r="D55" s="805"/>
      <c r="E55" s="150"/>
      <c r="F55" s="142"/>
      <c r="G55" s="87"/>
      <c r="H55" s="803"/>
      <c r="I55" s="150"/>
      <c r="J55" s="142"/>
      <c r="K55" s="88" t="s">
        <v>1057</v>
      </c>
      <c r="L55" s="803">
        <v>200</v>
      </c>
      <c r="M55" s="161" t="s">
        <v>11</v>
      </c>
      <c r="N55" s="295">
        <v>2018</v>
      </c>
    </row>
    <row r="56" spans="1:14" s="127" customFormat="1" ht="16.5" customHeight="1">
      <c r="A56" s="40"/>
      <c r="B56" s="67"/>
      <c r="C56" s="410"/>
      <c r="D56" s="805"/>
      <c r="E56" s="150"/>
      <c r="F56" s="142"/>
      <c r="G56" s="87"/>
      <c r="H56" s="803"/>
      <c r="I56" s="150"/>
      <c r="J56" s="142"/>
      <c r="K56" s="87" t="s">
        <v>380</v>
      </c>
      <c r="L56" s="803">
        <v>3372</v>
      </c>
      <c r="M56" s="161"/>
      <c r="N56" s="295"/>
    </row>
    <row r="57" spans="1:14" s="127" customFormat="1" ht="16.5" customHeight="1">
      <c r="A57" s="40"/>
      <c r="B57" s="67"/>
      <c r="C57" s="410"/>
      <c r="D57" s="805"/>
      <c r="E57" s="150"/>
      <c r="F57" s="142"/>
      <c r="G57" s="87"/>
      <c r="H57" s="803"/>
      <c r="I57" s="150"/>
      <c r="J57" s="142"/>
      <c r="K57" s="87" t="s">
        <v>1006</v>
      </c>
      <c r="L57" s="803">
        <f>SUM(L50:L56)</f>
        <v>5507</v>
      </c>
      <c r="M57" s="161"/>
      <c r="N57" s="295"/>
    </row>
    <row r="58" spans="1:14" s="127" customFormat="1" ht="16.5" customHeight="1">
      <c r="A58" s="40"/>
      <c r="B58" s="67"/>
      <c r="C58" s="410"/>
      <c r="D58" s="805"/>
      <c r="E58" s="150"/>
      <c r="F58" s="142"/>
      <c r="G58" s="87"/>
      <c r="H58" s="803"/>
      <c r="I58" s="150"/>
      <c r="J58" s="142"/>
      <c r="K58" s="87"/>
      <c r="L58" s="803"/>
      <c r="M58" s="161"/>
      <c r="N58" s="295"/>
    </row>
    <row r="59" spans="1:14" s="127" customFormat="1" ht="16.5" customHeight="1">
      <c r="A59" s="40"/>
      <c r="B59" s="67"/>
      <c r="C59" s="410"/>
      <c r="D59" s="805"/>
      <c r="E59" s="150"/>
      <c r="F59" s="142"/>
      <c r="G59" s="87"/>
      <c r="H59" s="803"/>
      <c r="I59" s="150"/>
      <c r="J59" s="142"/>
      <c r="K59" s="87"/>
      <c r="L59" s="803"/>
      <c r="M59" s="161"/>
      <c r="N59" s="295"/>
    </row>
    <row r="60" spans="1:14" s="127" customFormat="1" ht="16.5" customHeight="1">
      <c r="A60" s="40"/>
      <c r="B60" s="67"/>
      <c r="C60" s="410"/>
      <c r="D60" s="805"/>
      <c r="E60" s="150"/>
      <c r="F60" s="142"/>
      <c r="G60" s="87"/>
      <c r="H60" s="803"/>
      <c r="I60" s="150"/>
      <c r="J60" s="142"/>
      <c r="K60" s="87"/>
      <c r="L60" s="803"/>
      <c r="M60" s="161"/>
      <c r="N60" s="295"/>
    </row>
    <row r="61" spans="1:14" ht="16.5" customHeight="1">
      <c r="A61" s="40"/>
      <c r="B61" s="31"/>
      <c r="C61" s="126" t="s">
        <v>1134</v>
      </c>
      <c r="D61" s="813">
        <f>D26</f>
        <v>3440</v>
      </c>
      <c r="E61" s="29"/>
      <c r="F61" s="7"/>
      <c r="G61" s="4" t="s">
        <v>1134</v>
      </c>
      <c r="H61" s="822">
        <f>H32</f>
        <v>8265</v>
      </c>
      <c r="I61" s="29"/>
      <c r="J61" s="7"/>
      <c r="K61" s="4" t="s">
        <v>1134</v>
      </c>
      <c r="L61" s="813">
        <f>L48</f>
        <v>22060</v>
      </c>
      <c r="M61" s="32"/>
      <c r="N61" s="316"/>
    </row>
    <row r="62" spans="1:14" ht="16.5" customHeight="1">
      <c r="A62" s="40"/>
      <c r="B62" s="31"/>
      <c r="C62" s="126" t="s">
        <v>1135</v>
      </c>
      <c r="D62" s="813">
        <f>D31</f>
        <v>460</v>
      </c>
      <c r="E62" s="29"/>
      <c r="F62" s="7"/>
      <c r="G62" s="4" t="s">
        <v>1135</v>
      </c>
      <c r="H62" s="822">
        <f>H48</f>
        <v>7534</v>
      </c>
      <c r="I62" s="29"/>
      <c r="J62" s="7"/>
      <c r="K62" s="4" t="s">
        <v>1135</v>
      </c>
      <c r="L62" s="813">
        <f>L57</f>
        <v>5507</v>
      </c>
      <c r="M62" s="32"/>
      <c r="N62" s="316"/>
    </row>
    <row r="63" spans="1:14" ht="16.5" customHeight="1">
      <c r="A63" s="40"/>
      <c r="B63" s="31"/>
      <c r="C63" s="314" t="s">
        <v>1129</v>
      </c>
      <c r="D63" s="813">
        <f>SUM(D61:D62)</f>
        <v>3900</v>
      </c>
      <c r="E63" s="29"/>
      <c r="F63" s="7"/>
      <c r="G63" s="12" t="s">
        <v>1129</v>
      </c>
      <c r="H63" s="813">
        <f>SUM(H61:H62)</f>
        <v>15799</v>
      </c>
      <c r="I63" s="29"/>
      <c r="J63" s="7"/>
      <c r="K63" s="12" t="s">
        <v>1129</v>
      </c>
      <c r="L63" s="813">
        <f>SUM(L61:L62)</f>
        <v>27567</v>
      </c>
      <c r="M63" s="32"/>
      <c r="N63" s="316"/>
    </row>
    <row r="64" spans="1:14" s="127" customFormat="1" ht="16.5" customHeight="1">
      <c r="A64" s="40"/>
      <c r="B64" s="67"/>
      <c r="C64" s="469"/>
      <c r="D64" s="806"/>
      <c r="E64" s="344"/>
      <c r="F64" s="437"/>
      <c r="G64" s="442"/>
      <c r="H64" s="815"/>
      <c r="I64" s="344"/>
      <c r="J64" s="437"/>
      <c r="K64" s="473"/>
      <c r="L64" s="815"/>
      <c r="M64" s="317"/>
      <c r="N64" s="439"/>
    </row>
    <row r="65" spans="1:14" ht="16.5" customHeight="1">
      <c r="A65" s="10" t="s">
        <v>0</v>
      </c>
      <c r="C65" s="470"/>
      <c r="D65" s="812"/>
      <c r="E65" s="349"/>
      <c r="F65" s="438"/>
      <c r="G65" s="472"/>
      <c r="H65" s="812"/>
      <c r="I65" s="349"/>
      <c r="J65" s="438"/>
      <c r="K65" s="472"/>
      <c r="L65" s="812"/>
      <c r="M65" s="349"/>
      <c r="N65" s="438"/>
    </row>
    <row r="66" spans="1:14" ht="16.5" customHeight="1">
      <c r="A66" s="10"/>
      <c r="B66" s="11" t="s">
        <v>1205</v>
      </c>
      <c r="C66" s="298" t="s">
        <v>431</v>
      </c>
      <c r="D66" s="843">
        <v>190</v>
      </c>
      <c r="E66" s="161" t="s">
        <v>20</v>
      </c>
      <c r="F66" s="295"/>
      <c r="G66" s="309" t="s">
        <v>632</v>
      </c>
      <c r="H66" s="843">
        <v>505</v>
      </c>
      <c r="I66" s="161" t="s">
        <v>20</v>
      </c>
      <c r="J66" s="142"/>
      <c r="K66" s="14" t="s">
        <v>632</v>
      </c>
      <c r="L66" s="803">
        <v>730</v>
      </c>
      <c r="M66" s="150" t="s">
        <v>20</v>
      </c>
      <c r="N66" s="142"/>
    </row>
    <row r="67" spans="1:14" ht="16.5" customHeight="1">
      <c r="A67" s="40"/>
      <c r="B67" s="31"/>
      <c r="C67" s="41" t="s">
        <v>431</v>
      </c>
      <c r="D67" s="1478">
        <v>-55</v>
      </c>
      <c r="E67" s="161" t="s">
        <v>231</v>
      </c>
      <c r="F67" s="295">
        <v>2017</v>
      </c>
      <c r="G67" s="309" t="s">
        <v>633</v>
      </c>
      <c r="H67" s="843">
        <v>130</v>
      </c>
      <c r="I67" s="161" t="s">
        <v>20</v>
      </c>
      <c r="J67" s="142"/>
      <c r="K67" s="14" t="s">
        <v>633</v>
      </c>
      <c r="L67" s="803">
        <v>240</v>
      </c>
      <c r="M67" s="150" t="s">
        <v>20</v>
      </c>
      <c r="N67" s="142"/>
    </row>
    <row r="68" spans="1:14" ht="16.5" customHeight="1">
      <c r="A68" s="40"/>
      <c r="B68" s="31"/>
      <c r="C68" s="298" t="s">
        <v>432</v>
      </c>
      <c r="D68" s="843">
        <v>300</v>
      </c>
      <c r="E68" s="161" t="s">
        <v>20</v>
      </c>
      <c r="F68" s="295"/>
      <c r="G68" s="309" t="s">
        <v>381</v>
      </c>
      <c r="H68" s="803">
        <v>1051</v>
      </c>
      <c r="I68" s="161" t="s">
        <v>20</v>
      </c>
      <c r="J68" s="295"/>
      <c r="K68" s="14" t="s">
        <v>871</v>
      </c>
      <c r="L68" s="803">
        <v>300</v>
      </c>
      <c r="M68" s="150" t="s">
        <v>20</v>
      </c>
      <c r="N68" s="440"/>
    </row>
    <row r="69" spans="1:14" ht="16.5" customHeight="1">
      <c r="A69" s="10"/>
      <c r="B69" s="31"/>
      <c r="C69" s="41" t="s">
        <v>229</v>
      </c>
      <c r="D69" s="804">
        <v>80</v>
      </c>
      <c r="E69" s="161" t="s">
        <v>20</v>
      </c>
      <c r="F69" s="295"/>
      <c r="G69" s="309" t="s">
        <v>653</v>
      </c>
      <c r="H69" s="843">
        <v>580</v>
      </c>
      <c r="I69" s="161" t="s">
        <v>20</v>
      </c>
      <c r="J69" s="142"/>
      <c r="K69" s="14" t="s">
        <v>872</v>
      </c>
      <c r="L69" s="851">
        <v>297</v>
      </c>
      <c r="M69" s="150" t="s">
        <v>20</v>
      </c>
      <c r="N69" s="142"/>
    </row>
    <row r="70" spans="1:14" ht="16.5" customHeight="1">
      <c r="A70" s="10"/>
      <c r="B70" s="31"/>
      <c r="C70" s="41" t="s">
        <v>654</v>
      </c>
      <c r="D70" s="843">
        <v>240</v>
      </c>
      <c r="E70" s="161" t="s">
        <v>20</v>
      </c>
      <c r="F70" s="295"/>
      <c r="G70" s="309" t="s">
        <v>221</v>
      </c>
      <c r="H70" s="843">
        <v>350</v>
      </c>
      <c r="I70" s="161" t="s">
        <v>20</v>
      </c>
      <c r="J70" s="440"/>
      <c r="N70" s="142"/>
    </row>
    <row r="71" spans="1:14" ht="16.5" customHeight="1">
      <c r="A71" s="10"/>
      <c r="B71" s="31"/>
      <c r="C71" s="298" t="s">
        <v>433</v>
      </c>
      <c r="D71" s="843">
        <v>150</v>
      </c>
      <c r="E71" s="161" t="s">
        <v>20</v>
      </c>
      <c r="F71" s="295"/>
      <c r="G71" s="309" t="s">
        <v>230</v>
      </c>
      <c r="H71" s="843">
        <v>400</v>
      </c>
      <c r="I71" s="161" t="s">
        <v>20</v>
      </c>
      <c r="J71" s="142"/>
      <c r="K71" s="14"/>
      <c r="L71" s="803"/>
      <c r="M71" s="150"/>
      <c r="N71" s="295"/>
    </row>
    <row r="72" spans="1:14" ht="16.5" customHeight="1">
      <c r="A72" s="10"/>
      <c r="B72" s="31"/>
      <c r="C72" s="41" t="s">
        <v>655</v>
      </c>
      <c r="D72" s="804">
        <v>225</v>
      </c>
      <c r="E72" s="161" t="s">
        <v>20</v>
      </c>
      <c r="F72" s="295"/>
      <c r="G72" s="309" t="s">
        <v>226</v>
      </c>
      <c r="H72" s="843">
        <v>290</v>
      </c>
      <c r="I72" s="161" t="s">
        <v>20</v>
      </c>
      <c r="J72" s="440"/>
      <c r="N72" s="295"/>
    </row>
    <row r="73" spans="1:14" ht="16.5" customHeight="1">
      <c r="A73" s="10"/>
      <c r="B73" s="31"/>
      <c r="C73" s="298" t="s">
        <v>434</v>
      </c>
      <c r="D73" s="843">
        <v>90</v>
      </c>
      <c r="E73" s="161" t="s">
        <v>20</v>
      </c>
      <c r="F73" s="295"/>
      <c r="H73" s="843"/>
      <c r="J73" s="142"/>
      <c r="N73" s="295"/>
    </row>
    <row r="74" spans="1:14" s="47" customFormat="1" ht="16.5" customHeight="1">
      <c r="A74" s="10"/>
      <c r="B74" s="31"/>
      <c r="C74" s="298"/>
      <c r="D74" s="803"/>
      <c r="E74" s="161"/>
      <c r="F74" s="295"/>
      <c r="G74" s="464"/>
      <c r="H74" s="803"/>
      <c r="I74" s="161"/>
      <c r="J74" s="295"/>
      <c r="K74" s="309"/>
      <c r="L74" s="804"/>
      <c r="M74" s="161"/>
      <c r="N74" s="295"/>
    </row>
    <row r="75" spans="1:14" s="47" customFormat="1" ht="16.5" customHeight="1">
      <c r="A75" s="10"/>
      <c r="B75" s="31"/>
      <c r="C75" s="298"/>
      <c r="D75" s="803"/>
      <c r="E75" s="161"/>
      <c r="F75" s="295"/>
      <c r="G75" s="464"/>
      <c r="H75" s="803"/>
      <c r="I75" s="161"/>
      <c r="J75" s="295"/>
      <c r="K75" s="309"/>
      <c r="L75" s="804"/>
      <c r="M75" s="161"/>
      <c r="N75" s="295"/>
    </row>
    <row r="76" spans="1:14" ht="16.5" customHeight="1">
      <c r="A76" s="10"/>
      <c r="B76" s="31"/>
      <c r="C76" s="298"/>
      <c r="D76" s="843"/>
      <c r="F76" s="295"/>
      <c r="H76" s="803"/>
      <c r="J76" s="142"/>
      <c r="N76" s="295"/>
    </row>
    <row r="77" spans="1:14" ht="16.5" customHeight="1">
      <c r="A77" s="40"/>
      <c r="B77" s="31"/>
      <c r="C77" s="126" t="s">
        <v>1134</v>
      </c>
      <c r="D77" s="813">
        <v>1220</v>
      </c>
      <c r="E77" s="29"/>
      <c r="F77" s="7"/>
      <c r="G77" s="4" t="s">
        <v>1134</v>
      </c>
      <c r="H77" s="822">
        <v>3306</v>
      </c>
      <c r="I77" s="29"/>
      <c r="J77" s="7"/>
      <c r="K77" s="4" t="s">
        <v>1134</v>
      </c>
      <c r="L77" s="813">
        <f>SUM(L66:L69)</f>
        <v>1567</v>
      </c>
      <c r="M77" s="32"/>
      <c r="N77" s="316"/>
    </row>
    <row r="78" spans="1:14" ht="16.5" customHeight="1">
      <c r="A78" s="40"/>
      <c r="B78" s="31"/>
      <c r="C78" s="126" t="s">
        <v>1135</v>
      </c>
      <c r="D78" s="813">
        <v>0</v>
      </c>
      <c r="E78" s="29"/>
      <c r="F78" s="7"/>
      <c r="G78" s="4" t="s">
        <v>1135</v>
      </c>
      <c r="H78" s="822">
        <v>0</v>
      </c>
      <c r="I78" s="29"/>
      <c r="J78" s="7"/>
      <c r="K78" s="4" t="s">
        <v>1135</v>
      </c>
      <c r="L78" s="813">
        <v>0</v>
      </c>
      <c r="M78" s="32"/>
      <c r="N78" s="316"/>
    </row>
    <row r="79" spans="1:14" ht="16.5" customHeight="1">
      <c r="A79" s="40"/>
      <c r="B79" s="31"/>
      <c r="C79" s="314" t="s">
        <v>1129</v>
      </c>
      <c r="D79" s="813">
        <v>1220</v>
      </c>
      <c r="E79" s="29"/>
      <c r="F79" s="7"/>
      <c r="G79" s="12" t="s">
        <v>1129</v>
      </c>
      <c r="H79" s="813">
        <v>3306</v>
      </c>
      <c r="I79" s="29"/>
      <c r="J79" s="7"/>
      <c r="K79" s="12" t="s">
        <v>1129</v>
      </c>
      <c r="L79" s="813">
        <v>1567</v>
      </c>
      <c r="M79" s="32"/>
      <c r="N79" s="316"/>
    </row>
    <row r="80" spans="1:14" ht="16.5" customHeight="1">
      <c r="A80" s="15"/>
      <c r="B80" s="191"/>
      <c r="C80" s="469"/>
      <c r="D80" s="815"/>
      <c r="E80" s="317"/>
      <c r="F80" s="439"/>
      <c r="G80" s="473"/>
      <c r="H80" s="815"/>
      <c r="I80" s="317"/>
      <c r="J80" s="439"/>
      <c r="K80" s="473"/>
      <c r="L80" s="815"/>
      <c r="M80" s="317"/>
      <c r="N80" s="439"/>
    </row>
    <row r="81" spans="1:14" ht="16.5" customHeight="1">
      <c r="A81" s="10"/>
      <c r="C81" s="470"/>
      <c r="D81" s="812"/>
      <c r="E81" s="349"/>
      <c r="F81" s="438"/>
      <c r="G81" s="472"/>
      <c r="H81" s="812"/>
      <c r="I81" s="349"/>
      <c r="J81" s="438"/>
      <c r="N81" s="295"/>
    </row>
    <row r="82" spans="1:14" ht="16.5" customHeight="1">
      <c r="A82" s="10"/>
      <c r="B82" s="31" t="s">
        <v>435</v>
      </c>
      <c r="C82" s="5" t="s">
        <v>436</v>
      </c>
      <c r="D82" s="803">
        <v>150</v>
      </c>
      <c r="E82" s="150" t="s">
        <v>20</v>
      </c>
      <c r="F82" s="142"/>
      <c r="G82" s="309" t="s">
        <v>389</v>
      </c>
      <c r="H82" s="803">
        <v>370</v>
      </c>
      <c r="I82" s="150" t="s">
        <v>20</v>
      </c>
      <c r="J82" s="142"/>
      <c r="K82" s="309" t="s">
        <v>656</v>
      </c>
      <c r="L82" s="804">
        <v>525</v>
      </c>
      <c r="M82" s="161" t="s">
        <v>20</v>
      </c>
      <c r="N82" s="295"/>
    </row>
    <row r="83" spans="1:14" ht="16.5" customHeight="1">
      <c r="A83" s="10"/>
      <c r="B83" s="31"/>
      <c r="C83" s="26" t="s">
        <v>437</v>
      </c>
      <c r="D83" s="803">
        <v>100</v>
      </c>
      <c r="E83" s="150" t="s">
        <v>20</v>
      </c>
      <c r="F83" s="142"/>
      <c r="G83" s="14" t="s">
        <v>390</v>
      </c>
      <c r="H83" s="803">
        <v>340</v>
      </c>
      <c r="I83" s="150" t="s">
        <v>20</v>
      </c>
      <c r="J83" s="142"/>
      <c r="K83" s="309" t="s">
        <v>391</v>
      </c>
      <c r="L83" s="804">
        <v>185</v>
      </c>
      <c r="M83" s="161" t="s">
        <v>20</v>
      </c>
      <c r="N83" s="295"/>
    </row>
    <row r="84" spans="1:14" ht="16.5" customHeight="1">
      <c r="A84" s="10"/>
      <c r="B84" s="31"/>
      <c r="C84" s="300" t="s">
        <v>438</v>
      </c>
      <c r="D84" s="805">
        <v>230</v>
      </c>
      <c r="E84" s="146" t="s">
        <v>20</v>
      </c>
      <c r="F84" s="142"/>
      <c r="G84" s="309" t="s">
        <v>392</v>
      </c>
      <c r="H84" s="805">
        <v>1320</v>
      </c>
      <c r="I84" s="146" t="s">
        <v>20</v>
      </c>
      <c r="J84" s="142"/>
      <c r="K84" s="309" t="s">
        <v>657</v>
      </c>
      <c r="L84" s="804">
        <v>580</v>
      </c>
      <c r="M84" s="161" t="s">
        <v>20</v>
      </c>
      <c r="N84" s="295"/>
    </row>
    <row r="85" spans="1:14" ht="16.5" customHeight="1">
      <c r="A85" s="10"/>
      <c r="B85" s="31"/>
      <c r="C85" s="300" t="s">
        <v>293</v>
      </c>
      <c r="D85" s="805">
        <v>80</v>
      </c>
      <c r="E85" s="146" t="s">
        <v>20</v>
      </c>
      <c r="F85" s="142"/>
      <c r="G85" s="14"/>
      <c r="H85" s="803"/>
      <c r="I85" s="150"/>
      <c r="J85" s="324"/>
      <c r="K85" s="309" t="s">
        <v>873</v>
      </c>
      <c r="L85" s="804">
        <v>220</v>
      </c>
      <c r="M85" s="161" t="s">
        <v>20</v>
      </c>
      <c r="N85" s="295"/>
    </row>
    <row r="86" spans="1:14" ht="16.5" customHeight="1">
      <c r="A86" s="10"/>
      <c r="B86" s="31"/>
      <c r="C86" s="370" t="s">
        <v>294</v>
      </c>
      <c r="D86" s="805">
        <v>60</v>
      </c>
      <c r="E86" s="146" t="s">
        <v>20</v>
      </c>
      <c r="F86" s="142"/>
      <c r="G86" s="14"/>
      <c r="H86" s="803"/>
      <c r="I86" s="150"/>
      <c r="J86" s="142"/>
      <c r="K86" s="309" t="s">
        <v>874</v>
      </c>
      <c r="L86" s="804">
        <v>170</v>
      </c>
      <c r="M86" s="161" t="s">
        <v>20</v>
      </c>
      <c r="N86" s="295"/>
    </row>
    <row r="87" spans="1:14" ht="16.5" customHeight="1">
      <c r="A87" s="10"/>
      <c r="B87" s="11"/>
      <c r="C87" s="309" t="s">
        <v>439</v>
      </c>
      <c r="D87" s="803">
        <v>60</v>
      </c>
      <c r="E87" s="161" t="s">
        <v>20</v>
      </c>
      <c r="F87" s="142"/>
      <c r="J87" s="142"/>
      <c r="K87" s="309" t="s">
        <v>875</v>
      </c>
      <c r="L87" s="804">
        <v>150</v>
      </c>
      <c r="M87" s="161" t="s">
        <v>20</v>
      </c>
      <c r="N87" s="295"/>
    </row>
    <row r="88" spans="1:14" ht="16.5" customHeight="1">
      <c r="A88" s="10"/>
      <c r="B88" s="31"/>
      <c r="C88" s="309" t="s">
        <v>392</v>
      </c>
      <c r="D88" s="804">
        <v>200</v>
      </c>
      <c r="E88" s="161" t="s">
        <v>20</v>
      </c>
      <c r="F88" s="142"/>
      <c r="J88" s="142"/>
      <c r="N88" s="295"/>
    </row>
    <row r="89" spans="1:14" ht="16.5" customHeight="1">
      <c r="A89" s="10"/>
      <c r="B89" s="31"/>
      <c r="C89" s="309" t="s">
        <v>876</v>
      </c>
      <c r="D89" s="804">
        <v>120</v>
      </c>
      <c r="E89" s="161" t="s">
        <v>20</v>
      </c>
      <c r="F89" s="142"/>
      <c r="J89" s="142"/>
      <c r="N89" s="295"/>
    </row>
    <row r="90" spans="1:14" ht="16.5" customHeight="1">
      <c r="A90" s="10"/>
      <c r="B90" s="31"/>
      <c r="C90" s="309" t="s">
        <v>877</v>
      </c>
      <c r="D90" s="804">
        <v>310</v>
      </c>
      <c r="E90" s="161" t="s">
        <v>20</v>
      </c>
      <c r="F90" s="142"/>
      <c r="H90" s="805"/>
      <c r="I90" s="146"/>
      <c r="J90" s="142"/>
      <c r="N90" s="295"/>
    </row>
    <row r="91" spans="1:14" s="47" customFormat="1" ht="16.5" customHeight="1">
      <c r="A91" s="10"/>
      <c r="B91" s="31"/>
      <c r="C91" s="309"/>
      <c r="D91" s="804"/>
      <c r="E91" s="161"/>
      <c r="F91" s="142"/>
      <c r="G91" s="87"/>
      <c r="H91" s="805"/>
      <c r="I91" s="146"/>
      <c r="J91" s="142"/>
      <c r="K91" s="309"/>
      <c r="L91" s="804"/>
      <c r="M91" s="161"/>
      <c r="N91" s="295"/>
    </row>
    <row r="92" spans="1:14" s="47" customFormat="1" ht="16.5" customHeight="1">
      <c r="A92" s="10"/>
      <c r="B92" s="31"/>
      <c r="C92" s="309"/>
      <c r="D92" s="804"/>
      <c r="E92" s="161"/>
      <c r="F92" s="142"/>
      <c r="G92" s="87"/>
      <c r="H92" s="805"/>
      <c r="I92" s="146"/>
      <c r="J92" s="142"/>
      <c r="K92" s="309"/>
      <c r="L92" s="804"/>
      <c r="M92" s="161"/>
      <c r="N92" s="295"/>
    </row>
    <row r="93" spans="1:14" ht="16.5" customHeight="1">
      <c r="A93" s="10"/>
      <c r="B93" s="31"/>
      <c r="F93" s="295"/>
      <c r="H93" s="803"/>
      <c r="J93" s="295"/>
      <c r="N93" s="295"/>
    </row>
    <row r="94" spans="1:14" ht="16.5" customHeight="1">
      <c r="A94" s="40"/>
      <c r="B94" s="31"/>
      <c r="C94" s="126" t="s">
        <v>1134</v>
      </c>
      <c r="D94" s="813">
        <v>1310</v>
      </c>
      <c r="E94" s="29"/>
      <c r="F94" s="7"/>
      <c r="G94" s="4" t="s">
        <v>1134</v>
      </c>
      <c r="H94" s="822">
        <v>2030</v>
      </c>
      <c r="I94" s="29"/>
      <c r="J94" s="7"/>
      <c r="K94" s="4" t="s">
        <v>1134</v>
      </c>
      <c r="L94" s="813">
        <v>1830</v>
      </c>
      <c r="M94" s="32"/>
      <c r="N94" s="316"/>
    </row>
    <row r="95" spans="1:14" ht="16.5" customHeight="1">
      <c r="A95" s="40"/>
      <c r="B95" s="31"/>
      <c r="C95" s="126" t="s">
        <v>1135</v>
      </c>
      <c r="D95" s="813">
        <v>0</v>
      </c>
      <c r="E95" s="29"/>
      <c r="F95" s="7"/>
      <c r="G95" s="4" t="s">
        <v>1135</v>
      </c>
      <c r="H95" s="822">
        <v>0</v>
      </c>
      <c r="I95" s="29"/>
      <c r="J95" s="7"/>
      <c r="K95" s="4" t="s">
        <v>1135</v>
      </c>
      <c r="L95" s="813">
        <v>0</v>
      </c>
      <c r="M95" s="32"/>
      <c r="N95" s="316"/>
    </row>
    <row r="96" spans="1:14" ht="16.5" customHeight="1">
      <c r="A96" s="40"/>
      <c r="B96" s="31"/>
      <c r="C96" s="314" t="s">
        <v>1129</v>
      </c>
      <c r="D96" s="813">
        <v>1310</v>
      </c>
      <c r="E96" s="29"/>
      <c r="F96" s="7"/>
      <c r="G96" s="12" t="s">
        <v>1129</v>
      </c>
      <c r="H96" s="813">
        <v>2030</v>
      </c>
      <c r="I96" s="29"/>
      <c r="J96" s="7"/>
      <c r="K96" s="12" t="s">
        <v>1129</v>
      </c>
      <c r="L96" s="813">
        <v>1830</v>
      </c>
      <c r="M96" s="32"/>
      <c r="N96" s="316"/>
    </row>
    <row r="97" spans="1:14" ht="16.5" customHeight="1">
      <c r="A97" s="33"/>
      <c r="B97" s="331"/>
      <c r="C97" s="471"/>
      <c r="D97" s="815"/>
      <c r="E97" s="317"/>
      <c r="F97" s="439"/>
      <c r="G97" s="473"/>
      <c r="H97" s="815"/>
      <c r="I97" s="317"/>
      <c r="J97" s="439"/>
      <c r="K97" s="473"/>
      <c r="L97" s="815"/>
      <c r="M97" s="317"/>
      <c r="N97" s="439"/>
    </row>
    <row r="98" spans="1:14" s="3" customFormat="1" ht="16.5" customHeight="1">
      <c r="C98" s="445"/>
      <c r="D98" s="804"/>
      <c r="E98" s="161"/>
      <c r="F98" s="137"/>
      <c r="G98" s="445"/>
      <c r="H98" s="804"/>
      <c r="I98" s="161"/>
      <c r="J98" s="137"/>
      <c r="K98" s="445"/>
      <c r="L98" s="804"/>
      <c r="M98" s="161"/>
      <c r="N98" s="137"/>
    </row>
  </sheetData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41" firstPageNumber="95" orientation="portrait" useFirstPageNumber="1" r:id="rId1"/>
  <headerFooter scaleWithDoc="0" alignWithMargins="0">
    <oddFooter>&amp;C96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8">
    <tabColor rgb="FFFFFF00"/>
    <pageSetUpPr fitToPage="1"/>
  </sheetPr>
  <dimension ref="A1:P67"/>
  <sheetViews>
    <sheetView showGridLines="0" view="pageBreakPreview" zoomScaleNormal="100" zoomScaleSheetLayoutView="100" workbookViewId="0">
      <pane ySplit="5" topLeftCell="A6" activePane="bottomLeft" state="frozen"/>
      <selection activeCell="J49" sqref="J49"/>
      <selection pane="bottomLeft" activeCell="B1" sqref="B1"/>
    </sheetView>
  </sheetViews>
  <sheetFormatPr defaultColWidth="10.625" defaultRowHeight="18" customHeight="1"/>
  <cols>
    <col min="1" max="1" width="1.625" style="3" customWidth="1"/>
    <col min="2" max="2" width="15" style="3" customWidth="1"/>
    <col min="3" max="3" width="38.5" style="3" customWidth="1"/>
    <col min="4" max="4" width="8.75" style="853" customWidth="1"/>
    <col min="5" max="5" width="7" style="555" customWidth="1"/>
    <col min="6" max="6" width="8.75" style="13" customWidth="1"/>
    <col min="7" max="7" width="38.5" style="3" customWidth="1"/>
    <col min="8" max="8" width="8.75" style="853" customWidth="1"/>
    <col min="9" max="9" width="7" style="555" customWidth="1"/>
    <col min="10" max="10" width="8.75" style="13" customWidth="1"/>
    <col min="11" max="11" width="38.5" style="3" customWidth="1"/>
    <col min="12" max="12" width="8.75" style="853" customWidth="1"/>
    <col min="13" max="13" width="7" style="555" customWidth="1"/>
    <col min="14" max="14" width="8.75" style="13" customWidth="1"/>
    <col min="15" max="16384" width="10.625" style="3"/>
  </cols>
  <sheetData>
    <row r="1" spans="1:16" s="47" customFormat="1" ht="18" customHeight="1">
      <c r="A1" s="351" t="s">
        <v>1058</v>
      </c>
      <c r="B1" s="352"/>
      <c r="C1" s="454"/>
      <c r="D1" s="799"/>
      <c r="E1" s="354"/>
      <c r="F1" s="581"/>
      <c r="G1" s="454"/>
      <c r="H1" s="810" t="s">
        <v>1157</v>
      </c>
      <c r="I1" s="354"/>
      <c r="J1" s="581"/>
      <c r="K1" s="454"/>
      <c r="L1" s="799"/>
      <c r="M1" s="354"/>
      <c r="N1" s="581"/>
    </row>
    <row r="2" spans="1:16" s="47" customFormat="1" ht="16.5" customHeight="1">
      <c r="A2" s="352"/>
      <c r="B2" s="352"/>
      <c r="C2" s="454"/>
      <c r="D2" s="799"/>
      <c r="E2" s="354"/>
      <c r="F2" s="581"/>
      <c r="G2" s="454"/>
      <c r="H2" s="799"/>
      <c r="I2" s="354"/>
      <c r="J2" s="581"/>
      <c r="K2" s="454"/>
      <c r="L2" s="799"/>
      <c r="M2" s="354"/>
      <c r="N2" s="581"/>
    </row>
    <row r="3" spans="1:16" s="47" customFormat="1" ht="16.5" customHeight="1">
      <c r="A3" s="352"/>
      <c r="B3" s="352"/>
      <c r="C3" s="454" t="s">
        <v>1</v>
      </c>
      <c r="D3" s="799"/>
      <c r="E3" s="354"/>
      <c r="F3" s="581"/>
      <c r="G3" s="454"/>
      <c r="H3" s="799"/>
      <c r="I3" s="354"/>
      <c r="J3" s="593"/>
      <c r="K3" s="454"/>
      <c r="L3" s="824"/>
      <c r="M3" s="354"/>
      <c r="N3" s="590" t="s">
        <v>408</v>
      </c>
    </row>
    <row r="4" spans="1:16" s="47" customFormat="1" ht="18" customHeight="1">
      <c r="A4" s="21" t="s">
        <v>416</v>
      </c>
      <c r="B4" s="22"/>
      <c r="C4" s="219" t="s">
        <v>420</v>
      </c>
      <c r="D4" s="800"/>
      <c r="E4" s="338"/>
      <c r="F4" s="582"/>
      <c r="G4" s="401" t="s">
        <v>421</v>
      </c>
      <c r="H4" s="811"/>
      <c r="I4" s="333"/>
      <c r="J4" s="583"/>
      <c r="K4" s="455" t="s">
        <v>422</v>
      </c>
      <c r="L4" s="811"/>
      <c r="M4" s="333"/>
      <c r="N4" s="591"/>
    </row>
    <row r="5" spans="1:16" s="47" customFormat="1" ht="18" customHeight="1">
      <c r="A5" s="23"/>
      <c r="B5" s="24"/>
      <c r="C5" s="455" t="s">
        <v>412</v>
      </c>
      <c r="D5" s="801" t="s">
        <v>429</v>
      </c>
      <c r="E5" s="334" t="s">
        <v>302</v>
      </c>
      <c r="F5" s="583" t="s">
        <v>413</v>
      </c>
      <c r="G5" s="457" t="s">
        <v>412</v>
      </c>
      <c r="H5" s="801" t="s">
        <v>429</v>
      </c>
      <c r="I5" s="334" t="s">
        <v>302</v>
      </c>
      <c r="J5" s="586" t="s">
        <v>413</v>
      </c>
      <c r="K5" s="487" t="s">
        <v>412</v>
      </c>
      <c r="L5" s="801" t="s">
        <v>429</v>
      </c>
      <c r="M5" s="334" t="s">
        <v>302</v>
      </c>
      <c r="N5" s="583" t="s">
        <v>413</v>
      </c>
    </row>
    <row r="6" spans="1:16" s="72" customFormat="1" ht="18.75">
      <c r="A6" s="177" t="s">
        <v>914</v>
      </c>
      <c r="B6" s="215"/>
      <c r="C6" s="81"/>
      <c r="D6" s="850"/>
      <c r="E6" s="82"/>
      <c r="F6" s="216"/>
      <c r="G6" s="217"/>
      <c r="H6" s="850"/>
      <c r="I6" s="82"/>
      <c r="J6" s="545"/>
      <c r="K6" s="86"/>
      <c r="L6" s="850"/>
      <c r="M6" s="82"/>
      <c r="N6" s="542"/>
    </row>
    <row r="7" spans="1:16" s="72" customFormat="1" ht="6" customHeight="1">
      <c r="A7" s="179"/>
      <c r="B7" s="180"/>
      <c r="C7" s="80"/>
      <c r="D7" s="850"/>
      <c r="E7" s="82"/>
      <c r="F7" s="216"/>
      <c r="G7" s="217"/>
      <c r="H7" s="850"/>
      <c r="I7" s="82"/>
      <c r="J7" s="545"/>
      <c r="K7" s="86"/>
      <c r="L7" s="850"/>
      <c r="M7" s="82"/>
      <c r="N7" s="542"/>
    </row>
    <row r="8" spans="1:16" s="2" customFormat="1" ht="16.5" customHeight="1">
      <c r="A8" s="179"/>
      <c r="B8" s="181" t="s">
        <v>915</v>
      </c>
      <c r="C8" s="80"/>
      <c r="D8" s="850"/>
      <c r="E8" s="82"/>
      <c r="F8" s="216"/>
      <c r="G8" s="217"/>
      <c r="H8" s="850"/>
      <c r="I8" s="82"/>
      <c r="J8" s="545"/>
      <c r="K8" s="86"/>
      <c r="L8" s="856"/>
      <c r="M8" s="82"/>
      <c r="N8" s="542"/>
      <c r="O8" s="72"/>
      <c r="P8" s="72"/>
    </row>
    <row r="9" spans="1:16" s="2" customFormat="1" ht="16.5" customHeight="1">
      <c r="A9" s="179"/>
      <c r="B9" s="220"/>
      <c r="C9" s="126" t="s">
        <v>1134</v>
      </c>
      <c r="D9" s="858">
        <v>335</v>
      </c>
      <c r="E9" s="82"/>
      <c r="F9" s="216"/>
      <c r="G9" s="126" t="s">
        <v>1134</v>
      </c>
      <c r="H9" s="858">
        <v>1887</v>
      </c>
      <c r="I9" s="82"/>
      <c r="J9" s="545"/>
      <c r="K9" s="126" t="s">
        <v>1134</v>
      </c>
      <c r="L9" s="858">
        <v>400</v>
      </c>
      <c r="M9" s="82"/>
      <c r="N9" s="542"/>
      <c r="O9" s="72"/>
      <c r="P9" s="72"/>
    </row>
    <row r="10" spans="1:16" s="2" customFormat="1" ht="16.5" customHeight="1">
      <c r="A10" s="179"/>
      <c r="B10" s="220"/>
      <c r="C10" s="126" t="s">
        <v>1135</v>
      </c>
      <c r="D10" s="858">
        <v>0</v>
      </c>
      <c r="E10" s="82"/>
      <c r="F10" s="216"/>
      <c r="G10" s="126" t="s">
        <v>1135</v>
      </c>
      <c r="H10" s="858">
        <v>0</v>
      </c>
      <c r="I10" s="82"/>
      <c r="J10" s="545"/>
      <c r="K10" s="126" t="s">
        <v>1135</v>
      </c>
      <c r="L10" s="858">
        <v>0</v>
      </c>
      <c r="M10" s="82"/>
      <c r="N10" s="542"/>
      <c r="O10" s="72"/>
      <c r="P10" s="72"/>
    </row>
    <row r="11" spans="1:16" s="2" customFormat="1" ht="16.5" customHeight="1">
      <c r="A11" s="179"/>
      <c r="B11" s="220"/>
      <c r="C11" s="408" t="s">
        <v>1114</v>
      </c>
      <c r="D11" s="858">
        <v>335</v>
      </c>
      <c r="E11" s="82"/>
      <c r="F11" s="216"/>
      <c r="G11" s="408" t="s">
        <v>1114</v>
      </c>
      <c r="H11" s="858">
        <v>1887</v>
      </c>
      <c r="I11" s="82"/>
      <c r="J11" s="545"/>
      <c r="K11" s="408" t="s">
        <v>1114</v>
      </c>
      <c r="L11" s="858">
        <v>400</v>
      </c>
      <c r="M11" s="82"/>
      <c r="N11" s="542"/>
      <c r="O11" s="72"/>
      <c r="P11" s="72"/>
    </row>
    <row r="12" spans="1:16" s="2" customFormat="1" ht="16.5" customHeight="1">
      <c r="A12" s="179"/>
      <c r="B12" s="220"/>
      <c r="C12" s="547"/>
      <c r="D12" s="876"/>
      <c r="E12" s="556"/>
      <c r="F12" s="537"/>
      <c r="G12" s="548"/>
      <c r="H12" s="877"/>
      <c r="I12" s="556"/>
      <c r="J12" s="594"/>
      <c r="K12" s="548"/>
      <c r="L12" s="876"/>
      <c r="M12" s="556"/>
      <c r="N12" s="537"/>
      <c r="O12" s="72"/>
      <c r="P12" s="78"/>
    </row>
    <row r="13" spans="1:16" s="2" customFormat="1" ht="16.5" customHeight="1">
      <c r="A13" s="179"/>
      <c r="B13" s="72"/>
      <c r="C13" s="80"/>
      <c r="D13" s="858"/>
      <c r="E13" s="82"/>
      <c r="F13" s="216"/>
      <c r="G13" s="217"/>
      <c r="H13" s="850"/>
      <c r="I13" s="82"/>
      <c r="J13" s="545"/>
      <c r="K13" s="86"/>
      <c r="L13" s="858"/>
      <c r="M13" s="82"/>
      <c r="N13" s="542"/>
      <c r="O13" s="72"/>
      <c r="P13" s="72"/>
    </row>
    <row r="14" spans="1:16" s="2" customFormat="1" ht="16.5" customHeight="1">
      <c r="A14" s="179"/>
      <c r="B14" s="220" t="s">
        <v>916</v>
      </c>
      <c r="C14" s="80"/>
      <c r="D14" s="858"/>
      <c r="E14" s="82"/>
      <c r="F14" s="216"/>
      <c r="G14" s="80"/>
      <c r="H14" s="850"/>
      <c r="I14" s="82"/>
      <c r="J14" s="542"/>
      <c r="K14" s="86"/>
      <c r="L14" s="858"/>
      <c r="M14" s="82"/>
      <c r="N14" s="542"/>
      <c r="O14" s="72"/>
      <c r="P14" s="72"/>
    </row>
    <row r="15" spans="1:16" s="2" customFormat="1" ht="16.5" customHeight="1">
      <c r="A15" s="195"/>
      <c r="B15" s="220" t="s">
        <v>227</v>
      </c>
      <c r="C15" s="519"/>
      <c r="D15" s="865"/>
      <c r="E15" s="551"/>
      <c r="F15" s="538"/>
      <c r="G15" s="539"/>
      <c r="H15" s="861"/>
      <c r="I15" s="551"/>
      <c r="J15" s="588"/>
      <c r="K15" s="520"/>
      <c r="L15" s="865"/>
      <c r="M15" s="551"/>
      <c r="N15" s="546"/>
      <c r="O15" s="72"/>
      <c r="P15" s="72"/>
    </row>
    <row r="16" spans="1:16" s="2" customFormat="1" ht="16.5" customHeight="1">
      <c r="A16" s="179"/>
      <c r="B16" s="220"/>
      <c r="C16" s="80"/>
      <c r="D16" s="858"/>
      <c r="E16" s="82"/>
      <c r="F16" s="216"/>
      <c r="G16" s="217"/>
      <c r="H16" s="850"/>
      <c r="I16" s="82"/>
      <c r="J16" s="545"/>
      <c r="K16" s="86"/>
      <c r="L16" s="858"/>
      <c r="M16" s="82"/>
      <c r="N16" s="542"/>
      <c r="O16" s="72"/>
      <c r="P16" s="72"/>
    </row>
    <row r="17" spans="1:16" s="2" customFormat="1" ht="16.5" customHeight="1">
      <c r="A17" s="179"/>
      <c r="B17" s="220" t="s">
        <v>919</v>
      </c>
      <c r="C17" s="80"/>
      <c r="D17" s="858"/>
      <c r="E17" s="82"/>
      <c r="F17" s="216"/>
      <c r="G17" s="217"/>
      <c r="H17" s="850"/>
      <c r="I17" s="82"/>
      <c r="J17" s="545"/>
      <c r="K17" s="86"/>
      <c r="L17" s="858"/>
      <c r="M17" s="82"/>
      <c r="N17" s="542"/>
      <c r="O17" s="72"/>
      <c r="P17" s="72"/>
    </row>
    <row r="18" spans="1:16" s="2" customFormat="1" ht="16.5" customHeight="1">
      <c r="A18" s="179"/>
      <c r="B18" s="220"/>
      <c r="C18" s="519"/>
      <c r="D18" s="865"/>
      <c r="E18" s="551"/>
      <c r="F18" s="538"/>
      <c r="G18" s="539"/>
      <c r="H18" s="861"/>
      <c r="I18" s="551"/>
      <c r="J18" s="588"/>
      <c r="K18" s="520"/>
      <c r="L18" s="865"/>
      <c r="M18" s="551"/>
      <c r="N18" s="546"/>
      <c r="O18" s="72"/>
      <c r="P18" s="72"/>
    </row>
    <row r="19" spans="1:16" s="2" customFormat="1" ht="16.5" customHeight="1">
      <c r="A19" s="179"/>
      <c r="B19" s="220"/>
      <c r="C19" s="80"/>
      <c r="D19" s="858"/>
      <c r="E19" s="82"/>
      <c r="F19" s="216"/>
      <c r="G19" s="217"/>
      <c r="H19" s="850"/>
      <c r="I19" s="82"/>
      <c r="J19" s="545"/>
      <c r="K19" s="86"/>
      <c r="L19" s="858"/>
      <c r="M19" s="82"/>
      <c r="N19" s="542"/>
      <c r="O19" s="72"/>
      <c r="P19" s="72"/>
    </row>
    <row r="20" spans="1:16" s="2" customFormat="1" ht="16.5" customHeight="1">
      <c r="A20" s="179"/>
      <c r="B20" s="220" t="s">
        <v>920</v>
      </c>
      <c r="C20" s="80"/>
      <c r="D20" s="858"/>
      <c r="E20" s="82"/>
      <c r="F20" s="216"/>
      <c r="G20" s="217"/>
      <c r="H20" s="850"/>
      <c r="I20" s="82"/>
      <c r="J20" s="545"/>
      <c r="K20" s="86"/>
      <c r="L20" s="858"/>
      <c r="M20" s="82"/>
      <c r="N20" s="542"/>
      <c r="O20" s="72"/>
      <c r="P20" s="72"/>
    </row>
    <row r="21" spans="1:16" s="2" customFormat="1" ht="16.5" customHeight="1">
      <c r="A21" s="179"/>
      <c r="B21" s="220"/>
      <c r="C21" s="519"/>
      <c r="D21" s="865"/>
      <c r="E21" s="551"/>
      <c r="F21" s="538"/>
      <c r="G21" s="539"/>
      <c r="H21" s="861"/>
      <c r="I21" s="551"/>
      <c r="J21" s="588"/>
      <c r="K21" s="520"/>
      <c r="L21" s="865"/>
      <c r="M21" s="551"/>
      <c r="N21" s="546"/>
      <c r="O21" s="72"/>
      <c r="P21" s="72"/>
    </row>
    <row r="22" spans="1:16" s="2" customFormat="1" ht="16.5" customHeight="1">
      <c r="A22" s="179"/>
      <c r="B22" s="220"/>
      <c r="C22" s="80"/>
      <c r="D22" s="858"/>
      <c r="E22" s="82"/>
      <c r="F22" s="216"/>
      <c r="G22" s="217"/>
      <c r="H22" s="850"/>
      <c r="I22" s="82"/>
      <c r="J22" s="545"/>
      <c r="K22" s="86"/>
      <c r="L22" s="858"/>
      <c r="M22" s="82"/>
      <c r="N22" s="542"/>
      <c r="O22" s="72"/>
      <c r="P22" s="72"/>
    </row>
    <row r="23" spans="1:16" s="2" customFormat="1" ht="16.5" customHeight="1">
      <c r="A23" s="179"/>
      <c r="B23" s="220" t="s">
        <v>921</v>
      </c>
      <c r="C23" s="80" t="s">
        <v>755</v>
      </c>
      <c r="D23" s="858">
        <v>50</v>
      </c>
      <c r="E23" s="82" t="s">
        <v>11</v>
      </c>
      <c r="F23" s="216">
        <v>2021</v>
      </c>
      <c r="G23" s="217"/>
      <c r="H23" s="850"/>
      <c r="I23" s="82"/>
      <c r="J23" s="545"/>
      <c r="K23" s="86"/>
      <c r="L23" s="858"/>
      <c r="M23" s="82"/>
      <c r="N23" s="542"/>
      <c r="O23" s="72"/>
      <c r="P23" s="72"/>
    </row>
    <row r="24" spans="1:16" s="2" customFormat="1" ht="16.5" customHeight="1">
      <c r="A24" s="179"/>
      <c r="B24" s="220"/>
      <c r="C24" s="519"/>
      <c r="D24" s="861"/>
      <c r="E24" s="551"/>
      <c r="F24" s="538"/>
      <c r="G24" s="539"/>
      <c r="H24" s="861"/>
      <c r="I24" s="551"/>
      <c r="J24" s="588"/>
      <c r="K24" s="520"/>
      <c r="L24" s="861"/>
      <c r="M24" s="551"/>
      <c r="N24" s="546"/>
      <c r="O24" s="72"/>
      <c r="P24" s="72"/>
    </row>
    <row r="25" spans="1:16" s="2" customFormat="1" ht="16.5" customHeight="1">
      <c r="A25" s="179"/>
      <c r="B25" s="220"/>
      <c r="C25" s="80"/>
      <c r="D25" s="850"/>
      <c r="E25" s="82"/>
      <c r="F25" s="216"/>
      <c r="G25" s="217"/>
      <c r="H25" s="850"/>
      <c r="I25" s="82"/>
      <c r="J25" s="545"/>
      <c r="K25" s="86"/>
      <c r="L25" s="850"/>
      <c r="M25" s="82"/>
      <c r="N25" s="542"/>
      <c r="O25" s="72"/>
      <c r="P25" s="72"/>
    </row>
    <row r="26" spans="1:16" s="2" customFormat="1" ht="16.5" customHeight="1">
      <c r="A26" s="179"/>
      <c r="B26" s="220" t="s">
        <v>922</v>
      </c>
      <c r="C26" s="80"/>
      <c r="D26" s="850"/>
      <c r="E26" s="82"/>
      <c r="F26" s="216"/>
      <c r="G26" s="217"/>
      <c r="H26" s="850"/>
      <c r="I26" s="82"/>
      <c r="J26" s="545"/>
      <c r="K26" s="86"/>
      <c r="L26" s="850"/>
      <c r="M26" s="82"/>
      <c r="N26" s="542"/>
      <c r="O26" s="72"/>
      <c r="P26" s="72"/>
    </row>
    <row r="27" spans="1:16" s="2" customFormat="1" ht="16.5" customHeight="1">
      <c r="A27" s="179"/>
      <c r="B27" s="220"/>
      <c r="C27" s="522"/>
      <c r="D27" s="861"/>
      <c r="E27" s="551"/>
      <c r="F27" s="538"/>
      <c r="G27" s="540"/>
      <c r="H27" s="861"/>
      <c r="I27" s="551"/>
      <c r="J27" s="588"/>
      <c r="K27" s="523"/>
      <c r="L27" s="861"/>
      <c r="M27" s="551"/>
      <c r="N27" s="546"/>
      <c r="O27" s="72"/>
      <c r="P27" s="72"/>
    </row>
    <row r="28" spans="1:16" s="2" customFormat="1" ht="16.5" customHeight="1">
      <c r="A28" s="179"/>
      <c r="B28" s="220"/>
      <c r="C28" s="80"/>
      <c r="D28" s="850"/>
      <c r="E28" s="82"/>
      <c r="F28" s="216"/>
      <c r="G28" s="217"/>
      <c r="H28" s="850"/>
      <c r="I28" s="82"/>
      <c r="J28" s="545"/>
      <c r="K28" s="86"/>
      <c r="L28" s="850"/>
      <c r="M28" s="82"/>
      <c r="N28" s="542"/>
      <c r="O28" s="72"/>
      <c r="P28" s="72"/>
    </row>
    <row r="29" spans="1:16" s="2" customFormat="1" ht="16.5" customHeight="1">
      <c r="A29" s="179"/>
      <c r="B29" s="220" t="s">
        <v>923</v>
      </c>
      <c r="C29" s="80"/>
      <c r="D29" s="850"/>
      <c r="E29" s="82"/>
      <c r="F29" s="216"/>
      <c r="G29" s="217"/>
      <c r="H29" s="850"/>
      <c r="I29" s="82"/>
      <c r="J29" s="545"/>
      <c r="K29" s="86"/>
      <c r="L29" s="850"/>
      <c r="M29" s="82"/>
      <c r="N29" s="542"/>
      <c r="O29" s="72"/>
      <c r="P29" s="72"/>
    </row>
    <row r="30" spans="1:16" s="2" customFormat="1" ht="16.5" customHeight="1">
      <c r="A30" s="179"/>
      <c r="B30" s="220"/>
      <c r="C30" s="519"/>
      <c r="D30" s="861"/>
      <c r="E30" s="551"/>
      <c r="F30" s="538"/>
      <c r="G30" s="539"/>
      <c r="H30" s="861"/>
      <c r="I30" s="551"/>
      <c r="J30" s="588"/>
      <c r="K30" s="520"/>
      <c r="L30" s="861"/>
      <c r="M30" s="551"/>
      <c r="N30" s="546"/>
      <c r="O30" s="72"/>
      <c r="P30" s="72"/>
    </row>
    <row r="31" spans="1:16" s="2" customFormat="1" ht="16.5" customHeight="1">
      <c r="A31" s="179"/>
      <c r="B31" s="220"/>
      <c r="C31" s="80"/>
      <c r="D31" s="850"/>
      <c r="E31" s="82"/>
      <c r="F31" s="216"/>
      <c r="G31" s="217"/>
      <c r="H31" s="850"/>
      <c r="I31" s="82"/>
      <c r="J31" s="545"/>
      <c r="K31" s="86"/>
      <c r="L31" s="850"/>
      <c r="M31" s="82"/>
      <c r="N31" s="542"/>
      <c r="O31" s="72"/>
      <c r="P31" s="72"/>
    </row>
    <row r="32" spans="1:16" s="2" customFormat="1" ht="16.5" customHeight="1">
      <c r="A32" s="179"/>
      <c r="B32" s="220" t="s">
        <v>924</v>
      </c>
      <c r="C32" s="80"/>
      <c r="D32" s="850"/>
      <c r="E32" s="82"/>
      <c r="F32" s="216"/>
      <c r="G32" s="217"/>
      <c r="H32" s="850"/>
      <c r="I32" s="82"/>
      <c r="J32" s="545"/>
      <c r="K32" s="86"/>
      <c r="L32" s="850"/>
      <c r="M32" s="82"/>
      <c r="N32" s="542"/>
      <c r="O32" s="72"/>
      <c r="P32" s="72"/>
    </row>
    <row r="33" spans="1:16" s="2" customFormat="1" ht="16.5" customHeight="1">
      <c r="A33" s="218"/>
      <c r="B33" s="220"/>
      <c r="C33" s="80"/>
      <c r="D33" s="850"/>
      <c r="E33" s="82"/>
      <c r="F33" s="216"/>
      <c r="G33" s="217"/>
      <c r="H33" s="850"/>
      <c r="I33" s="82"/>
      <c r="J33" s="545"/>
      <c r="K33" s="86"/>
      <c r="L33" s="850"/>
      <c r="M33" s="82"/>
      <c r="N33" s="542"/>
      <c r="O33" s="72"/>
      <c r="P33" s="72"/>
    </row>
    <row r="34" spans="1:16" s="2" customFormat="1" ht="16.5" customHeight="1">
      <c r="A34" s="179"/>
      <c r="B34" s="183"/>
      <c r="C34" s="81"/>
      <c r="D34" s="863"/>
      <c r="E34" s="554"/>
      <c r="F34" s="541"/>
      <c r="G34" s="521"/>
      <c r="H34" s="863"/>
      <c r="I34" s="554"/>
      <c r="J34" s="544"/>
      <c r="K34" s="521"/>
      <c r="L34" s="863"/>
      <c r="M34" s="554"/>
      <c r="N34" s="595"/>
      <c r="O34" s="72"/>
      <c r="P34" s="72"/>
    </row>
    <row r="35" spans="1:16" s="2" customFormat="1" ht="16.5" customHeight="1">
      <c r="A35" s="179"/>
      <c r="B35" s="1605" t="s">
        <v>925</v>
      </c>
      <c r="C35" s="126" t="s">
        <v>1134</v>
      </c>
      <c r="D35" s="858">
        <v>260</v>
      </c>
      <c r="E35" s="82"/>
      <c r="F35" s="585"/>
      <c r="G35" s="126" t="s">
        <v>1134</v>
      </c>
      <c r="H35" s="829">
        <v>1160</v>
      </c>
      <c r="I35" s="82"/>
      <c r="J35" s="216"/>
      <c r="K35" s="126" t="s">
        <v>1134</v>
      </c>
      <c r="L35" s="858">
        <v>1060</v>
      </c>
      <c r="M35" s="82"/>
      <c r="N35" s="584"/>
      <c r="O35" s="72"/>
      <c r="P35" s="72"/>
    </row>
    <row r="36" spans="1:16" s="2" customFormat="1" ht="16.5" customHeight="1">
      <c r="A36" s="179"/>
      <c r="B36" s="1606"/>
      <c r="C36" s="126" t="s">
        <v>1135</v>
      </c>
      <c r="D36" s="858">
        <v>50</v>
      </c>
      <c r="E36" s="82"/>
      <c r="F36" s="584"/>
      <c r="G36" s="126" t="s">
        <v>1135</v>
      </c>
      <c r="H36" s="858">
        <v>0</v>
      </c>
      <c r="I36" s="82"/>
      <c r="J36" s="545"/>
      <c r="K36" s="126" t="s">
        <v>1135</v>
      </c>
      <c r="L36" s="858">
        <v>0</v>
      </c>
      <c r="M36" s="82"/>
      <c r="N36" s="542"/>
      <c r="O36" s="72"/>
      <c r="P36" s="72"/>
    </row>
    <row r="37" spans="1:16" s="2" customFormat="1" ht="16.5" customHeight="1">
      <c r="A37" s="179"/>
      <c r="B37" s="220"/>
      <c r="C37" s="408" t="s">
        <v>1114</v>
      </c>
      <c r="D37" s="858">
        <v>310</v>
      </c>
      <c r="E37" s="82"/>
      <c r="F37" s="542"/>
      <c r="G37" s="408" t="s">
        <v>1114</v>
      </c>
      <c r="H37" s="858">
        <v>1160</v>
      </c>
      <c r="I37" s="82"/>
      <c r="J37" s="216"/>
      <c r="K37" s="408" t="s">
        <v>1114</v>
      </c>
      <c r="L37" s="858">
        <v>1060</v>
      </c>
      <c r="M37" s="82"/>
      <c r="N37" s="542"/>
      <c r="O37" s="72"/>
      <c r="P37" s="72"/>
    </row>
    <row r="38" spans="1:16" s="2" customFormat="1" ht="16.5" customHeight="1">
      <c r="A38" s="184"/>
      <c r="B38" s="185"/>
      <c r="C38" s="33"/>
      <c r="D38" s="859"/>
      <c r="E38" s="550"/>
      <c r="F38" s="543"/>
      <c r="G38" s="189"/>
      <c r="H38" s="859"/>
      <c r="I38" s="550"/>
      <c r="J38" s="587"/>
      <c r="K38" s="33"/>
      <c r="L38" s="859"/>
      <c r="M38" s="550"/>
      <c r="N38" s="543"/>
      <c r="O38" s="72"/>
      <c r="P38" s="72"/>
    </row>
    <row r="39" spans="1:16" s="2" customFormat="1" ht="16.5" customHeight="1">
      <c r="A39" s="182"/>
      <c r="B39" s="186"/>
      <c r="C39" s="81"/>
      <c r="D39" s="864"/>
      <c r="E39" s="554"/>
      <c r="F39" s="541"/>
      <c r="G39" s="521"/>
      <c r="H39" s="864"/>
      <c r="I39" s="554"/>
      <c r="J39" s="589"/>
      <c r="K39" s="81"/>
      <c r="L39" s="864"/>
      <c r="M39" s="554"/>
      <c r="N39" s="541"/>
      <c r="O39" s="72"/>
      <c r="P39" s="72"/>
    </row>
    <row r="40" spans="1:16" s="2" customFormat="1" ht="16.5" customHeight="1">
      <c r="A40" s="580" t="s">
        <v>1218</v>
      </c>
      <c r="B40" s="203"/>
      <c r="C40" s="126" t="s">
        <v>1134</v>
      </c>
      <c r="D40" s="858">
        <v>595</v>
      </c>
      <c r="E40" s="82"/>
      <c r="F40" s="585"/>
      <c r="G40" s="126" t="s">
        <v>1134</v>
      </c>
      <c r="H40" s="829">
        <v>3047</v>
      </c>
      <c r="I40" s="82"/>
      <c r="J40" s="216"/>
      <c r="K40" s="126" t="s">
        <v>1134</v>
      </c>
      <c r="L40" s="858">
        <v>1460</v>
      </c>
      <c r="M40" s="82"/>
      <c r="N40" s="584"/>
      <c r="O40" s="72"/>
      <c r="P40" s="72"/>
    </row>
    <row r="41" spans="1:16" s="2" customFormat="1" ht="16.5" customHeight="1">
      <c r="A41" s="179"/>
      <c r="B41" s="220"/>
      <c r="C41" s="126" t="s">
        <v>1135</v>
      </c>
      <c r="D41" s="858">
        <v>50</v>
      </c>
      <c r="E41" s="82"/>
      <c r="F41" s="584"/>
      <c r="G41" s="126" t="s">
        <v>1135</v>
      </c>
      <c r="H41" s="858">
        <v>0</v>
      </c>
      <c r="I41" s="82"/>
      <c r="J41" s="545"/>
      <c r="K41" s="126" t="s">
        <v>1135</v>
      </c>
      <c r="L41" s="858">
        <v>0</v>
      </c>
      <c r="M41" s="82"/>
      <c r="N41" s="542"/>
      <c r="O41" s="72"/>
      <c r="P41" s="72"/>
    </row>
    <row r="42" spans="1:16" s="2" customFormat="1" ht="16.5" customHeight="1">
      <c r="A42" s="179"/>
      <c r="B42" s="220"/>
      <c r="C42" s="408" t="s">
        <v>1114</v>
      </c>
      <c r="D42" s="858">
        <v>645</v>
      </c>
      <c r="E42" s="82"/>
      <c r="F42" s="542"/>
      <c r="G42" s="408" t="s">
        <v>1114</v>
      </c>
      <c r="H42" s="858">
        <v>3047</v>
      </c>
      <c r="I42" s="82"/>
      <c r="J42" s="216"/>
      <c r="K42" s="408" t="s">
        <v>1114</v>
      </c>
      <c r="L42" s="858">
        <v>1460</v>
      </c>
      <c r="M42" s="82"/>
      <c r="N42" s="542"/>
      <c r="O42" s="72"/>
      <c r="P42" s="72"/>
    </row>
    <row r="43" spans="1:16" s="2" customFormat="1" ht="16.5" customHeight="1">
      <c r="A43" s="33"/>
      <c r="B43" s="189"/>
      <c r="C43" s="33"/>
      <c r="D43" s="819"/>
      <c r="E43" s="387"/>
      <c r="F43" s="171"/>
      <c r="G43" s="33"/>
      <c r="H43" s="819"/>
      <c r="I43" s="387"/>
      <c r="J43" s="49"/>
      <c r="K43" s="189"/>
      <c r="L43" s="819"/>
      <c r="M43" s="387"/>
      <c r="N43" s="49"/>
    </row>
    <row r="44" spans="1:16" ht="16.5" customHeight="1"/>
    <row r="45" spans="1:16" ht="16.5" customHeight="1"/>
    <row r="46" spans="1:16" ht="16.5" customHeight="1"/>
    <row r="47" spans="1:16" s="47" customFormat="1" ht="18" customHeight="1">
      <c r="A47" s="21" t="s">
        <v>416</v>
      </c>
      <c r="B47" s="22"/>
      <c r="C47" s="219" t="s">
        <v>420</v>
      </c>
      <c r="D47" s="800"/>
      <c r="E47" s="338"/>
      <c r="F47" s="582"/>
      <c r="G47" s="401" t="s">
        <v>421</v>
      </c>
      <c r="H47" s="811"/>
      <c r="I47" s="333"/>
      <c r="J47" s="583"/>
      <c r="K47" s="455" t="s">
        <v>422</v>
      </c>
      <c r="L47" s="811"/>
      <c r="M47" s="333"/>
      <c r="N47" s="591"/>
    </row>
    <row r="48" spans="1:16" s="47" customFormat="1" ht="18" customHeight="1">
      <c r="A48" s="23"/>
      <c r="B48" s="24"/>
      <c r="C48" s="455" t="s">
        <v>412</v>
      </c>
      <c r="D48" s="801" t="s">
        <v>429</v>
      </c>
      <c r="E48" s="334" t="s">
        <v>302</v>
      </c>
      <c r="F48" s="583" t="s">
        <v>413</v>
      </c>
      <c r="G48" s="457" t="s">
        <v>412</v>
      </c>
      <c r="H48" s="801" t="s">
        <v>429</v>
      </c>
      <c r="I48" s="334" t="s">
        <v>302</v>
      </c>
      <c r="J48" s="586" t="s">
        <v>413</v>
      </c>
      <c r="K48" s="487" t="s">
        <v>412</v>
      </c>
      <c r="L48" s="801" t="s">
        <v>429</v>
      </c>
      <c r="M48" s="334" t="s">
        <v>302</v>
      </c>
      <c r="N48" s="583" t="s">
        <v>413</v>
      </c>
    </row>
    <row r="49" spans="1:16" s="2" customFormat="1" ht="18.75">
      <c r="A49" s="190" t="s">
        <v>926</v>
      </c>
      <c r="C49" s="15"/>
      <c r="D49" s="813"/>
      <c r="E49" s="32"/>
      <c r="F49" s="236"/>
      <c r="G49" s="15"/>
      <c r="H49" s="813"/>
      <c r="I49" s="32"/>
      <c r="J49" s="236"/>
      <c r="K49" s="15"/>
      <c r="L49" s="813"/>
      <c r="M49" s="32"/>
      <c r="N49" s="236"/>
    </row>
    <row r="50" spans="1:16" s="2" customFormat="1" ht="6" customHeight="1">
      <c r="A50" s="15"/>
      <c r="C50" s="15"/>
      <c r="D50" s="813"/>
      <c r="E50" s="32"/>
      <c r="F50" s="236"/>
      <c r="G50" s="15"/>
      <c r="H50" s="813"/>
      <c r="I50" s="32"/>
      <c r="J50" s="236"/>
      <c r="K50" s="15"/>
      <c r="L50" s="813"/>
      <c r="M50" s="32"/>
      <c r="N50" s="236"/>
    </row>
    <row r="51" spans="1:16" s="2" customFormat="1" ht="16.5" customHeight="1">
      <c r="A51" s="179"/>
      <c r="B51" s="181" t="s">
        <v>927</v>
      </c>
      <c r="C51" s="80"/>
      <c r="D51" s="850"/>
      <c r="E51" s="82"/>
      <c r="F51" s="542"/>
      <c r="G51" s="80"/>
      <c r="H51" s="850"/>
      <c r="I51" s="82"/>
      <c r="J51" s="542"/>
      <c r="K51" s="80"/>
      <c r="L51" s="850"/>
      <c r="M51" s="82"/>
      <c r="N51" s="542"/>
      <c r="O51" s="72"/>
      <c r="P51" s="72"/>
    </row>
    <row r="52" spans="1:16" s="2" customFormat="1" ht="16.5" customHeight="1">
      <c r="A52" s="179"/>
      <c r="B52" s="181"/>
      <c r="C52" s="519"/>
      <c r="D52" s="861"/>
      <c r="E52" s="551"/>
      <c r="F52" s="546"/>
      <c r="G52" s="519"/>
      <c r="H52" s="861"/>
      <c r="I52" s="551"/>
      <c r="J52" s="546"/>
      <c r="K52" s="519"/>
      <c r="L52" s="861"/>
      <c r="M52" s="551"/>
      <c r="N52" s="546"/>
      <c r="O52" s="72"/>
      <c r="P52" s="72"/>
    </row>
    <row r="53" spans="1:16" s="2" customFormat="1" ht="16.5" customHeight="1">
      <c r="A53" s="179"/>
      <c r="B53" s="181"/>
      <c r="C53" s="80"/>
      <c r="D53" s="850"/>
      <c r="E53" s="82"/>
      <c r="F53" s="542"/>
      <c r="G53" s="80"/>
      <c r="H53" s="850"/>
      <c r="I53" s="82"/>
      <c r="J53" s="542"/>
      <c r="K53" s="80"/>
      <c r="L53" s="850"/>
      <c r="M53" s="82"/>
      <c r="N53" s="542"/>
      <c r="O53" s="72"/>
      <c r="P53" s="72"/>
    </row>
    <row r="54" spans="1:16" s="2" customFormat="1" ht="16.5" customHeight="1">
      <c r="A54" s="179"/>
      <c r="B54" s="181" t="s">
        <v>928</v>
      </c>
      <c r="C54" s="80"/>
      <c r="D54" s="850"/>
      <c r="E54" s="82"/>
      <c r="F54" s="542"/>
      <c r="G54" s="80"/>
      <c r="H54" s="850"/>
      <c r="I54" s="82"/>
      <c r="J54" s="542"/>
      <c r="K54" s="80"/>
      <c r="L54" s="858"/>
      <c r="M54" s="82"/>
      <c r="N54" s="542"/>
      <c r="O54" s="72"/>
      <c r="P54" s="72"/>
    </row>
    <row r="55" spans="1:16" s="2" customFormat="1" ht="16.5" customHeight="1">
      <c r="A55" s="179"/>
      <c r="B55" s="181"/>
      <c r="C55" s="519"/>
      <c r="D55" s="861"/>
      <c r="E55" s="551"/>
      <c r="F55" s="546"/>
      <c r="G55" s="519"/>
      <c r="H55" s="861"/>
      <c r="I55" s="551"/>
      <c r="J55" s="546"/>
      <c r="K55" s="519"/>
      <c r="L55" s="865"/>
      <c r="M55" s="551"/>
      <c r="N55" s="546"/>
      <c r="O55" s="72"/>
      <c r="P55" s="72"/>
    </row>
    <row r="56" spans="1:16" s="2" customFormat="1" ht="16.5" customHeight="1">
      <c r="A56" s="179"/>
      <c r="B56" s="181"/>
      <c r="C56" s="80"/>
      <c r="D56" s="850"/>
      <c r="E56" s="82"/>
      <c r="F56" s="542"/>
      <c r="G56" s="80"/>
      <c r="H56" s="850"/>
      <c r="I56" s="82"/>
      <c r="J56" s="542"/>
      <c r="K56" s="80"/>
      <c r="L56" s="858"/>
      <c r="M56" s="82"/>
      <c r="N56" s="542"/>
      <c r="O56" s="72"/>
      <c r="P56" s="72"/>
    </row>
    <row r="57" spans="1:16" s="2" customFormat="1" ht="16.5" customHeight="1">
      <c r="A57" s="179"/>
      <c r="B57" s="181" t="s">
        <v>932</v>
      </c>
      <c r="C57" s="80"/>
      <c r="D57" s="850"/>
      <c r="E57" s="82"/>
      <c r="F57" s="542"/>
      <c r="G57" s="80"/>
      <c r="H57" s="850"/>
      <c r="I57" s="82"/>
      <c r="J57" s="542"/>
      <c r="K57" s="80"/>
      <c r="L57" s="858"/>
      <c r="M57" s="82"/>
      <c r="N57" s="542"/>
      <c r="O57" s="72"/>
      <c r="P57" s="72"/>
    </row>
    <row r="58" spans="1:16" s="2" customFormat="1" ht="16.5" customHeight="1">
      <c r="A58" s="179"/>
      <c r="B58" s="181"/>
      <c r="C58" s="519"/>
      <c r="D58" s="861"/>
      <c r="E58" s="551"/>
      <c r="F58" s="546"/>
      <c r="G58" s="519"/>
      <c r="H58" s="861"/>
      <c r="I58" s="551"/>
      <c r="J58" s="546"/>
      <c r="K58" s="519"/>
      <c r="L58" s="865"/>
      <c r="M58" s="551"/>
      <c r="N58" s="546"/>
      <c r="O58" s="72"/>
      <c r="P58" s="72"/>
    </row>
    <row r="59" spans="1:16" s="2" customFormat="1" ht="16.5" customHeight="1">
      <c r="A59" s="179"/>
      <c r="B59" s="181"/>
      <c r="C59" s="80"/>
      <c r="D59" s="850"/>
      <c r="E59" s="82"/>
      <c r="F59" s="542"/>
      <c r="G59" s="80"/>
      <c r="H59" s="850"/>
      <c r="I59" s="82"/>
      <c r="J59" s="542"/>
      <c r="K59" s="80"/>
      <c r="L59" s="858"/>
      <c r="M59" s="82"/>
      <c r="N59" s="542"/>
      <c r="O59" s="72"/>
      <c r="P59" s="72"/>
    </row>
    <row r="60" spans="1:16" s="2" customFormat="1" ht="16.5" customHeight="1">
      <c r="A60" s="179"/>
      <c r="B60" s="181" t="s">
        <v>930</v>
      </c>
      <c r="C60" s="80"/>
      <c r="D60" s="850"/>
      <c r="E60" s="82"/>
      <c r="F60" s="542"/>
      <c r="G60" s="80"/>
      <c r="H60" s="850"/>
      <c r="I60" s="82"/>
      <c r="J60" s="542"/>
      <c r="K60" s="80"/>
      <c r="L60" s="858"/>
      <c r="M60" s="82"/>
      <c r="N60" s="542"/>
      <c r="O60" s="72"/>
      <c r="P60" s="72"/>
    </row>
    <row r="61" spans="1:16" s="2" customFormat="1" ht="16.5" customHeight="1">
      <c r="A61" s="179"/>
      <c r="B61" s="87" t="s">
        <v>227</v>
      </c>
      <c r="C61" s="80"/>
      <c r="D61" s="850"/>
      <c r="E61" s="82"/>
      <c r="F61" s="542"/>
      <c r="G61" s="80"/>
      <c r="H61" s="850"/>
      <c r="I61" s="82"/>
      <c r="J61" s="542"/>
      <c r="K61" s="80"/>
      <c r="L61" s="858"/>
      <c r="M61" s="82"/>
      <c r="N61" s="542"/>
      <c r="O61" s="72"/>
      <c r="P61" s="72"/>
    </row>
    <row r="62" spans="1:16" s="2" customFormat="1" ht="16.5" customHeight="1">
      <c r="A62" s="182"/>
      <c r="B62" s="186"/>
      <c r="C62" s="81"/>
      <c r="D62" s="863"/>
      <c r="E62" s="554"/>
      <c r="F62" s="541"/>
      <c r="G62" s="81"/>
      <c r="H62" s="863"/>
      <c r="I62" s="554"/>
      <c r="J62" s="541"/>
      <c r="K62" s="81"/>
      <c r="L62" s="864"/>
      <c r="M62" s="554"/>
      <c r="N62" s="541"/>
      <c r="O62" s="72"/>
      <c r="P62" s="72"/>
    </row>
    <row r="63" spans="1:16" s="2" customFormat="1" ht="16.5" customHeight="1">
      <c r="A63" s="80" t="s">
        <v>931</v>
      </c>
      <c r="B63" s="187"/>
      <c r="C63" s="126" t="s">
        <v>1134</v>
      </c>
      <c r="D63" s="829">
        <v>200</v>
      </c>
      <c r="E63" s="82"/>
      <c r="F63" s="542"/>
      <c r="G63" s="126" t="s">
        <v>1134</v>
      </c>
      <c r="H63" s="829">
        <v>0</v>
      </c>
      <c r="I63" s="82"/>
      <c r="J63" s="542"/>
      <c r="K63" s="126" t="s">
        <v>1134</v>
      </c>
      <c r="L63" s="829">
        <v>590</v>
      </c>
      <c r="M63" s="82"/>
      <c r="N63" s="542"/>
      <c r="O63" s="568"/>
      <c r="P63" s="568"/>
    </row>
    <row r="64" spans="1:16" s="2" customFormat="1" ht="16.5" customHeight="1">
      <c r="A64" s="188"/>
      <c r="B64" s="187"/>
      <c r="C64" s="126" t="s">
        <v>1135</v>
      </c>
      <c r="D64" s="829">
        <v>0</v>
      </c>
      <c r="E64" s="82"/>
      <c r="F64" s="542"/>
      <c r="G64" s="126" t="s">
        <v>1135</v>
      </c>
      <c r="H64" s="858">
        <v>0</v>
      </c>
      <c r="I64" s="82"/>
      <c r="J64" s="542"/>
      <c r="K64" s="126" t="s">
        <v>1135</v>
      </c>
      <c r="L64" s="858">
        <v>0</v>
      </c>
      <c r="M64" s="82"/>
      <c r="N64" s="542"/>
      <c r="O64" s="568"/>
      <c r="P64" s="568"/>
    </row>
    <row r="65" spans="1:16" s="2" customFormat="1" ht="16.5" customHeight="1">
      <c r="A65" s="188"/>
      <c r="B65" s="187"/>
      <c r="C65" s="408" t="s">
        <v>1114</v>
      </c>
      <c r="D65" s="829">
        <v>200</v>
      </c>
      <c r="E65" s="82"/>
      <c r="F65" s="542"/>
      <c r="G65" s="408" t="s">
        <v>1114</v>
      </c>
      <c r="H65" s="829">
        <v>0</v>
      </c>
      <c r="I65" s="82"/>
      <c r="J65" s="542"/>
      <c r="K65" s="408" t="s">
        <v>1114</v>
      </c>
      <c r="L65" s="829">
        <v>590</v>
      </c>
      <c r="M65" s="82"/>
      <c r="N65" s="542"/>
      <c r="O65" s="568"/>
      <c r="P65" s="568"/>
    </row>
    <row r="66" spans="1:16" s="2" customFormat="1" ht="16.5" customHeight="1">
      <c r="A66" s="33"/>
      <c r="B66" s="189"/>
      <c r="C66" s="33"/>
      <c r="D66" s="819"/>
      <c r="E66" s="387"/>
      <c r="F66" s="49"/>
      <c r="G66" s="33"/>
      <c r="H66" s="819"/>
      <c r="I66" s="387"/>
      <c r="J66" s="49"/>
      <c r="K66" s="33"/>
      <c r="L66" s="819"/>
      <c r="M66" s="387"/>
      <c r="N66" s="49"/>
    </row>
    <row r="67" spans="1:16" ht="16.5" customHeight="1"/>
  </sheetData>
  <mergeCells count="1">
    <mergeCell ref="B35:B36"/>
  </mergeCells>
  <phoneticPr fontId="22"/>
  <printOptions horizontalCentered="1" gridLinesSet="0"/>
  <pageMargins left="0.39370078740157483" right="0.39370078740157483" top="0.39370078740157483" bottom="0.39370078740157483" header="0.19685039370078741" footer="0.19685039370078741"/>
  <pageSetup paperSize="9" scale="42" firstPageNumber="95" orientation="portrait" useFirstPageNumber="1" r:id="rId1"/>
  <headerFooter scaleWithDoc="0" alignWithMargins="0">
    <oddFooter>&amp;C114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9">
    <tabColor rgb="FFFFFF00"/>
    <pageSetUpPr fitToPage="1"/>
  </sheetPr>
  <dimension ref="A1:P71"/>
  <sheetViews>
    <sheetView showGridLines="0" view="pageBreakPreview" zoomScaleNormal="100" zoomScaleSheetLayoutView="100" workbookViewId="0">
      <pane ySplit="5" topLeftCell="A6" activePane="bottomLeft" state="frozen"/>
      <selection activeCell="A6" sqref="A6"/>
      <selection pane="bottomLeft" activeCell="A6" sqref="A6"/>
    </sheetView>
  </sheetViews>
  <sheetFormatPr defaultColWidth="10.625" defaultRowHeight="18" customHeight="1"/>
  <cols>
    <col min="1" max="1" width="1.625" style="3" customWidth="1"/>
    <col min="2" max="2" width="15" style="3" customWidth="1"/>
    <col min="3" max="3" width="38.5" style="3" customWidth="1"/>
    <col min="4" max="4" width="8.75" style="853" customWidth="1"/>
    <col min="5" max="5" width="7" style="555" customWidth="1"/>
    <col min="6" max="6" width="8.75" style="13" customWidth="1"/>
    <col min="7" max="7" width="38.5" style="3" customWidth="1"/>
    <col min="8" max="8" width="8.75" style="853" customWidth="1"/>
    <col min="9" max="9" width="7" style="555" customWidth="1"/>
    <col min="10" max="10" width="8.75" style="13" customWidth="1"/>
    <col min="11" max="11" width="38.5" style="3" customWidth="1"/>
    <col min="12" max="12" width="8.75" style="853" customWidth="1"/>
    <col min="13" max="13" width="7" style="555" customWidth="1"/>
    <col min="14" max="14" width="8.75" style="13" customWidth="1"/>
    <col min="15" max="16384" width="10.625" style="3"/>
  </cols>
  <sheetData>
    <row r="1" spans="1:16" s="47" customFormat="1" ht="18" customHeight="1">
      <c r="A1" s="351" t="s">
        <v>1058</v>
      </c>
      <c r="B1" s="352"/>
      <c r="C1" s="454"/>
      <c r="D1" s="799"/>
      <c r="E1" s="354"/>
      <c r="F1" s="581"/>
      <c r="G1" s="454"/>
      <c r="H1" s="810" t="s">
        <v>1157</v>
      </c>
      <c r="I1" s="354"/>
      <c r="J1" s="581"/>
      <c r="K1" s="454"/>
      <c r="L1" s="799"/>
      <c r="M1" s="354"/>
      <c r="N1" s="581"/>
    </row>
    <row r="2" spans="1:16" s="47" customFormat="1" ht="16.5" customHeight="1">
      <c r="A2" s="352"/>
      <c r="B2" s="352"/>
      <c r="C2" s="454"/>
      <c r="D2" s="799"/>
      <c r="E2" s="354"/>
      <c r="F2" s="581"/>
      <c r="G2" s="454"/>
      <c r="H2" s="799"/>
      <c r="I2" s="354"/>
      <c r="J2" s="581"/>
      <c r="K2" s="454"/>
      <c r="L2" s="799"/>
      <c r="M2" s="354"/>
      <c r="N2" s="581"/>
    </row>
    <row r="3" spans="1:16" s="47" customFormat="1" ht="16.5" customHeight="1">
      <c r="A3" s="352"/>
      <c r="B3" s="352"/>
      <c r="C3" s="454" t="s">
        <v>1</v>
      </c>
      <c r="D3" s="799"/>
      <c r="E3" s="354"/>
      <c r="F3" s="581"/>
      <c r="G3" s="454"/>
      <c r="H3" s="799"/>
      <c r="I3" s="354"/>
      <c r="J3" s="593"/>
      <c r="K3" s="454"/>
      <c r="L3" s="824"/>
      <c r="M3" s="354"/>
      <c r="N3" s="590" t="s">
        <v>408</v>
      </c>
    </row>
    <row r="4" spans="1:16" s="47" customFormat="1" ht="18" customHeight="1">
      <c r="A4" s="21" t="s">
        <v>416</v>
      </c>
      <c r="B4" s="22"/>
      <c r="C4" s="219" t="s">
        <v>428</v>
      </c>
      <c r="D4" s="800"/>
      <c r="E4" s="338"/>
      <c r="F4" s="582"/>
      <c r="G4" s="401" t="s">
        <v>423</v>
      </c>
      <c r="H4" s="811"/>
      <c r="I4" s="333"/>
      <c r="J4" s="583"/>
      <c r="K4" s="455" t="s">
        <v>424</v>
      </c>
      <c r="L4" s="811"/>
      <c r="M4" s="333"/>
      <c r="N4" s="591"/>
    </row>
    <row r="5" spans="1:16" s="47" customFormat="1" ht="18" customHeight="1">
      <c r="A5" s="23"/>
      <c r="B5" s="24"/>
      <c r="C5" s="455" t="s">
        <v>412</v>
      </c>
      <c r="D5" s="801" t="s">
        <v>429</v>
      </c>
      <c r="E5" s="334" t="s">
        <v>302</v>
      </c>
      <c r="F5" s="583" t="s">
        <v>413</v>
      </c>
      <c r="G5" s="457" t="s">
        <v>412</v>
      </c>
      <c r="H5" s="801" t="s">
        <v>429</v>
      </c>
      <c r="I5" s="334" t="s">
        <v>302</v>
      </c>
      <c r="J5" s="586" t="s">
        <v>413</v>
      </c>
      <c r="K5" s="487" t="s">
        <v>412</v>
      </c>
      <c r="L5" s="801" t="s">
        <v>429</v>
      </c>
      <c r="M5" s="334" t="s">
        <v>302</v>
      </c>
      <c r="N5" s="583" t="s">
        <v>413</v>
      </c>
    </row>
    <row r="6" spans="1:16" s="72" customFormat="1" ht="18.75">
      <c r="A6" s="177" t="s">
        <v>914</v>
      </c>
      <c r="B6" s="211"/>
      <c r="C6" s="86"/>
      <c r="D6" s="850"/>
      <c r="E6" s="82"/>
      <c r="F6" s="541"/>
      <c r="G6" s="81"/>
      <c r="H6" s="850"/>
      <c r="I6" s="82"/>
      <c r="J6" s="545"/>
      <c r="K6" s="86"/>
      <c r="L6" s="850"/>
      <c r="M6" s="82"/>
      <c r="N6" s="542"/>
    </row>
    <row r="7" spans="1:16" s="72" customFormat="1" ht="6" customHeight="1">
      <c r="A7" s="179"/>
      <c r="B7" s="212"/>
      <c r="C7" s="86"/>
      <c r="D7" s="850"/>
      <c r="E7" s="82"/>
      <c r="F7" s="542"/>
      <c r="G7" s="85"/>
      <c r="H7" s="850"/>
      <c r="I7" s="82"/>
      <c r="J7" s="545"/>
      <c r="K7" s="86"/>
      <c r="L7" s="850"/>
      <c r="M7" s="82"/>
      <c r="N7" s="542"/>
    </row>
    <row r="8" spans="1:16" s="2" customFormat="1" ht="16.5" customHeight="1">
      <c r="A8" s="179"/>
      <c r="B8" s="213" t="s">
        <v>1159</v>
      </c>
      <c r="C8" s="86"/>
      <c r="D8" s="856"/>
      <c r="E8" s="82"/>
      <c r="F8" s="542"/>
      <c r="G8" s="85"/>
      <c r="H8" s="850"/>
      <c r="I8" s="82"/>
      <c r="J8" s="599"/>
      <c r="K8" s="86" t="s">
        <v>758</v>
      </c>
      <c r="L8" s="858">
        <v>80</v>
      </c>
      <c r="M8" s="82" t="s">
        <v>933</v>
      </c>
      <c r="N8" s="542">
        <v>2019</v>
      </c>
      <c r="O8" s="72"/>
      <c r="P8" s="72"/>
    </row>
    <row r="9" spans="1:16" s="2" customFormat="1" ht="16.5" customHeight="1">
      <c r="A9" s="179"/>
      <c r="B9" s="214"/>
      <c r="C9" s="86"/>
      <c r="D9" s="850"/>
      <c r="E9" s="82"/>
      <c r="F9" s="542"/>
      <c r="G9" s="85"/>
      <c r="H9" s="850"/>
      <c r="I9" s="82"/>
      <c r="J9" s="545"/>
      <c r="K9" s="86" t="s">
        <v>759</v>
      </c>
      <c r="L9" s="875">
        <v>500</v>
      </c>
      <c r="M9" s="82" t="s">
        <v>10</v>
      </c>
      <c r="N9" s="542">
        <v>2022</v>
      </c>
      <c r="O9" s="72"/>
      <c r="P9" s="72"/>
    </row>
    <row r="10" spans="1:16" s="2" customFormat="1" ht="16.5" customHeight="1">
      <c r="A10" s="179"/>
      <c r="B10" s="220"/>
      <c r="C10" s="80"/>
      <c r="D10" s="850"/>
      <c r="E10" s="82"/>
      <c r="F10" s="542"/>
      <c r="G10" s="85"/>
      <c r="H10" s="850"/>
      <c r="I10" s="82"/>
      <c r="J10" s="545"/>
      <c r="K10" s="86"/>
      <c r="L10" s="875"/>
      <c r="M10" s="82"/>
      <c r="N10" s="542"/>
      <c r="O10" s="72"/>
      <c r="P10" s="72"/>
    </row>
    <row r="11" spans="1:16" s="2" customFormat="1" ht="16.5" customHeight="1">
      <c r="A11" s="179"/>
      <c r="B11" s="220"/>
      <c r="C11" s="80"/>
      <c r="D11" s="850"/>
      <c r="E11" s="82"/>
      <c r="F11" s="542"/>
      <c r="G11" s="80"/>
      <c r="H11" s="850"/>
      <c r="I11" s="82"/>
      <c r="J11" s="545"/>
      <c r="K11" s="86"/>
      <c r="L11" s="875"/>
      <c r="M11" s="82"/>
      <c r="N11" s="542"/>
      <c r="O11" s="72"/>
      <c r="P11" s="72"/>
    </row>
    <row r="12" spans="1:16" s="2" customFormat="1" ht="16.5" customHeight="1">
      <c r="A12" s="179"/>
      <c r="B12" s="220"/>
      <c r="C12" s="80"/>
      <c r="D12" s="850"/>
      <c r="E12" s="82"/>
      <c r="F12" s="542"/>
      <c r="G12" s="85"/>
      <c r="H12" s="850"/>
      <c r="I12" s="82"/>
      <c r="J12" s="545"/>
      <c r="K12" s="86"/>
      <c r="L12" s="875"/>
      <c r="M12" s="82"/>
      <c r="N12" s="542"/>
      <c r="O12" s="72"/>
      <c r="P12" s="72"/>
    </row>
    <row r="13" spans="1:16" s="2" customFormat="1" ht="16.5" customHeight="1">
      <c r="A13" s="179"/>
      <c r="B13" s="220"/>
      <c r="C13" s="126" t="s">
        <v>1134</v>
      </c>
      <c r="D13" s="858">
        <v>500</v>
      </c>
      <c r="E13" s="82"/>
      <c r="F13" s="542"/>
      <c r="G13" s="126" t="s">
        <v>1134</v>
      </c>
      <c r="H13" s="858">
        <v>1540</v>
      </c>
      <c r="I13" s="82"/>
      <c r="J13" s="545"/>
      <c r="K13" s="126" t="s">
        <v>1134</v>
      </c>
      <c r="L13" s="875">
        <v>7630</v>
      </c>
      <c r="M13" s="82"/>
      <c r="N13" s="542"/>
      <c r="O13" s="72"/>
      <c r="P13" s="72"/>
    </row>
    <row r="14" spans="1:16" s="2" customFormat="1" ht="16.5" customHeight="1">
      <c r="A14" s="179"/>
      <c r="B14" s="220"/>
      <c r="C14" s="126" t="s">
        <v>1135</v>
      </c>
      <c r="D14" s="858">
        <v>0</v>
      </c>
      <c r="E14" s="82"/>
      <c r="F14" s="542"/>
      <c r="G14" s="126" t="s">
        <v>1135</v>
      </c>
      <c r="H14" s="858">
        <v>0</v>
      </c>
      <c r="I14" s="82"/>
      <c r="J14" s="545"/>
      <c r="K14" s="126" t="s">
        <v>1135</v>
      </c>
      <c r="L14" s="875">
        <v>580</v>
      </c>
      <c r="M14" s="82"/>
      <c r="N14" s="542"/>
      <c r="O14" s="72"/>
      <c r="P14" s="72"/>
    </row>
    <row r="15" spans="1:16" s="2" customFormat="1" ht="16.5" customHeight="1">
      <c r="A15" s="179"/>
      <c r="B15" s="220"/>
      <c r="C15" s="408" t="s">
        <v>1114</v>
      </c>
      <c r="D15" s="858">
        <v>500</v>
      </c>
      <c r="E15" s="82"/>
      <c r="F15" s="542"/>
      <c r="G15" s="408" t="s">
        <v>1114</v>
      </c>
      <c r="H15" s="858">
        <v>1540</v>
      </c>
      <c r="I15" s="82"/>
      <c r="J15" s="545"/>
      <c r="K15" s="408" t="s">
        <v>1114</v>
      </c>
      <c r="L15" s="875">
        <v>8210</v>
      </c>
      <c r="M15" s="82"/>
      <c r="N15" s="542"/>
      <c r="O15" s="72"/>
      <c r="P15" s="72"/>
    </row>
    <row r="16" spans="1:16" s="2" customFormat="1" ht="16.5" customHeight="1">
      <c r="A16" s="179"/>
      <c r="B16" s="220"/>
      <c r="C16" s="33"/>
      <c r="D16" s="859"/>
      <c r="E16" s="550"/>
      <c r="F16" s="596"/>
      <c r="G16" s="33"/>
      <c r="H16" s="859"/>
      <c r="I16" s="550"/>
      <c r="J16" s="600"/>
      <c r="K16" s="189"/>
      <c r="L16" s="859"/>
      <c r="M16" s="550"/>
      <c r="N16" s="596"/>
      <c r="O16" s="72"/>
      <c r="P16" s="72"/>
    </row>
    <row r="17" spans="1:16" s="2" customFormat="1" ht="16.5" customHeight="1">
      <c r="A17" s="179"/>
      <c r="B17" s="212"/>
      <c r="C17" s="528"/>
      <c r="D17" s="858"/>
      <c r="E17" s="82"/>
      <c r="F17" s="216"/>
      <c r="G17" s="217"/>
      <c r="H17" s="858"/>
      <c r="I17" s="82"/>
      <c r="J17" s="545"/>
      <c r="K17" s="86"/>
      <c r="L17" s="858"/>
      <c r="M17" s="82"/>
      <c r="N17" s="542"/>
      <c r="O17" s="72"/>
      <c r="P17" s="72"/>
    </row>
    <row r="18" spans="1:16" s="2" customFormat="1" ht="16.5" customHeight="1">
      <c r="A18" s="179"/>
      <c r="B18" s="214" t="s">
        <v>916</v>
      </c>
      <c r="C18" s="86"/>
      <c r="D18" s="858"/>
      <c r="E18" s="82"/>
      <c r="F18" s="216"/>
      <c r="G18" s="217"/>
      <c r="H18" s="858"/>
      <c r="I18" s="82"/>
      <c r="J18" s="545"/>
      <c r="K18" s="86"/>
      <c r="L18" s="858"/>
      <c r="M18" s="82"/>
      <c r="N18" s="542"/>
      <c r="O18" s="72"/>
      <c r="P18" s="72"/>
    </row>
    <row r="19" spans="1:16" s="2" customFormat="1" ht="16.5" customHeight="1">
      <c r="A19" s="179"/>
      <c r="B19" s="214" t="s">
        <v>227</v>
      </c>
      <c r="C19" s="86"/>
      <c r="D19" s="858"/>
      <c r="E19" s="82"/>
      <c r="F19" s="216"/>
      <c r="G19" s="217"/>
      <c r="H19" s="858"/>
      <c r="I19" s="82"/>
      <c r="J19" s="545"/>
      <c r="K19" s="86"/>
      <c r="L19" s="858"/>
      <c r="M19" s="82"/>
      <c r="N19" s="542"/>
      <c r="O19" s="72"/>
      <c r="P19" s="72"/>
    </row>
    <row r="20" spans="1:16" s="2" customFormat="1" ht="16.5" customHeight="1">
      <c r="A20" s="179"/>
      <c r="B20" s="214"/>
      <c r="C20" s="529"/>
      <c r="D20" s="871"/>
      <c r="E20" s="562"/>
      <c r="F20" s="603"/>
      <c r="G20" s="530"/>
      <c r="H20" s="871"/>
      <c r="I20" s="562"/>
      <c r="J20" s="601"/>
      <c r="K20" s="534"/>
      <c r="L20" s="871"/>
      <c r="M20" s="562"/>
      <c r="N20" s="597"/>
      <c r="O20" s="72"/>
      <c r="P20" s="72"/>
    </row>
    <row r="21" spans="1:16" s="2" customFormat="1" ht="16.5" customHeight="1">
      <c r="A21" s="179"/>
      <c r="B21" s="214" t="s">
        <v>919</v>
      </c>
      <c r="C21" s="528"/>
      <c r="D21" s="858"/>
      <c r="E21" s="82"/>
      <c r="F21" s="216"/>
      <c r="G21" s="217"/>
      <c r="H21" s="858"/>
      <c r="I21" s="82"/>
      <c r="J21" s="545"/>
      <c r="K21" s="86"/>
      <c r="L21" s="858"/>
      <c r="M21" s="82"/>
      <c r="N21" s="542"/>
      <c r="O21" s="72"/>
      <c r="P21" s="72"/>
    </row>
    <row r="22" spans="1:16" s="2" customFormat="1" ht="16.5" customHeight="1">
      <c r="A22" s="179"/>
      <c r="B22" s="214"/>
      <c r="C22" s="531"/>
      <c r="D22" s="872"/>
      <c r="E22" s="563"/>
      <c r="F22" s="604"/>
      <c r="G22" s="532"/>
      <c r="H22" s="872"/>
      <c r="I22" s="563"/>
      <c r="J22" s="602"/>
      <c r="K22" s="533"/>
      <c r="L22" s="872"/>
      <c r="M22" s="563"/>
      <c r="N22" s="598"/>
      <c r="O22" s="72"/>
      <c r="P22" s="72"/>
    </row>
    <row r="23" spans="1:16" s="2" customFormat="1" ht="16.5" customHeight="1">
      <c r="A23" s="179"/>
      <c r="B23" s="214"/>
      <c r="C23" s="86"/>
      <c r="D23" s="858"/>
      <c r="E23" s="82"/>
      <c r="F23" s="216"/>
      <c r="G23" s="217"/>
      <c r="H23" s="858"/>
      <c r="I23" s="82"/>
      <c r="J23" s="545"/>
      <c r="K23" s="86"/>
      <c r="L23" s="858"/>
      <c r="M23" s="82"/>
      <c r="N23" s="542"/>
      <c r="O23" s="72"/>
      <c r="P23" s="72"/>
    </row>
    <row r="24" spans="1:16" s="2" customFormat="1" ht="16.5" customHeight="1">
      <c r="A24" s="179"/>
      <c r="B24" s="214" t="s">
        <v>920</v>
      </c>
      <c r="C24" s="86"/>
      <c r="D24" s="858"/>
      <c r="E24" s="82"/>
      <c r="F24" s="216"/>
      <c r="G24" s="217"/>
      <c r="H24" s="829"/>
      <c r="I24" s="82"/>
      <c r="J24" s="545"/>
      <c r="K24" s="86"/>
      <c r="L24" s="858"/>
      <c r="M24" s="82"/>
      <c r="N24" s="542"/>
      <c r="O24" s="72"/>
      <c r="P24" s="72"/>
    </row>
    <row r="25" spans="1:16" s="2" customFormat="1" ht="16.5" customHeight="1">
      <c r="A25" s="179"/>
      <c r="B25" s="214"/>
      <c r="C25" s="86"/>
      <c r="D25" s="858"/>
      <c r="E25" s="82"/>
      <c r="F25" s="216"/>
      <c r="G25" s="217"/>
      <c r="H25" s="858"/>
      <c r="I25" s="82"/>
      <c r="J25" s="545"/>
      <c r="K25" s="86"/>
      <c r="L25" s="858"/>
      <c r="M25" s="82"/>
      <c r="N25" s="542"/>
      <c r="O25" s="72"/>
      <c r="P25" s="72"/>
    </row>
    <row r="26" spans="1:16" s="2" customFormat="1" ht="16.5" customHeight="1">
      <c r="A26" s="179"/>
      <c r="B26" s="214"/>
      <c r="C26" s="529"/>
      <c r="D26" s="871"/>
      <c r="E26" s="562"/>
      <c r="F26" s="603"/>
      <c r="G26" s="530"/>
      <c r="H26" s="871"/>
      <c r="I26" s="562"/>
      <c r="J26" s="601"/>
      <c r="K26" s="534"/>
      <c r="L26" s="871"/>
      <c r="M26" s="562"/>
      <c r="N26" s="597"/>
      <c r="O26" s="72"/>
      <c r="P26" s="72"/>
    </row>
    <row r="27" spans="1:16" s="2" customFormat="1" ht="16.5" customHeight="1">
      <c r="A27" s="179"/>
      <c r="B27" s="214" t="s">
        <v>921</v>
      </c>
      <c r="C27" s="528"/>
      <c r="D27" s="858"/>
      <c r="E27" s="82"/>
      <c r="F27" s="216"/>
      <c r="G27" s="217"/>
      <c r="H27" s="858"/>
      <c r="I27" s="82"/>
      <c r="J27" s="545"/>
      <c r="K27" s="86"/>
      <c r="L27" s="858"/>
      <c r="M27" s="82"/>
      <c r="N27" s="542"/>
      <c r="O27" s="72"/>
      <c r="P27" s="72"/>
    </row>
    <row r="28" spans="1:16" s="2" customFormat="1" ht="16.5" customHeight="1">
      <c r="A28" s="179"/>
      <c r="B28" s="214"/>
      <c r="C28" s="549"/>
      <c r="D28" s="873"/>
      <c r="E28" s="563"/>
      <c r="F28" s="604"/>
      <c r="G28" s="535"/>
      <c r="H28" s="873"/>
      <c r="I28" s="563"/>
      <c r="J28" s="602"/>
      <c r="K28" s="536"/>
      <c r="L28" s="872"/>
      <c r="M28" s="563"/>
      <c r="N28" s="598"/>
      <c r="O28" s="72"/>
      <c r="P28" s="72"/>
    </row>
    <row r="29" spans="1:16" s="2" customFormat="1" ht="16.5" customHeight="1">
      <c r="A29" s="179"/>
      <c r="B29" s="214"/>
      <c r="C29" s="529"/>
      <c r="D29" s="874"/>
      <c r="E29" s="562"/>
      <c r="F29" s="603"/>
      <c r="G29" s="530"/>
      <c r="H29" s="874"/>
      <c r="I29" s="562"/>
      <c r="J29" s="601"/>
      <c r="K29" s="534"/>
      <c r="L29" s="871"/>
      <c r="M29" s="562"/>
      <c r="N29" s="597"/>
      <c r="O29" s="72"/>
      <c r="P29" s="72"/>
    </row>
    <row r="30" spans="1:16" s="2" customFormat="1" ht="16.5" customHeight="1">
      <c r="A30" s="179"/>
      <c r="B30" s="214" t="s">
        <v>922</v>
      </c>
      <c r="C30" s="528"/>
      <c r="D30" s="850"/>
      <c r="E30" s="82"/>
      <c r="F30" s="216"/>
      <c r="G30" s="217"/>
      <c r="H30" s="850"/>
      <c r="I30" s="82"/>
      <c r="J30" s="545"/>
      <c r="K30" s="86"/>
      <c r="L30" s="858"/>
      <c r="M30" s="82"/>
      <c r="N30" s="542"/>
      <c r="O30" s="72"/>
      <c r="P30" s="72"/>
    </row>
    <row r="31" spans="1:16" s="2" customFormat="1" ht="16.5" customHeight="1">
      <c r="A31" s="179"/>
      <c r="B31" s="214"/>
      <c r="C31" s="531"/>
      <c r="D31" s="873"/>
      <c r="E31" s="563"/>
      <c r="F31" s="604"/>
      <c r="G31" s="532"/>
      <c r="H31" s="873"/>
      <c r="I31" s="563"/>
      <c r="J31" s="602"/>
      <c r="K31" s="533"/>
      <c r="L31" s="873"/>
      <c r="M31" s="563"/>
      <c r="N31" s="598"/>
      <c r="O31" s="72"/>
      <c r="P31" s="72"/>
    </row>
    <row r="32" spans="1:16" s="2" customFormat="1" ht="16.5" customHeight="1">
      <c r="A32" s="179"/>
      <c r="B32" s="214"/>
      <c r="C32" s="86"/>
      <c r="D32" s="850"/>
      <c r="E32" s="82"/>
      <c r="F32" s="216"/>
      <c r="G32" s="217"/>
      <c r="H32" s="850"/>
      <c r="I32" s="82"/>
      <c r="J32" s="545"/>
      <c r="K32" s="86"/>
      <c r="L32" s="850"/>
      <c r="M32" s="82"/>
      <c r="N32" s="542"/>
      <c r="O32" s="72"/>
      <c r="P32" s="72"/>
    </row>
    <row r="33" spans="1:16" s="2" customFormat="1" ht="16.5" customHeight="1">
      <c r="A33" s="179"/>
      <c r="B33" s="214" t="s">
        <v>923</v>
      </c>
      <c r="C33" s="86"/>
      <c r="D33" s="850"/>
      <c r="E33" s="82"/>
      <c r="F33" s="216"/>
      <c r="G33" s="217"/>
      <c r="H33" s="850"/>
      <c r="I33" s="82"/>
      <c r="J33" s="545"/>
      <c r="K33" s="86"/>
      <c r="L33" s="850"/>
      <c r="M33" s="82"/>
      <c r="N33" s="542"/>
      <c r="O33" s="72"/>
      <c r="P33" s="72"/>
    </row>
    <row r="34" spans="1:16" s="2" customFormat="1" ht="16.5" customHeight="1">
      <c r="A34" s="179"/>
      <c r="B34" s="214"/>
      <c r="C34" s="531"/>
      <c r="D34" s="873"/>
      <c r="E34" s="563"/>
      <c r="F34" s="604"/>
      <c r="G34" s="532"/>
      <c r="H34" s="873"/>
      <c r="I34" s="563"/>
      <c r="J34" s="602"/>
      <c r="K34" s="533"/>
      <c r="L34" s="873"/>
      <c r="M34" s="563"/>
      <c r="N34" s="598"/>
      <c r="O34" s="72"/>
      <c r="P34" s="72"/>
    </row>
    <row r="35" spans="1:16" s="2" customFormat="1" ht="16.5" customHeight="1">
      <c r="A35" s="179"/>
      <c r="B35" s="214"/>
      <c r="C35" s="86"/>
      <c r="D35" s="850"/>
      <c r="E35" s="82"/>
      <c r="F35" s="216"/>
      <c r="G35" s="217"/>
      <c r="H35" s="850"/>
      <c r="I35" s="82"/>
      <c r="J35" s="545"/>
      <c r="K35" s="86"/>
      <c r="L35" s="850"/>
      <c r="M35" s="82"/>
      <c r="N35" s="542"/>
      <c r="O35" s="72"/>
      <c r="P35" s="72"/>
    </row>
    <row r="36" spans="1:16" s="2" customFormat="1" ht="16.5" customHeight="1">
      <c r="A36" s="179"/>
      <c r="B36" s="214" t="s">
        <v>924</v>
      </c>
      <c r="C36" s="86"/>
      <c r="D36" s="850"/>
      <c r="E36" s="82"/>
      <c r="F36" s="216"/>
      <c r="G36" s="217"/>
      <c r="H36" s="850"/>
      <c r="I36" s="82"/>
      <c r="J36" s="545"/>
      <c r="K36" s="86"/>
      <c r="L36" s="850"/>
      <c r="M36" s="82"/>
      <c r="N36" s="542"/>
      <c r="O36" s="72"/>
      <c r="P36" s="72"/>
    </row>
    <row r="37" spans="1:16" s="2" customFormat="1" ht="16.5" customHeight="1">
      <c r="A37" s="179"/>
      <c r="B37" s="214"/>
      <c r="C37" s="72"/>
      <c r="D37" s="813"/>
      <c r="E37" s="82"/>
      <c r="F37" s="216"/>
      <c r="G37" s="217"/>
      <c r="H37" s="850"/>
      <c r="I37" s="82"/>
      <c r="J37" s="545"/>
      <c r="K37" s="86"/>
      <c r="L37" s="850"/>
      <c r="M37" s="82"/>
      <c r="N37" s="542"/>
      <c r="O37" s="72"/>
      <c r="P37" s="72"/>
    </row>
    <row r="38" spans="1:16" s="2" customFormat="1" ht="16.5" customHeight="1">
      <c r="A38" s="182"/>
      <c r="B38" s="183"/>
      <c r="C38" s="182"/>
      <c r="D38" s="832"/>
      <c r="E38" s="554"/>
      <c r="F38" s="541"/>
      <c r="G38" s="521"/>
      <c r="H38" s="863"/>
      <c r="I38" s="554"/>
      <c r="J38" s="544"/>
      <c r="K38" s="521"/>
      <c r="L38" s="863"/>
      <c r="M38" s="554"/>
      <c r="N38" s="541"/>
      <c r="O38" s="72"/>
      <c r="P38" s="72"/>
    </row>
    <row r="39" spans="1:16" s="2" customFormat="1" ht="16.5" customHeight="1">
      <c r="A39" s="179"/>
      <c r="B39" s="1605" t="s">
        <v>925</v>
      </c>
      <c r="C39" s="126" t="s">
        <v>1134</v>
      </c>
      <c r="D39" s="858">
        <v>1210</v>
      </c>
      <c r="E39" s="82"/>
      <c r="F39" s="542"/>
      <c r="G39" s="126" t="s">
        <v>1134</v>
      </c>
      <c r="H39" s="858">
        <v>2618</v>
      </c>
      <c r="I39" s="82"/>
      <c r="J39" s="545"/>
      <c r="K39" s="126" t="s">
        <v>1134</v>
      </c>
      <c r="L39" s="858">
        <v>2066</v>
      </c>
      <c r="M39" s="82"/>
      <c r="N39" s="542"/>
      <c r="O39" s="72"/>
      <c r="P39" s="72"/>
    </row>
    <row r="40" spans="1:16" s="2" customFormat="1" ht="16.5" customHeight="1">
      <c r="A40" s="179"/>
      <c r="B40" s="1606"/>
      <c r="C40" s="126" t="s">
        <v>1135</v>
      </c>
      <c r="D40" s="858">
        <v>0</v>
      </c>
      <c r="E40" s="82"/>
      <c r="F40" s="542"/>
      <c r="G40" s="126" t="s">
        <v>1135</v>
      </c>
      <c r="H40" s="858">
        <v>0</v>
      </c>
      <c r="I40" s="82"/>
      <c r="J40" s="545"/>
      <c r="K40" s="126" t="s">
        <v>1135</v>
      </c>
      <c r="L40" s="858">
        <v>0</v>
      </c>
      <c r="M40" s="82"/>
      <c r="N40" s="542"/>
      <c r="O40" s="72"/>
      <c r="P40" s="72"/>
    </row>
    <row r="41" spans="1:16" s="2" customFormat="1" ht="16.5" customHeight="1">
      <c r="A41" s="179"/>
      <c r="B41" s="220"/>
      <c r="C41" s="408" t="s">
        <v>1114</v>
      </c>
      <c r="D41" s="858">
        <v>1210</v>
      </c>
      <c r="E41" s="82"/>
      <c r="F41" s="542"/>
      <c r="G41" s="408" t="s">
        <v>1114</v>
      </c>
      <c r="H41" s="858">
        <v>2618</v>
      </c>
      <c r="I41" s="82"/>
      <c r="J41" s="542"/>
      <c r="K41" s="408" t="s">
        <v>1114</v>
      </c>
      <c r="L41" s="858">
        <v>2066</v>
      </c>
      <c r="M41" s="82"/>
      <c r="N41" s="542"/>
      <c r="O41" s="72"/>
      <c r="P41" s="72"/>
    </row>
    <row r="42" spans="1:16" s="2" customFormat="1" ht="16.5" customHeight="1">
      <c r="A42" s="179"/>
      <c r="B42" s="185"/>
      <c r="C42" s="33"/>
      <c r="D42" s="859"/>
      <c r="E42" s="550"/>
      <c r="F42" s="596"/>
      <c r="G42" s="189"/>
      <c r="H42" s="859"/>
      <c r="I42" s="550"/>
      <c r="J42" s="600"/>
      <c r="K42" s="189"/>
      <c r="L42" s="859"/>
      <c r="M42" s="550"/>
      <c r="N42" s="596"/>
      <c r="O42" s="72"/>
      <c r="P42" s="72"/>
    </row>
    <row r="43" spans="1:16" s="2" customFormat="1" ht="16.5" customHeight="1">
      <c r="A43" s="182"/>
      <c r="B43" s="202"/>
      <c r="C43" s="521"/>
      <c r="D43" s="864"/>
      <c r="E43" s="554"/>
      <c r="F43" s="544"/>
      <c r="G43" s="521"/>
      <c r="H43" s="864"/>
      <c r="I43" s="554"/>
      <c r="J43" s="544"/>
      <c r="K43" s="521"/>
      <c r="L43" s="864"/>
      <c r="M43" s="554"/>
      <c r="N43" s="541"/>
      <c r="O43" s="72"/>
      <c r="P43" s="72"/>
    </row>
    <row r="44" spans="1:16" s="2" customFormat="1" ht="16.5" customHeight="1">
      <c r="A44" s="580" t="s">
        <v>1218</v>
      </c>
      <c r="B44" s="203"/>
      <c r="C44" s="126" t="s">
        <v>1134</v>
      </c>
      <c r="D44" s="829">
        <v>1710</v>
      </c>
      <c r="E44" s="328"/>
      <c r="F44" s="545"/>
      <c r="G44" s="126" t="s">
        <v>1134</v>
      </c>
      <c r="H44" s="829">
        <v>4158</v>
      </c>
      <c r="I44" s="82"/>
      <c r="J44" s="545"/>
      <c r="K44" s="126" t="s">
        <v>1134</v>
      </c>
      <c r="L44" s="829">
        <f>L13+L39</f>
        <v>9696</v>
      </c>
      <c r="M44" s="328"/>
      <c r="N44" s="542"/>
      <c r="O44" s="568"/>
      <c r="P44" s="568"/>
    </row>
    <row r="45" spans="1:16" s="2" customFormat="1" ht="16.5" customHeight="1">
      <c r="A45" s="188"/>
      <c r="B45" s="203"/>
      <c r="C45" s="126" t="s">
        <v>1135</v>
      </c>
      <c r="D45" s="829">
        <v>0</v>
      </c>
      <c r="E45" s="328"/>
      <c r="F45" s="545"/>
      <c r="G45" s="126" t="s">
        <v>1135</v>
      </c>
      <c r="H45" s="829">
        <v>0</v>
      </c>
      <c r="I45" s="82"/>
      <c r="J45" s="545"/>
      <c r="K45" s="126" t="s">
        <v>1135</v>
      </c>
      <c r="L45" s="829">
        <v>580</v>
      </c>
      <c r="M45" s="328"/>
      <c r="N45" s="542"/>
      <c r="O45" s="568"/>
      <c r="P45" s="568"/>
    </row>
    <row r="46" spans="1:16" s="2" customFormat="1" ht="16.5" customHeight="1">
      <c r="A46" s="188"/>
      <c r="B46" s="203"/>
      <c r="C46" s="408" t="s">
        <v>1114</v>
      </c>
      <c r="D46" s="829">
        <v>1710</v>
      </c>
      <c r="E46" s="328"/>
      <c r="F46" s="545"/>
      <c r="G46" s="408" t="s">
        <v>1114</v>
      </c>
      <c r="H46" s="829">
        <v>4158</v>
      </c>
      <c r="I46" s="82"/>
      <c r="J46" s="545"/>
      <c r="K46" s="408" t="s">
        <v>1114</v>
      </c>
      <c r="L46" s="829">
        <v>10276</v>
      </c>
      <c r="M46" s="328"/>
      <c r="N46" s="542"/>
      <c r="O46" s="568"/>
      <c r="P46" s="568"/>
    </row>
    <row r="47" spans="1:16" s="2" customFormat="1" ht="16.5" customHeight="1">
      <c r="A47" s="33"/>
      <c r="B47" s="189"/>
      <c r="C47" s="33"/>
      <c r="D47" s="819"/>
      <c r="E47" s="387"/>
      <c r="F47" s="49"/>
      <c r="G47" s="33"/>
      <c r="H47" s="819"/>
      <c r="I47" s="387"/>
      <c r="J47" s="49"/>
      <c r="K47" s="189"/>
      <c r="L47" s="819"/>
      <c r="M47" s="387"/>
      <c r="N47" s="49"/>
    </row>
    <row r="48" spans="1:16" ht="16.5" customHeight="1"/>
    <row r="49" spans="1:16" ht="16.5" customHeight="1"/>
    <row r="50" spans="1:16" ht="16.5" customHeight="1"/>
    <row r="51" spans="1:16" s="47" customFormat="1" ht="18" customHeight="1">
      <c r="A51" s="21" t="s">
        <v>416</v>
      </c>
      <c r="B51" s="22"/>
      <c r="C51" s="219" t="s">
        <v>428</v>
      </c>
      <c r="D51" s="800"/>
      <c r="E51" s="338"/>
      <c r="F51" s="582"/>
      <c r="G51" s="401" t="s">
        <v>423</v>
      </c>
      <c r="H51" s="811"/>
      <c r="I51" s="333"/>
      <c r="J51" s="583"/>
      <c r="K51" s="455" t="s">
        <v>424</v>
      </c>
      <c r="L51" s="811"/>
      <c r="M51" s="333"/>
      <c r="N51" s="591"/>
    </row>
    <row r="52" spans="1:16" s="47" customFormat="1" ht="18" customHeight="1">
      <c r="A52" s="23"/>
      <c r="B52" s="24"/>
      <c r="C52" s="455" t="s">
        <v>412</v>
      </c>
      <c r="D52" s="801" t="s">
        <v>429</v>
      </c>
      <c r="E52" s="334" t="s">
        <v>302</v>
      </c>
      <c r="F52" s="583" t="s">
        <v>413</v>
      </c>
      <c r="G52" s="457" t="s">
        <v>412</v>
      </c>
      <c r="H52" s="801" t="s">
        <v>429</v>
      </c>
      <c r="I52" s="334" t="s">
        <v>302</v>
      </c>
      <c r="J52" s="586" t="s">
        <v>413</v>
      </c>
      <c r="K52" s="487" t="s">
        <v>412</v>
      </c>
      <c r="L52" s="801" t="s">
        <v>429</v>
      </c>
      <c r="M52" s="334" t="s">
        <v>302</v>
      </c>
      <c r="N52" s="583" t="s">
        <v>413</v>
      </c>
    </row>
    <row r="53" spans="1:16" s="72" customFormat="1" ht="18.75">
      <c r="A53" s="177" t="s">
        <v>926</v>
      </c>
      <c r="B53" s="211"/>
      <c r="C53" s="86"/>
      <c r="D53" s="850"/>
      <c r="E53" s="82"/>
      <c r="F53" s="541"/>
      <c r="G53" s="81"/>
      <c r="H53" s="850"/>
      <c r="I53" s="82"/>
      <c r="J53" s="545"/>
      <c r="K53" s="86"/>
      <c r="L53" s="850"/>
      <c r="M53" s="82"/>
      <c r="N53" s="542"/>
    </row>
    <row r="54" spans="1:16" s="72" customFormat="1" ht="6" customHeight="1">
      <c r="A54" s="179"/>
      <c r="B54" s="212"/>
      <c r="C54" s="86"/>
      <c r="D54" s="850"/>
      <c r="E54" s="82"/>
      <c r="F54" s="542"/>
      <c r="G54" s="85"/>
      <c r="H54" s="850"/>
      <c r="I54" s="82"/>
      <c r="J54" s="545"/>
      <c r="K54" s="86"/>
      <c r="L54" s="850"/>
      <c r="M54" s="82"/>
      <c r="N54" s="542"/>
    </row>
    <row r="55" spans="1:16" s="2" customFormat="1" ht="16.5" customHeight="1">
      <c r="A55" s="179"/>
      <c r="B55" s="181" t="s">
        <v>927</v>
      </c>
      <c r="C55" s="80"/>
      <c r="D55" s="850"/>
      <c r="E55" s="82"/>
      <c r="F55" s="542"/>
      <c r="G55" s="80"/>
      <c r="H55" s="850"/>
      <c r="I55" s="82"/>
      <c r="J55" s="542"/>
      <c r="K55" s="80"/>
      <c r="L55" s="850"/>
      <c r="M55" s="82"/>
      <c r="N55" s="542"/>
      <c r="O55" s="72"/>
      <c r="P55" s="72"/>
    </row>
    <row r="56" spans="1:16" s="2" customFormat="1" ht="16.5" customHeight="1">
      <c r="A56" s="179"/>
      <c r="B56" s="181"/>
      <c r="C56" s="519"/>
      <c r="D56" s="861"/>
      <c r="E56" s="551"/>
      <c r="F56" s="546"/>
      <c r="G56" s="519"/>
      <c r="H56" s="861"/>
      <c r="I56" s="551"/>
      <c r="J56" s="546"/>
      <c r="K56" s="519"/>
      <c r="L56" s="861"/>
      <c r="M56" s="551"/>
      <c r="N56" s="546"/>
      <c r="O56" s="72"/>
      <c r="P56" s="72"/>
    </row>
    <row r="57" spans="1:16" s="2" customFormat="1" ht="16.5" customHeight="1">
      <c r="A57" s="179"/>
      <c r="B57" s="181"/>
      <c r="C57" s="80"/>
      <c r="D57" s="850"/>
      <c r="E57" s="82"/>
      <c r="F57" s="542"/>
      <c r="G57" s="80"/>
      <c r="H57" s="850"/>
      <c r="I57" s="82"/>
      <c r="J57" s="542"/>
      <c r="K57" s="80"/>
      <c r="L57" s="850"/>
      <c r="M57" s="82"/>
      <c r="N57" s="542"/>
      <c r="O57" s="72"/>
      <c r="P57" s="72"/>
    </row>
    <row r="58" spans="1:16" s="2" customFormat="1" ht="16.5" customHeight="1">
      <c r="A58" s="179"/>
      <c r="B58" s="181" t="s">
        <v>928</v>
      </c>
      <c r="C58" s="80"/>
      <c r="D58" s="850"/>
      <c r="E58" s="82"/>
      <c r="F58" s="542"/>
      <c r="G58" s="80"/>
      <c r="H58" s="850"/>
      <c r="I58" s="82"/>
      <c r="J58" s="542"/>
      <c r="K58" s="80"/>
      <c r="L58" s="850"/>
      <c r="M58" s="82"/>
      <c r="N58" s="542"/>
      <c r="O58" s="72"/>
      <c r="P58" s="72"/>
    </row>
    <row r="59" spans="1:16" s="2" customFormat="1" ht="16.5" customHeight="1">
      <c r="A59" s="179"/>
      <c r="B59" s="181"/>
      <c r="C59" s="519"/>
      <c r="D59" s="861"/>
      <c r="E59" s="551"/>
      <c r="F59" s="546"/>
      <c r="G59" s="519"/>
      <c r="H59" s="861"/>
      <c r="I59" s="551"/>
      <c r="J59" s="546"/>
      <c r="K59" s="519"/>
      <c r="L59" s="861"/>
      <c r="M59" s="551"/>
      <c r="N59" s="546"/>
      <c r="O59" s="72"/>
      <c r="P59" s="72"/>
    </row>
    <row r="60" spans="1:16" s="2" customFormat="1" ht="16.5" customHeight="1">
      <c r="A60" s="179"/>
      <c r="B60" s="181"/>
      <c r="C60" s="80"/>
      <c r="D60" s="850"/>
      <c r="E60" s="82"/>
      <c r="F60" s="542"/>
      <c r="G60" s="80"/>
      <c r="H60" s="850"/>
      <c r="I60" s="82"/>
      <c r="J60" s="542"/>
      <c r="K60" s="80"/>
      <c r="L60" s="850"/>
      <c r="M60" s="82"/>
      <c r="N60" s="542"/>
      <c r="O60" s="72"/>
      <c r="P60" s="72"/>
    </row>
    <row r="61" spans="1:16" s="2" customFormat="1" ht="16.5" customHeight="1">
      <c r="A61" s="179"/>
      <c r="B61" s="181" t="s">
        <v>932</v>
      </c>
      <c r="C61" s="80"/>
      <c r="D61" s="850"/>
      <c r="E61" s="82"/>
      <c r="F61" s="542"/>
      <c r="G61" s="80"/>
      <c r="H61" s="850"/>
      <c r="I61" s="82"/>
      <c r="J61" s="542"/>
      <c r="K61" s="80"/>
      <c r="L61" s="850"/>
      <c r="M61" s="82"/>
      <c r="N61" s="542"/>
      <c r="O61" s="72"/>
      <c r="P61" s="72"/>
    </row>
    <row r="62" spans="1:16" s="2" customFormat="1" ht="16.5" customHeight="1">
      <c r="A62" s="179"/>
      <c r="B62" s="181"/>
      <c r="C62" s="519"/>
      <c r="D62" s="861"/>
      <c r="E62" s="551"/>
      <c r="F62" s="546"/>
      <c r="G62" s="519"/>
      <c r="H62" s="861"/>
      <c r="I62" s="551"/>
      <c r="J62" s="546"/>
      <c r="K62" s="519"/>
      <c r="L62" s="861"/>
      <c r="M62" s="551"/>
      <c r="N62" s="546"/>
      <c r="O62" s="72"/>
      <c r="P62" s="72"/>
    </row>
    <row r="63" spans="1:16" s="2" customFormat="1" ht="16.5" customHeight="1">
      <c r="A63" s="179"/>
      <c r="B63" s="181"/>
      <c r="C63" s="80"/>
      <c r="D63" s="850"/>
      <c r="E63" s="82"/>
      <c r="F63" s="542"/>
      <c r="G63" s="80"/>
      <c r="H63" s="850"/>
      <c r="I63" s="82"/>
      <c r="J63" s="542"/>
      <c r="K63" s="80"/>
      <c r="L63" s="850"/>
      <c r="M63" s="82"/>
      <c r="N63" s="542"/>
      <c r="O63" s="72"/>
      <c r="P63" s="72"/>
    </row>
    <row r="64" spans="1:16" s="2" customFormat="1" ht="16.5" customHeight="1">
      <c r="A64" s="179"/>
      <c r="B64" s="181" t="s">
        <v>930</v>
      </c>
      <c r="C64" s="80"/>
      <c r="D64" s="850"/>
      <c r="E64" s="82"/>
      <c r="F64" s="542"/>
      <c r="G64" s="80"/>
      <c r="H64" s="850"/>
      <c r="I64" s="82"/>
      <c r="J64" s="542"/>
      <c r="K64" s="80"/>
      <c r="L64" s="850"/>
      <c r="M64" s="82"/>
      <c r="N64" s="542"/>
      <c r="O64" s="72"/>
      <c r="P64" s="72"/>
    </row>
    <row r="65" spans="1:16" s="2" customFormat="1" ht="16.5" customHeight="1">
      <c r="A65" s="179"/>
      <c r="B65" s="181"/>
      <c r="C65" s="80"/>
      <c r="D65" s="850"/>
      <c r="E65" s="82"/>
      <c r="F65" s="542"/>
      <c r="G65" s="80"/>
      <c r="H65" s="850"/>
      <c r="I65" s="82"/>
      <c r="J65" s="542"/>
      <c r="K65" s="80"/>
      <c r="L65" s="850"/>
      <c r="M65" s="82"/>
      <c r="N65" s="542"/>
      <c r="O65" s="72"/>
      <c r="P65" s="72"/>
    </row>
    <row r="66" spans="1:16" s="2" customFormat="1" ht="16.5" customHeight="1">
      <c r="A66" s="182"/>
      <c r="B66" s="186" t="s">
        <v>227</v>
      </c>
      <c r="C66" s="81"/>
      <c r="D66" s="863"/>
      <c r="E66" s="554"/>
      <c r="F66" s="541"/>
      <c r="G66" s="81"/>
      <c r="H66" s="863"/>
      <c r="I66" s="554"/>
      <c r="J66" s="541"/>
      <c r="K66" s="81"/>
      <c r="L66" s="863"/>
      <c r="M66" s="554"/>
      <c r="N66" s="541"/>
      <c r="O66" s="72"/>
      <c r="P66" s="72"/>
    </row>
    <row r="67" spans="1:16" s="2" customFormat="1" ht="16.5" customHeight="1">
      <c r="A67" s="80" t="s">
        <v>931</v>
      </c>
      <c r="B67" s="187"/>
      <c r="C67" s="126" t="s">
        <v>1134</v>
      </c>
      <c r="D67" s="829">
        <v>845</v>
      </c>
      <c r="E67" s="82"/>
      <c r="F67" s="542"/>
      <c r="G67" s="126" t="s">
        <v>1134</v>
      </c>
      <c r="H67" s="829">
        <v>1140</v>
      </c>
      <c r="I67" s="82"/>
      <c r="J67" s="542"/>
      <c r="K67" s="126" t="s">
        <v>1134</v>
      </c>
      <c r="L67" s="829">
        <v>0</v>
      </c>
      <c r="M67" s="82"/>
      <c r="N67" s="542"/>
      <c r="O67" s="568"/>
      <c r="P67" s="568"/>
    </row>
    <row r="68" spans="1:16" s="2" customFormat="1" ht="16.5" customHeight="1">
      <c r="A68" s="188"/>
      <c r="B68" s="187"/>
      <c r="C68" s="126" t="s">
        <v>1135</v>
      </c>
      <c r="D68" s="858">
        <v>0</v>
      </c>
      <c r="E68" s="82"/>
      <c r="F68" s="542"/>
      <c r="G68" s="126" t="s">
        <v>1135</v>
      </c>
      <c r="H68" s="858">
        <v>0</v>
      </c>
      <c r="I68" s="82"/>
      <c r="J68" s="542"/>
      <c r="K68" s="126" t="s">
        <v>1135</v>
      </c>
      <c r="L68" s="858">
        <v>0</v>
      </c>
      <c r="M68" s="82"/>
      <c r="N68" s="542"/>
      <c r="O68" s="568"/>
      <c r="P68" s="568"/>
    </row>
    <row r="69" spans="1:16" s="2" customFormat="1" ht="16.5" customHeight="1">
      <c r="A69" s="188"/>
      <c r="B69" s="187"/>
      <c r="C69" s="408" t="s">
        <v>1114</v>
      </c>
      <c r="D69" s="829">
        <v>845</v>
      </c>
      <c r="E69" s="82"/>
      <c r="F69" s="542"/>
      <c r="G69" s="408" t="s">
        <v>1114</v>
      </c>
      <c r="H69" s="829">
        <v>1140</v>
      </c>
      <c r="I69" s="82"/>
      <c r="J69" s="542"/>
      <c r="K69" s="408" t="s">
        <v>1114</v>
      </c>
      <c r="L69" s="829">
        <v>0</v>
      </c>
      <c r="M69" s="82"/>
      <c r="N69" s="542"/>
      <c r="O69" s="568"/>
      <c r="P69" s="568"/>
    </row>
    <row r="70" spans="1:16" s="2" customFormat="1" ht="16.5" customHeight="1">
      <c r="A70" s="33"/>
      <c r="B70" s="189"/>
      <c r="C70" s="33"/>
      <c r="D70" s="819"/>
      <c r="E70" s="387"/>
      <c r="F70" s="49"/>
      <c r="G70" s="33"/>
      <c r="H70" s="819"/>
      <c r="I70" s="387"/>
      <c r="J70" s="49"/>
      <c r="K70" s="33"/>
      <c r="L70" s="819"/>
      <c r="M70" s="387"/>
      <c r="N70" s="49"/>
    </row>
    <row r="71" spans="1:16" ht="9" customHeight="1"/>
  </sheetData>
  <mergeCells count="1">
    <mergeCell ref="B39:B40"/>
  </mergeCells>
  <phoneticPr fontId="22"/>
  <printOptions horizontalCentered="1" gridLinesSet="0"/>
  <pageMargins left="0.39370078740157483" right="0.39370078740157483" top="0.39370078740157483" bottom="0.39370078740157483" header="0.19685039370078741" footer="0.19685039370078741"/>
  <pageSetup paperSize="9" scale="42" firstPageNumber="95" orientation="portrait" useFirstPageNumber="1" r:id="rId1"/>
  <headerFooter scaleWithDoc="0" alignWithMargins="0">
    <oddFooter>&amp;C115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0">
    <tabColor rgb="FFFFFF00"/>
    <pageSetUpPr fitToPage="1"/>
  </sheetPr>
  <dimension ref="A1:P87"/>
  <sheetViews>
    <sheetView showGridLines="0" view="pageBreakPreview" zoomScaleNormal="100" zoomScaleSheetLayoutView="100" workbookViewId="0">
      <pane ySplit="5" topLeftCell="A6" activePane="bottomLeft" state="frozen"/>
      <selection activeCell="A6" sqref="A6"/>
      <selection pane="bottomLeft" activeCell="A6" sqref="A6"/>
    </sheetView>
  </sheetViews>
  <sheetFormatPr defaultColWidth="10.625" defaultRowHeight="18" customHeight="1"/>
  <cols>
    <col min="1" max="1" width="1.625" style="3" customWidth="1"/>
    <col min="2" max="2" width="15" style="3" customWidth="1"/>
    <col min="3" max="3" width="38.5" style="3" customWidth="1"/>
    <col min="4" max="4" width="8.75" style="853" customWidth="1"/>
    <col min="5" max="5" width="7" style="555" customWidth="1"/>
    <col min="6" max="6" width="8.75" style="13" customWidth="1"/>
    <col min="7" max="7" width="38.5" style="3" customWidth="1"/>
    <col min="8" max="8" width="8.75" style="853" customWidth="1"/>
    <col min="9" max="9" width="7" style="555" customWidth="1"/>
    <col min="10" max="10" width="8.75" style="13" customWidth="1"/>
    <col min="11" max="11" width="38.5" style="3" customWidth="1"/>
    <col min="12" max="12" width="8.75" style="853" customWidth="1"/>
    <col min="13" max="13" width="7" style="555" customWidth="1"/>
    <col min="14" max="14" width="8.75" style="13" customWidth="1"/>
    <col min="15" max="16384" width="10.625" style="3"/>
  </cols>
  <sheetData>
    <row r="1" spans="1:16" s="47" customFormat="1" ht="18" customHeight="1">
      <c r="A1" s="351" t="s">
        <v>1058</v>
      </c>
      <c r="B1" s="352"/>
      <c r="C1" s="454"/>
      <c r="D1" s="799"/>
      <c r="E1" s="354"/>
      <c r="F1" s="581"/>
      <c r="G1" s="454"/>
      <c r="H1" s="810" t="s">
        <v>1157</v>
      </c>
      <c r="I1" s="354"/>
      <c r="J1" s="581"/>
      <c r="K1" s="454"/>
      <c r="L1" s="799"/>
      <c r="M1" s="354"/>
      <c r="N1" s="581"/>
    </row>
    <row r="2" spans="1:16" s="47" customFormat="1" ht="16.5" customHeight="1">
      <c r="A2" s="352"/>
      <c r="B2" s="352"/>
      <c r="C2" s="454"/>
      <c r="D2" s="799"/>
      <c r="E2" s="354"/>
      <c r="F2" s="581"/>
      <c r="G2" s="454"/>
      <c r="H2" s="799"/>
      <c r="I2" s="354"/>
      <c r="J2" s="581"/>
      <c r="K2" s="454"/>
      <c r="L2" s="799"/>
      <c r="M2" s="354"/>
      <c r="N2" s="581"/>
    </row>
    <row r="3" spans="1:16" s="47" customFormat="1" ht="16.5" customHeight="1">
      <c r="A3" s="352"/>
      <c r="B3" s="352"/>
      <c r="C3" s="454" t="s">
        <v>1</v>
      </c>
      <c r="D3" s="799"/>
      <c r="E3" s="354"/>
      <c r="F3" s="581"/>
      <c r="G3" s="454"/>
      <c r="H3" s="799"/>
      <c r="I3" s="354"/>
      <c r="J3" s="593"/>
      <c r="K3" s="454"/>
      <c r="L3" s="824"/>
      <c r="M3" s="354"/>
      <c r="N3" s="590" t="s">
        <v>408</v>
      </c>
    </row>
    <row r="4" spans="1:16" s="47" customFormat="1" ht="18" customHeight="1">
      <c r="A4" s="21" t="s">
        <v>416</v>
      </c>
      <c r="B4" s="22"/>
      <c r="C4" s="219" t="s">
        <v>409</v>
      </c>
      <c r="D4" s="800"/>
      <c r="E4" s="338"/>
      <c r="F4" s="582"/>
      <c r="G4" s="401" t="s">
        <v>410</v>
      </c>
      <c r="H4" s="811"/>
      <c r="I4" s="333"/>
      <c r="J4" s="583"/>
      <c r="K4" s="455" t="s">
        <v>411</v>
      </c>
      <c r="L4" s="811"/>
      <c r="M4" s="333"/>
      <c r="N4" s="591"/>
    </row>
    <row r="5" spans="1:16" s="47" customFormat="1" ht="18" customHeight="1">
      <c r="A5" s="23"/>
      <c r="B5" s="24"/>
      <c r="C5" s="455" t="s">
        <v>412</v>
      </c>
      <c r="D5" s="801" t="s">
        <v>429</v>
      </c>
      <c r="E5" s="334" t="s">
        <v>302</v>
      </c>
      <c r="F5" s="583" t="s">
        <v>413</v>
      </c>
      <c r="G5" s="457" t="s">
        <v>412</v>
      </c>
      <c r="H5" s="801" t="s">
        <v>429</v>
      </c>
      <c r="I5" s="334" t="s">
        <v>302</v>
      </c>
      <c r="J5" s="586" t="s">
        <v>413</v>
      </c>
      <c r="K5" s="487" t="s">
        <v>412</v>
      </c>
      <c r="L5" s="801" t="s">
        <v>429</v>
      </c>
      <c r="M5" s="334" t="s">
        <v>302</v>
      </c>
      <c r="N5" s="583" t="s">
        <v>413</v>
      </c>
    </row>
    <row r="6" spans="1:16" s="72" customFormat="1" ht="18.75">
      <c r="A6" s="205" t="s">
        <v>914</v>
      </c>
      <c r="B6" s="194"/>
      <c r="C6" s="80"/>
      <c r="D6" s="850"/>
      <c r="E6" s="82"/>
      <c r="F6" s="542"/>
      <c r="G6" s="86"/>
      <c r="H6" s="850"/>
      <c r="I6" s="82"/>
      <c r="J6" s="545"/>
      <c r="K6" s="86"/>
      <c r="L6" s="850"/>
      <c r="M6" s="82"/>
      <c r="N6" s="542"/>
    </row>
    <row r="7" spans="1:16" s="72" customFormat="1" ht="6" customHeight="1">
      <c r="A7" s="179"/>
      <c r="B7" s="194"/>
      <c r="C7" s="80"/>
      <c r="D7" s="850"/>
      <c r="E7" s="82"/>
      <c r="F7" s="584"/>
      <c r="G7" s="86"/>
      <c r="H7" s="850"/>
      <c r="I7" s="82"/>
      <c r="J7" s="545"/>
      <c r="K7" s="86"/>
      <c r="L7" s="850"/>
      <c r="M7" s="82"/>
      <c r="N7" s="584"/>
    </row>
    <row r="8" spans="1:16" s="2" customFormat="1" ht="16.5" customHeight="1">
      <c r="A8" s="179"/>
      <c r="B8" s="206" t="s">
        <v>915</v>
      </c>
      <c r="C8" s="80"/>
      <c r="D8" s="858"/>
      <c r="E8" s="82"/>
      <c r="F8" s="584"/>
      <c r="G8" s="86"/>
      <c r="H8" s="850"/>
      <c r="I8" s="82"/>
      <c r="J8" s="545"/>
      <c r="K8" s="86"/>
      <c r="L8" s="850"/>
      <c r="M8" s="82"/>
      <c r="N8" s="542"/>
      <c r="O8" s="72"/>
      <c r="P8" s="72"/>
    </row>
    <row r="9" spans="1:16" s="2" customFormat="1" ht="16.5" customHeight="1">
      <c r="A9" s="179"/>
      <c r="B9" s="222"/>
      <c r="C9" s="126" t="s">
        <v>1134</v>
      </c>
      <c r="D9" s="858">
        <v>7833</v>
      </c>
      <c r="E9" s="82"/>
      <c r="F9" s="584"/>
      <c r="G9" s="126" t="s">
        <v>1134</v>
      </c>
      <c r="H9" s="858">
        <v>5490</v>
      </c>
      <c r="I9" s="82"/>
      <c r="J9" s="545"/>
      <c r="K9" s="126" t="s">
        <v>1134</v>
      </c>
      <c r="L9" s="858">
        <v>0</v>
      </c>
      <c r="M9" s="82"/>
      <c r="N9" s="542"/>
      <c r="O9" s="72"/>
      <c r="P9" s="72"/>
    </row>
    <row r="10" spans="1:16" s="2" customFormat="1" ht="16.5" customHeight="1">
      <c r="A10" s="179"/>
      <c r="B10" s="222"/>
      <c r="C10" s="126" t="s">
        <v>1135</v>
      </c>
      <c r="D10" s="858">
        <v>0</v>
      </c>
      <c r="E10" s="82"/>
      <c r="F10" s="542"/>
      <c r="G10" s="126" t="s">
        <v>1135</v>
      </c>
      <c r="H10" s="858">
        <v>0</v>
      </c>
      <c r="I10" s="82"/>
      <c r="J10" s="545"/>
      <c r="K10" s="126" t="s">
        <v>1135</v>
      </c>
      <c r="L10" s="858">
        <v>0</v>
      </c>
      <c r="M10" s="82"/>
      <c r="N10" s="542"/>
      <c r="O10" s="72"/>
      <c r="P10" s="72"/>
    </row>
    <row r="11" spans="1:16" s="2" customFormat="1" ht="16.5" customHeight="1">
      <c r="A11" s="179"/>
      <c r="B11" s="222"/>
      <c r="C11" s="408" t="s">
        <v>1114</v>
      </c>
      <c r="D11" s="858">
        <v>7833</v>
      </c>
      <c r="E11" s="82"/>
      <c r="F11" s="542"/>
      <c r="G11" s="408" t="s">
        <v>1114</v>
      </c>
      <c r="H11" s="858">
        <v>5490</v>
      </c>
      <c r="I11" s="82"/>
      <c r="J11" s="545"/>
      <c r="K11" s="408" t="s">
        <v>1114</v>
      </c>
      <c r="L11" s="858">
        <v>0</v>
      </c>
      <c r="M11" s="82"/>
      <c r="N11" s="542"/>
      <c r="O11" s="72"/>
      <c r="P11" s="72"/>
    </row>
    <row r="12" spans="1:16" s="2" customFormat="1" ht="16.5" customHeight="1">
      <c r="A12" s="179"/>
      <c r="B12" s="222"/>
      <c r="C12" s="33"/>
      <c r="D12" s="859"/>
      <c r="E12" s="550"/>
      <c r="F12" s="596"/>
      <c r="G12" s="189"/>
      <c r="H12" s="859"/>
      <c r="I12" s="550"/>
      <c r="J12" s="600"/>
      <c r="K12" s="189"/>
      <c r="L12" s="867"/>
      <c r="M12" s="550"/>
      <c r="N12" s="596"/>
      <c r="O12" s="72"/>
      <c r="P12" s="72"/>
    </row>
    <row r="13" spans="1:16" s="2" customFormat="1" ht="16.5" customHeight="1">
      <c r="A13" s="179"/>
      <c r="B13" s="194"/>
      <c r="C13" s="85"/>
      <c r="D13" s="858"/>
      <c r="E13" s="82"/>
      <c r="F13" s="584"/>
      <c r="G13" s="86"/>
      <c r="H13" s="858"/>
      <c r="I13" s="82"/>
      <c r="J13" s="545"/>
      <c r="K13" s="86"/>
      <c r="L13" s="850"/>
      <c r="M13" s="82"/>
      <c r="N13" s="584"/>
      <c r="O13" s="72"/>
      <c r="P13" s="72"/>
    </row>
    <row r="14" spans="1:16" s="2" customFormat="1" ht="16.5" customHeight="1">
      <c r="A14" s="179"/>
      <c r="B14" s="221" t="s">
        <v>916</v>
      </c>
      <c r="C14" s="80" t="s">
        <v>297</v>
      </c>
      <c r="D14" s="858">
        <v>124</v>
      </c>
      <c r="E14" s="82" t="s">
        <v>918</v>
      </c>
      <c r="F14" s="584">
        <v>2019</v>
      </c>
      <c r="G14" s="86" t="s">
        <v>297</v>
      </c>
      <c r="H14" s="829">
        <v>124</v>
      </c>
      <c r="I14" s="82" t="s">
        <v>918</v>
      </c>
      <c r="J14" s="545">
        <v>2019</v>
      </c>
      <c r="K14" s="86"/>
      <c r="L14" s="850"/>
      <c r="M14" s="82"/>
      <c r="N14" s="542"/>
      <c r="O14" s="72"/>
      <c r="P14" s="72"/>
    </row>
    <row r="15" spans="1:16" s="2" customFormat="1" ht="16.5" customHeight="1">
      <c r="A15" s="179"/>
      <c r="B15" s="222" t="s">
        <v>227</v>
      </c>
      <c r="C15" s="519"/>
      <c r="D15" s="865"/>
      <c r="E15" s="551"/>
      <c r="F15" s="592"/>
      <c r="G15" s="520"/>
      <c r="H15" s="865"/>
      <c r="I15" s="551"/>
      <c r="J15" s="588"/>
      <c r="K15" s="520"/>
      <c r="L15" s="861"/>
      <c r="M15" s="551"/>
      <c r="N15" s="592"/>
      <c r="O15" s="72"/>
      <c r="P15" s="72"/>
    </row>
    <row r="16" spans="1:16" s="2" customFormat="1" ht="16.5" customHeight="1">
      <c r="A16" s="179"/>
      <c r="B16" s="221"/>
      <c r="C16" s="85"/>
      <c r="D16" s="858"/>
      <c r="E16" s="82"/>
      <c r="F16" s="584"/>
      <c r="G16" s="86"/>
      <c r="H16" s="858"/>
      <c r="I16" s="82"/>
      <c r="J16" s="545"/>
      <c r="K16" s="86"/>
      <c r="L16" s="850"/>
      <c r="M16" s="82"/>
      <c r="N16" s="542"/>
      <c r="O16" s="72"/>
      <c r="P16" s="72"/>
    </row>
    <row r="17" spans="1:16" s="2" customFormat="1" ht="16.5" customHeight="1">
      <c r="A17" s="179"/>
      <c r="B17" s="221" t="s">
        <v>919</v>
      </c>
      <c r="C17" s="80"/>
      <c r="D17" s="858"/>
      <c r="E17" s="82"/>
      <c r="F17" s="584"/>
      <c r="G17" s="86"/>
      <c r="H17" s="858"/>
      <c r="I17" s="82"/>
      <c r="J17" s="216"/>
      <c r="K17" s="80"/>
      <c r="L17" s="850"/>
      <c r="M17" s="82"/>
      <c r="N17" s="584"/>
      <c r="O17" s="72"/>
      <c r="P17" s="72"/>
    </row>
    <row r="18" spans="1:16" s="2" customFormat="1" ht="16.5" customHeight="1">
      <c r="A18" s="179"/>
      <c r="B18" s="221"/>
      <c r="C18" s="519"/>
      <c r="D18" s="865"/>
      <c r="E18" s="551"/>
      <c r="F18" s="592"/>
      <c r="G18" s="520"/>
      <c r="H18" s="865"/>
      <c r="I18" s="551"/>
      <c r="J18" s="538"/>
      <c r="K18" s="519"/>
      <c r="L18" s="861"/>
      <c r="M18" s="551"/>
      <c r="N18" s="592"/>
      <c r="O18" s="72"/>
      <c r="P18" s="72"/>
    </row>
    <row r="19" spans="1:16" s="2" customFormat="1" ht="16.5" customHeight="1">
      <c r="A19" s="179"/>
      <c r="B19" s="221"/>
      <c r="C19" s="85"/>
      <c r="D19" s="858"/>
      <c r="E19" s="82"/>
      <c r="F19" s="542"/>
      <c r="G19" s="86"/>
      <c r="H19" s="858"/>
      <c r="I19" s="82"/>
      <c r="J19" s="216"/>
      <c r="K19" s="85"/>
      <c r="L19" s="850"/>
      <c r="M19" s="82"/>
      <c r="N19" s="542"/>
      <c r="O19" s="72"/>
      <c r="P19" s="72"/>
    </row>
    <row r="20" spans="1:16" s="2" customFormat="1" ht="16.5" customHeight="1">
      <c r="A20" s="179"/>
      <c r="B20" s="221" t="s">
        <v>920</v>
      </c>
      <c r="C20" s="80"/>
      <c r="D20" s="858"/>
      <c r="E20" s="82"/>
      <c r="F20" s="584"/>
      <c r="G20" s="86"/>
      <c r="H20" s="858"/>
      <c r="I20" s="82"/>
      <c r="J20" s="216"/>
      <c r="K20" s="80"/>
      <c r="L20" s="850"/>
      <c r="M20" s="82"/>
      <c r="N20" s="584"/>
      <c r="O20" s="72"/>
      <c r="P20" s="72"/>
    </row>
    <row r="21" spans="1:16" s="2" customFormat="1" ht="16.5" customHeight="1">
      <c r="A21" s="179"/>
      <c r="B21" s="221"/>
      <c r="C21" s="519"/>
      <c r="D21" s="865"/>
      <c r="E21" s="551"/>
      <c r="F21" s="592"/>
      <c r="G21" s="520"/>
      <c r="H21" s="865"/>
      <c r="I21" s="551"/>
      <c r="J21" s="538"/>
      <c r="K21" s="519"/>
      <c r="L21" s="861"/>
      <c r="M21" s="551"/>
      <c r="N21" s="592"/>
      <c r="O21" s="72"/>
      <c r="P21" s="72"/>
    </row>
    <row r="22" spans="1:16" s="2" customFormat="1" ht="16.5" customHeight="1">
      <c r="A22" s="179"/>
      <c r="B22" s="221"/>
      <c r="C22" s="85"/>
      <c r="D22" s="858"/>
      <c r="E22" s="82"/>
      <c r="F22" s="542"/>
      <c r="G22" s="86"/>
      <c r="H22" s="858"/>
      <c r="I22" s="82"/>
      <c r="J22" s="216"/>
      <c r="K22" s="85"/>
      <c r="L22" s="850"/>
      <c r="M22" s="82"/>
      <c r="N22" s="542"/>
      <c r="O22" s="72"/>
      <c r="P22" s="72"/>
    </row>
    <row r="23" spans="1:16" s="2" customFormat="1" ht="16.5" customHeight="1">
      <c r="A23" s="179"/>
      <c r="B23" s="221" t="s">
        <v>921</v>
      </c>
      <c r="C23" s="80"/>
      <c r="D23" s="858"/>
      <c r="E23" s="82"/>
      <c r="F23" s="584"/>
      <c r="G23" s="86"/>
      <c r="H23" s="858"/>
      <c r="I23" s="82"/>
      <c r="J23" s="216"/>
      <c r="K23" s="80"/>
      <c r="L23" s="850"/>
      <c r="M23" s="82"/>
      <c r="N23" s="584"/>
      <c r="O23" s="72"/>
      <c r="P23" s="72"/>
    </row>
    <row r="24" spans="1:16" s="2" customFormat="1" ht="16.5" customHeight="1">
      <c r="A24" s="179"/>
      <c r="B24" s="221"/>
      <c r="C24" s="519"/>
      <c r="D24" s="865"/>
      <c r="E24" s="551"/>
      <c r="F24" s="592"/>
      <c r="G24" s="520"/>
      <c r="H24" s="865"/>
      <c r="I24" s="551"/>
      <c r="J24" s="538"/>
      <c r="K24" s="519"/>
      <c r="L24" s="861"/>
      <c r="M24" s="551"/>
      <c r="N24" s="592"/>
      <c r="O24" s="72"/>
      <c r="P24" s="72"/>
    </row>
    <row r="25" spans="1:16" s="2" customFormat="1" ht="16.5" customHeight="1">
      <c r="A25" s="179"/>
      <c r="B25" s="221"/>
      <c r="C25" s="85"/>
      <c r="D25" s="858"/>
      <c r="E25" s="82"/>
      <c r="F25" s="542"/>
      <c r="G25" s="86"/>
      <c r="H25" s="858"/>
      <c r="I25" s="82"/>
      <c r="J25" s="216"/>
      <c r="K25" s="85"/>
      <c r="L25" s="850"/>
      <c r="M25" s="82"/>
      <c r="N25" s="542"/>
      <c r="O25" s="72"/>
      <c r="P25" s="72"/>
    </row>
    <row r="26" spans="1:16" s="2" customFormat="1" ht="16.5" customHeight="1">
      <c r="A26" s="179"/>
      <c r="B26" s="221" t="s">
        <v>922</v>
      </c>
      <c r="C26" s="80" t="s">
        <v>217</v>
      </c>
      <c r="D26" s="858">
        <v>300</v>
      </c>
      <c r="E26" s="82" t="s">
        <v>917</v>
      </c>
      <c r="F26" s="584">
        <v>2020</v>
      </c>
      <c r="G26" s="86" t="s">
        <v>217</v>
      </c>
      <c r="H26" s="858">
        <v>300</v>
      </c>
      <c r="I26" s="82" t="s">
        <v>918</v>
      </c>
      <c r="J26" s="216">
        <v>2020</v>
      </c>
      <c r="K26" s="80"/>
      <c r="L26" s="850"/>
      <c r="M26" s="82"/>
      <c r="N26" s="584"/>
      <c r="O26" s="72"/>
      <c r="P26" s="72"/>
    </row>
    <row r="27" spans="1:16" s="2" customFormat="1" ht="16.5" customHeight="1">
      <c r="A27" s="179"/>
      <c r="B27" s="221"/>
      <c r="C27" s="522"/>
      <c r="D27" s="865"/>
      <c r="E27" s="551"/>
      <c r="F27" s="592"/>
      <c r="G27" s="523"/>
      <c r="H27" s="865"/>
      <c r="I27" s="551"/>
      <c r="J27" s="538"/>
      <c r="K27" s="522"/>
      <c r="L27" s="861"/>
      <c r="M27" s="551"/>
      <c r="N27" s="592"/>
      <c r="O27" s="72"/>
      <c r="P27" s="72"/>
    </row>
    <row r="28" spans="1:16" s="2" customFormat="1" ht="16.5" customHeight="1">
      <c r="A28" s="179"/>
      <c r="B28" s="221"/>
      <c r="C28" s="85"/>
      <c r="D28" s="858"/>
      <c r="E28" s="82"/>
      <c r="F28" s="542"/>
      <c r="G28" s="86"/>
      <c r="H28" s="858"/>
      <c r="I28" s="82"/>
      <c r="J28" s="216"/>
      <c r="K28" s="85"/>
      <c r="L28" s="850"/>
      <c r="M28" s="82"/>
      <c r="N28" s="542"/>
      <c r="O28" s="72"/>
      <c r="P28" s="72"/>
    </row>
    <row r="29" spans="1:16" s="2" customFormat="1" ht="16.5" customHeight="1">
      <c r="A29" s="179"/>
      <c r="B29" s="221" t="s">
        <v>923</v>
      </c>
      <c r="C29" s="80" t="s">
        <v>1154</v>
      </c>
      <c r="D29" s="858">
        <v>580</v>
      </c>
      <c r="E29" s="82" t="s">
        <v>11</v>
      </c>
      <c r="F29" s="584">
        <v>2018</v>
      </c>
      <c r="G29" s="86" t="s">
        <v>756</v>
      </c>
      <c r="H29" s="858">
        <v>580</v>
      </c>
      <c r="I29" s="82" t="s">
        <v>11</v>
      </c>
      <c r="J29" s="216">
        <v>2018</v>
      </c>
      <c r="K29" s="80"/>
      <c r="L29" s="850"/>
      <c r="M29" s="82"/>
      <c r="N29" s="584"/>
      <c r="O29" s="72"/>
      <c r="P29" s="72"/>
    </row>
    <row r="30" spans="1:16" s="2" customFormat="1" ht="16.5" customHeight="1">
      <c r="A30" s="179"/>
      <c r="B30" s="221"/>
      <c r="C30" s="524"/>
      <c r="D30" s="868"/>
      <c r="E30" s="561"/>
      <c r="F30" s="614"/>
      <c r="G30" s="525"/>
      <c r="H30" s="868"/>
      <c r="I30" s="561"/>
      <c r="J30" s="616"/>
      <c r="K30" s="524"/>
      <c r="L30" s="868"/>
      <c r="M30" s="561"/>
      <c r="N30" s="614"/>
      <c r="O30" s="72"/>
      <c r="P30" s="72"/>
    </row>
    <row r="31" spans="1:16" s="2" customFormat="1" ht="16.5" customHeight="1">
      <c r="A31" s="179"/>
      <c r="B31" s="221"/>
      <c r="C31" s="80"/>
      <c r="D31" s="850"/>
      <c r="E31" s="82"/>
      <c r="F31" s="584"/>
      <c r="G31" s="86"/>
      <c r="H31" s="850"/>
      <c r="I31" s="82"/>
      <c r="J31" s="216"/>
      <c r="K31" s="80"/>
      <c r="L31" s="850"/>
      <c r="M31" s="82"/>
      <c r="N31" s="584"/>
      <c r="O31" s="72"/>
      <c r="P31" s="72"/>
    </row>
    <row r="32" spans="1:16" s="2" customFormat="1" ht="16.5" customHeight="1">
      <c r="A32" s="179"/>
      <c r="B32" s="221" t="s">
        <v>924</v>
      </c>
      <c r="C32" s="80"/>
      <c r="D32" s="850"/>
      <c r="E32" s="82"/>
      <c r="F32" s="584"/>
      <c r="G32" s="86"/>
      <c r="H32" s="850"/>
      <c r="I32" s="82"/>
      <c r="J32" s="216"/>
      <c r="K32" s="80"/>
      <c r="L32" s="850"/>
      <c r="M32" s="82"/>
      <c r="N32" s="584"/>
      <c r="O32" s="72"/>
      <c r="P32" s="72"/>
    </row>
    <row r="33" spans="1:16" s="2" customFormat="1" ht="16.5" customHeight="1">
      <c r="A33" s="184"/>
      <c r="B33" s="200"/>
      <c r="C33" s="517"/>
      <c r="D33" s="867"/>
      <c r="E33" s="550"/>
      <c r="F33" s="596"/>
      <c r="G33" s="518"/>
      <c r="H33" s="867"/>
      <c r="I33" s="550"/>
      <c r="J33" s="587"/>
      <c r="K33" s="517"/>
      <c r="L33" s="867"/>
      <c r="M33" s="550"/>
      <c r="N33" s="596"/>
      <c r="O33" s="72"/>
      <c r="P33" s="72"/>
    </row>
    <row r="34" spans="1:16" s="2" customFormat="1" ht="16.5" customHeight="1">
      <c r="A34" s="179"/>
      <c r="B34" s="207"/>
      <c r="C34" s="526"/>
      <c r="D34" s="866"/>
      <c r="E34" s="559"/>
      <c r="F34" s="615"/>
      <c r="G34" s="527"/>
      <c r="H34" s="866"/>
      <c r="I34" s="559"/>
      <c r="J34" s="617"/>
      <c r="K34" s="526"/>
      <c r="L34" s="866"/>
      <c r="M34" s="559"/>
      <c r="N34" s="615"/>
      <c r="O34" s="72"/>
      <c r="P34" s="72"/>
    </row>
    <row r="35" spans="1:16" s="2" customFormat="1" ht="16.5" customHeight="1">
      <c r="A35" s="179"/>
      <c r="B35" s="1607" t="s">
        <v>925</v>
      </c>
      <c r="C35" s="126" t="s">
        <v>1134</v>
      </c>
      <c r="D35" s="858">
        <v>5100</v>
      </c>
      <c r="E35" s="82"/>
      <c r="F35" s="584"/>
      <c r="G35" s="126" t="s">
        <v>1134</v>
      </c>
      <c r="H35" s="858">
        <v>4100</v>
      </c>
      <c r="I35" s="82"/>
      <c r="J35" s="216"/>
      <c r="K35" s="126" t="s">
        <v>1134</v>
      </c>
      <c r="L35" s="858">
        <v>100</v>
      </c>
      <c r="M35" s="82"/>
      <c r="N35" s="584"/>
      <c r="O35" s="72"/>
      <c r="P35" s="72"/>
    </row>
    <row r="36" spans="1:16" s="2" customFormat="1" ht="16.5" customHeight="1">
      <c r="A36" s="179"/>
      <c r="B36" s="1608"/>
      <c r="C36" s="126" t="s">
        <v>1135</v>
      </c>
      <c r="D36" s="858">
        <f>D14+D26+D29</f>
        <v>1004</v>
      </c>
      <c r="E36" s="82"/>
      <c r="F36" s="584"/>
      <c r="G36" s="126" t="s">
        <v>1135</v>
      </c>
      <c r="H36" s="858">
        <v>1004</v>
      </c>
      <c r="I36" s="82"/>
      <c r="J36" s="216"/>
      <c r="K36" s="126" t="s">
        <v>1135</v>
      </c>
      <c r="L36" s="858">
        <v>0</v>
      </c>
      <c r="M36" s="82"/>
      <c r="N36" s="584"/>
      <c r="O36" s="72"/>
      <c r="P36" s="72"/>
    </row>
    <row r="37" spans="1:16" s="2" customFormat="1" ht="16.5" customHeight="1">
      <c r="A37" s="179"/>
      <c r="B37" s="221"/>
      <c r="C37" s="408" t="s">
        <v>1114</v>
      </c>
      <c r="D37" s="858">
        <f>D35+D36</f>
        <v>6104</v>
      </c>
      <c r="E37" s="82"/>
      <c r="F37" s="584"/>
      <c r="G37" s="408" t="s">
        <v>1114</v>
      </c>
      <c r="H37" s="858">
        <v>5104</v>
      </c>
      <c r="I37" s="82"/>
      <c r="J37" s="216"/>
      <c r="K37" s="408" t="s">
        <v>1114</v>
      </c>
      <c r="L37" s="858">
        <v>100</v>
      </c>
      <c r="M37" s="82"/>
      <c r="N37" s="584"/>
      <c r="O37" s="72"/>
      <c r="P37" s="72"/>
    </row>
    <row r="38" spans="1:16" s="2" customFormat="1" ht="16.5" customHeight="1">
      <c r="A38" s="179"/>
      <c r="B38" s="200"/>
      <c r="C38" s="33"/>
      <c r="D38" s="859"/>
      <c r="E38" s="550"/>
      <c r="F38" s="596"/>
      <c r="G38" s="189"/>
      <c r="H38" s="859"/>
      <c r="I38" s="550"/>
      <c r="J38" s="587"/>
      <c r="K38" s="33"/>
      <c r="L38" s="859"/>
      <c r="M38" s="550"/>
      <c r="N38" s="596"/>
      <c r="O38" s="72"/>
      <c r="P38" s="72"/>
    </row>
    <row r="39" spans="1:16" s="2" customFormat="1" ht="16.5" customHeight="1">
      <c r="A39" s="208"/>
      <c r="B39" s="209"/>
      <c r="C39" s="526"/>
      <c r="D39" s="869"/>
      <c r="E39" s="559"/>
      <c r="F39" s="615"/>
      <c r="G39" s="527"/>
      <c r="H39" s="869"/>
      <c r="I39" s="559"/>
      <c r="J39" s="617"/>
      <c r="K39" s="526"/>
      <c r="L39" s="869"/>
      <c r="M39" s="559"/>
      <c r="N39" s="615"/>
      <c r="O39" s="72"/>
      <c r="P39" s="72"/>
    </row>
    <row r="40" spans="1:16" s="2" customFormat="1" ht="16.5" customHeight="1">
      <c r="A40" s="580" t="s">
        <v>1218</v>
      </c>
      <c r="B40" s="210"/>
      <c r="C40" s="126" t="s">
        <v>1134</v>
      </c>
      <c r="D40" s="829">
        <v>12933</v>
      </c>
      <c r="E40" s="328"/>
      <c r="F40" s="584"/>
      <c r="G40" s="126" t="s">
        <v>1134</v>
      </c>
      <c r="H40" s="829">
        <f>H9+H35</f>
        <v>9590</v>
      </c>
      <c r="I40" s="328"/>
      <c r="J40" s="216"/>
      <c r="K40" s="126" t="s">
        <v>1134</v>
      </c>
      <c r="L40" s="829">
        <v>100</v>
      </c>
      <c r="M40" s="328"/>
      <c r="N40" s="584"/>
      <c r="O40" s="568"/>
      <c r="P40" s="568"/>
    </row>
    <row r="41" spans="1:16" s="2" customFormat="1" ht="16.5" customHeight="1">
      <c r="A41" s="188"/>
      <c r="B41" s="210"/>
      <c r="C41" s="126" t="s">
        <v>1135</v>
      </c>
      <c r="D41" s="829">
        <v>1004</v>
      </c>
      <c r="E41" s="328"/>
      <c r="F41" s="584"/>
      <c r="G41" s="126" t="s">
        <v>1135</v>
      </c>
      <c r="H41" s="829">
        <v>1004</v>
      </c>
      <c r="I41" s="328"/>
      <c r="J41" s="216"/>
      <c r="K41" s="126" t="s">
        <v>1135</v>
      </c>
      <c r="L41" s="829">
        <v>0</v>
      </c>
      <c r="M41" s="328"/>
      <c r="N41" s="584"/>
      <c r="O41" s="568"/>
      <c r="P41" s="568"/>
    </row>
    <row r="42" spans="1:16" s="2" customFormat="1" ht="16.5" customHeight="1">
      <c r="A42" s="188"/>
      <c r="B42" s="210"/>
      <c r="C42" s="408" t="s">
        <v>1114</v>
      </c>
      <c r="D42" s="829">
        <f>D40+D41</f>
        <v>13937</v>
      </c>
      <c r="E42" s="328"/>
      <c r="F42" s="584"/>
      <c r="G42" s="408" t="s">
        <v>1114</v>
      </c>
      <c r="H42" s="829">
        <f>H40+H41</f>
        <v>10594</v>
      </c>
      <c r="I42" s="328"/>
      <c r="J42" s="216"/>
      <c r="K42" s="408" t="s">
        <v>1114</v>
      </c>
      <c r="L42" s="829">
        <v>100</v>
      </c>
      <c r="M42" s="328"/>
      <c r="N42" s="584"/>
      <c r="O42" s="568"/>
      <c r="P42" s="568"/>
    </row>
    <row r="43" spans="1:16" s="2" customFormat="1" ht="16.5" customHeight="1">
      <c r="A43" s="33"/>
      <c r="B43" s="48"/>
      <c r="C43" s="33"/>
      <c r="D43" s="819"/>
      <c r="E43" s="387"/>
      <c r="F43" s="49"/>
      <c r="G43" s="189"/>
      <c r="H43" s="819"/>
      <c r="I43" s="387"/>
      <c r="J43" s="49"/>
      <c r="K43" s="189"/>
      <c r="L43" s="819"/>
      <c r="M43" s="387"/>
      <c r="N43" s="49"/>
    </row>
    <row r="44" spans="1:16" ht="16.5" customHeight="1"/>
    <row r="45" spans="1:16" ht="16.5" customHeight="1"/>
    <row r="46" spans="1:16" ht="16.5" customHeight="1">
      <c r="D46" s="870"/>
      <c r="H46" s="870"/>
      <c r="L46" s="870"/>
    </row>
    <row r="47" spans="1:16" s="47" customFormat="1" ht="18" customHeight="1">
      <c r="A47" s="21" t="s">
        <v>416</v>
      </c>
      <c r="B47" s="22"/>
      <c r="C47" s="219" t="s">
        <v>409</v>
      </c>
      <c r="D47" s="800"/>
      <c r="E47" s="338"/>
      <c r="F47" s="582"/>
      <c r="G47" s="401" t="s">
        <v>410</v>
      </c>
      <c r="H47" s="811"/>
      <c r="I47" s="333"/>
      <c r="J47" s="583"/>
      <c r="K47" s="455" t="s">
        <v>411</v>
      </c>
      <c r="L47" s="811"/>
      <c r="M47" s="333"/>
      <c r="N47" s="591"/>
    </row>
    <row r="48" spans="1:16" s="47" customFormat="1" ht="18" customHeight="1">
      <c r="A48" s="23"/>
      <c r="B48" s="24"/>
      <c r="C48" s="455" t="s">
        <v>412</v>
      </c>
      <c r="D48" s="801" t="s">
        <v>429</v>
      </c>
      <c r="E48" s="334" t="s">
        <v>302</v>
      </c>
      <c r="F48" s="583" t="s">
        <v>413</v>
      </c>
      <c r="G48" s="457" t="s">
        <v>412</v>
      </c>
      <c r="H48" s="801" t="s">
        <v>429</v>
      </c>
      <c r="I48" s="334" t="s">
        <v>302</v>
      </c>
      <c r="J48" s="586" t="s">
        <v>413</v>
      </c>
      <c r="K48" s="487" t="s">
        <v>412</v>
      </c>
      <c r="L48" s="801" t="s">
        <v>429</v>
      </c>
      <c r="M48" s="334" t="s">
        <v>302</v>
      </c>
      <c r="N48" s="583" t="s">
        <v>413</v>
      </c>
    </row>
    <row r="49" spans="1:16" s="72" customFormat="1" ht="18.75">
      <c r="A49" s="205" t="s">
        <v>926</v>
      </c>
      <c r="B49" s="194"/>
      <c r="C49" s="80"/>
      <c r="D49" s="850"/>
      <c r="E49" s="82"/>
      <c r="F49" s="542"/>
      <c r="G49" s="86"/>
      <c r="H49" s="850"/>
      <c r="I49" s="82"/>
      <c r="J49" s="545"/>
      <c r="K49" s="86"/>
      <c r="L49" s="850"/>
      <c r="M49" s="82"/>
      <c r="N49" s="542"/>
    </row>
    <row r="50" spans="1:16" s="72" customFormat="1" ht="6" customHeight="1">
      <c r="A50" s="179"/>
      <c r="B50" s="194"/>
      <c r="C50" s="80"/>
      <c r="D50" s="850"/>
      <c r="E50" s="82"/>
      <c r="F50" s="584"/>
      <c r="G50" s="86"/>
      <c r="H50" s="850"/>
      <c r="I50" s="82"/>
      <c r="J50" s="545"/>
      <c r="K50" s="86"/>
      <c r="L50" s="850"/>
      <c r="M50" s="82"/>
      <c r="N50" s="584"/>
    </row>
    <row r="51" spans="1:16" s="2" customFormat="1" ht="16.5" customHeight="1">
      <c r="A51" s="179"/>
      <c r="B51" s="181" t="s">
        <v>929</v>
      </c>
      <c r="C51" s="80"/>
      <c r="D51" s="850"/>
      <c r="E51" s="82"/>
      <c r="F51" s="584"/>
      <c r="G51" s="80"/>
      <c r="H51" s="850"/>
      <c r="I51" s="82"/>
      <c r="J51" s="584"/>
      <c r="K51" s="80"/>
      <c r="L51" s="850"/>
      <c r="M51" s="82"/>
      <c r="N51" s="584"/>
      <c r="O51" s="72"/>
      <c r="P51" s="72"/>
    </row>
    <row r="52" spans="1:16" s="2" customFormat="1" ht="16.5" customHeight="1">
      <c r="A52" s="179"/>
      <c r="B52" s="181"/>
      <c r="C52" s="519"/>
      <c r="D52" s="861"/>
      <c r="E52" s="551"/>
      <c r="F52" s="592"/>
      <c r="G52" s="519"/>
      <c r="H52" s="861"/>
      <c r="I52" s="551"/>
      <c r="J52" s="592"/>
      <c r="K52" s="519"/>
      <c r="L52" s="861"/>
      <c r="M52" s="551"/>
      <c r="N52" s="592"/>
      <c r="O52" s="72"/>
      <c r="P52" s="72"/>
    </row>
    <row r="53" spans="1:16" s="2" customFormat="1" ht="16.5" customHeight="1">
      <c r="A53" s="179"/>
      <c r="B53" s="181"/>
      <c r="C53" s="85"/>
      <c r="D53" s="850"/>
      <c r="E53" s="82"/>
      <c r="F53" s="542"/>
      <c r="G53" s="85"/>
      <c r="H53" s="850"/>
      <c r="I53" s="82"/>
      <c r="J53" s="542"/>
      <c r="K53" s="85"/>
      <c r="L53" s="850"/>
      <c r="M53" s="82"/>
      <c r="N53" s="542"/>
      <c r="O53" s="72"/>
      <c r="P53" s="72"/>
    </row>
    <row r="54" spans="1:16" s="2" customFormat="1" ht="16.5" customHeight="1">
      <c r="A54" s="179"/>
      <c r="B54" s="181" t="s">
        <v>928</v>
      </c>
      <c r="C54" s="80"/>
      <c r="D54" s="858"/>
      <c r="E54" s="82"/>
      <c r="F54" s="584"/>
      <c r="G54" s="80"/>
      <c r="H54" s="858"/>
      <c r="I54" s="82"/>
      <c r="J54" s="584"/>
      <c r="K54" s="80"/>
      <c r="L54" s="850"/>
      <c r="M54" s="82"/>
      <c r="N54" s="584"/>
      <c r="O54" s="72"/>
      <c r="P54" s="72"/>
    </row>
    <row r="55" spans="1:16" s="2" customFormat="1" ht="16.5" customHeight="1">
      <c r="A55" s="179"/>
      <c r="B55" s="181"/>
      <c r="C55" s="519"/>
      <c r="D55" s="865"/>
      <c r="E55" s="551"/>
      <c r="F55" s="592"/>
      <c r="G55" s="519"/>
      <c r="H55" s="865"/>
      <c r="I55" s="551"/>
      <c r="J55" s="592"/>
      <c r="K55" s="519"/>
      <c r="L55" s="861"/>
      <c r="M55" s="551"/>
      <c r="N55" s="592"/>
      <c r="O55" s="72"/>
      <c r="P55" s="72"/>
    </row>
    <row r="56" spans="1:16" s="2" customFormat="1" ht="16.5" customHeight="1">
      <c r="A56" s="179"/>
      <c r="B56" s="181"/>
      <c r="C56" s="85"/>
      <c r="D56" s="858"/>
      <c r="E56" s="82"/>
      <c r="F56" s="542"/>
      <c r="G56" s="85"/>
      <c r="H56" s="858"/>
      <c r="I56" s="82"/>
      <c r="J56" s="542"/>
      <c r="K56" s="85"/>
      <c r="L56" s="850"/>
      <c r="M56" s="82"/>
      <c r="N56" s="542"/>
      <c r="O56" s="72"/>
      <c r="P56" s="72"/>
    </row>
    <row r="57" spans="1:16" s="2" customFormat="1" ht="16.5" customHeight="1">
      <c r="A57" s="179"/>
      <c r="B57" s="181" t="s">
        <v>932</v>
      </c>
      <c r="C57" s="80"/>
      <c r="D57" s="858"/>
      <c r="E57" s="82"/>
      <c r="F57" s="584"/>
      <c r="G57" s="80"/>
      <c r="H57" s="858"/>
      <c r="I57" s="82"/>
      <c r="J57" s="584"/>
      <c r="K57" s="80"/>
      <c r="L57" s="850"/>
      <c r="M57" s="82"/>
      <c r="N57" s="584"/>
      <c r="O57" s="72"/>
      <c r="P57" s="72"/>
    </row>
    <row r="58" spans="1:16" s="2" customFormat="1" ht="16.5" customHeight="1">
      <c r="A58" s="179"/>
      <c r="B58" s="181"/>
      <c r="C58" s="519"/>
      <c r="D58" s="865"/>
      <c r="E58" s="551"/>
      <c r="F58" s="592"/>
      <c r="G58" s="519"/>
      <c r="H58" s="865"/>
      <c r="I58" s="551"/>
      <c r="J58" s="592"/>
      <c r="K58" s="519"/>
      <c r="L58" s="861"/>
      <c r="M58" s="551"/>
      <c r="N58" s="592"/>
      <c r="O58" s="72"/>
      <c r="P58" s="72"/>
    </row>
    <row r="59" spans="1:16" s="2" customFormat="1" ht="16.5" customHeight="1">
      <c r="A59" s="179"/>
      <c r="B59" s="181"/>
      <c r="C59" s="85"/>
      <c r="D59" s="858"/>
      <c r="E59" s="82"/>
      <c r="F59" s="542"/>
      <c r="G59" s="85"/>
      <c r="H59" s="858"/>
      <c r="I59" s="82"/>
      <c r="J59" s="542"/>
      <c r="K59" s="85"/>
      <c r="L59" s="850"/>
      <c r="M59" s="82"/>
      <c r="N59" s="542"/>
      <c r="O59" s="72"/>
      <c r="P59" s="72"/>
    </row>
    <row r="60" spans="1:16" s="2" customFormat="1" ht="16.5" customHeight="1">
      <c r="A60" s="179"/>
      <c r="B60" s="181" t="s">
        <v>930</v>
      </c>
      <c r="C60" s="80"/>
      <c r="D60" s="858"/>
      <c r="E60" s="82"/>
      <c r="F60" s="584"/>
      <c r="G60" s="80"/>
      <c r="H60" s="858"/>
      <c r="I60" s="82"/>
      <c r="J60" s="584"/>
      <c r="K60" s="80"/>
      <c r="L60" s="850"/>
      <c r="M60" s="82"/>
      <c r="N60" s="584"/>
      <c r="O60" s="72"/>
      <c r="P60" s="72"/>
    </row>
    <row r="61" spans="1:16" s="2" customFormat="1" ht="16.5" customHeight="1">
      <c r="A61" s="179"/>
      <c r="B61" s="87"/>
      <c r="C61" s="80"/>
      <c r="D61" s="858"/>
      <c r="E61" s="82"/>
      <c r="F61" s="584"/>
      <c r="G61" s="80"/>
      <c r="H61" s="858"/>
      <c r="I61" s="82"/>
      <c r="J61" s="584"/>
      <c r="K61" s="80"/>
      <c r="L61" s="850"/>
      <c r="M61" s="82"/>
      <c r="N61" s="584"/>
      <c r="O61" s="72"/>
      <c r="P61" s="72"/>
    </row>
    <row r="62" spans="1:16" s="2" customFormat="1" ht="16.5" customHeight="1">
      <c r="A62" s="182"/>
      <c r="B62" s="186" t="s">
        <v>227</v>
      </c>
      <c r="C62" s="81"/>
      <c r="D62" s="864"/>
      <c r="E62" s="554"/>
      <c r="F62" s="541"/>
      <c r="G62" s="81"/>
      <c r="H62" s="864"/>
      <c r="I62" s="554"/>
      <c r="J62" s="541"/>
      <c r="K62" s="81"/>
      <c r="L62" s="863"/>
      <c r="M62" s="554"/>
      <c r="N62" s="541"/>
      <c r="O62" s="72"/>
      <c r="P62" s="72"/>
    </row>
    <row r="63" spans="1:16" s="2" customFormat="1" ht="16.5" customHeight="1">
      <c r="A63" s="80" t="s">
        <v>931</v>
      </c>
      <c r="B63" s="187"/>
      <c r="C63" s="126" t="s">
        <v>1134</v>
      </c>
      <c r="D63" s="829">
        <v>1761</v>
      </c>
      <c r="E63" s="82"/>
      <c r="F63" s="584"/>
      <c r="G63" s="126" t="s">
        <v>1134</v>
      </c>
      <c r="H63" s="829">
        <v>1377</v>
      </c>
      <c r="I63" s="82"/>
      <c r="J63" s="584"/>
      <c r="K63" s="126" t="s">
        <v>1134</v>
      </c>
      <c r="L63" s="829">
        <v>0</v>
      </c>
      <c r="M63" s="82"/>
      <c r="N63" s="584"/>
      <c r="O63" s="568"/>
      <c r="P63" s="568"/>
    </row>
    <row r="64" spans="1:16" s="2" customFormat="1" ht="16.5" customHeight="1">
      <c r="A64" s="188"/>
      <c r="B64" s="187"/>
      <c r="C64" s="126" t="s">
        <v>1135</v>
      </c>
      <c r="D64" s="858">
        <v>0</v>
      </c>
      <c r="E64" s="82"/>
      <c r="F64" s="584"/>
      <c r="G64" s="126" t="s">
        <v>1135</v>
      </c>
      <c r="H64" s="858">
        <v>0</v>
      </c>
      <c r="I64" s="82"/>
      <c r="J64" s="584"/>
      <c r="K64" s="126" t="s">
        <v>1135</v>
      </c>
      <c r="L64" s="858">
        <v>0</v>
      </c>
      <c r="M64" s="82"/>
      <c r="N64" s="584"/>
      <c r="O64" s="568"/>
      <c r="P64" s="568"/>
    </row>
    <row r="65" spans="1:16" s="2" customFormat="1" ht="16.5" customHeight="1">
      <c r="A65" s="188"/>
      <c r="B65" s="187"/>
      <c r="C65" s="408" t="s">
        <v>1114</v>
      </c>
      <c r="D65" s="829">
        <v>1761</v>
      </c>
      <c r="E65" s="82"/>
      <c r="F65" s="584"/>
      <c r="G65" s="408" t="s">
        <v>1114</v>
      </c>
      <c r="H65" s="829">
        <v>1377</v>
      </c>
      <c r="I65" s="82"/>
      <c r="J65" s="584"/>
      <c r="K65" s="408" t="s">
        <v>1114</v>
      </c>
      <c r="L65" s="829">
        <v>0</v>
      </c>
      <c r="M65" s="82"/>
      <c r="N65" s="584"/>
      <c r="O65" s="568"/>
      <c r="P65" s="568"/>
    </row>
    <row r="66" spans="1:16" s="2" customFormat="1" ht="16.5" customHeight="1">
      <c r="A66" s="33"/>
      <c r="B66" s="189"/>
      <c r="C66" s="33"/>
      <c r="D66" s="819"/>
      <c r="E66" s="387"/>
      <c r="F66" s="49"/>
      <c r="G66" s="33"/>
      <c r="H66" s="819"/>
      <c r="I66" s="387"/>
      <c r="J66" s="49"/>
      <c r="K66" s="33"/>
      <c r="L66" s="819"/>
      <c r="M66" s="387"/>
      <c r="N66" s="49"/>
    </row>
    <row r="67" spans="1:16" s="2" customFormat="1" ht="16.5" customHeight="1">
      <c r="D67" s="813"/>
      <c r="E67" s="32"/>
      <c r="F67" s="4"/>
      <c r="H67" s="813"/>
      <c r="I67" s="32"/>
      <c r="J67" s="4"/>
      <c r="L67" s="813"/>
      <c r="M67" s="32"/>
      <c r="N67" s="4"/>
    </row>
    <row r="68" spans="1:16" s="2" customFormat="1" ht="9" customHeight="1">
      <c r="D68" s="813"/>
      <c r="E68" s="32"/>
      <c r="F68" s="4"/>
      <c r="H68" s="813"/>
      <c r="I68" s="32"/>
      <c r="J68" s="4"/>
      <c r="L68" s="813"/>
      <c r="M68" s="32"/>
      <c r="N68" s="4"/>
    </row>
    <row r="69" spans="1:16" s="2" customFormat="1" ht="9" customHeight="1">
      <c r="D69" s="813"/>
      <c r="E69" s="32"/>
      <c r="F69" s="4"/>
      <c r="H69" s="813"/>
      <c r="I69" s="32"/>
      <c r="J69" s="4"/>
      <c r="L69" s="813"/>
      <c r="M69" s="32"/>
      <c r="N69" s="4"/>
    </row>
    <row r="70" spans="1:16" s="2" customFormat="1" ht="9" customHeight="1">
      <c r="D70" s="813"/>
      <c r="E70" s="32"/>
      <c r="F70" s="4"/>
      <c r="H70" s="813"/>
      <c r="I70" s="32"/>
      <c r="J70" s="4"/>
      <c r="L70" s="813"/>
      <c r="M70" s="32"/>
      <c r="N70" s="4"/>
    </row>
    <row r="71" spans="1:16" s="2" customFormat="1" ht="9" customHeight="1">
      <c r="D71" s="813"/>
      <c r="E71" s="32"/>
      <c r="F71" s="4"/>
      <c r="H71" s="813"/>
      <c r="I71" s="32"/>
      <c r="J71" s="4"/>
      <c r="L71" s="813"/>
      <c r="M71" s="32"/>
      <c r="N71" s="4"/>
    </row>
    <row r="72" spans="1:16" s="2" customFormat="1" ht="9" customHeight="1">
      <c r="D72" s="813"/>
      <c r="E72" s="32"/>
      <c r="F72" s="4"/>
      <c r="H72" s="813"/>
      <c r="I72" s="32"/>
      <c r="J72" s="4"/>
      <c r="L72" s="813"/>
      <c r="M72" s="32"/>
      <c r="N72" s="4"/>
    </row>
    <row r="73" spans="1:16" s="2" customFormat="1" ht="9" customHeight="1">
      <c r="D73" s="813"/>
      <c r="E73" s="32"/>
      <c r="F73" s="4"/>
      <c r="H73" s="813"/>
      <c r="I73" s="32"/>
      <c r="J73" s="4"/>
      <c r="L73" s="813"/>
      <c r="M73" s="32"/>
      <c r="N73" s="4"/>
    </row>
    <row r="74" spans="1:16" s="2" customFormat="1" ht="9" customHeight="1">
      <c r="D74" s="813"/>
      <c r="E74" s="32"/>
      <c r="F74" s="4"/>
      <c r="H74" s="813"/>
      <c r="I74" s="32"/>
      <c r="J74" s="4"/>
      <c r="L74" s="813"/>
      <c r="M74" s="32"/>
      <c r="N74" s="4"/>
    </row>
    <row r="75" spans="1:16" s="2" customFormat="1" ht="9" customHeight="1">
      <c r="D75" s="813"/>
      <c r="E75" s="32"/>
      <c r="F75" s="4"/>
      <c r="H75" s="813"/>
      <c r="I75" s="32"/>
      <c r="J75" s="4"/>
      <c r="L75" s="813"/>
      <c r="M75" s="32"/>
      <c r="N75" s="4"/>
    </row>
    <row r="76" spans="1:16" s="2" customFormat="1" ht="9" customHeight="1">
      <c r="D76" s="813"/>
      <c r="E76" s="32"/>
      <c r="F76" s="4"/>
      <c r="H76" s="813"/>
      <c r="I76" s="32"/>
      <c r="J76" s="4"/>
      <c r="L76" s="813"/>
      <c r="M76" s="32"/>
      <c r="N76" s="4"/>
    </row>
    <row r="77" spans="1:16" s="2" customFormat="1" ht="9" customHeight="1">
      <c r="D77" s="813"/>
      <c r="E77" s="32"/>
      <c r="F77" s="4"/>
      <c r="H77" s="813"/>
      <c r="I77" s="32"/>
      <c r="J77" s="4"/>
      <c r="L77" s="813"/>
      <c r="M77" s="32"/>
      <c r="N77" s="4"/>
    </row>
    <row r="78" spans="1:16" s="2" customFormat="1" ht="9" customHeight="1">
      <c r="D78" s="813"/>
      <c r="E78" s="32"/>
      <c r="F78" s="4"/>
      <c r="H78" s="813"/>
      <c r="I78" s="32"/>
      <c r="J78" s="4"/>
      <c r="L78" s="813"/>
      <c r="M78" s="32"/>
      <c r="N78" s="4"/>
    </row>
    <row r="79" spans="1:16" s="2" customFormat="1" ht="9" customHeight="1">
      <c r="D79" s="813"/>
      <c r="E79" s="32"/>
      <c r="F79" s="4"/>
      <c r="H79" s="813"/>
      <c r="I79" s="32"/>
      <c r="J79" s="4"/>
      <c r="L79" s="813"/>
      <c r="M79" s="32"/>
      <c r="N79" s="4"/>
    </row>
    <row r="80" spans="1:16" s="2" customFormat="1" ht="9" customHeight="1">
      <c r="D80" s="813"/>
      <c r="E80" s="32"/>
      <c r="F80" s="4"/>
      <c r="H80" s="813"/>
      <c r="I80" s="32"/>
      <c r="J80" s="4"/>
      <c r="L80" s="813"/>
      <c r="M80" s="32"/>
      <c r="N80" s="4"/>
    </row>
    <row r="81" spans="4:14" s="2" customFormat="1" ht="9" customHeight="1">
      <c r="D81" s="813"/>
      <c r="E81" s="32"/>
      <c r="F81" s="4"/>
      <c r="H81" s="813"/>
      <c r="I81" s="32"/>
      <c r="J81" s="4"/>
      <c r="L81" s="813"/>
      <c r="M81" s="32"/>
      <c r="N81" s="4"/>
    </row>
    <row r="82" spans="4:14" s="2" customFormat="1" ht="9" customHeight="1">
      <c r="D82" s="813"/>
      <c r="E82" s="32"/>
      <c r="F82" s="4"/>
      <c r="H82" s="813"/>
      <c r="I82" s="32"/>
      <c r="J82" s="4"/>
      <c r="L82" s="813"/>
      <c r="M82" s="32"/>
      <c r="N82" s="4"/>
    </row>
    <row r="83" spans="4:14" s="2" customFormat="1" ht="9" customHeight="1">
      <c r="D83" s="813"/>
      <c r="E83" s="32"/>
      <c r="F83" s="4"/>
      <c r="H83" s="813"/>
      <c r="I83" s="32"/>
      <c r="J83" s="4"/>
      <c r="L83" s="813"/>
      <c r="M83" s="32"/>
      <c r="N83" s="4"/>
    </row>
    <row r="84" spans="4:14" s="2" customFormat="1" ht="9" customHeight="1">
      <c r="D84" s="813"/>
      <c r="E84" s="32"/>
      <c r="F84" s="4"/>
      <c r="H84" s="813"/>
      <c r="I84" s="32"/>
      <c r="J84" s="4"/>
      <c r="L84" s="813"/>
      <c r="M84" s="32"/>
      <c r="N84" s="4"/>
    </row>
    <row r="85" spans="4:14" s="2" customFormat="1" ht="9" customHeight="1">
      <c r="D85" s="813"/>
      <c r="E85" s="32"/>
      <c r="F85" s="4"/>
      <c r="H85" s="813"/>
      <c r="I85" s="32"/>
      <c r="J85" s="4"/>
      <c r="L85" s="813"/>
      <c r="M85" s="32"/>
      <c r="N85" s="4"/>
    </row>
    <row r="86" spans="4:14" s="2" customFormat="1" ht="9" customHeight="1">
      <c r="D86" s="813"/>
      <c r="E86" s="32"/>
      <c r="F86" s="4"/>
      <c r="H86" s="813"/>
      <c r="I86" s="32"/>
      <c r="J86" s="4"/>
      <c r="L86" s="813"/>
      <c r="M86" s="32"/>
      <c r="N86" s="4"/>
    </row>
    <row r="87" spans="4:14" ht="9" customHeight="1"/>
  </sheetData>
  <mergeCells count="1">
    <mergeCell ref="B35:B36"/>
  </mergeCells>
  <phoneticPr fontId="22"/>
  <printOptions horizontalCentered="1" gridLinesSet="0"/>
  <pageMargins left="0.39370078740157483" right="0.39370078740157483" top="0.39370078740157483" bottom="0.39370078740157483" header="0.19685039370078741" footer="0.19685039370078741"/>
  <pageSetup paperSize="9" scale="42" firstPageNumber="95" orientation="portrait" useFirstPageNumber="1" r:id="rId1"/>
  <headerFooter scaleWithDoc="0" alignWithMargins="0">
    <oddFooter>&amp;C116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41">
    <tabColor rgb="FFFFFF00"/>
    <pageSetUpPr fitToPage="1"/>
  </sheetPr>
  <dimension ref="A1:P74"/>
  <sheetViews>
    <sheetView showGridLines="0" view="pageBreakPreview" zoomScaleNormal="100" zoomScaleSheetLayoutView="100" workbookViewId="0">
      <pane ySplit="5" topLeftCell="A6" activePane="bottomLeft" state="frozen"/>
      <selection activeCell="A6" sqref="A6"/>
      <selection pane="bottomLeft" activeCell="A6" sqref="A6"/>
    </sheetView>
  </sheetViews>
  <sheetFormatPr defaultColWidth="10.625" defaultRowHeight="18" customHeight="1"/>
  <cols>
    <col min="1" max="1" width="1.625" style="3" customWidth="1"/>
    <col min="2" max="2" width="15" style="3" customWidth="1"/>
    <col min="3" max="3" width="38.5" style="3" customWidth="1"/>
    <col min="4" max="4" width="8.75" style="853" customWidth="1"/>
    <col min="5" max="5" width="7" style="555" customWidth="1"/>
    <col min="6" max="6" width="8.75" style="13" customWidth="1"/>
    <col min="7" max="7" width="38.5" style="3" customWidth="1"/>
    <col min="8" max="8" width="8.75" style="853" customWidth="1"/>
    <col min="9" max="9" width="7" style="555" customWidth="1"/>
    <col min="10" max="10" width="8.75" style="13" customWidth="1"/>
    <col min="11" max="11" width="38.5" style="3" customWidth="1"/>
    <col min="12" max="12" width="8.75" style="853" customWidth="1"/>
    <col min="13" max="13" width="7" style="555" customWidth="1"/>
    <col min="14" max="14" width="8.75" style="13" customWidth="1"/>
    <col min="15" max="16384" width="10.625" style="3"/>
  </cols>
  <sheetData>
    <row r="1" spans="1:16" s="47" customFormat="1" ht="18" customHeight="1">
      <c r="A1" s="351" t="s">
        <v>1058</v>
      </c>
      <c r="B1" s="352"/>
      <c r="C1" s="454"/>
      <c r="D1" s="799"/>
      <c r="E1" s="354"/>
      <c r="F1" s="581"/>
      <c r="G1" s="454"/>
      <c r="H1" s="810" t="s">
        <v>1157</v>
      </c>
      <c r="I1" s="354"/>
      <c r="J1" s="581"/>
      <c r="K1" s="454"/>
      <c r="L1" s="799"/>
      <c r="M1" s="354"/>
      <c r="N1" s="581"/>
    </row>
    <row r="2" spans="1:16" s="47" customFormat="1" ht="16.5" customHeight="1">
      <c r="A2" s="352"/>
      <c r="B2" s="352"/>
      <c r="C2" s="454"/>
      <c r="D2" s="799"/>
      <c r="E2" s="354"/>
      <c r="F2" s="581"/>
      <c r="G2" s="454"/>
      <c r="H2" s="799"/>
      <c r="I2" s="354"/>
      <c r="J2" s="581"/>
      <c r="K2" s="454"/>
      <c r="L2" s="799"/>
      <c r="M2" s="354"/>
      <c r="N2" s="581"/>
    </row>
    <row r="3" spans="1:16" s="47" customFormat="1" ht="16.5" customHeight="1">
      <c r="A3" s="352"/>
      <c r="B3" s="352"/>
      <c r="C3" s="454" t="s">
        <v>1</v>
      </c>
      <c r="D3" s="799"/>
      <c r="E3" s="354"/>
      <c r="F3" s="581"/>
      <c r="G3" s="454"/>
      <c r="H3" s="799"/>
      <c r="I3" s="354"/>
      <c r="J3" s="593"/>
      <c r="K3" s="454"/>
      <c r="L3" s="824"/>
      <c r="M3" s="354"/>
      <c r="N3" s="590" t="s">
        <v>408</v>
      </c>
    </row>
    <row r="4" spans="1:16" s="47" customFormat="1" ht="18" customHeight="1">
      <c r="A4" s="21" t="s">
        <v>416</v>
      </c>
      <c r="B4" s="22"/>
      <c r="C4" s="219" t="s">
        <v>8</v>
      </c>
      <c r="D4" s="800"/>
      <c r="E4" s="338"/>
      <c r="F4" s="582"/>
      <c r="G4" s="401" t="s">
        <v>426</v>
      </c>
      <c r="H4" s="811"/>
      <c r="I4" s="333"/>
      <c r="J4" s="583"/>
      <c r="K4" s="455" t="s">
        <v>427</v>
      </c>
      <c r="L4" s="811"/>
      <c r="M4" s="333"/>
      <c r="N4" s="591"/>
    </row>
    <row r="5" spans="1:16" s="47" customFormat="1" ht="18" customHeight="1">
      <c r="A5" s="23"/>
      <c r="B5" s="24"/>
      <c r="C5" s="455" t="s">
        <v>412</v>
      </c>
      <c r="D5" s="801" t="s">
        <v>429</v>
      </c>
      <c r="E5" s="334" t="s">
        <v>302</v>
      </c>
      <c r="F5" s="583" t="s">
        <v>413</v>
      </c>
      <c r="G5" s="457" t="s">
        <v>412</v>
      </c>
      <c r="H5" s="801" t="s">
        <v>429</v>
      </c>
      <c r="I5" s="334" t="s">
        <v>302</v>
      </c>
      <c r="J5" s="586" t="s">
        <v>413</v>
      </c>
      <c r="K5" s="487" t="s">
        <v>412</v>
      </c>
      <c r="L5" s="801" t="s">
        <v>429</v>
      </c>
      <c r="M5" s="334" t="s">
        <v>302</v>
      </c>
      <c r="N5" s="583" t="s">
        <v>413</v>
      </c>
    </row>
    <row r="6" spans="1:16" s="72" customFormat="1" ht="18.75">
      <c r="A6" s="177" t="s">
        <v>914</v>
      </c>
      <c r="B6" s="193"/>
      <c r="C6" s="80"/>
      <c r="D6" s="850"/>
      <c r="E6" s="82"/>
      <c r="F6" s="584"/>
      <c r="G6" s="86"/>
      <c r="H6" s="850"/>
      <c r="I6" s="82"/>
      <c r="J6" s="545"/>
      <c r="K6" s="86"/>
      <c r="L6" s="850"/>
      <c r="M6" s="82"/>
      <c r="N6" s="542"/>
    </row>
    <row r="7" spans="1:16" s="72" customFormat="1" ht="6" customHeight="1">
      <c r="A7" s="179"/>
      <c r="B7" s="194"/>
      <c r="C7" s="80"/>
      <c r="D7" s="850"/>
      <c r="E7" s="82"/>
      <c r="F7" s="542"/>
      <c r="G7" s="86"/>
      <c r="H7" s="850"/>
      <c r="I7" s="82"/>
      <c r="J7" s="545"/>
      <c r="K7" s="86"/>
      <c r="L7" s="850"/>
      <c r="M7" s="82"/>
      <c r="N7" s="542"/>
    </row>
    <row r="8" spans="1:16" s="2" customFormat="1" ht="16.5" customHeight="1">
      <c r="A8" s="179"/>
      <c r="B8" s="221" t="s">
        <v>915</v>
      </c>
      <c r="C8" s="80" t="s">
        <v>218</v>
      </c>
      <c r="D8" s="858">
        <v>400</v>
      </c>
      <c r="E8" s="82" t="s">
        <v>934</v>
      </c>
      <c r="F8" s="584">
        <v>2018</v>
      </c>
      <c r="G8" s="86" t="s">
        <v>298</v>
      </c>
      <c r="H8" s="858">
        <v>240</v>
      </c>
      <c r="I8" s="82" t="s">
        <v>934</v>
      </c>
      <c r="J8" s="545">
        <v>2018</v>
      </c>
      <c r="K8" s="86" t="s">
        <v>218</v>
      </c>
      <c r="L8" s="858">
        <v>1625</v>
      </c>
      <c r="M8" s="82" t="s">
        <v>935</v>
      </c>
      <c r="N8" s="584">
        <v>2018</v>
      </c>
      <c r="O8" s="72"/>
      <c r="P8" s="72"/>
    </row>
    <row r="9" spans="1:16" s="2" customFormat="1" ht="16.5" customHeight="1">
      <c r="A9" s="179"/>
      <c r="B9" s="221"/>
      <c r="C9" s="80" t="s">
        <v>219</v>
      </c>
      <c r="D9" s="858">
        <v>170</v>
      </c>
      <c r="E9" s="82" t="s">
        <v>11</v>
      </c>
      <c r="F9" s="584">
        <v>2021</v>
      </c>
      <c r="G9" s="86"/>
      <c r="H9" s="858"/>
      <c r="I9" s="82"/>
      <c r="J9" s="545"/>
      <c r="K9" s="86" t="s">
        <v>219</v>
      </c>
      <c r="L9" s="858">
        <v>1250</v>
      </c>
      <c r="M9" s="82" t="s">
        <v>935</v>
      </c>
      <c r="N9" s="542">
        <v>2021</v>
      </c>
      <c r="O9" s="72"/>
      <c r="P9" s="72"/>
    </row>
    <row r="10" spans="1:16" s="2" customFormat="1" ht="16.5" customHeight="1">
      <c r="A10" s="179"/>
      <c r="B10" s="222"/>
      <c r="C10" s="80"/>
      <c r="D10" s="858"/>
      <c r="E10" s="82"/>
      <c r="F10" s="542"/>
      <c r="G10" s="86"/>
      <c r="H10" s="858"/>
      <c r="I10" s="82"/>
      <c r="J10" s="545"/>
      <c r="K10" s="86"/>
      <c r="L10" s="858"/>
      <c r="M10" s="82"/>
      <c r="N10" s="542"/>
      <c r="O10" s="72"/>
      <c r="P10" s="72"/>
    </row>
    <row r="11" spans="1:16" s="2" customFormat="1" ht="16.5" customHeight="1">
      <c r="A11" s="179"/>
      <c r="B11" s="222"/>
      <c r="C11" s="80"/>
      <c r="D11" s="858"/>
      <c r="E11" s="82"/>
      <c r="F11" s="542"/>
      <c r="G11" s="86"/>
      <c r="H11" s="858"/>
      <c r="I11" s="82"/>
      <c r="J11" s="545"/>
      <c r="K11" s="86"/>
      <c r="L11" s="858"/>
      <c r="M11" s="82"/>
      <c r="N11" s="613"/>
      <c r="O11" s="72"/>
      <c r="P11" s="72"/>
    </row>
    <row r="12" spans="1:16" s="2" customFormat="1" ht="16.5" customHeight="1">
      <c r="A12" s="195"/>
      <c r="B12" s="222"/>
      <c r="C12" s="85"/>
      <c r="D12" s="858"/>
      <c r="E12" s="82"/>
      <c r="F12" s="542"/>
      <c r="G12" s="86"/>
      <c r="H12" s="858"/>
      <c r="I12" s="82"/>
      <c r="J12" s="545"/>
      <c r="K12" s="86"/>
      <c r="L12" s="858"/>
      <c r="M12" s="82"/>
      <c r="N12" s="613"/>
      <c r="O12" s="72"/>
      <c r="P12" s="72"/>
    </row>
    <row r="13" spans="1:16" s="2" customFormat="1" ht="16.5" customHeight="1">
      <c r="A13" s="179"/>
      <c r="B13" s="222"/>
      <c r="C13" s="126" t="s">
        <v>1134</v>
      </c>
      <c r="D13" s="858">
        <v>2631</v>
      </c>
      <c r="E13" s="82"/>
      <c r="F13" s="584"/>
      <c r="G13" s="126" t="s">
        <v>1134</v>
      </c>
      <c r="H13" s="858">
        <v>435</v>
      </c>
      <c r="I13" s="82"/>
      <c r="J13" s="545"/>
      <c r="K13" s="126" t="s">
        <v>1134</v>
      </c>
      <c r="L13" s="858">
        <v>1438</v>
      </c>
      <c r="M13" s="82"/>
      <c r="N13" s="542"/>
      <c r="O13" s="72"/>
      <c r="P13" s="72"/>
    </row>
    <row r="14" spans="1:16" s="2" customFormat="1" ht="16.5" customHeight="1">
      <c r="A14" s="179"/>
      <c r="B14" s="222"/>
      <c r="C14" s="126" t="s">
        <v>1135</v>
      </c>
      <c r="D14" s="858">
        <v>570</v>
      </c>
      <c r="E14" s="82"/>
      <c r="F14" s="542"/>
      <c r="G14" s="126" t="s">
        <v>1135</v>
      </c>
      <c r="H14" s="858">
        <v>240</v>
      </c>
      <c r="I14" s="82"/>
      <c r="J14" s="545"/>
      <c r="K14" s="126" t="s">
        <v>1135</v>
      </c>
      <c r="L14" s="858">
        <v>2875</v>
      </c>
      <c r="M14" s="82"/>
      <c r="N14" s="542"/>
      <c r="O14" s="72"/>
      <c r="P14" s="72"/>
    </row>
    <row r="15" spans="1:16" s="2" customFormat="1" ht="16.5" customHeight="1">
      <c r="A15" s="179"/>
      <c r="B15" s="222"/>
      <c r="C15" s="408" t="s">
        <v>1114</v>
      </c>
      <c r="D15" s="858">
        <v>3201</v>
      </c>
      <c r="E15" s="82"/>
      <c r="F15" s="542"/>
      <c r="G15" s="408" t="s">
        <v>1114</v>
      </c>
      <c r="H15" s="858">
        <v>675</v>
      </c>
      <c r="I15" s="82"/>
      <c r="J15" s="545"/>
      <c r="K15" s="408" t="s">
        <v>1114</v>
      </c>
      <c r="L15" s="858">
        <v>4313</v>
      </c>
      <c r="M15" s="82"/>
      <c r="N15" s="542"/>
      <c r="O15" s="72"/>
      <c r="P15" s="72"/>
    </row>
    <row r="16" spans="1:16" s="2" customFormat="1" ht="16.5" customHeight="1">
      <c r="A16" s="179"/>
      <c r="B16" s="194"/>
      <c r="C16" s="517"/>
      <c r="D16" s="859"/>
      <c r="E16" s="550"/>
      <c r="F16" s="543"/>
      <c r="G16" s="518"/>
      <c r="H16" s="867"/>
      <c r="I16" s="550"/>
      <c r="J16" s="600"/>
      <c r="K16" s="518"/>
      <c r="L16" s="867"/>
      <c r="M16" s="550"/>
      <c r="N16" s="543"/>
      <c r="O16" s="72"/>
      <c r="P16" s="72"/>
    </row>
    <row r="17" spans="1:16" s="2" customFormat="1" ht="16.5" customHeight="1">
      <c r="A17" s="179"/>
      <c r="B17" s="194"/>
      <c r="C17" s="85"/>
      <c r="D17" s="858"/>
      <c r="E17" s="82"/>
      <c r="F17" s="542"/>
      <c r="G17" s="86"/>
      <c r="H17" s="850"/>
      <c r="I17" s="82"/>
      <c r="J17" s="545"/>
      <c r="K17" s="86"/>
      <c r="L17" s="850"/>
      <c r="M17" s="82"/>
      <c r="N17" s="584"/>
      <c r="O17" s="72"/>
      <c r="P17" s="72"/>
    </row>
    <row r="18" spans="1:16" s="2" customFormat="1" ht="16.5" customHeight="1">
      <c r="A18" s="179"/>
      <c r="B18" s="221" t="s">
        <v>916</v>
      </c>
      <c r="C18" s="85"/>
      <c r="D18" s="858"/>
      <c r="E18" s="82"/>
      <c r="F18" s="584"/>
      <c r="G18" s="86"/>
      <c r="H18" s="850"/>
      <c r="I18" s="82"/>
      <c r="J18" s="545"/>
      <c r="K18" s="86"/>
      <c r="L18" s="850"/>
      <c r="M18" s="82"/>
      <c r="N18" s="584"/>
      <c r="O18" s="72"/>
      <c r="P18" s="72"/>
    </row>
    <row r="19" spans="1:16" s="2" customFormat="1" ht="16.5" customHeight="1">
      <c r="A19" s="179"/>
      <c r="C19" s="519"/>
      <c r="D19" s="865"/>
      <c r="E19" s="551"/>
      <c r="F19" s="592"/>
      <c r="G19" s="520"/>
      <c r="H19" s="861"/>
      <c r="I19" s="551"/>
      <c r="J19" s="588"/>
      <c r="K19" s="520"/>
      <c r="L19" s="861"/>
      <c r="M19" s="560"/>
      <c r="N19" s="546"/>
      <c r="O19" s="72"/>
      <c r="P19" s="72"/>
    </row>
    <row r="20" spans="1:16" s="2" customFormat="1" ht="16.5" customHeight="1">
      <c r="A20" s="179"/>
      <c r="B20" s="222"/>
      <c r="C20" s="85"/>
      <c r="D20" s="829"/>
      <c r="E20" s="82"/>
      <c r="F20" s="542"/>
      <c r="G20" s="86"/>
      <c r="H20" s="850"/>
      <c r="I20" s="82"/>
      <c r="J20" s="545"/>
      <c r="K20" s="86"/>
      <c r="L20" s="850"/>
      <c r="M20" s="82"/>
      <c r="N20" s="542"/>
      <c r="O20" s="72"/>
      <c r="P20" s="72"/>
    </row>
    <row r="21" spans="1:16" s="2" customFormat="1" ht="16.5" customHeight="1">
      <c r="A21" s="179"/>
      <c r="B21" s="222" t="s">
        <v>936</v>
      </c>
      <c r="C21" s="80"/>
      <c r="D21" s="858"/>
      <c r="E21" s="82"/>
      <c r="F21" s="584"/>
      <c r="G21" s="86"/>
      <c r="H21" s="850"/>
      <c r="I21" s="82"/>
      <c r="J21" s="545"/>
      <c r="K21" s="86"/>
      <c r="L21" s="858"/>
      <c r="M21" s="391"/>
      <c r="N21" s="584"/>
      <c r="O21" s="72"/>
      <c r="P21" s="72"/>
    </row>
    <row r="22" spans="1:16" s="2" customFormat="1" ht="16.5" customHeight="1">
      <c r="A22" s="179"/>
      <c r="B22" s="222"/>
      <c r="C22" s="519"/>
      <c r="D22" s="861"/>
      <c r="E22" s="551"/>
      <c r="F22" s="546"/>
      <c r="G22" s="520"/>
      <c r="H22" s="861"/>
      <c r="I22" s="551"/>
      <c r="J22" s="588"/>
      <c r="K22" s="520"/>
      <c r="L22" s="865"/>
      <c r="M22" s="551"/>
      <c r="N22" s="546"/>
      <c r="O22" s="72"/>
      <c r="P22" s="72"/>
    </row>
    <row r="23" spans="1:16" s="2" customFormat="1" ht="16.5" customHeight="1">
      <c r="A23" s="179"/>
      <c r="B23" s="222"/>
      <c r="C23" s="85"/>
      <c r="D23" s="850"/>
      <c r="E23" s="82"/>
      <c r="F23" s="542"/>
      <c r="G23" s="86"/>
      <c r="H23" s="813"/>
      <c r="I23" s="82"/>
      <c r="J23" s="545"/>
      <c r="K23" s="86"/>
      <c r="L23" s="858"/>
      <c r="M23" s="82"/>
      <c r="N23" s="542"/>
      <c r="O23" s="72"/>
      <c r="P23" s="72"/>
    </row>
    <row r="24" spans="1:16" s="2" customFormat="1" ht="16.5" customHeight="1">
      <c r="A24" s="179"/>
      <c r="B24" s="222" t="s">
        <v>920</v>
      </c>
      <c r="C24" s="80"/>
      <c r="D24" s="850"/>
      <c r="E24" s="82"/>
      <c r="F24" s="542"/>
      <c r="G24" s="86"/>
      <c r="H24" s="850"/>
      <c r="I24" s="82"/>
      <c r="J24" s="545"/>
      <c r="K24" s="86"/>
      <c r="L24" s="858"/>
      <c r="M24" s="391"/>
      <c r="N24" s="542"/>
      <c r="O24" s="72"/>
      <c r="P24" s="72"/>
    </row>
    <row r="25" spans="1:16" s="2" customFormat="1" ht="16.5" customHeight="1">
      <c r="A25" s="179"/>
      <c r="B25" s="222"/>
      <c r="C25" s="519"/>
      <c r="D25" s="861"/>
      <c r="E25" s="551"/>
      <c r="F25" s="546"/>
      <c r="G25" s="520"/>
      <c r="H25" s="861"/>
      <c r="I25" s="551"/>
      <c r="J25" s="588"/>
      <c r="K25" s="520"/>
      <c r="L25" s="865"/>
      <c r="M25" s="551"/>
      <c r="N25" s="546"/>
      <c r="O25" s="72"/>
      <c r="P25" s="72"/>
    </row>
    <row r="26" spans="1:16" s="2" customFormat="1" ht="16.5" customHeight="1">
      <c r="A26" s="179"/>
      <c r="B26" s="222"/>
      <c r="C26" s="85"/>
      <c r="D26" s="850"/>
      <c r="E26" s="82"/>
      <c r="F26" s="542"/>
      <c r="G26" s="86"/>
      <c r="H26" s="850"/>
      <c r="I26" s="82"/>
      <c r="J26" s="545"/>
      <c r="K26" s="86"/>
      <c r="L26" s="858"/>
      <c r="M26" s="82"/>
      <c r="N26" s="542"/>
      <c r="O26" s="72"/>
      <c r="P26" s="72"/>
    </row>
    <row r="27" spans="1:16" s="2" customFormat="1" ht="16.5" customHeight="1">
      <c r="A27" s="179"/>
      <c r="B27" s="222" t="s">
        <v>921</v>
      </c>
      <c r="C27" s="80"/>
      <c r="D27" s="856"/>
      <c r="E27" s="82"/>
      <c r="F27" s="584"/>
      <c r="G27" s="86"/>
      <c r="H27" s="850"/>
      <c r="I27" s="82"/>
      <c r="J27" s="545"/>
      <c r="K27" s="86"/>
      <c r="L27" s="858"/>
      <c r="M27" s="82"/>
      <c r="N27" s="584"/>
      <c r="O27" s="72"/>
      <c r="P27" s="72"/>
    </row>
    <row r="28" spans="1:16" s="2" customFormat="1" ht="16.5" customHeight="1">
      <c r="A28" s="179"/>
      <c r="B28" s="221"/>
      <c r="C28" s="522"/>
      <c r="D28" s="861"/>
      <c r="E28" s="551"/>
      <c r="F28" s="546"/>
      <c r="G28" s="523"/>
      <c r="H28" s="861"/>
      <c r="I28" s="551"/>
      <c r="J28" s="588"/>
      <c r="K28" s="523"/>
      <c r="L28" s="865"/>
      <c r="M28" s="551"/>
      <c r="N28" s="546"/>
      <c r="O28" s="72"/>
      <c r="P28" s="72"/>
    </row>
    <row r="29" spans="1:16" s="2" customFormat="1" ht="16.5" customHeight="1">
      <c r="A29" s="179"/>
      <c r="B29" s="221"/>
      <c r="C29" s="85"/>
      <c r="D29" s="813"/>
      <c r="E29" s="82"/>
      <c r="F29" s="542"/>
      <c r="G29" s="86"/>
      <c r="H29" s="813"/>
      <c r="I29" s="82"/>
      <c r="J29" s="545"/>
      <c r="K29" s="86"/>
      <c r="L29" s="858"/>
      <c r="M29" s="82"/>
      <c r="N29" s="542"/>
      <c r="O29" s="72"/>
      <c r="P29" s="72"/>
    </row>
    <row r="30" spans="1:16" s="2" customFormat="1" ht="16.5" customHeight="1">
      <c r="A30" s="179"/>
      <c r="B30" s="221" t="s">
        <v>922</v>
      </c>
      <c r="C30" s="80"/>
      <c r="D30" s="850"/>
      <c r="E30" s="82"/>
      <c r="F30" s="584"/>
      <c r="G30" s="86"/>
      <c r="H30" s="850"/>
      <c r="I30" s="82"/>
      <c r="J30" s="545"/>
      <c r="K30" s="86"/>
      <c r="L30" s="858"/>
      <c r="M30" s="391"/>
      <c r="N30" s="542"/>
      <c r="O30" s="72"/>
      <c r="P30" s="72"/>
    </row>
    <row r="31" spans="1:16" s="2" customFormat="1" ht="16.5" customHeight="1">
      <c r="A31" s="179"/>
      <c r="B31" s="222"/>
      <c r="C31" s="519"/>
      <c r="D31" s="861"/>
      <c r="E31" s="551"/>
      <c r="F31" s="546"/>
      <c r="G31" s="520"/>
      <c r="H31" s="861"/>
      <c r="I31" s="551"/>
      <c r="J31" s="588"/>
      <c r="K31" s="520"/>
      <c r="L31" s="865"/>
      <c r="M31" s="551"/>
      <c r="N31" s="546"/>
      <c r="O31" s="72"/>
      <c r="P31" s="72"/>
    </row>
    <row r="32" spans="1:16" s="2" customFormat="1" ht="16.5" customHeight="1">
      <c r="A32" s="179"/>
      <c r="B32" s="222"/>
      <c r="C32" s="85"/>
      <c r="D32" s="850"/>
      <c r="E32" s="82"/>
      <c r="F32" s="584"/>
      <c r="G32" s="86"/>
      <c r="H32" s="850"/>
      <c r="I32" s="82"/>
      <c r="J32" s="545"/>
      <c r="K32" s="86"/>
      <c r="L32" s="858"/>
      <c r="M32" s="82"/>
      <c r="N32" s="542"/>
      <c r="O32" s="72"/>
      <c r="P32" s="72"/>
    </row>
    <row r="33" spans="1:16" s="2" customFormat="1" ht="16.5" customHeight="1">
      <c r="A33" s="179"/>
      <c r="B33" s="222" t="s">
        <v>923</v>
      </c>
      <c r="C33" s="80"/>
      <c r="D33" s="850"/>
      <c r="E33" s="82"/>
      <c r="F33" s="542"/>
      <c r="G33" s="86"/>
      <c r="H33" s="850"/>
      <c r="I33" s="82"/>
      <c r="J33" s="545"/>
      <c r="K33" s="86" t="s">
        <v>757</v>
      </c>
      <c r="L33" s="858">
        <v>1750</v>
      </c>
      <c r="M33" s="82" t="s">
        <v>934</v>
      </c>
      <c r="N33" s="542" t="s">
        <v>220</v>
      </c>
      <c r="O33" s="72"/>
      <c r="P33" s="72"/>
    </row>
    <row r="34" spans="1:16" s="2" customFormat="1" ht="16.5" customHeight="1">
      <c r="A34" s="179"/>
      <c r="B34" s="199"/>
      <c r="C34" s="519"/>
      <c r="D34" s="861"/>
      <c r="E34" s="551"/>
      <c r="F34" s="546"/>
      <c r="G34" s="520"/>
      <c r="H34" s="861"/>
      <c r="I34" s="551"/>
      <c r="J34" s="588"/>
      <c r="K34" s="520"/>
      <c r="L34" s="861"/>
      <c r="M34" s="551"/>
      <c r="N34" s="546"/>
      <c r="O34" s="72"/>
      <c r="P34" s="72"/>
    </row>
    <row r="35" spans="1:16" s="2" customFormat="1" ht="16.5" customHeight="1">
      <c r="A35" s="179"/>
      <c r="B35" s="199"/>
      <c r="C35" s="80"/>
      <c r="D35" s="850"/>
      <c r="E35" s="82"/>
      <c r="F35" s="584"/>
      <c r="G35" s="86"/>
      <c r="H35" s="850"/>
      <c r="I35" s="82"/>
      <c r="J35" s="545"/>
      <c r="K35" s="86"/>
      <c r="L35" s="850"/>
      <c r="M35" s="82"/>
      <c r="N35" s="542"/>
      <c r="O35" s="72"/>
      <c r="P35" s="72"/>
    </row>
    <row r="36" spans="1:16" s="2" customFormat="1" ht="16.5" customHeight="1">
      <c r="A36" s="179"/>
      <c r="B36" s="222" t="s">
        <v>937</v>
      </c>
      <c r="C36" s="80"/>
      <c r="D36" s="850"/>
      <c r="E36" s="82"/>
      <c r="F36" s="542"/>
      <c r="G36" s="86"/>
      <c r="H36" s="850"/>
      <c r="I36" s="82"/>
      <c r="J36" s="545"/>
      <c r="K36" s="86"/>
      <c r="L36" s="850"/>
      <c r="M36" s="82"/>
      <c r="N36" s="542"/>
      <c r="O36" s="72"/>
      <c r="P36" s="72"/>
    </row>
    <row r="37" spans="1:16" s="2" customFormat="1" ht="16.5" customHeight="1">
      <c r="A37" s="179"/>
      <c r="B37" s="222"/>
      <c r="C37" s="519"/>
      <c r="D37" s="861"/>
      <c r="E37" s="551"/>
      <c r="F37" s="546"/>
      <c r="G37" s="520"/>
      <c r="H37" s="861"/>
      <c r="I37" s="551"/>
      <c r="J37" s="588"/>
      <c r="K37" s="520"/>
      <c r="L37" s="861"/>
      <c r="M37" s="551"/>
      <c r="N37" s="546"/>
      <c r="O37" s="72"/>
      <c r="P37" s="72"/>
    </row>
    <row r="38" spans="1:16" s="2" customFormat="1" ht="16.5" customHeight="1">
      <c r="A38" s="179"/>
      <c r="B38" s="221"/>
      <c r="C38" s="80"/>
      <c r="D38" s="850"/>
      <c r="E38" s="82"/>
      <c r="F38" s="584"/>
      <c r="G38" s="86"/>
      <c r="H38" s="850"/>
      <c r="I38" s="82"/>
      <c r="J38" s="545"/>
      <c r="K38" s="86"/>
      <c r="L38" s="850"/>
      <c r="M38" s="82"/>
      <c r="N38" s="542"/>
      <c r="O38" s="72"/>
      <c r="P38" s="72"/>
    </row>
    <row r="39" spans="1:16" s="2" customFormat="1" ht="16.5" customHeight="1">
      <c r="A39" s="179"/>
      <c r="B39" s="222" t="s">
        <v>924</v>
      </c>
      <c r="C39" s="80" t="s">
        <v>1155</v>
      </c>
      <c r="D39" s="858">
        <v>250</v>
      </c>
      <c r="E39" s="82" t="s">
        <v>283</v>
      </c>
      <c r="F39" s="542">
        <v>2023</v>
      </c>
      <c r="G39" s="86"/>
      <c r="H39" s="850"/>
      <c r="I39" s="82"/>
      <c r="J39" s="545"/>
      <c r="K39" s="86"/>
      <c r="L39" s="850"/>
      <c r="M39" s="391"/>
      <c r="N39" s="542"/>
      <c r="O39" s="72"/>
      <c r="P39" s="72"/>
    </row>
    <row r="40" spans="1:16" s="2" customFormat="1" ht="16.5" customHeight="1">
      <c r="A40" s="184"/>
      <c r="B40" s="200"/>
      <c r="C40" s="80"/>
      <c r="D40" s="850"/>
      <c r="E40" s="82"/>
      <c r="F40" s="584"/>
      <c r="G40" s="86"/>
      <c r="H40" s="850"/>
      <c r="I40" s="82"/>
      <c r="J40" s="545"/>
      <c r="K40" s="86"/>
      <c r="L40" s="850"/>
      <c r="M40" s="82"/>
      <c r="N40" s="584"/>
      <c r="O40" s="72"/>
      <c r="P40" s="72"/>
    </row>
    <row r="41" spans="1:16" s="2" customFormat="1" ht="16.5" customHeight="1">
      <c r="A41" s="179"/>
      <c r="B41" s="201"/>
      <c r="C41" s="81"/>
      <c r="D41" s="863"/>
      <c r="E41" s="554"/>
      <c r="F41" s="541"/>
      <c r="G41" s="521"/>
      <c r="H41" s="863"/>
      <c r="I41" s="554"/>
      <c r="J41" s="544"/>
      <c r="K41" s="521"/>
      <c r="L41" s="863"/>
      <c r="M41" s="554"/>
      <c r="N41" s="541"/>
      <c r="O41" s="72"/>
      <c r="P41" s="72"/>
    </row>
    <row r="42" spans="1:16" s="2" customFormat="1" ht="16.5" customHeight="1">
      <c r="A42" s="179"/>
      <c r="B42" s="1607" t="s">
        <v>925</v>
      </c>
      <c r="C42" s="126" t="s">
        <v>1134</v>
      </c>
      <c r="D42" s="858">
        <v>1955</v>
      </c>
      <c r="E42" s="82"/>
      <c r="F42" s="584"/>
      <c r="G42" s="126" t="s">
        <v>1134</v>
      </c>
      <c r="H42" s="858">
        <v>2063</v>
      </c>
      <c r="I42" s="82"/>
      <c r="J42" s="545"/>
      <c r="K42" s="126" t="s">
        <v>1134</v>
      </c>
      <c r="L42" s="858">
        <v>4250</v>
      </c>
      <c r="M42" s="82"/>
      <c r="N42" s="542"/>
      <c r="O42" s="72"/>
      <c r="P42" s="72"/>
    </row>
    <row r="43" spans="1:16" s="2" customFormat="1" ht="16.5" customHeight="1">
      <c r="A43" s="179"/>
      <c r="B43" s="1609"/>
      <c r="C43" s="126" t="s">
        <v>1135</v>
      </c>
      <c r="D43" s="858">
        <v>250</v>
      </c>
      <c r="E43" s="82"/>
      <c r="F43" s="542"/>
      <c r="G43" s="126" t="s">
        <v>1135</v>
      </c>
      <c r="H43" s="858">
        <v>0</v>
      </c>
      <c r="I43" s="82"/>
      <c r="J43" s="545"/>
      <c r="K43" s="126" t="s">
        <v>1135</v>
      </c>
      <c r="L43" s="858">
        <v>1750</v>
      </c>
      <c r="M43" s="82"/>
      <c r="N43" s="542"/>
      <c r="O43" s="72"/>
      <c r="P43" s="72"/>
    </row>
    <row r="44" spans="1:16" s="2" customFormat="1" ht="16.5" customHeight="1">
      <c r="A44" s="179"/>
      <c r="B44" s="222"/>
      <c r="C44" s="408" t="s">
        <v>1114</v>
      </c>
      <c r="D44" s="858">
        <v>2205</v>
      </c>
      <c r="E44" s="82"/>
      <c r="F44" s="542"/>
      <c r="G44" s="408" t="s">
        <v>1114</v>
      </c>
      <c r="H44" s="858">
        <v>2063</v>
      </c>
      <c r="I44" s="82"/>
      <c r="J44" s="542"/>
      <c r="K44" s="408" t="s">
        <v>1114</v>
      </c>
      <c r="L44" s="858">
        <v>6000</v>
      </c>
      <c r="M44" s="82"/>
      <c r="N44" s="542"/>
      <c r="O44" s="72"/>
      <c r="P44" s="72"/>
    </row>
    <row r="45" spans="1:16" s="2" customFormat="1" ht="16.5" customHeight="1">
      <c r="A45" s="179"/>
      <c r="B45" s="200"/>
      <c r="C45" s="33"/>
      <c r="D45" s="859"/>
      <c r="E45" s="550"/>
      <c r="F45" s="596"/>
      <c r="G45" s="189"/>
      <c r="H45" s="859"/>
      <c r="I45" s="550"/>
      <c r="J45" s="600"/>
      <c r="K45" s="189"/>
      <c r="L45" s="859"/>
      <c r="M45" s="550"/>
      <c r="N45" s="596"/>
      <c r="O45" s="72"/>
      <c r="P45" s="72"/>
    </row>
    <row r="46" spans="1:16" s="2" customFormat="1" ht="16.5" customHeight="1">
      <c r="A46" s="182"/>
      <c r="B46" s="202"/>
      <c r="C46" s="81"/>
      <c r="D46" s="864"/>
      <c r="E46" s="554"/>
      <c r="F46" s="541"/>
      <c r="G46" s="521"/>
      <c r="H46" s="864"/>
      <c r="I46" s="554"/>
      <c r="J46" s="544"/>
      <c r="K46" s="521"/>
      <c r="L46" s="864"/>
      <c r="M46" s="554"/>
      <c r="N46" s="541"/>
      <c r="O46" s="72"/>
      <c r="P46" s="72"/>
    </row>
    <row r="47" spans="1:16" s="2" customFormat="1" ht="16.5" customHeight="1">
      <c r="A47" s="580" t="s">
        <v>1218</v>
      </c>
      <c r="B47" s="203"/>
      <c r="C47" s="126" t="s">
        <v>1134</v>
      </c>
      <c r="D47" s="829">
        <v>4586</v>
      </c>
      <c r="E47" s="82"/>
      <c r="F47" s="542"/>
      <c r="G47" s="126" t="s">
        <v>1134</v>
      </c>
      <c r="H47" s="829">
        <v>2498</v>
      </c>
      <c r="I47" s="328"/>
      <c r="J47" s="545"/>
      <c r="K47" s="126" t="s">
        <v>1134</v>
      </c>
      <c r="L47" s="829">
        <f>L13+L42</f>
        <v>5688</v>
      </c>
      <c r="M47" s="328"/>
      <c r="N47" s="542"/>
      <c r="O47" s="568"/>
      <c r="P47" s="568"/>
    </row>
    <row r="48" spans="1:16" s="2" customFormat="1" ht="16.5" customHeight="1">
      <c r="A48" s="188"/>
      <c r="B48" s="203"/>
      <c r="C48" s="126" t="s">
        <v>1135</v>
      </c>
      <c r="D48" s="829">
        <v>820</v>
      </c>
      <c r="E48" s="82"/>
      <c r="F48" s="542"/>
      <c r="G48" s="126" t="s">
        <v>1135</v>
      </c>
      <c r="H48" s="829">
        <v>240</v>
      </c>
      <c r="I48" s="328"/>
      <c r="J48" s="545"/>
      <c r="K48" s="126" t="s">
        <v>1135</v>
      </c>
      <c r="L48" s="829">
        <f>L14+L43</f>
        <v>4625</v>
      </c>
      <c r="M48" s="328"/>
      <c r="N48" s="542"/>
      <c r="O48" s="568"/>
      <c r="P48" s="568"/>
    </row>
    <row r="49" spans="1:16" s="2" customFormat="1" ht="16.5" customHeight="1">
      <c r="A49" s="188"/>
      <c r="B49" s="203"/>
      <c r="C49" s="408" t="s">
        <v>1114</v>
      </c>
      <c r="D49" s="829">
        <v>5406</v>
      </c>
      <c r="E49" s="82"/>
      <c r="F49" s="542"/>
      <c r="G49" s="408" t="s">
        <v>1114</v>
      </c>
      <c r="H49" s="829">
        <v>2738</v>
      </c>
      <c r="I49" s="328"/>
      <c r="J49" s="545"/>
      <c r="K49" s="408" t="s">
        <v>1114</v>
      </c>
      <c r="L49" s="829">
        <f>SUM(L47:L48)</f>
        <v>10313</v>
      </c>
      <c r="M49" s="328"/>
      <c r="N49" s="542"/>
      <c r="O49" s="568"/>
      <c r="P49" s="568"/>
    </row>
    <row r="50" spans="1:16" s="2" customFormat="1" ht="16.5" customHeight="1">
      <c r="A50" s="33"/>
      <c r="B50" s="48"/>
      <c r="C50" s="33"/>
      <c r="D50" s="819"/>
      <c r="E50" s="387"/>
      <c r="F50" s="49"/>
      <c r="G50" s="189"/>
      <c r="H50" s="819"/>
      <c r="I50" s="387"/>
      <c r="J50" s="171"/>
      <c r="K50" s="33"/>
      <c r="L50" s="819"/>
      <c r="M50" s="387"/>
      <c r="N50" s="49"/>
    </row>
    <row r="51" spans="1:16" ht="16.5" customHeight="1"/>
    <row r="52" spans="1:16" ht="16.5" customHeight="1"/>
    <row r="53" spans="1:16" ht="16.5" customHeight="1"/>
    <row r="54" spans="1:16" s="47" customFormat="1" ht="18" customHeight="1">
      <c r="A54" s="21" t="s">
        <v>416</v>
      </c>
      <c r="B54" s="22"/>
      <c r="C54" s="219" t="s">
        <v>8</v>
      </c>
      <c r="D54" s="800"/>
      <c r="E54" s="338"/>
      <c r="F54" s="582"/>
      <c r="G54" s="401" t="s">
        <v>426</v>
      </c>
      <c r="H54" s="811"/>
      <c r="I54" s="333"/>
      <c r="J54" s="583"/>
      <c r="K54" s="455" t="s">
        <v>427</v>
      </c>
      <c r="L54" s="811"/>
      <c r="M54" s="333"/>
      <c r="N54" s="591"/>
    </row>
    <row r="55" spans="1:16" s="47" customFormat="1" ht="18" customHeight="1">
      <c r="A55" s="23"/>
      <c r="B55" s="24"/>
      <c r="C55" s="455" t="s">
        <v>412</v>
      </c>
      <c r="D55" s="801" t="s">
        <v>429</v>
      </c>
      <c r="E55" s="334" t="s">
        <v>302</v>
      </c>
      <c r="F55" s="583" t="s">
        <v>413</v>
      </c>
      <c r="G55" s="457" t="s">
        <v>412</v>
      </c>
      <c r="H55" s="801" t="s">
        <v>429</v>
      </c>
      <c r="I55" s="334" t="s">
        <v>302</v>
      </c>
      <c r="J55" s="586" t="s">
        <v>413</v>
      </c>
      <c r="K55" s="487" t="s">
        <v>412</v>
      </c>
      <c r="L55" s="801" t="s">
        <v>429</v>
      </c>
      <c r="M55" s="334" t="s">
        <v>302</v>
      </c>
      <c r="N55" s="583" t="s">
        <v>413</v>
      </c>
    </row>
    <row r="56" spans="1:16" s="72" customFormat="1" ht="18.75">
      <c r="A56" s="177" t="s">
        <v>926</v>
      </c>
      <c r="B56" s="193"/>
      <c r="C56" s="80"/>
      <c r="D56" s="850"/>
      <c r="E56" s="82"/>
      <c r="F56" s="584"/>
      <c r="G56" s="86"/>
      <c r="H56" s="850"/>
      <c r="I56" s="82"/>
      <c r="J56" s="545"/>
      <c r="K56" s="86"/>
      <c r="L56" s="850"/>
      <c r="M56" s="82"/>
      <c r="N56" s="542"/>
    </row>
    <row r="57" spans="1:16" s="72" customFormat="1" ht="6" customHeight="1">
      <c r="A57" s="179"/>
      <c r="B57" s="194"/>
      <c r="C57" s="80"/>
      <c r="D57" s="850"/>
      <c r="E57" s="82"/>
      <c r="F57" s="542"/>
      <c r="G57" s="86"/>
      <c r="H57" s="850"/>
      <c r="I57" s="82"/>
      <c r="J57" s="545"/>
      <c r="K57" s="86"/>
      <c r="L57" s="850"/>
      <c r="M57" s="82"/>
      <c r="N57" s="542"/>
    </row>
    <row r="58" spans="1:16" s="2" customFormat="1" ht="16.5" customHeight="1">
      <c r="A58" s="179"/>
      <c r="B58" s="181" t="s">
        <v>927</v>
      </c>
      <c r="C58" s="80"/>
      <c r="D58" s="850"/>
      <c r="E58" s="82"/>
      <c r="F58" s="542"/>
      <c r="G58" s="80"/>
      <c r="H58" s="850"/>
      <c r="I58" s="82"/>
      <c r="J58" s="542"/>
      <c r="K58" s="80"/>
      <c r="L58" s="850"/>
      <c r="M58" s="82"/>
      <c r="N58" s="542"/>
      <c r="O58" s="72"/>
      <c r="P58" s="72"/>
    </row>
    <row r="59" spans="1:16" s="2" customFormat="1" ht="16.5" customHeight="1">
      <c r="A59" s="179"/>
      <c r="B59" s="181"/>
      <c r="C59" s="519"/>
      <c r="D59" s="861"/>
      <c r="E59" s="551"/>
      <c r="F59" s="546"/>
      <c r="G59" s="519"/>
      <c r="H59" s="861"/>
      <c r="I59" s="551"/>
      <c r="J59" s="546"/>
      <c r="K59" s="519"/>
      <c r="L59" s="861"/>
      <c r="M59" s="551"/>
      <c r="N59" s="546"/>
      <c r="O59" s="72"/>
      <c r="P59" s="72"/>
    </row>
    <row r="60" spans="1:16" s="2" customFormat="1" ht="16.5" customHeight="1">
      <c r="A60" s="179"/>
      <c r="B60" s="181"/>
      <c r="C60" s="85"/>
      <c r="D60" s="850"/>
      <c r="E60" s="82"/>
      <c r="F60" s="542"/>
      <c r="G60" s="85"/>
      <c r="H60" s="850"/>
      <c r="I60" s="82"/>
      <c r="J60" s="542"/>
      <c r="K60" s="85"/>
      <c r="L60" s="850"/>
      <c r="M60" s="82"/>
      <c r="N60" s="542"/>
      <c r="O60" s="72"/>
      <c r="P60" s="72"/>
    </row>
    <row r="61" spans="1:16" s="2" customFormat="1" ht="16.5" customHeight="1">
      <c r="A61" s="179"/>
      <c r="B61" s="181" t="s">
        <v>928</v>
      </c>
      <c r="C61" s="80"/>
      <c r="D61" s="850"/>
      <c r="E61" s="82"/>
      <c r="F61" s="542"/>
      <c r="G61" s="80"/>
      <c r="H61" s="850"/>
      <c r="I61" s="82"/>
      <c r="J61" s="542"/>
      <c r="K61" s="80"/>
      <c r="L61" s="850"/>
      <c r="M61" s="82"/>
      <c r="N61" s="542"/>
      <c r="O61" s="72"/>
      <c r="P61" s="72"/>
    </row>
    <row r="62" spans="1:16" s="2" customFormat="1" ht="16.5" customHeight="1">
      <c r="A62" s="179"/>
      <c r="B62" s="181"/>
      <c r="C62" s="519"/>
      <c r="D62" s="861"/>
      <c r="E62" s="551"/>
      <c r="F62" s="546"/>
      <c r="G62" s="519"/>
      <c r="H62" s="861"/>
      <c r="I62" s="551"/>
      <c r="J62" s="546"/>
      <c r="K62" s="519"/>
      <c r="L62" s="861"/>
      <c r="M62" s="551"/>
      <c r="N62" s="546"/>
      <c r="O62" s="72"/>
      <c r="P62" s="72"/>
    </row>
    <row r="63" spans="1:16" s="2" customFormat="1" ht="16.5" customHeight="1">
      <c r="A63" s="179"/>
      <c r="B63" s="181"/>
      <c r="C63" s="85"/>
      <c r="D63" s="850"/>
      <c r="E63" s="82"/>
      <c r="F63" s="542"/>
      <c r="G63" s="85"/>
      <c r="H63" s="850"/>
      <c r="I63" s="82"/>
      <c r="J63" s="542"/>
      <c r="K63" s="85"/>
      <c r="L63" s="850"/>
      <c r="M63" s="82"/>
      <c r="N63" s="542"/>
      <c r="O63" s="72"/>
      <c r="P63" s="72"/>
    </row>
    <row r="64" spans="1:16" s="2" customFormat="1" ht="16.5" customHeight="1">
      <c r="A64" s="179"/>
      <c r="B64" s="181" t="s">
        <v>932</v>
      </c>
      <c r="C64" s="80"/>
      <c r="D64" s="850"/>
      <c r="E64" s="82"/>
      <c r="F64" s="542"/>
      <c r="G64" s="80"/>
      <c r="H64" s="850"/>
      <c r="I64" s="82"/>
      <c r="J64" s="542"/>
      <c r="K64" s="80"/>
      <c r="L64" s="850"/>
      <c r="M64" s="82"/>
      <c r="N64" s="542"/>
      <c r="O64" s="72"/>
      <c r="P64" s="72"/>
    </row>
    <row r="65" spans="1:16" s="2" customFormat="1" ht="16.5" customHeight="1">
      <c r="A65" s="179"/>
      <c r="B65" s="181"/>
      <c r="C65" s="519"/>
      <c r="D65" s="861"/>
      <c r="E65" s="551"/>
      <c r="F65" s="546"/>
      <c r="G65" s="519"/>
      <c r="H65" s="861"/>
      <c r="I65" s="551"/>
      <c r="J65" s="546"/>
      <c r="K65" s="519"/>
      <c r="L65" s="861"/>
      <c r="M65" s="551"/>
      <c r="N65" s="546"/>
      <c r="O65" s="72"/>
      <c r="P65" s="72"/>
    </row>
    <row r="66" spans="1:16" s="2" customFormat="1" ht="16.5" customHeight="1">
      <c r="A66" s="179"/>
      <c r="B66" s="181"/>
      <c r="C66" s="85"/>
      <c r="D66" s="850"/>
      <c r="E66" s="82"/>
      <c r="F66" s="542"/>
      <c r="G66" s="85"/>
      <c r="H66" s="850"/>
      <c r="I66" s="82"/>
      <c r="J66" s="542"/>
      <c r="K66" s="85"/>
      <c r="L66" s="850"/>
      <c r="M66" s="82"/>
      <c r="N66" s="542"/>
      <c r="O66" s="72"/>
      <c r="P66" s="72"/>
    </row>
    <row r="67" spans="1:16" s="2" customFormat="1" ht="16.5" customHeight="1">
      <c r="A67" s="179"/>
      <c r="B67" s="181" t="s">
        <v>930</v>
      </c>
      <c r="C67" s="80"/>
      <c r="D67" s="850"/>
      <c r="E67" s="82"/>
      <c r="F67" s="542"/>
      <c r="G67" s="80"/>
      <c r="H67" s="850"/>
      <c r="I67" s="82"/>
      <c r="J67" s="542"/>
      <c r="K67" s="80"/>
      <c r="L67" s="850"/>
      <c r="M67" s="82"/>
      <c r="N67" s="542"/>
      <c r="O67" s="72"/>
      <c r="P67" s="72"/>
    </row>
    <row r="68" spans="1:16" s="2" customFormat="1" ht="16.5" customHeight="1">
      <c r="A68" s="179"/>
      <c r="B68" s="220" t="s">
        <v>227</v>
      </c>
      <c r="C68" s="80"/>
      <c r="D68" s="850"/>
      <c r="E68" s="82"/>
      <c r="F68" s="542"/>
      <c r="G68" s="80"/>
      <c r="H68" s="850"/>
      <c r="I68" s="82"/>
      <c r="J68" s="542"/>
      <c r="K68" s="80"/>
      <c r="L68" s="850"/>
      <c r="M68" s="82"/>
      <c r="N68" s="542"/>
      <c r="O68" s="72"/>
      <c r="P68" s="72"/>
    </row>
    <row r="69" spans="1:16" s="2" customFormat="1" ht="16.5" customHeight="1">
      <c r="A69" s="182"/>
      <c r="B69" s="204"/>
      <c r="C69" s="81"/>
      <c r="D69" s="866"/>
      <c r="E69" s="559"/>
      <c r="F69" s="541"/>
      <c r="G69" s="81"/>
      <c r="H69" s="866"/>
      <c r="I69" s="559"/>
      <c r="J69" s="541"/>
      <c r="K69" s="81"/>
      <c r="L69" s="866"/>
      <c r="M69" s="559"/>
      <c r="N69" s="541"/>
      <c r="O69" s="72"/>
      <c r="P69" s="72"/>
    </row>
    <row r="70" spans="1:16" s="2" customFormat="1" ht="16.5" customHeight="1">
      <c r="A70" s="80" t="s">
        <v>931</v>
      </c>
      <c r="B70" s="187"/>
      <c r="C70" s="126" t="s">
        <v>1134</v>
      </c>
      <c r="D70" s="829">
        <v>487</v>
      </c>
      <c r="E70" s="82"/>
      <c r="F70" s="542"/>
      <c r="G70" s="126" t="s">
        <v>1134</v>
      </c>
      <c r="H70" s="858">
        <v>33</v>
      </c>
      <c r="I70" s="82"/>
      <c r="J70" s="542"/>
      <c r="K70" s="126" t="s">
        <v>1134</v>
      </c>
      <c r="L70" s="829">
        <v>300</v>
      </c>
      <c r="M70" s="82"/>
      <c r="N70" s="542"/>
      <c r="O70" s="568"/>
      <c r="P70" s="568"/>
    </row>
    <row r="71" spans="1:16" s="2" customFormat="1" ht="16.5" customHeight="1">
      <c r="A71" s="188"/>
      <c r="B71" s="187"/>
      <c r="C71" s="126" t="s">
        <v>1135</v>
      </c>
      <c r="D71" s="858">
        <v>0</v>
      </c>
      <c r="E71" s="82"/>
      <c r="F71" s="542"/>
      <c r="G71" s="126" t="s">
        <v>1135</v>
      </c>
      <c r="H71" s="858">
        <v>0</v>
      </c>
      <c r="I71" s="82"/>
      <c r="J71" s="542"/>
      <c r="K71" s="126" t="s">
        <v>1135</v>
      </c>
      <c r="L71" s="858">
        <v>0</v>
      </c>
      <c r="M71" s="82"/>
      <c r="N71" s="542"/>
      <c r="O71" s="568"/>
      <c r="P71" s="568"/>
    </row>
    <row r="72" spans="1:16" s="2" customFormat="1" ht="16.5" customHeight="1">
      <c r="A72" s="188"/>
      <c r="B72" s="187"/>
      <c r="C72" s="408" t="s">
        <v>1114</v>
      </c>
      <c r="D72" s="829">
        <v>487</v>
      </c>
      <c r="E72" s="82"/>
      <c r="F72" s="542"/>
      <c r="G72" s="408" t="s">
        <v>1114</v>
      </c>
      <c r="H72" s="829">
        <v>33</v>
      </c>
      <c r="I72" s="82"/>
      <c r="J72" s="542"/>
      <c r="K72" s="408" t="s">
        <v>1114</v>
      </c>
      <c r="L72" s="829">
        <v>300</v>
      </c>
      <c r="M72" s="82"/>
      <c r="N72" s="542"/>
      <c r="O72" s="568"/>
      <c r="P72" s="568"/>
    </row>
    <row r="73" spans="1:16" s="2" customFormat="1" ht="16.5" customHeight="1">
      <c r="A73" s="33"/>
      <c r="B73" s="189"/>
      <c r="C73" s="33"/>
      <c r="D73" s="819"/>
      <c r="E73" s="387"/>
      <c r="F73" s="49"/>
      <c r="G73" s="33"/>
      <c r="H73" s="819"/>
      <c r="I73" s="387"/>
      <c r="J73" s="49"/>
      <c r="K73" s="33"/>
      <c r="L73" s="819"/>
      <c r="M73" s="387"/>
      <c r="N73" s="49"/>
    </row>
    <row r="74" spans="1:16" ht="16.5" customHeight="1"/>
  </sheetData>
  <mergeCells count="1">
    <mergeCell ref="B42:B43"/>
  </mergeCells>
  <phoneticPr fontId="22"/>
  <printOptions horizontalCentered="1" gridLinesSet="0"/>
  <pageMargins left="0.39370078740157483" right="0.39370078740157483" top="0.39370078740157483" bottom="0.39370078740157483" header="0.19685039370078741" footer="0.19685039370078741"/>
  <pageSetup paperSize="9" scale="42" firstPageNumber="95" orientation="portrait" useFirstPageNumber="1" r:id="rId1"/>
  <headerFooter scaleWithDoc="0" alignWithMargins="0">
    <oddFooter>&amp;C117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42">
    <tabColor rgb="FFFFFF00"/>
    <pageSetUpPr fitToPage="1"/>
  </sheetPr>
  <dimension ref="A1:AG71"/>
  <sheetViews>
    <sheetView showGridLines="0" view="pageBreakPreview" zoomScaleNormal="100" zoomScaleSheetLayoutView="100" workbookViewId="0">
      <pane ySplit="5" topLeftCell="A6" activePane="bottomLeft" state="frozen"/>
      <selection activeCell="A6" sqref="A6"/>
      <selection pane="bottomLeft" activeCell="C1" sqref="C1"/>
    </sheetView>
  </sheetViews>
  <sheetFormatPr defaultColWidth="10.625" defaultRowHeight="18" customHeight="1"/>
  <cols>
    <col min="1" max="1" width="1.625" style="3" customWidth="1"/>
    <col min="2" max="2" width="15" style="3" customWidth="1"/>
    <col min="3" max="3" width="38.5" style="3" customWidth="1"/>
    <col min="4" max="4" width="8.75" style="574" customWidth="1"/>
    <col min="5" max="5" width="7" style="555" customWidth="1"/>
    <col min="6" max="6" width="8.75" style="13" customWidth="1"/>
    <col min="7" max="7" width="38.5" style="3" customWidth="1"/>
    <col min="8" max="8" width="8.75" style="574" customWidth="1"/>
    <col min="9" max="9" width="7" style="555" customWidth="1"/>
    <col min="10" max="10" width="8.75" style="13" customWidth="1"/>
    <col min="11" max="11" width="38.5" style="3" customWidth="1"/>
    <col min="12" max="12" width="8.75" style="574" customWidth="1"/>
    <col min="13" max="13" width="7" style="555" customWidth="1"/>
    <col min="14" max="14" width="8.75" style="13" customWidth="1"/>
    <col min="15" max="16384" width="10.625" style="3"/>
  </cols>
  <sheetData>
    <row r="1" spans="1:33" s="47" customFormat="1" ht="18" customHeight="1">
      <c r="A1" s="351" t="s">
        <v>1058</v>
      </c>
      <c r="B1" s="352"/>
      <c r="C1" s="454"/>
      <c r="D1" s="371"/>
      <c r="E1" s="354"/>
      <c r="F1" s="581"/>
      <c r="G1" s="454"/>
      <c r="H1" s="375" t="s">
        <v>1157</v>
      </c>
      <c r="I1" s="354"/>
      <c r="J1" s="581"/>
      <c r="K1" s="454"/>
      <c r="L1" s="371"/>
      <c r="M1" s="354"/>
      <c r="N1" s="581"/>
    </row>
    <row r="2" spans="1:33" s="47" customFormat="1" ht="16.5" customHeight="1">
      <c r="A2" s="352"/>
      <c r="B2" s="352"/>
      <c r="C2" s="454"/>
      <c r="D2" s="371"/>
      <c r="E2" s="354"/>
      <c r="F2" s="581"/>
      <c r="G2" s="454"/>
      <c r="H2" s="371"/>
      <c r="I2" s="354"/>
      <c r="J2" s="581"/>
      <c r="K2" s="454"/>
      <c r="L2" s="371"/>
      <c r="M2" s="354"/>
      <c r="N2" s="581"/>
    </row>
    <row r="3" spans="1:33" s="47" customFormat="1" ht="16.5" customHeight="1">
      <c r="A3" s="352"/>
      <c r="B3" s="352"/>
      <c r="C3" s="454" t="s">
        <v>1</v>
      </c>
      <c r="D3" s="371"/>
      <c r="E3" s="354"/>
      <c r="F3" s="581"/>
      <c r="G3" s="454"/>
      <c r="H3" s="400"/>
      <c r="I3" s="354"/>
      <c r="J3" s="590" t="s">
        <v>408</v>
      </c>
      <c r="K3" s="454"/>
      <c r="L3" s="371"/>
      <c r="M3" s="354"/>
      <c r="N3" s="605"/>
    </row>
    <row r="4" spans="1:33" s="47" customFormat="1" ht="18" customHeight="1">
      <c r="A4" s="21" t="s">
        <v>416</v>
      </c>
      <c r="B4" s="22"/>
      <c r="C4" s="219" t="s">
        <v>7</v>
      </c>
      <c r="D4" s="372"/>
      <c r="E4" s="338"/>
      <c r="F4" s="582"/>
      <c r="G4" s="401" t="s">
        <v>425</v>
      </c>
      <c r="H4" s="376"/>
      <c r="I4" s="333"/>
      <c r="J4" s="583"/>
      <c r="L4" s="377"/>
      <c r="M4" s="148"/>
      <c r="N4" s="308"/>
    </row>
    <row r="5" spans="1:33" s="47" customFormat="1" ht="18" customHeight="1">
      <c r="A5" s="23"/>
      <c r="B5" s="24"/>
      <c r="C5" s="455" t="s">
        <v>412</v>
      </c>
      <c r="D5" s="373" t="s">
        <v>429</v>
      </c>
      <c r="E5" s="334" t="s">
        <v>302</v>
      </c>
      <c r="F5" s="583" t="s">
        <v>413</v>
      </c>
      <c r="G5" s="457" t="s">
        <v>412</v>
      </c>
      <c r="H5" s="373" t="s">
        <v>429</v>
      </c>
      <c r="I5" s="334" t="s">
        <v>302</v>
      </c>
      <c r="J5" s="583" t="s">
        <v>413</v>
      </c>
      <c r="L5" s="377"/>
      <c r="M5" s="148"/>
      <c r="N5" s="308"/>
    </row>
    <row r="6" spans="1:33" s="2" customFormat="1" ht="18.75">
      <c r="A6" s="177" t="s">
        <v>914</v>
      </c>
      <c r="B6" s="193"/>
      <c r="C6" s="488"/>
      <c r="D6" s="342"/>
      <c r="E6" s="29"/>
      <c r="F6" s="609"/>
      <c r="G6" s="488"/>
      <c r="H6" s="342"/>
      <c r="I6" s="29"/>
      <c r="J6" s="609"/>
      <c r="K6" s="44"/>
      <c r="L6" s="342"/>
      <c r="M6" s="29"/>
      <c r="N6" s="606"/>
    </row>
    <row r="7" spans="1:33" s="2" customFormat="1" ht="6" customHeight="1">
      <c r="A7" s="179"/>
      <c r="B7" s="194"/>
      <c r="C7" s="488"/>
      <c r="D7" s="374"/>
      <c r="E7" s="150"/>
      <c r="F7" s="610"/>
      <c r="G7" s="488"/>
      <c r="H7" s="374"/>
      <c r="I7" s="150"/>
      <c r="J7" s="610"/>
      <c r="K7" s="44"/>
      <c r="L7" s="374"/>
      <c r="M7" s="150"/>
      <c r="N7" s="607"/>
      <c r="AD7" s="51"/>
      <c r="AE7" s="51"/>
      <c r="AF7" s="51"/>
      <c r="AG7" s="51"/>
    </row>
    <row r="8" spans="1:33" s="72" customFormat="1" ht="16.5" customHeight="1">
      <c r="A8" s="179"/>
      <c r="B8" s="221" t="s">
        <v>915</v>
      </c>
      <c r="C8" s="85" t="s">
        <v>303</v>
      </c>
      <c r="D8" s="576">
        <v>1300</v>
      </c>
      <c r="E8" s="82" t="s">
        <v>934</v>
      </c>
      <c r="F8" s="542">
        <v>2018</v>
      </c>
      <c r="G8" s="86"/>
      <c r="H8" s="380"/>
      <c r="I8" s="391"/>
      <c r="J8" s="542"/>
      <c r="K8" s="86"/>
      <c r="L8" s="380"/>
      <c r="M8" s="82"/>
      <c r="N8" s="216"/>
    </row>
    <row r="9" spans="1:33" s="2" customFormat="1" ht="16.5" customHeight="1">
      <c r="A9" s="195"/>
      <c r="B9" s="220"/>
      <c r="C9" s="85" t="s">
        <v>1156</v>
      </c>
      <c r="D9" s="576">
        <v>1000</v>
      </c>
      <c r="E9" s="82" t="s">
        <v>934</v>
      </c>
      <c r="F9" s="542">
        <v>2021</v>
      </c>
      <c r="G9" s="86"/>
      <c r="H9" s="380"/>
      <c r="I9" s="391"/>
      <c r="J9" s="542"/>
      <c r="K9" s="86"/>
      <c r="L9" s="380"/>
      <c r="M9" s="82"/>
      <c r="N9" s="216"/>
      <c r="O9" s="72"/>
      <c r="P9" s="72"/>
    </row>
    <row r="10" spans="1:33" s="2" customFormat="1" ht="16.5" customHeight="1">
      <c r="A10" s="195"/>
      <c r="B10" s="220"/>
      <c r="C10" s="85"/>
      <c r="D10" s="569"/>
      <c r="E10" s="82"/>
      <c r="F10" s="542"/>
      <c r="G10" s="86"/>
      <c r="H10" s="380"/>
      <c r="I10" s="82"/>
      <c r="J10" s="542"/>
      <c r="K10" s="86"/>
      <c r="L10" s="380"/>
      <c r="M10" s="82"/>
      <c r="N10" s="216"/>
      <c r="O10" s="72"/>
      <c r="P10" s="72"/>
    </row>
    <row r="11" spans="1:33" s="2" customFormat="1" ht="16.5" customHeight="1">
      <c r="A11" s="195"/>
      <c r="B11" s="220"/>
      <c r="C11" s="85"/>
      <c r="D11" s="569"/>
      <c r="E11" s="82"/>
      <c r="F11" s="542"/>
      <c r="G11" s="72"/>
      <c r="H11" s="342"/>
      <c r="I11" s="82"/>
      <c r="J11" s="542"/>
      <c r="K11" s="86"/>
      <c r="L11" s="380"/>
      <c r="M11" s="82"/>
      <c r="N11" s="216"/>
      <c r="O11" s="72"/>
      <c r="P11" s="72"/>
    </row>
    <row r="12" spans="1:33" s="2" customFormat="1" ht="16.5" customHeight="1">
      <c r="A12" s="179"/>
      <c r="B12" s="220"/>
      <c r="C12" s="80"/>
      <c r="D12" s="569"/>
      <c r="E12" s="82"/>
      <c r="F12" s="542"/>
      <c r="G12" s="72"/>
      <c r="H12" s="342"/>
      <c r="I12" s="82"/>
      <c r="J12" s="542"/>
      <c r="K12" s="86"/>
      <c r="L12" s="380"/>
      <c r="M12" s="82"/>
      <c r="N12" s="216"/>
      <c r="O12" s="72"/>
      <c r="P12" s="72"/>
    </row>
    <row r="13" spans="1:33" s="2" customFormat="1" ht="16.5" customHeight="1">
      <c r="A13" s="195"/>
      <c r="B13" s="220"/>
      <c r="C13" s="126" t="s">
        <v>1134</v>
      </c>
      <c r="D13" s="569">
        <v>1150</v>
      </c>
      <c r="E13" s="82"/>
      <c r="F13" s="542"/>
      <c r="G13" s="126" t="s">
        <v>1134</v>
      </c>
      <c r="H13" s="569">
        <v>650</v>
      </c>
      <c r="I13" s="82"/>
      <c r="J13" s="542"/>
      <c r="L13" s="380"/>
      <c r="M13" s="82"/>
      <c r="N13" s="216"/>
      <c r="O13" s="72"/>
      <c r="P13" s="72"/>
    </row>
    <row r="14" spans="1:33" s="2" customFormat="1" ht="16.5" customHeight="1">
      <c r="A14" s="195"/>
      <c r="B14" s="220"/>
      <c r="C14" s="126" t="s">
        <v>1135</v>
      </c>
      <c r="D14" s="569">
        <v>2300</v>
      </c>
      <c r="E14" s="82"/>
      <c r="F14" s="542"/>
      <c r="G14" s="126" t="s">
        <v>1135</v>
      </c>
      <c r="H14" s="569">
        <v>0</v>
      </c>
      <c r="I14" s="82"/>
      <c r="J14" s="542"/>
      <c r="L14" s="380"/>
      <c r="M14" s="82"/>
      <c r="N14" s="216"/>
      <c r="O14" s="72"/>
      <c r="P14" s="72"/>
    </row>
    <row r="15" spans="1:33" s="2" customFormat="1" ht="16.5" customHeight="1">
      <c r="A15" s="195"/>
      <c r="B15" s="220"/>
      <c r="C15" s="408" t="s">
        <v>1114</v>
      </c>
      <c r="D15" s="569">
        <v>3450</v>
      </c>
      <c r="E15" s="82"/>
      <c r="F15" s="542"/>
      <c r="G15" s="408" t="s">
        <v>1114</v>
      </c>
      <c r="H15" s="569">
        <v>650</v>
      </c>
      <c r="I15" s="82"/>
      <c r="J15" s="542"/>
      <c r="L15" s="380"/>
      <c r="M15" s="82"/>
      <c r="N15" s="216"/>
      <c r="O15" s="72"/>
      <c r="P15" s="72"/>
    </row>
    <row r="16" spans="1:33" s="2" customFormat="1" ht="16.5" customHeight="1">
      <c r="A16" s="195"/>
      <c r="B16" s="220"/>
      <c r="C16" s="547"/>
      <c r="D16" s="577"/>
      <c r="E16" s="556"/>
      <c r="F16" s="537"/>
      <c r="G16" s="548"/>
      <c r="H16" s="577"/>
      <c r="I16" s="556"/>
      <c r="J16" s="537"/>
      <c r="L16" s="380"/>
      <c r="M16" s="82"/>
      <c r="N16" s="216"/>
      <c r="O16" s="72"/>
      <c r="P16" s="72"/>
    </row>
    <row r="17" spans="1:16" s="2" customFormat="1" ht="16.5" customHeight="1">
      <c r="A17" s="195"/>
      <c r="B17" s="180"/>
      <c r="C17" s="85"/>
      <c r="D17" s="569"/>
      <c r="E17" s="82"/>
      <c r="F17" s="542"/>
      <c r="G17" s="86"/>
      <c r="H17" s="569"/>
      <c r="I17" s="82"/>
      <c r="J17" s="542"/>
      <c r="K17" s="86"/>
      <c r="L17" s="380"/>
      <c r="M17" s="82"/>
      <c r="N17" s="216"/>
      <c r="O17" s="72"/>
      <c r="P17" s="72"/>
    </row>
    <row r="18" spans="1:16" s="2" customFormat="1" ht="16.5" customHeight="1">
      <c r="A18" s="195"/>
      <c r="B18" s="220" t="s">
        <v>916</v>
      </c>
      <c r="C18" s="85"/>
      <c r="D18" s="569"/>
      <c r="E18" s="82"/>
      <c r="F18" s="542"/>
      <c r="G18" s="86"/>
      <c r="H18" s="569"/>
      <c r="I18" s="391"/>
      <c r="J18" s="542"/>
      <c r="K18" s="86"/>
      <c r="L18" s="380"/>
      <c r="M18" s="82"/>
      <c r="N18" s="216"/>
      <c r="O18" s="72"/>
      <c r="P18" s="72"/>
    </row>
    <row r="19" spans="1:16" s="2" customFormat="1" ht="16.5" customHeight="1">
      <c r="A19" s="195"/>
      <c r="B19" s="220" t="s">
        <v>227</v>
      </c>
      <c r="C19" s="519"/>
      <c r="D19" s="575"/>
      <c r="E19" s="551"/>
      <c r="F19" s="546"/>
      <c r="G19" s="520"/>
      <c r="H19" s="575"/>
      <c r="I19" s="551"/>
      <c r="J19" s="546"/>
      <c r="K19" s="86"/>
      <c r="L19" s="380"/>
      <c r="M19" s="82"/>
      <c r="N19" s="216"/>
      <c r="O19" s="72"/>
      <c r="P19" s="72"/>
    </row>
    <row r="20" spans="1:16" s="2" customFormat="1" ht="16.5" customHeight="1">
      <c r="A20" s="195"/>
      <c r="B20" s="220"/>
      <c r="C20" s="85"/>
      <c r="D20" s="569"/>
      <c r="E20" s="82"/>
      <c r="F20" s="542"/>
      <c r="G20" s="86"/>
      <c r="H20" s="569"/>
      <c r="I20" s="82"/>
      <c r="J20" s="542"/>
      <c r="K20" s="86"/>
      <c r="L20" s="380"/>
      <c r="M20" s="82"/>
      <c r="N20" s="216"/>
      <c r="O20" s="72"/>
      <c r="P20" s="72"/>
    </row>
    <row r="21" spans="1:16" s="2" customFormat="1" ht="16.5" customHeight="1">
      <c r="A21" s="195"/>
      <c r="B21" s="220" t="s">
        <v>936</v>
      </c>
      <c r="C21" s="85"/>
      <c r="D21" s="569"/>
      <c r="E21" s="82"/>
      <c r="F21" s="542"/>
      <c r="G21" s="86"/>
      <c r="H21" s="569"/>
      <c r="I21" s="82"/>
      <c r="J21" s="542"/>
      <c r="K21" s="86"/>
      <c r="L21" s="380"/>
      <c r="M21" s="82"/>
      <c r="N21" s="216"/>
      <c r="O21" s="72"/>
      <c r="P21" s="72"/>
    </row>
    <row r="22" spans="1:16" s="2" customFormat="1" ht="16.5" customHeight="1">
      <c r="A22" s="195"/>
      <c r="B22" s="220"/>
      <c r="C22" s="519"/>
      <c r="D22" s="571"/>
      <c r="E22" s="551"/>
      <c r="F22" s="546"/>
      <c r="G22" s="520"/>
      <c r="H22" s="575"/>
      <c r="I22" s="551"/>
      <c r="J22" s="546"/>
      <c r="K22" s="86"/>
      <c r="L22" s="380"/>
      <c r="M22" s="82"/>
      <c r="N22" s="216"/>
      <c r="O22" s="72"/>
      <c r="P22" s="72"/>
    </row>
    <row r="23" spans="1:16" s="2" customFormat="1" ht="16.5" customHeight="1">
      <c r="A23" s="195"/>
      <c r="B23" s="220"/>
      <c r="C23" s="85"/>
      <c r="D23" s="380"/>
      <c r="E23" s="82"/>
      <c r="F23" s="542"/>
      <c r="G23" s="86"/>
      <c r="H23" s="569"/>
      <c r="I23" s="82"/>
      <c r="J23" s="542"/>
      <c r="K23" s="86"/>
      <c r="L23" s="380"/>
      <c r="M23" s="82"/>
      <c r="N23" s="216"/>
      <c r="O23" s="72"/>
      <c r="P23" s="72"/>
    </row>
    <row r="24" spans="1:16" s="2" customFormat="1" ht="16.5" customHeight="1">
      <c r="A24" s="195"/>
      <c r="B24" s="220" t="s">
        <v>920</v>
      </c>
      <c r="C24" s="85"/>
      <c r="D24" s="380"/>
      <c r="E24" s="82"/>
      <c r="F24" s="542"/>
      <c r="G24" s="86"/>
      <c r="H24" s="569"/>
      <c r="I24" s="82"/>
      <c r="J24" s="542"/>
      <c r="K24" s="86"/>
      <c r="L24" s="380"/>
      <c r="M24" s="82"/>
      <c r="N24" s="216"/>
      <c r="O24" s="72"/>
      <c r="P24" s="72"/>
    </row>
    <row r="25" spans="1:16" s="2" customFormat="1" ht="16.5" customHeight="1">
      <c r="A25" s="195"/>
      <c r="B25" s="220"/>
      <c r="C25" s="519"/>
      <c r="D25" s="571"/>
      <c r="E25" s="551"/>
      <c r="F25" s="546"/>
      <c r="G25" s="520"/>
      <c r="H25" s="575"/>
      <c r="I25" s="551"/>
      <c r="J25" s="546"/>
      <c r="K25" s="86"/>
      <c r="L25" s="380"/>
      <c r="M25" s="82"/>
      <c r="N25" s="216"/>
      <c r="O25" s="72"/>
      <c r="P25" s="72"/>
    </row>
    <row r="26" spans="1:16" s="2" customFormat="1" ht="16.5" customHeight="1">
      <c r="A26" s="195"/>
      <c r="B26" s="220"/>
      <c r="C26" s="85"/>
      <c r="D26" s="380"/>
      <c r="E26" s="82"/>
      <c r="F26" s="542"/>
      <c r="G26" s="86"/>
      <c r="H26" s="569"/>
      <c r="I26" s="82"/>
      <c r="J26" s="542"/>
      <c r="K26" s="86"/>
      <c r="L26" s="380"/>
      <c r="M26" s="82"/>
      <c r="N26" s="216"/>
      <c r="O26" s="72"/>
      <c r="P26" s="72"/>
    </row>
    <row r="27" spans="1:16" s="2" customFormat="1" ht="16.5" customHeight="1">
      <c r="A27" s="195"/>
      <c r="B27" s="220" t="s">
        <v>921</v>
      </c>
      <c r="C27" s="85"/>
      <c r="D27" s="380"/>
      <c r="E27" s="82"/>
      <c r="F27" s="542"/>
      <c r="G27" s="86"/>
      <c r="H27" s="569"/>
      <c r="I27" s="82"/>
      <c r="J27" s="542"/>
      <c r="K27" s="86"/>
      <c r="L27" s="380"/>
      <c r="M27" s="82"/>
      <c r="N27" s="216"/>
      <c r="O27" s="72"/>
      <c r="P27" s="72"/>
    </row>
    <row r="28" spans="1:16" s="2" customFormat="1" ht="16.5" customHeight="1">
      <c r="A28" s="195"/>
      <c r="B28" s="220"/>
      <c r="C28" s="522"/>
      <c r="D28" s="571"/>
      <c r="E28" s="551"/>
      <c r="F28" s="546"/>
      <c r="G28" s="523"/>
      <c r="H28" s="575"/>
      <c r="I28" s="551"/>
      <c r="J28" s="546"/>
      <c r="K28" s="272"/>
      <c r="L28" s="380"/>
      <c r="M28" s="82"/>
      <c r="N28" s="216"/>
      <c r="O28" s="72"/>
      <c r="P28" s="72"/>
    </row>
    <row r="29" spans="1:16" s="2" customFormat="1" ht="16.5" customHeight="1">
      <c r="A29" s="195"/>
      <c r="B29" s="220"/>
      <c r="C29" s="85"/>
      <c r="D29" s="342"/>
      <c r="E29" s="82"/>
      <c r="F29" s="542"/>
      <c r="G29" s="86"/>
      <c r="H29" s="379"/>
      <c r="I29" s="82"/>
      <c r="J29" s="542"/>
      <c r="K29" s="86"/>
      <c r="L29" s="380"/>
      <c r="M29" s="82"/>
      <c r="N29" s="216"/>
      <c r="O29" s="72"/>
      <c r="P29" s="72"/>
    </row>
    <row r="30" spans="1:16" s="2" customFormat="1" ht="16.5" customHeight="1">
      <c r="A30" s="195"/>
      <c r="B30" s="220" t="s">
        <v>922</v>
      </c>
      <c r="C30" s="85"/>
      <c r="D30" s="380"/>
      <c r="E30" s="82"/>
      <c r="F30" s="542"/>
      <c r="G30" s="86"/>
      <c r="H30" s="569"/>
      <c r="I30" s="82"/>
      <c r="J30" s="542"/>
      <c r="K30" s="86"/>
      <c r="L30" s="380"/>
      <c r="M30" s="82"/>
      <c r="N30" s="216"/>
      <c r="O30" s="72"/>
      <c r="P30" s="72"/>
    </row>
    <row r="31" spans="1:16" s="2" customFormat="1" ht="16.5" customHeight="1">
      <c r="A31" s="195"/>
      <c r="B31" s="220"/>
      <c r="C31" s="519"/>
      <c r="D31" s="571"/>
      <c r="E31" s="551"/>
      <c r="F31" s="546"/>
      <c r="G31" s="520"/>
      <c r="H31" s="571"/>
      <c r="I31" s="551"/>
      <c r="J31" s="546"/>
      <c r="K31" s="86"/>
      <c r="L31" s="380"/>
      <c r="M31" s="82"/>
      <c r="N31" s="216"/>
      <c r="O31" s="72"/>
      <c r="P31" s="72"/>
    </row>
    <row r="32" spans="1:16" s="2" customFormat="1" ht="16.5" customHeight="1">
      <c r="A32" s="195"/>
      <c r="B32" s="220"/>
      <c r="C32" s="85"/>
      <c r="D32" s="380"/>
      <c r="E32" s="82"/>
      <c r="F32" s="542"/>
      <c r="G32" s="86"/>
      <c r="H32" s="380"/>
      <c r="I32" s="82"/>
      <c r="J32" s="542"/>
      <c r="K32" s="86"/>
      <c r="L32" s="380"/>
      <c r="M32" s="82"/>
      <c r="N32" s="216"/>
      <c r="O32" s="72"/>
      <c r="P32" s="72"/>
    </row>
    <row r="33" spans="1:16" s="2" customFormat="1" ht="16.5" customHeight="1">
      <c r="A33" s="195"/>
      <c r="B33" s="220" t="s">
        <v>923</v>
      </c>
      <c r="C33" s="85"/>
      <c r="D33" s="380"/>
      <c r="E33" s="82"/>
      <c r="F33" s="542"/>
      <c r="G33" s="86"/>
      <c r="H33" s="380"/>
      <c r="I33" s="82"/>
      <c r="J33" s="542"/>
      <c r="K33" s="86"/>
      <c r="L33" s="380"/>
      <c r="M33" s="82"/>
      <c r="N33" s="216"/>
      <c r="O33" s="72"/>
      <c r="P33" s="72"/>
    </row>
    <row r="34" spans="1:16" s="2" customFormat="1" ht="16.5" customHeight="1">
      <c r="A34" s="195"/>
      <c r="B34" s="220"/>
      <c r="C34" s="519"/>
      <c r="D34" s="571"/>
      <c r="E34" s="551"/>
      <c r="F34" s="546"/>
      <c r="G34" s="520"/>
      <c r="H34" s="571"/>
      <c r="I34" s="551"/>
      <c r="J34" s="546"/>
      <c r="K34" s="86"/>
      <c r="L34" s="380"/>
      <c r="M34" s="82"/>
      <c r="N34" s="216"/>
      <c r="O34" s="72"/>
      <c r="P34" s="72"/>
    </row>
    <row r="35" spans="1:16" s="2" customFormat="1" ht="16.5" customHeight="1">
      <c r="A35" s="195"/>
      <c r="B35" s="220"/>
      <c r="C35" s="85"/>
      <c r="D35" s="380"/>
      <c r="E35" s="82"/>
      <c r="F35" s="542"/>
      <c r="G35" s="86"/>
      <c r="H35" s="380"/>
      <c r="I35" s="82"/>
      <c r="J35" s="542"/>
      <c r="K35" s="86"/>
      <c r="L35" s="380"/>
      <c r="M35" s="82"/>
      <c r="N35" s="216"/>
      <c r="O35" s="72"/>
      <c r="P35" s="72"/>
    </row>
    <row r="36" spans="1:16" s="2" customFormat="1" ht="16.5" customHeight="1">
      <c r="A36" s="195"/>
      <c r="B36" s="220" t="s">
        <v>924</v>
      </c>
      <c r="C36" s="85" t="s">
        <v>1155</v>
      </c>
      <c r="D36" s="569">
        <v>840</v>
      </c>
      <c r="E36" s="82" t="s">
        <v>283</v>
      </c>
      <c r="F36" s="542">
        <v>2023</v>
      </c>
      <c r="G36" s="86"/>
      <c r="H36" s="380"/>
      <c r="I36" s="391"/>
      <c r="J36" s="542"/>
      <c r="K36" s="86"/>
      <c r="L36" s="380"/>
      <c r="M36" s="82"/>
      <c r="N36" s="216"/>
      <c r="O36" s="72"/>
      <c r="P36" s="72"/>
    </row>
    <row r="37" spans="1:16" s="2" customFormat="1" ht="16.5" customHeight="1">
      <c r="A37" s="184"/>
      <c r="B37" s="220"/>
      <c r="C37" s="195"/>
      <c r="D37" s="342"/>
      <c r="E37" s="82"/>
      <c r="F37" s="542"/>
      <c r="G37" s="86"/>
      <c r="H37" s="380"/>
      <c r="I37" s="82"/>
      <c r="J37" s="542"/>
      <c r="K37" s="86"/>
      <c r="L37" s="380"/>
      <c r="M37" s="82"/>
      <c r="N37" s="216"/>
      <c r="O37" s="72"/>
      <c r="P37" s="72"/>
    </row>
    <row r="38" spans="1:16" s="2" customFormat="1" ht="16.5" customHeight="1">
      <c r="A38" s="195"/>
      <c r="B38" s="183"/>
      <c r="C38" s="34"/>
      <c r="D38" s="572"/>
      <c r="E38" s="554"/>
      <c r="F38" s="541"/>
      <c r="G38" s="521"/>
      <c r="H38" s="572"/>
      <c r="I38" s="554"/>
      <c r="J38" s="541"/>
      <c r="K38" s="86"/>
      <c r="L38" s="380"/>
      <c r="M38" s="82"/>
      <c r="N38" s="216"/>
      <c r="O38" s="72"/>
      <c r="P38" s="72"/>
    </row>
    <row r="39" spans="1:16" s="2" customFormat="1" ht="16.5" customHeight="1">
      <c r="A39" s="195"/>
      <c r="B39" s="1605" t="s">
        <v>925</v>
      </c>
      <c r="C39" s="126" t="s">
        <v>1134</v>
      </c>
      <c r="D39" s="569">
        <v>3400</v>
      </c>
      <c r="E39" s="82"/>
      <c r="F39" s="542"/>
      <c r="G39" s="126" t="s">
        <v>1134</v>
      </c>
      <c r="H39" s="569">
        <v>860</v>
      </c>
      <c r="I39" s="82"/>
      <c r="J39" s="542"/>
      <c r="L39" s="380"/>
      <c r="M39" s="82"/>
      <c r="N39" s="216"/>
      <c r="O39" s="72"/>
      <c r="P39" s="72"/>
    </row>
    <row r="40" spans="1:16" s="2" customFormat="1" ht="16.5" customHeight="1">
      <c r="A40" s="195"/>
      <c r="B40" s="1606"/>
      <c r="C40" s="126" t="s">
        <v>1135</v>
      </c>
      <c r="D40" s="569">
        <v>840</v>
      </c>
      <c r="E40" s="82"/>
      <c r="F40" s="542"/>
      <c r="G40" s="126" t="s">
        <v>1135</v>
      </c>
      <c r="H40" s="569">
        <v>0</v>
      </c>
      <c r="I40" s="82"/>
      <c r="J40" s="542"/>
      <c r="L40" s="380"/>
      <c r="M40" s="82"/>
      <c r="N40" s="216"/>
      <c r="O40" s="72"/>
      <c r="P40" s="72"/>
    </row>
    <row r="41" spans="1:16" s="2" customFormat="1" ht="16.5" customHeight="1">
      <c r="A41" s="195"/>
      <c r="B41" s="220"/>
      <c r="C41" s="408" t="s">
        <v>1114</v>
      </c>
      <c r="D41" s="569">
        <v>4240</v>
      </c>
      <c r="E41" s="82"/>
      <c r="F41" s="542"/>
      <c r="G41" s="408" t="s">
        <v>1114</v>
      </c>
      <c r="H41" s="569">
        <v>860</v>
      </c>
      <c r="I41" s="82"/>
      <c r="J41" s="542"/>
      <c r="L41" s="380"/>
      <c r="M41" s="82"/>
      <c r="N41" s="216"/>
      <c r="O41" s="72"/>
      <c r="P41" s="72"/>
    </row>
    <row r="42" spans="1:16" s="2" customFormat="1" ht="16.5" customHeight="1">
      <c r="A42" s="195"/>
      <c r="B42" s="185"/>
      <c r="C42" s="33"/>
      <c r="D42" s="570"/>
      <c r="E42" s="550"/>
      <c r="F42" s="543"/>
      <c r="G42" s="189"/>
      <c r="H42" s="570"/>
      <c r="I42" s="550"/>
      <c r="J42" s="543"/>
      <c r="L42" s="380"/>
      <c r="M42" s="82"/>
      <c r="N42" s="216"/>
      <c r="O42" s="72"/>
      <c r="P42" s="72"/>
    </row>
    <row r="43" spans="1:16" s="2" customFormat="1" ht="16.5" customHeight="1">
      <c r="A43" s="182"/>
      <c r="B43" s="186"/>
      <c r="C43" s="81"/>
      <c r="D43" s="573"/>
      <c r="E43" s="554"/>
      <c r="F43" s="541"/>
      <c r="G43" s="521"/>
      <c r="H43" s="573"/>
      <c r="I43" s="554"/>
      <c r="J43" s="541"/>
      <c r="K43" s="86"/>
      <c r="L43" s="380"/>
      <c r="M43" s="82"/>
      <c r="N43" s="216"/>
      <c r="O43" s="72"/>
      <c r="P43" s="72"/>
    </row>
    <row r="44" spans="1:16" s="2" customFormat="1" ht="16.5" customHeight="1">
      <c r="A44" s="580" t="s">
        <v>1218</v>
      </c>
      <c r="B44" s="187"/>
      <c r="C44" s="126" t="s">
        <v>1134</v>
      </c>
      <c r="D44" s="569">
        <v>4550</v>
      </c>
      <c r="E44" s="82"/>
      <c r="F44" s="542"/>
      <c r="G44" s="126" t="s">
        <v>1134</v>
      </c>
      <c r="H44" s="569">
        <v>1510</v>
      </c>
      <c r="I44" s="82"/>
      <c r="J44" s="542"/>
      <c r="L44" s="579"/>
      <c r="M44" s="557"/>
      <c r="N44" s="608"/>
      <c r="O44" s="568"/>
      <c r="P44" s="568"/>
    </row>
    <row r="45" spans="1:16" s="2" customFormat="1" ht="16.5" customHeight="1">
      <c r="A45" s="196"/>
      <c r="B45" s="187"/>
      <c r="C45" s="126" t="s">
        <v>1135</v>
      </c>
      <c r="D45" s="569">
        <v>3140</v>
      </c>
      <c r="E45" s="82"/>
      <c r="F45" s="542"/>
      <c r="G45" s="126" t="s">
        <v>1135</v>
      </c>
      <c r="H45" s="569">
        <v>0</v>
      </c>
      <c r="I45" s="82"/>
      <c r="J45" s="542"/>
      <c r="L45" s="579"/>
      <c r="M45" s="557"/>
      <c r="N45" s="608"/>
      <c r="O45" s="568"/>
      <c r="P45" s="568"/>
    </row>
    <row r="46" spans="1:16" s="2" customFormat="1" ht="16.5" customHeight="1">
      <c r="A46" s="196"/>
      <c r="B46" s="187"/>
      <c r="C46" s="408" t="s">
        <v>1114</v>
      </c>
      <c r="D46" s="569">
        <v>7690</v>
      </c>
      <c r="E46" s="82"/>
      <c r="F46" s="542"/>
      <c r="G46" s="408" t="s">
        <v>1114</v>
      </c>
      <c r="H46" s="569">
        <v>1510</v>
      </c>
      <c r="I46" s="82"/>
      <c r="J46" s="542"/>
      <c r="L46" s="579"/>
      <c r="M46" s="557"/>
      <c r="N46" s="608"/>
      <c r="O46" s="568"/>
      <c r="P46" s="568"/>
    </row>
    <row r="47" spans="1:16" s="2" customFormat="1" ht="16.5" customHeight="1">
      <c r="A47" s="33"/>
      <c r="B47" s="189"/>
      <c r="C47" s="33"/>
      <c r="D47" s="399"/>
      <c r="E47" s="387"/>
      <c r="F47" s="169"/>
      <c r="G47" s="189"/>
      <c r="H47" s="399"/>
      <c r="I47" s="387"/>
      <c r="J47" s="169"/>
      <c r="L47" s="378"/>
      <c r="M47" s="32"/>
      <c r="N47" s="4"/>
    </row>
    <row r="48" spans="1:16" ht="16.5" customHeight="1">
      <c r="B48" s="197"/>
      <c r="C48" s="197"/>
      <c r="D48" s="578"/>
      <c r="F48" s="611"/>
      <c r="G48" s="197"/>
    </row>
    <row r="49" spans="1:33" ht="16.5" customHeight="1">
      <c r="D49" s="578"/>
    </row>
    <row r="50" spans="1:33" ht="16.5" customHeight="1">
      <c r="B50" s="198"/>
      <c r="C50" s="198"/>
      <c r="D50" s="578"/>
      <c r="F50" s="612"/>
      <c r="G50" s="198"/>
    </row>
    <row r="51" spans="1:33" s="47" customFormat="1" ht="18" customHeight="1">
      <c r="A51" s="21" t="s">
        <v>416</v>
      </c>
      <c r="B51" s="22"/>
      <c r="C51" s="219" t="s">
        <v>7</v>
      </c>
      <c r="D51" s="372"/>
      <c r="E51" s="338"/>
      <c r="F51" s="582"/>
      <c r="G51" s="401" t="s">
        <v>425</v>
      </c>
      <c r="H51" s="376"/>
      <c r="I51" s="333"/>
      <c r="J51" s="583"/>
      <c r="L51" s="377"/>
      <c r="M51" s="148"/>
      <c r="N51" s="308"/>
    </row>
    <row r="52" spans="1:33" s="47" customFormat="1" ht="18" customHeight="1">
      <c r="A52" s="23"/>
      <c r="B52" s="24"/>
      <c r="C52" s="455" t="s">
        <v>412</v>
      </c>
      <c r="D52" s="373" t="s">
        <v>429</v>
      </c>
      <c r="E52" s="334" t="s">
        <v>302</v>
      </c>
      <c r="F52" s="583" t="s">
        <v>413</v>
      </c>
      <c r="G52" s="457" t="s">
        <v>412</v>
      </c>
      <c r="H52" s="373" t="s">
        <v>429</v>
      </c>
      <c r="I52" s="334" t="s">
        <v>302</v>
      </c>
      <c r="J52" s="583" t="s">
        <v>413</v>
      </c>
      <c r="L52" s="377"/>
      <c r="M52" s="148"/>
      <c r="N52" s="308"/>
    </row>
    <row r="53" spans="1:33" s="2" customFormat="1" ht="18.75">
      <c r="A53" s="50" t="s">
        <v>1160</v>
      </c>
      <c r="B53" s="52"/>
      <c r="C53" s="488"/>
      <c r="D53" s="342"/>
      <c r="E53" s="29"/>
      <c r="F53" s="609"/>
      <c r="G53" s="488"/>
      <c r="H53" s="342"/>
      <c r="I53" s="29"/>
      <c r="J53" s="609"/>
      <c r="K53" s="44"/>
      <c r="L53" s="342"/>
      <c r="M53" s="29"/>
      <c r="N53" s="606"/>
    </row>
    <row r="54" spans="1:33" s="2" customFormat="1" ht="6" customHeight="1">
      <c r="A54" s="36"/>
      <c r="B54" s="14"/>
      <c r="C54" s="488"/>
      <c r="D54" s="374"/>
      <c r="E54" s="150"/>
      <c r="F54" s="610"/>
      <c r="G54" s="488"/>
      <c r="H54" s="374"/>
      <c r="I54" s="150"/>
      <c r="J54" s="610"/>
      <c r="K54" s="44"/>
      <c r="L54" s="374"/>
      <c r="M54" s="150"/>
      <c r="N54" s="607"/>
      <c r="AD54" s="51"/>
      <c r="AE54" s="51"/>
      <c r="AF54" s="51"/>
      <c r="AG54" s="51"/>
    </row>
    <row r="55" spans="1:33" s="2" customFormat="1" ht="16.5" customHeight="1">
      <c r="A55" s="179"/>
      <c r="B55" s="181" t="s">
        <v>927</v>
      </c>
      <c r="C55" s="80"/>
      <c r="D55" s="569"/>
      <c r="E55" s="82"/>
      <c r="F55" s="542"/>
      <c r="G55" s="86"/>
      <c r="H55" s="380"/>
      <c r="I55" s="82"/>
      <c r="J55" s="542"/>
      <c r="K55" s="86"/>
      <c r="L55" s="380"/>
      <c r="M55" s="82"/>
      <c r="N55" s="216"/>
      <c r="O55" s="72"/>
      <c r="P55" s="72"/>
    </row>
    <row r="56" spans="1:33" s="2" customFormat="1" ht="16.5" customHeight="1">
      <c r="A56" s="179"/>
      <c r="B56" s="181"/>
      <c r="C56" s="519"/>
      <c r="D56" s="575"/>
      <c r="E56" s="551"/>
      <c r="F56" s="546"/>
      <c r="G56" s="520"/>
      <c r="H56" s="571"/>
      <c r="I56" s="551"/>
      <c r="J56" s="546"/>
      <c r="K56" s="86"/>
      <c r="L56" s="380"/>
      <c r="M56" s="82"/>
      <c r="N56" s="216"/>
      <c r="O56" s="72"/>
      <c r="P56" s="72"/>
    </row>
    <row r="57" spans="1:33" s="2" customFormat="1" ht="16.5" customHeight="1">
      <c r="A57" s="179"/>
      <c r="B57" s="181"/>
      <c r="C57" s="85"/>
      <c r="D57" s="569"/>
      <c r="E57" s="82"/>
      <c r="F57" s="542"/>
      <c r="G57" s="86"/>
      <c r="H57" s="380"/>
      <c r="I57" s="82"/>
      <c r="J57" s="542"/>
      <c r="K57" s="86"/>
      <c r="L57" s="380"/>
      <c r="M57" s="82"/>
      <c r="N57" s="216"/>
      <c r="O57" s="72"/>
      <c r="P57" s="72"/>
    </row>
    <row r="58" spans="1:33" s="2" customFormat="1" ht="16.5" customHeight="1">
      <c r="A58" s="179"/>
      <c r="B58" s="181" t="s">
        <v>928</v>
      </c>
      <c r="C58" s="80"/>
      <c r="D58" s="569"/>
      <c r="E58" s="82"/>
      <c r="F58" s="542"/>
      <c r="G58" s="86"/>
      <c r="H58" s="380"/>
      <c r="I58" s="82"/>
      <c r="J58" s="542"/>
      <c r="K58" s="86"/>
      <c r="L58" s="380"/>
      <c r="M58" s="82"/>
      <c r="N58" s="216"/>
      <c r="O58" s="72"/>
      <c r="P58" s="72"/>
    </row>
    <row r="59" spans="1:33" s="2" customFormat="1" ht="16.5" customHeight="1">
      <c r="A59" s="179"/>
      <c r="B59" s="181"/>
      <c r="C59" s="519"/>
      <c r="D59" s="575"/>
      <c r="E59" s="551"/>
      <c r="F59" s="546"/>
      <c r="G59" s="520"/>
      <c r="H59" s="571"/>
      <c r="I59" s="551"/>
      <c r="J59" s="546"/>
      <c r="K59" s="86"/>
      <c r="L59" s="380"/>
      <c r="M59" s="82"/>
      <c r="N59" s="216"/>
      <c r="O59" s="72"/>
      <c r="P59" s="72"/>
    </row>
    <row r="60" spans="1:33" s="2" customFormat="1" ht="16.5" customHeight="1">
      <c r="A60" s="179"/>
      <c r="B60" s="181"/>
      <c r="C60" s="85"/>
      <c r="D60" s="569"/>
      <c r="E60" s="82"/>
      <c r="F60" s="542"/>
      <c r="G60" s="86"/>
      <c r="H60" s="380"/>
      <c r="I60" s="82"/>
      <c r="J60" s="542"/>
      <c r="K60" s="86"/>
      <c r="L60" s="380"/>
      <c r="M60" s="82"/>
      <c r="N60" s="216"/>
      <c r="O60" s="72"/>
      <c r="P60" s="72"/>
    </row>
    <row r="61" spans="1:33" s="2" customFormat="1" ht="16.5" customHeight="1">
      <c r="A61" s="179"/>
      <c r="B61" s="181" t="s">
        <v>932</v>
      </c>
      <c r="C61" s="85"/>
      <c r="D61" s="569"/>
      <c r="E61" s="82"/>
      <c r="F61" s="542"/>
      <c r="G61" s="86"/>
      <c r="H61" s="380"/>
      <c r="I61" s="82"/>
      <c r="J61" s="542"/>
      <c r="K61" s="86"/>
      <c r="L61" s="380"/>
      <c r="M61" s="82"/>
      <c r="N61" s="216"/>
      <c r="O61" s="72"/>
      <c r="P61" s="72"/>
    </row>
    <row r="62" spans="1:33" s="2" customFormat="1" ht="16.5" customHeight="1">
      <c r="A62" s="179"/>
      <c r="B62" s="181"/>
      <c r="C62" s="519"/>
      <c r="D62" s="575"/>
      <c r="E62" s="551"/>
      <c r="F62" s="546"/>
      <c r="G62" s="520"/>
      <c r="H62" s="571"/>
      <c r="I62" s="551"/>
      <c r="J62" s="546"/>
      <c r="K62" s="86"/>
      <c r="L62" s="380"/>
      <c r="M62" s="82"/>
      <c r="N62" s="216"/>
      <c r="O62" s="72"/>
      <c r="P62" s="72"/>
    </row>
    <row r="63" spans="1:33" s="2" customFormat="1" ht="16.5" customHeight="1">
      <c r="A63" s="179"/>
      <c r="B63" s="181"/>
      <c r="C63" s="85"/>
      <c r="D63" s="569"/>
      <c r="E63" s="82"/>
      <c r="F63" s="542"/>
      <c r="G63" s="86"/>
      <c r="H63" s="380"/>
      <c r="I63" s="82"/>
      <c r="J63" s="542"/>
      <c r="K63" s="86"/>
      <c r="L63" s="380"/>
      <c r="M63" s="82"/>
      <c r="N63" s="216"/>
      <c r="O63" s="72"/>
      <c r="P63" s="72"/>
    </row>
    <row r="64" spans="1:33" s="2" customFormat="1" ht="16.5" customHeight="1">
      <c r="A64" s="179"/>
      <c r="B64" s="181" t="s">
        <v>930</v>
      </c>
      <c r="C64" s="80"/>
      <c r="D64" s="569"/>
      <c r="E64" s="82"/>
      <c r="F64" s="542"/>
      <c r="G64" s="86"/>
      <c r="H64" s="380"/>
      <c r="I64" s="82"/>
      <c r="J64" s="542"/>
      <c r="K64" s="86"/>
      <c r="L64" s="380"/>
      <c r="M64" s="82"/>
      <c r="N64" s="216"/>
      <c r="O64" s="72"/>
      <c r="P64" s="72"/>
    </row>
    <row r="65" spans="1:16" s="2" customFormat="1" ht="16.5" customHeight="1">
      <c r="A65" s="179"/>
      <c r="B65" s="220" t="s">
        <v>227</v>
      </c>
      <c r="C65" s="80"/>
      <c r="D65" s="569"/>
      <c r="E65" s="82"/>
      <c r="F65" s="542"/>
      <c r="G65" s="86"/>
      <c r="H65" s="380"/>
      <c r="I65" s="82"/>
      <c r="J65" s="542"/>
      <c r="K65" s="86"/>
      <c r="L65" s="380"/>
      <c r="M65" s="82"/>
      <c r="N65" s="216"/>
      <c r="O65" s="72"/>
      <c r="P65" s="72"/>
    </row>
    <row r="66" spans="1:16" s="2" customFormat="1" ht="16.5" customHeight="1">
      <c r="A66" s="182"/>
      <c r="B66" s="183"/>
      <c r="C66" s="81"/>
      <c r="D66" s="573"/>
      <c r="E66" s="554"/>
      <c r="F66" s="541"/>
      <c r="G66" s="521"/>
      <c r="H66" s="572"/>
      <c r="I66" s="554"/>
      <c r="J66" s="541"/>
      <c r="K66" s="86"/>
      <c r="L66" s="380"/>
      <c r="M66" s="82"/>
      <c r="N66" s="216"/>
      <c r="O66" s="72"/>
      <c r="P66" s="72"/>
    </row>
    <row r="67" spans="1:16" s="2" customFormat="1" ht="16.5" customHeight="1">
      <c r="A67" s="80" t="s">
        <v>931</v>
      </c>
      <c r="B67" s="187"/>
      <c r="C67" s="126" t="s">
        <v>1134</v>
      </c>
      <c r="D67" s="379">
        <v>240</v>
      </c>
      <c r="E67" s="82"/>
      <c r="F67" s="542"/>
      <c r="G67" s="126" t="s">
        <v>1134</v>
      </c>
      <c r="H67" s="379">
        <v>0</v>
      </c>
      <c r="I67" s="82"/>
      <c r="J67" s="542"/>
      <c r="L67" s="579"/>
      <c r="M67" s="557"/>
      <c r="N67" s="608"/>
      <c r="O67" s="568"/>
      <c r="P67" s="568"/>
    </row>
    <row r="68" spans="1:16" s="2" customFormat="1" ht="16.5" customHeight="1">
      <c r="A68" s="188"/>
      <c r="B68" s="187"/>
      <c r="C68" s="126" t="s">
        <v>1135</v>
      </c>
      <c r="D68" s="569">
        <v>0</v>
      </c>
      <c r="E68" s="82"/>
      <c r="F68" s="542"/>
      <c r="G68" s="126" t="s">
        <v>1135</v>
      </c>
      <c r="H68" s="569">
        <v>0</v>
      </c>
      <c r="I68" s="82"/>
      <c r="J68" s="542"/>
      <c r="L68" s="579"/>
      <c r="M68" s="557"/>
      <c r="N68" s="608"/>
      <c r="O68" s="568"/>
      <c r="P68" s="568"/>
    </row>
    <row r="69" spans="1:16" s="2" customFormat="1" ht="16.5" customHeight="1">
      <c r="A69" s="188"/>
      <c r="B69" s="187"/>
      <c r="C69" s="408" t="s">
        <v>1114</v>
      </c>
      <c r="D69" s="379">
        <v>240</v>
      </c>
      <c r="E69" s="82"/>
      <c r="F69" s="542"/>
      <c r="G69" s="408" t="s">
        <v>1114</v>
      </c>
      <c r="H69" s="379">
        <v>0</v>
      </c>
      <c r="I69" s="82"/>
      <c r="J69" s="542"/>
      <c r="L69" s="579"/>
      <c r="M69" s="557"/>
      <c r="N69" s="608"/>
      <c r="O69" s="568"/>
      <c r="P69" s="568"/>
    </row>
    <row r="70" spans="1:16" s="2" customFormat="1" ht="16.5" customHeight="1">
      <c r="A70" s="33"/>
      <c r="B70" s="189"/>
      <c r="C70" s="33"/>
      <c r="D70" s="399"/>
      <c r="E70" s="387"/>
      <c r="F70" s="49"/>
      <c r="G70" s="189"/>
      <c r="H70" s="399"/>
      <c r="I70" s="387"/>
      <c r="J70" s="49"/>
      <c r="L70" s="378"/>
      <c r="M70" s="32"/>
      <c r="N70" s="4"/>
    </row>
    <row r="71" spans="1:16" ht="16.5" customHeight="1"/>
  </sheetData>
  <mergeCells count="1">
    <mergeCell ref="B39:B40"/>
  </mergeCells>
  <phoneticPr fontId="22"/>
  <printOptions horizontalCentered="1" gridLinesSet="0"/>
  <pageMargins left="0.39370078740157483" right="0.39370078740157483" top="0.39370078740157483" bottom="0.39370078740157483" header="0.19685039370078741" footer="0.19685039370078741"/>
  <pageSetup paperSize="9" scale="42" firstPageNumber="95" orientation="portrait" useFirstPageNumber="1" r:id="rId1"/>
  <headerFooter scaleWithDoc="0" alignWithMargins="0">
    <oddFooter>&amp;C118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9">
    <tabColor rgb="FFFFFF00"/>
    <pageSetUpPr fitToPage="1"/>
  </sheetPr>
  <dimension ref="A1:N37"/>
  <sheetViews>
    <sheetView showGridLines="0" view="pageBreakPreview" zoomScaleNormal="100" zoomScaleSheetLayoutView="100" workbookViewId="0">
      <selection activeCell="C2" sqref="C2"/>
    </sheetView>
  </sheetViews>
  <sheetFormatPr defaultColWidth="9" defaultRowHeight="13.5"/>
  <cols>
    <col min="1" max="1" width="1.625" style="3" customWidth="1"/>
    <col min="2" max="2" width="9.5" style="3" customWidth="1"/>
    <col min="3" max="3" width="44.125" style="445" customWidth="1"/>
    <col min="4" max="4" width="8.875" style="853" customWidth="1"/>
    <col min="5" max="5" width="7.125" style="555" customWidth="1"/>
    <col min="6" max="6" width="8.875" style="13" customWidth="1"/>
    <col min="7" max="7" width="44.125" style="445" customWidth="1"/>
    <col min="8" max="8" width="8.875" style="853" customWidth="1"/>
    <col min="9" max="9" width="7.125" style="555" customWidth="1"/>
    <col min="10" max="10" width="8.875" style="13" customWidth="1"/>
    <col min="11" max="11" width="44.125" style="445" customWidth="1"/>
    <col min="12" max="12" width="8.875" style="853" customWidth="1"/>
    <col min="13" max="13" width="7.125" style="555" customWidth="1"/>
    <col min="14" max="14" width="8.875" style="13" customWidth="1"/>
    <col min="15" max="16384" width="9" style="3"/>
  </cols>
  <sheetData>
    <row r="1" spans="1:14" s="47" customFormat="1" ht="18" customHeight="1">
      <c r="A1" s="351" t="s">
        <v>1058</v>
      </c>
      <c r="B1" s="352"/>
      <c r="C1" s="351"/>
      <c r="D1" s="799"/>
      <c r="E1" s="354"/>
      <c r="F1" s="355"/>
      <c r="G1" s="351"/>
      <c r="H1" s="810" t="s">
        <v>1219</v>
      </c>
      <c r="I1" s="354"/>
      <c r="J1" s="355"/>
      <c r="K1" s="351"/>
      <c r="L1" s="799"/>
      <c r="M1" s="354"/>
      <c r="N1" s="355"/>
    </row>
    <row r="2" spans="1:14" s="176" customFormat="1" ht="16.5" customHeight="1">
      <c r="A2" s="352"/>
      <c r="B2" s="352"/>
      <c r="C2" s="351"/>
      <c r="D2" s="824"/>
      <c r="E2" s="628"/>
      <c r="F2" s="352"/>
      <c r="G2" s="351"/>
      <c r="H2" s="824"/>
      <c r="I2" s="628"/>
      <c r="J2" s="352"/>
      <c r="K2" s="351"/>
      <c r="L2" s="824"/>
      <c r="M2" s="628"/>
      <c r="N2" s="352"/>
    </row>
    <row r="3" spans="1:14" s="176" customFormat="1" ht="16.5" customHeight="1">
      <c r="A3" s="633"/>
      <c r="B3" s="633"/>
      <c r="C3" s="634"/>
      <c r="D3" s="878"/>
      <c r="E3" s="658"/>
      <c r="F3" s="633"/>
      <c r="G3" s="634"/>
      <c r="H3" s="878"/>
      <c r="I3" s="658"/>
      <c r="J3" s="633"/>
      <c r="K3" s="634"/>
      <c r="L3" s="883"/>
      <c r="M3" s="658"/>
      <c r="N3" s="590" t="s">
        <v>408</v>
      </c>
    </row>
    <row r="4" spans="1:14" s="176" customFormat="1" ht="18" customHeight="1">
      <c r="A4" s="73" t="s">
        <v>942</v>
      </c>
      <c r="B4" s="76"/>
      <c r="C4" s="728" t="s">
        <v>417</v>
      </c>
      <c r="D4" s="879"/>
      <c r="E4" s="729"/>
      <c r="F4" s="730"/>
      <c r="G4" s="728" t="s">
        <v>455</v>
      </c>
      <c r="H4" s="879"/>
      <c r="I4" s="729"/>
      <c r="J4" s="731"/>
      <c r="K4" s="728" t="s">
        <v>419</v>
      </c>
      <c r="L4" s="879"/>
      <c r="M4" s="729"/>
      <c r="N4" s="732"/>
    </row>
    <row r="5" spans="1:14" s="176" customFormat="1" ht="18" customHeight="1">
      <c r="A5" s="54"/>
      <c r="B5" s="77"/>
      <c r="C5" s="635" t="s">
        <v>412</v>
      </c>
      <c r="D5" s="880" t="s">
        <v>870</v>
      </c>
      <c r="E5" s="654" t="s">
        <v>302</v>
      </c>
      <c r="F5" s="620" t="s">
        <v>413</v>
      </c>
      <c r="G5" s="636" t="s">
        <v>412</v>
      </c>
      <c r="H5" s="880" t="s">
        <v>870</v>
      </c>
      <c r="I5" s="654" t="s">
        <v>302</v>
      </c>
      <c r="J5" s="620" t="s">
        <v>413</v>
      </c>
      <c r="K5" s="636" t="s">
        <v>412</v>
      </c>
      <c r="L5" s="880" t="s">
        <v>870</v>
      </c>
      <c r="M5" s="654" t="s">
        <v>302</v>
      </c>
      <c r="N5" s="621" t="s">
        <v>413</v>
      </c>
    </row>
    <row r="6" spans="1:14" ht="16.5" customHeight="1">
      <c r="A6" s="5" t="s">
        <v>1219</v>
      </c>
      <c r="B6" s="505"/>
      <c r="C6" s="309"/>
      <c r="D6" s="829"/>
      <c r="E6" s="32"/>
      <c r="F6" s="280"/>
      <c r="G6" s="661"/>
      <c r="H6" s="829"/>
      <c r="I6" s="32"/>
      <c r="J6" s="280"/>
      <c r="K6" s="661"/>
      <c r="L6" s="829"/>
      <c r="M6" s="32"/>
      <c r="N6" s="236"/>
    </row>
    <row r="7" spans="1:14" ht="6.6" customHeight="1">
      <c r="A7" s="5"/>
      <c r="B7" s="27"/>
      <c r="C7" s="309"/>
      <c r="D7" s="829"/>
      <c r="E7" s="32"/>
      <c r="F7" s="280"/>
      <c r="G7" s="661"/>
      <c r="H7" s="829"/>
      <c r="I7" s="32"/>
      <c r="J7" s="280"/>
      <c r="K7" s="661"/>
      <c r="L7" s="829"/>
      <c r="M7" s="32"/>
      <c r="N7" s="236"/>
    </row>
    <row r="8" spans="1:14" ht="16.5" customHeight="1">
      <c r="A8" s="5"/>
      <c r="B8" s="27"/>
      <c r="C8" s="309" t="s">
        <v>19</v>
      </c>
      <c r="D8" s="829">
        <v>300</v>
      </c>
      <c r="E8" s="32" t="s">
        <v>18</v>
      </c>
      <c r="F8" s="280"/>
      <c r="G8" s="661" t="s">
        <v>19</v>
      </c>
      <c r="H8" s="829">
        <v>80</v>
      </c>
      <c r="I8" s="32" t="s">
        <v>18</v>
      </c>
      <c r="J8" s="280"/>
      <c r="K8" s="661" t="s">
        <v>21</v>
      </c>
      <c r="L8" s="829">
        <v>300</v>
      </c>
      <c r="M8" s="32" t="s">
        <v>18</v>
      </c>
      <c r="N8" s="236"/>
    </row>
    <row r="9" spans="1:14" ht="16.5" customHeight="1">
      <c r="A9" s="16"/>
      <c r="B9" s="42"/>
      <c r="C9" s="669" t="s">
        <v>19</v>
      </c>
      <c r="D9" s="881">
        <v>250</v>
      </c>
      <c r="E9" s="393" t="s">
        <v>22</v>
      </c>
      <c r="F9" s="670">
        <v>2019</v>
      </c>
      <c r="G9" s="671" t="s">
        <v>180</v>
      </c>
      <c r="H9" s="881">
        <v>130</v>
      </c>
      <c r="I9" s="393" t="s">
        <v>18</v>
      </c>
      <c r="J9" s="92"/>
      <c r="K9" s="662" t="s">
        <v>23</v>
      </c>
      <c r="L9" s="881">
        <v>900</v>
      </c>
      <c r="M9" s="393" t="s">
        <v>22</v>
      </c>
      <c r="N9" s="42">
        <v>2022</v>
      </c>
    </row>
    <row r="10" spans="1:14" ht="16.5" customHeight="1">
      <c r="A10" s="224"/>
      <c r="B10" s="225"/>
      <c r="C10" s="669" t="s">
        <v>21</v>
      </c>
      <c r="D10" s="881">
        <v>350</v>
      </c>
      <c r="E10" s="391" t="s">
        <v>18</v>
      </c>
      <c r="F10" s="670"/>
      <c r="G10" s="669" t="s">
        <v>175</v>
      </c>
      <c r="H10" s="829">
        <v>250</v>
      </c>
      <c r="I10" s="32" t="s">
        <v>18</v>
      </c>
      <c r="J10" s="92"/>
      <c r="K10" s="464" t="s">
        <v>178</v>
      </c>
      <c r="L10" s="829">
        <v>230</v>
      </c>
      <c r="M10" s="32" t="s">
        <v>18</v>
      </c>
      <c r="N10" s="42"/>
    </row>
    <row r="11" spans="1:14" ht="16.5" customHeight="1">
      <c r="A11" s="16"/>
      <c r="B11" s="42"/>
      <c r="C11" s="464" t="s">
        <v>729</v>
      </c>
      <c r="D11" s="881">
        <v>180</v>
      </c>
      <c r="E11" s="32" t="s">
        <v>18</v>
      </c>
      <c r="F11" s="280"/>
      <c r="G11" s="464" t="s">
        <v>182</v>
      </c>
      <c r="H11" s="829">
        <v>40</v>
      </c>
      <c r="I11" s="32" t="s">
        <v>18</v>
      </c>
      <c r="J11" s="670"/>
      <c r="K11" s="662" t="s">
        <v>175</v>
      </c>
      <c r="L11" s="829">
        <v>510</v>
      </c>
      <c r="M11" s="393" t="s">
        <v>18</v>
      </c>
      <c r="N11" s="236"/>
    </row>
    <row r="12" spans="1:14" ht="16.5" customHeight="1">
      <c r="A12" s="16"/>
      <c r="B12" s="42"/>
      <c r="C12" s="464" t="s">
        <v>23</v>
      </c>
      <c r="D12" s="881">
        <v>700</v>
      </c>
      <c r="E12" s="393" t="s">
        <v>22</v>
      </c>
      <c r="F12" s="670">
        <v>2022</v>
      </c>
      <c r="G12" s="662" t="s">
        <v>184</v>
      </c>
      <c r="H12" s="881">
        <v>138</v>
      </c>
      <c r="I12" s="393" t="s">
        <v>18</v>
      </c>
      <c r="J12" s="92"/>
      <c r="K12" s="662" t="s">
        <v>730</v>
      </c>
      <c r="L12" s="818">
        <v>100</v>
      </c>
      <c r="M12" s="32" t="s">
        <v>18</v>
      </c>
      <c r="N12" s="236"/>
    </row>
    <row r="13" spans="1:14" ht="16.5" customHeight="1">
      <c r="A13" s="16"/>
      <c r="B13" s="42"/>
      <c r="C13" s="464" t="s">
        <v>175</v>
      </c>
      <c r="D13" s="881">
        <v>640</v>
      </c>
      <c r="E13" s="393" t="s">
        <v>18</v>
      </c>
      <c r="F13" s="670"/>
      <c r="G13" s="464" t="s">
        <v>185</v>
      </c>
      <c r="H13" s="829">
        <v>270</v>
      </c>
      <c r="I13" s="32" t="s">
        <v>18</v>
      </c>
      <c r="J13" s="92"/>
      <c r="K13" s="662"/>
      <c r="L13" s="881"/>
      <c r="M13" s="393"/>
      <c r="N13" s="230"/>
    </row>
    <row r="14" spans="1:14" ht="16.5" customHeight="1">
      <c r="A14" s="16"/>
      <c r="B14" s="42"/>
      <c r="C14" s="464" t="s">
        <v>730</v>
      </c>
      <c r="D14" s="881">
        <v>300</v>
      </c>
      <c r="E14" s="391" t="s">
        <v>18</v>
      </c>
      <c r="F14" s="672"/>
      <c r="G14" s="464" t="s">
        <v>186</v>
      </c>
      <c r="H14" s="829">
        <v>100</v>
      </c>
      <c r="I14" s="32" t="s">
        <v>18</v>
      </c>
      <c r="J14" s="92"/>
      <c r="K14" s="464" t="s">
        <v>182</v>
      </c>
      <c r="L14" s="829">
        <v>120</v>
      </c>
      <c r="M14" s="32" t="s">
        <v>18</v>
      </c>
      <c r="N14" s="236"/>
    </row>
    <row r="15" spans="1:14" ht="16.5" customHeight="1">
      <c r="A15" s="16"/>
      <c r="B15" s="42"/>
      <c r="C15" s="464" t="s">
        <v>178</v>
      </c>
      <c r="D15" s="881">
        <v>600</v>
      </c>
      <c r="E15" s="391" t="s">
        <v>18</v>
      </c>
      <c r="F15" s="670"/>
      <c r="G15" s="464" t="s">
        <v>187</v>
      </c>
      <c r="H15" s="829">
        <v>200</v>
      </c>
      <c r="I15" s="32" t="s">
        <v>22</v>
      </c>
      <c r="J15" s="92">
        <v>2021</v>
      </c>
      <c r="K15" s="662" t="s">
        <v>187</v>
      </c>
      <c r="L15" s="881">
        <v>550</v>
      </c>
      <c r="M15" s="393" t="s">
        <v>22</v>
      </c>
      <c r="N15" s="236">
        <v>2021</v>
      </c>
    </row>
    <row r="16" spans="1:14" ht="16.5" customHeight="1">
      <c r="A16" s="16"/>
      <c r="B16" s="42"/>
      <c r="C16" s="464" t="s">
        <v>731</v>
      </c>
      <c r="D16" s="881">
        <v>350</v>
      </c>
      <c r="E16" s="393" t="s">
        <v>18</v>
      </c>
      <c r="F16" s="670"/>
      <c r="G16" s="464" t="s">
        <v>187</v>
      </c>
      <c r="H16" s="829">
        <v>200</v>
      </c>
      <c r="I16" s="32" t="s">
        <v>22</v>
      </c>
      <c r="J16" s="670">
        <v>2022</v>
      </c>
      <c r="K16" s="662" t="s">
        <v>187</v>
      </c>
      <c r="L16" s="881">
        <v>550</v>
      </c>
      <c r="M16" s="393" t="s">
        <v>22</v>
      </c>
      <c r="N16" s="236">
        <v>2022</v>
      </c>
    </row>
    <row r="17" spans="1:14" ht="16.5" customHeight="1">
      <c r="A17" s="16"/>
      <c r="B17" s="42"/>
      <c r="C17" s="464" t="s">
        <v>179</v>
      </c>
      <c r="D17" s="818">
        <v>210</v>
      </c>
      <c r="E17" s="391" t="s">
        <v>22</v>
      </c>
      <c r="F17" s="670">
        <v>2020</v>
      </c>
      <c r="G17" s="662" t="s">
        <v>179</v>
      </c>
      <c r="H17" s="829">
        <v>200</v>
      </c>
      <c r="I17" s="32" t="s">
        <v>22</v>
      </c>
      <c r="J17" s="280">
        <v>2019</v>
      </c>
      <c r="K17" s="464" t="s">
        <v>188</v>
      </c>
      <c r="L17" s="829">
        <v>125</v>
      </c>
      <c r="M17" s="32" t="s">
        <v>18</v>
      </c>
      <c r="N17" s="236"/>
    </row>
    <row r="18" spans="1:14" ht="16.5" customHeight="1">
      <c r="A18" s="16"/>
      <c r="B18" s="42"/>
      <c r="C18" s="464" t="s">
        <v>179</v>
      </c>
      <c r="D18" s="881">
        <v>210</v>
      </c>
      <c r="E18" s="391" t="s">
        <v>22</v>
      </c>
      <c r="F18" s="670">
        <v>2021</v>
      </c>
      <c r="G18" s="662" t="s">
        <v>179</v>
      </c>
      <c r="H18" s="829">
        <v>200</v>
      </c>
      <c r="I18" s="393" t="s">
        <v>22</v>
      </c>
      <c r="J18" s="92">
        <v>2020</v>
      </c>
      <c r="K18" s="464" t="s">
        <v>188</v>
      </c>
      <c r="L18" s="829">
        <v>375</v>
      </c>
      <c r="M18" s="32" t="s">
        <v>95</v>
      </c>
      <c r="N18" s="236">
        <v>2019</v>
      </c>
    </row>
    <row r="19" spans="1:14" ht="16.5" customHeight="1">
      <c r="A19" s="16"/>
      <c r="B19" s="42"/>
      <c r="C19" s="464" t="s">
        <v>180</v>
      </c>
      <c r="D19" s="829">
        <v>146</v>
      </c>
      <c r="E19" s="32" t="s">
        <v>18</v>
      </c>
      <c r="F19" s="4"/>
      <c r="G19" s="662" t="s">
        <v>178</v>
      </c>
      <c r="H19" s="818">
        <v>150</v>
      </c>
      <c r="I19" s="393" t="s">
        <v>18</v>
      </c>
      <c r="J19" s="92"/>
      <c r="K19" s="662" t="s">
        <v>189</v>
      </c>
      <c r="L19" s="881">
        <v>380</v>
      </c>
      <c r="M19" s="391" t="s">
        <v>18</v>
      </c>
      <c r="N19" s="230"/>
    </row>
    <row r="20" spans="1:14" ht="16.5" customHeight="1">
      <c r="A20" s="16"/>
      <c r="B20" s="42"/>
      <c r="C20" s="464" t="s">
        <v>182</v>
      </c>
      <c r="D20" s="881">
        <v>330</v>
      </c>
      <c r="E20" s="391" t="s">
        <v>18</v>
      </c>
      <c r="F20" s="672"/>
      <c r="G20" s="662"/>
      <c r="H20" s="813"/>
      <c r="I20" s="32"/>
      <c r="J20" s="92"/>
      <c r="K20" s="662" t="s">
        <v>190</v>
      </c>
      <c r="L20" s="829">
        <v>390</v>
      </c>
      <c r="M20" s="32" t="s">
        <v>22</v>
      </c>
      <c r="N20" s="236">
        <v>2018</v>
      </c>
    </row>
    <row r="21" spans="1:14" ht="16.5" customHeight="1">
      <c r="A21" s="16"/>
      <c r="B21" s="42"/>
      <c r="C21" s="464" t="s">
        <v>732</v>
      </c>
      <c r="D21" s="881">
        <v>55</v>
      </c>
      <c r="E21" s="393" t="s">
        <v>18</v>
      </c>
      <c r="F21" s="670"/>
      <c r="G21" s="662"/>
      <c r="H21" s="822"/>
      <c r="I21" s="393"/>
      <c r="J21" s="4"/>
      <c r="K21" s="662" t="s">
        <v>191</v>
      </c>
      <c r="L21" s="818">
        <v>120</v>
      </c>
      <c r="M21" s="393" t="s">
        <v>22</v>
      </c>
      <c r="N21" s="236">
        <v>2018</v>
      </c>
    </row>
    <row r="22" spans="1:14" ht="16.5" customHeight="1">
      <c r="A22" s="16"/>
      <c r="B22" s="42"/>
      <c r="C22" s="464" t="s">
        <v>185</v>
      </c>
      <c r="D22" s="881">
        <v>300</v>
      </c>
      <c r="E22" s="393" t="s">
        <v>18</v>
      </c>
      <c r="F22" s="670"/>
      <c r="G22" s="662"/>
      <c r="H22" s="822"/>
      <c r="I22" s="393"/>
      <c r="J22" s="92"/>
      <c r="K22" s="662" t="s">
        <v>19</v>
      </c>
      <c r="L22" s="818">
        <v>345</v>
      </c>
      <c r="M22" s="393" t="s">
        <v>22</v>
      </c>
      <c r="N22" s="42">
        <v>2019</v>
      </c>
    </row>
    <row r="23" spans="1:14" ht="16.5" customHeight="1">
      <c r="A23" s="16"/>
      <c r="B23" s="42"/>
      <c r="C23" s="464" t="s">
        <v>187</v>
      </c>
      <c r="D23" s="881">
        <v>750</v>
      </c>
      <c r="E23" s="393" t="s">
        <v>22</v>
      </c>
      <c r="F23" s="670">
        <v>2021</v>
      </c>
      <c r="G23" s="673"/>
      <c r="H23" s="822"/>
      <c r="I23" s="393"/>
      <c r="J23" s="92"/>
      <c r="K23" s="464"/>
      <c r="L23" s="813"/>
      <c r="M23" s="32"/>
      <c r="N23" s="42"/>
    </row>
    <row r="24" spans="1:14" ht="16.5" customHeight="1">
      <c r="A24" s="16"/>
      <c r="B24" s="42"/>
      <c r="C24" s="464" t="s">
        <v>187</v>
      </c>
      <c r="D24" s="881">
        <v>750</v>
      </c>
      <c r="E24" s="393" t="s">
        <v>22</v>
      </c>
      <c r="F24" s="670">
        <v>2022</v>
      </c>
      <c r="G24" s="662"/>
      <c r="H24" s="822"/>
      <c r="I24" s="393"/>
      <c r="J24" s="92"/>
      <c r="K24" s="464"/>
      <c r="L24" s="813"/>
      <c r="M24" s="32"/>
      <c r="N24" s="236"/>
    </row>
    <row r="25" spans="1:14" ht="16.5" customHeight="1">
      <c r="A25" s="16"/>
      <c r="B25" s="42"/>
      <c r="C25" s="464" t="s">
        <v>186</v>
      </c>
      <c r="D25" s="881">
        <v>147</v>
      </c>
      <c r="E25" s="393" t="s">
        <v>18</v>
      </c>
      <c r="F25" s="670"/>
      <c r="G25" s="673"/>
      <c r="H25" s="822"/>
      <c r="I25" s="393"/>
      <c r="J25" s="92"/>
      <c r="K25" s="464"/>
      <c r="L25" s="813"/>
      <c r="M25" s="32"/>
      <c r="N25" s="236"/>
    </row>
    <row r="26" spans="1:14" ht="16.5" customHeight="1">
      <c r="A26" s="16"/>
      <c r="B26" s="42"/>
      <c r="C26" s="464" t="s">
        <v>188</v>
      </c>
      <c r="D26" s="881">
        <v>140</v>
      </c>
      <c r="E26" s="391" t="s">
        <v>18</v>
      </c>
      <c r="F26" s="670"/>
      <c r="G26" s="662"/>
      <c r="H26" s="882"/>
      <c r="I26" s="393"/>
      <c r="J26" s="92"/>
      <c r="K26" s="464"/>
      <c r="L26" s="813"/>
      <c r="M26" s="32"/>
      <c r="N26" s="42"/>
    </row>
    <row r="27" spans="1:14" ht="16.5" customHeight="1">
      <c r="A27" s="16"/>
      <c r="B27" s="42"/>
      <c r="C27" s="464" t="s">
        <v>189</v>
      </c>
      <c r="D27" s="818">
        <v>400</v>
      </c>
      <c r="E27" s="391" t="s">
        <v>18</v>
      </c>
      <c r="F27" s="670"/>
      <c r="G27" s="464"/>
      <c r="H27" s="813"/>
      <c r="I27" s="32"/>
      <c r="J27" s="92"/>
      <c r="K27" s="673"/>
      <c r="L27" s="822"/>
      <c r="M27" s="393"/>
      <c r="N27" s="42"/>
    </row>
    <row r="28" spans="1:14" ht="16.5" customHeight="1">
      <c r="A28" s="16"/>
      <c r="B28" s="42"/>
      <c r="C28" s="464" t="s">
        <v>184</v>
      </c>
      <c r="D28" s="881">
        <v>300</v>
      </c>
      <c r="E28" s="391" t="s">
        <v>18</v>
      </c>
      <c r="F28" s="670"/>
      <c r="G28" s="662"/>
      <c r="H28" s="822"/>
      <c r="I28" s="391"/>
      <c r="J28" s="92"/>
      <c r="K28" s="464"/>
      <c r="L28" s="813"/>
      <c r="M28" s="32"/>
      <c r="N28" s="236"/>
    </row>
    <row r="29" spans="1:14" ht="16.5" customHeight="1">
      <c r="A29" s="16"/>
      <c r="B29" s="42"/>
      <c r="C29" s="464" t="s">
        <v>190</v>
      </c>
      <c r="D29" s="881">
        <v>400</v>
      </c>
      <c r="E29" s="393" t="s">
        <v>22</v>
      </c>
      <c r="F29" s="670">
        <v>2018</v>
      </c>
      <c r="G29" s="464"/>
      <c r="H29" s="813"/>
      <c r="I29" s="32"/>
      <c r="J29" s="92"/>
      <c r="K29" s="662"/>
      <c r="L29" s="822"/>
      <c r="M29" s="393"/>
      <c r="N29" s="236"/>
    </row>
    <row r="30" spans="1:14" ht="16.5" customHeight="1">
      <c r="A30" s="16"/>
      <c r="B30" s="42"/>
      <c r="C30" s="464"/>
      <c r="D30" s="882"/>
      <c r="E30" s="391"/>
      <c r="F30" s="670"/>
      <c r="G30" s="19"/>
      <c r="H30" s="822"/>
      <c r="I30" s="393"/>
      <c r="J30" s="92"/>
      <c r="K30" s="41"/>
      <c r="L30" s="813"/>
      <c r="M30" s="393"/>
      <c r="N30" s="236"/>
    </row>
    <row r="31" spans="1:14" ht="16.5" customHeight="1">
      <c r="A31" s="5"/>
      <c r="B31" s="27"/>
      <c r="C31" s="309"/>
      <c r="D31" s="813"/>
      <c r="E31" s="32"/>
      <c r="F31" s="280"/>
      <c r="G31" s="97"/>
      <c r="H31" s="813"/>
      <c r="I31" s="29"/>
      <c r="J31" s="91"/>
      <c r="K31" s="97"/>
      <c r="L31" s="813"/>
      <c r="M31" s="29"/>
      <c r="N31" s="27"/>
    </row>
    <row r="32" spans="1:14" ht="16.5" customHeight="1">
      <c r="A32" s="25"/>
      <c r="B32" s="505"/>
      <c r="C32" s="499"/>
      <c r="D32" s="832"/>
      <c r="E32" s="667"/>
      <c r="F32" s="278"/>
      <c r="G32" s="28"/>
      <c r="H32" s="832"/>
      <c r="I32" s="388"/>
      <c r="J32" s="674"/>
      <c r="K32" s="675"/>
      <c r="L32" s="832"/>
      <c r="M32" s="388"/>
      <c r="N32" s="226"/>
    </row>
    <row r="33" spans="1:14" ht="16.5" customHeight="1">
      <c r="A33" s="5" t="s">
        <v>1220</v>
      </c>
      <c r="B33" s="649"/>
      <c r="C33" s="4" t="s">
        <v>1112</v>
      </c>
      <c r="D33" s="829">
        <v>4538</v>
      </c>
      <c r="E33" s="328"/>
      <c r="F33" s="668"/>
      <c r="G33" s="126" t="s">
        <v>1112</v>
      </c>
      <c r="H33" s="818">
        <v>1158</v>
      </c>
      <c r="I33" s="328"/>
      <c r="J33" s="676"/>
      <c r="K33" s="126" t="s">
        <v>1112</v>
      </c>
      <c r="L33" s="818">
        <v>1765</v>
      </c>
      <c r="M33" s="328"/>
      <c r="N33" s="668"/>
    </row>
    <row r="34" spans="1:14" ht="16.5" customHeight="1">
      <c r="A34" s="650"/>
      <c r="B34" s="649"/>
      <c r="C34" s="4" t="s">
        <v>1113</v>
      </c>
      <c r="D34" s="829">
        <v>3270</v>
      </c>
      <c r="E34" s="328"/>
      <c r="F34" s="668"/>
      <c r="G34" s="126" t="s">
        <v>1113</v>
      </c>
      <c r="H34" s="818">
        <v>800</v>
      </c>
      <c r="I34" s="328"/>
      <c r="J34" s="676"/>
      <c r="K34" s="126" t="s">
        <v>1113</v>
      </c>
      <c r="L34" s="818">
        <v>3230</v>
      </c>
      <c r="M34" s="328"/>
      <c r="N34" s="668"/>
    </row>
    <row r="35" spans="1:14" ht="16.5" customHeight="1">
      <c r="A35" s="650"/>
      <c r="B35" s="649"/>
      <c r="C35" s="516" t="s">
        <v>1114</v>
      </c>
      <c r="D35" s="829">
        <v>7808</v>
      </c>
      <c r="E35" s="82"/>
      <c r="F35" s="668"/>
      <c r="G35" s="408" t="s">
        <v>1114</v>
      </c>
      <c r="H35" s="829">
        <v>1958</v>
      </c>
      <c r="I35" s="328"/>
      <c r="J35" s="676"/>
      <c r="K35" s="408" t="s">
        <v>1114</v>
      </c>
      <c r="L35" s="829">
        <v>4995</v>
      </c>
      <c r="M35" s="328"/>
      <c r="N35" s="668"/>
    </row>
    <row r="36" spans="1:14" ht="16.5" customHeight="1">
      <c r="A36" s="404"/>
      <c r="B36" s="1154"/>
      <c r="C36" s="513"/>
      <c r="D36" s="819"/>
      <c r="E36" s="387"/>
      <c r="F36" s="171"/>
      <c r="G36" s="491"/>
      <c r="H36" s="819"/>
      <c r="I36" s="387"/>
      <c r="J36" s="49"/>
      <c r="K36" s="170"/>
      <c r="L36" s="819"/>
      <c r="M36" s="387"/>
      <c r="N36" s="49"/>
    </row>
    <row r="37" spans="1:14" ht="16.5" customHeight="1"/>
  </sheetData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40" firstPageNumber="95" orientation="portrait" useFirstPageNumber="1" r:id="rId1"/>
  <headerFooter scaleWithDoc="0" alignWithMargins="0">
    <oddFooter>&amp;C119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0">
    <tabColor rgb="FFFFFF00"/>
    <pageSetUpPr fitToPage="1"/>
  </sheetPr>
  <dimension ref="A1:N167"/>
  <sheetViews>
    <sheetView showGridLines="0" view="pageBreakPreview" zoomScaleNormal="85" zoomScaleSheetLayoutView="100" workbookViewId="0">
      <selection activeCell="B2" sqref="B2"/>
    </sheetView>
  </sheetViews>
  <sheetFormatPr defaultColWidth="9" defaultRowHeight="13.5"/>
  <cols>
    <col min="1" max="1" width="1.625" style="3" customWidth="1"/>
    <col min="2" max="2" width="9.5" style="3" customWidth="1"/>
    <col min="3" max="3" width="44.125" style="445" customWidth="1"/>
    <col min="4" max="4" width="8.875" style="853" customWidth="1"/>
    <col min="5" max="5" width="7.125" style="555" customWidth="1"/>
    <col min="6" max="6" width="8.875" style="13" customWidth="1"/>
    <col min="7" max="7" width="44.125" style="445" customWidth="1"/>
    <col min="8" max="8" width="8.875" style="853" customWidth="1"/>
    <col min="9" max="9" width="7.125" style="555" customWidth="1"/>
    <col min="10" max="10" width="8.875" style="13" customWidth="1"/>
    <col min="11" max="11" width="44.125" style="445" customWidth="1"/>
    <col min="12" max="12" width="8.875" style="853" customWidth="1"/>
    <col min="13" max="13" width="7.125" style="555" customWidth="1"/>
    <col min="14" max="14" width="8.875" style="13" customWidth="1"/>
    <col min="15" max="15" width="6.625" style="3" customWidth="1"/>
    <col min="16" max="16384" width="9" style="3"/>
  </cols>
  <sheetData>
    <row r="1" spans="1:14" s="47" customFormat="1" ht="18" customHeight="1">
      <c r="A1" s="351" t="s">
        <v>1058</v>
      </c>
      <c r="B1" s="352"/>
      <c r="C1" s="351"/>
      <c r="D1" s="799"/>
      <c r="E1" s="354"/>
      <c r="F1" s="355"/>
      <c r="G1" s="351"/>
      <c r="H1" s="810" t="s">
        <v>1219</v>
      </c>
      <c r="I1" s="354"/>
      <c r="J1" s="355"/>
      <c r="K1" s="351"/>
      <c r="L1" s="799"/>
      <c r="M1" s="354"/>
      <c r="N1" s="355"/>
    </row>
    <row r="2" spans="1:14" s="176" customFormat="1" ht="16.5" customHeight="1">
      <c r="A2" s="352"/>
      <c r="B2" s="352"/>
      <c r="C2" s="351"/>
      <c r="D2" s="824"/>
      <c r="E2" s="628"/>
      <c r="F2" s="352"/>
      <c r="G2" s="351"/>
      <c r="H2" s="824"/>
      <c r="I2" s="628"/>
      <c r="J2" s="352"/>
      <c r="K2" s="351"/>
      <c r="L2" s="824"/>
      <c r="M2" s="628"/>
      <c r="N2" s="352"/>
    </row>
    <row r="3" spans="1:14" s="176" customFormat="1" ht="16.5" customHeight="1">
      <c r="A3" s="352"/>
      <c r="B3" s="352"/>
      <c r="C3" s="351"/>
      <c r="D3" s="824"/>
      <c r="E3" s="628"/>
      <c r="F3" s="352"/>
      <c r="G3" s="351"/>
      <c r="H3" s="824"/>
      <c r="I3" s="628"/>
      <c r="J3" s="352"/>
      <c r="K3" s="351"/>
      <c r="L3" s="852"/>
      <c r="M3" s="628"/>
      <c r="N3" s="590" t="s">
        <v>408</v>
      </c>
    </row>
    <row r="4" spans="1:14" s="176" customFormat="1" ht="18" customHeight="1">
      <c r="A4" s="73" t="s">
        <v>942</v>
      </c>
      <c r="B4" s="76"/>
      <c r="C4" s="728" t="s">
        <v>420</v>
      </c>
      <c r="D4" s="879"/>
      <c r="E4" s="729"/>
      <c r="F4" s="730"/>
      <c r="G4" s="733" t="s">
        <v>421</v>
      </c>
      <c r="H4" s="879"/>
      <c r="I4" s="729"/>
      <c r="J4" s="731"/>
      <c r="K4" s="734" t="s">
        <v>422</v>
      </c>
      <c r="L4" s="879"/>
      <c r="M4" s="729"/>
      <c r="N4" s="732"/>
    </row>
    <row r="5" spans="1:14" s="176" customFormat="1" ht="18" customHeight="1">
      <c r="A5" s="54"/>
      <c r="B5" s="77"/>
      <c r="C5" s="635" t="s">
        <v>412</v>
      </c>
      <c r="D5" s="880" t="s">
        <v>870</v>
      </c>
      <c r="E5" s="654" t="s">
        <v>302</v>
      </c>
      <c r="F5" s="620" t="s">
        <v>413</v>
      </c>
      <c r="G5" s="635" t="s">
        <v>412</v>
      </c>
      <c r="H5" s="880" t="s">
        <v>870</v>
      </c>
      <c r="I5" s="654" t="s">
        <v>302</v>
      </c>
      <c r="J5" s="647" t="s">
        <v>413</v>
      </c>
      <c r="K5" s="648" t="s">
        <v>412</v>
      </c>
      <c r="L5" s="880" t="s">
        <v>870</v>
      </c>
      <c r="M5" s="654" t="s">
        <v>302</v>
      </c>
      <c r="N5" s="621" t="s">
        <v>413</v>
      </c>
    </row>
    <row r="6" spans="1:14" ht="16.5" customHeight="1">
      <c r="A6" s="5" t="s">
        <v>1219</v>
      </c>
      <c r="B6" s="505"/>
      <c r="C6" s="309"/>
      <c r="D6" s="829"/>
      <c r="E6" s="32"/>
      <c r="F6" s="280"/>
      <c r="G6" s="661"/>
      <c r="H6" s="829"/>
      <c r="I6" s="32"/>
      <c r="J6" s="280"/>
      <c r="K6" s="661"/>
      <c r="L6" s="829"/>
      <c r="M6" s="32"/>
      <c r="N6" s="236"/>
    </row>
    <row r="7" spans="1:14" ht="6.6" customHeight="1">
      <c r="A7" s="5"/>
      <c r="B7" s="27"/>
      <c r="C7" s="309"/>
      <c r="D7" s="829"/>
      <c r="E7" s="32"/>
      <c r="F7" s="280"/>
      <c r="G7" s="661"/>
      <c r="H7" s="829"/>
      <c r="I7" s="32"/>
      <c r="J7" s="280"/>
      <c r="K7" s="661"/>
      <c r="L7" s="829"/>
      <c r="M7" s="32"/>
      <c r="N7" s="236"/>
    </row>
    <row r="8" spans="1:14" ht="16.5" customHeight="1">
      <c r="A8" s="5"/>
      <c r="B8" s="91"/>
      <c r="C8" s="309" t="s">
        <v>19</v>
      </c>
      <c r="D8" s="829">
        <v>15</v>
      </c>
      <c r="E8" s="32" t="s">
        <v>18</v>
      </c>
      <c r="F8" s="4"/>
      <c r="G8" s="300" t="s">
        <v>19</v>
      </c>
      <c r="H8" s="829">
        <v>50</v>
      </c>
      <c r="I8" s="32" t="s">
        <v>18</v>
      </c>
      <c r="J8" s="280"/>
      <c r="K8" s="661" t="s">
        <v>192</v>
      </c>
      <c r="L8" s="829">
        <v>350</v>
      </c>
      <c r="M8" s="32" t="s">
        <v>18</v>
      </c>
      <c r="N8" s="236"/>
    </row>
    <row r="9" spans="1:14" ht="16.5" customHeight="1">
      <c r="A9" s="16"/>
      <c r="B9" s="92"/>
      <c r="C9" s="662" t="s">
        <v>178</v>
      </c>
      <c r="D9" s="881">
        <v>300</v>
      </c>
      <c r="E9" s="393" t="s">
        <v>18</v>
      </c>
      <c r="F9" s="8"/>
      <c r="G9" s="301" t="s">
        <v>178</v>
      </c>
      <c r="H9" s="881">
        <v>300</v>
      </c>
      <c r="I9" s="391" t="s">
        <v>18</v>
      </c>
      <c r="J9" s="92"/>
      <c r="K9" s="662" t="s">
        <v>730</v>
      </c>
      <c r="L9" s="881">
        <v>300</v>
      </c>
      <c r="M9" s="391" t="s">
        <v>18</v>
      </c>
      <c r="N9" s="42"/>
    </row>
    <row r="10" spans="1:14" ht="16.5" customHeight="1">
      <c r="A10" s="16"/>
      <c r="B10" s="92"/>
      <c r="C10" s="662" t="s">
        <v>193</v>
      </c>
      <c r="D10" s="881">
        <v>50</v>
      </c>
      <c r="E10" s="393" t="s">
        <v>18</v>
      </c>
      <c r="F10" s="4"/>
      <c r="G10" s="301" t="s">
        <v>177</v>
      </c>
      <c r="H10" s="881"/>
      <c r="I10" s="391"/>
      <c r="J10" s="92"/>
      <c r="K10" s="662" t="s">
        <v>194</v>
      </c>
      <c r="L10" s="881">
        <v>330</v>
      </c>
      <c r="M10" s="391" t="s">
        <v>18</v>
      </c>
      <c r="N10" s="42"/>
    </row>
    <row r="11" spans="1:14" ht="16.5" customHeight="1">
      <c r="A11" s="16"/>
      <c r="B11" s="92"/>
      <c r="C11" s="662" t="s">
        <v>182</v>
      </c>
      <c r="D11" s="829">
        <v>55</v>
      </c>
      <c r="E11" s="393" t="s">
        <v>18</v>
      </c>
      <c r="F11" s="8"/>
      <c r="G11" s="301" t="s">
        <v>182</v>
      </c>
      <c r="H11" s="829">
        <v>220</v>
      </c>
      <c r="I11" s="32" t="s">
        <v>18</v>
      </c>
      <c r="J11" s="92"/>
      <c r="K11" s="662" t="s">
        <v>733</v>
      </c>
      <c r="L11" s="881">
        <v>250</v>
      </c>
      <c r="M11" s="393" t="s">
        <v>18</v>
      </c>
      <c r="N11" s="42"/>
    </row>
    <row r="12" spans="1:14" ht="16.5" customHeight="1">
      <c r="A12" s="16"/>
      <c r="B12" s="92"/>
      <c r="C12" s="662" t="s">
        <v>195</v>
      </c>
      <c r="D12" s="881">
        <v>100</v>
      </c>
      <c r="E12" s="393" t="s">
        <v>18</v>
      </c>
      <c r="F12" s="8"/>
      <c r="G12" s="301" t="s">
        <v>195</v>
      </c>
      <c r="H12" s="829">
        <v>135</v>
      </c>
      <c r="I12" s="32" t="s">
        <v>18</v>
      </c>
      <c r="J12" s="677"/>
      <c r="K12" s="662" t="s">
        <v>734</v>
      </c>
      <c r="L12" s="881">
        <v>90</v>
      </c>
      <c r="M12" s="393" t="s">
        <v>18</v>
      </c>
      <c r="N12" s="42"/>
    </row>
    <row r="13" spans="1:14" ht="16.5" customHeight="1">
      <c r="A13" s="16"/>
      <c r="B13" s="92"/>
      <c r="C13" s="662" t="s">
        <v>196</v>
      </c>
      <c r="D13" s="881">
        <v>75</v>
      </c>
      <c r="E13" s="393" t="s">
        <v>943</v>
      </c>
      <c r="F13" s="8"/>
      <c r="G13" s="301" t="s">
        <v>198</v>
      </c>
      <c r="H13" s="881">
        <v>60</v>
      </c>
      <c r="I13" s="391" t="s">
        <v>18</v>
      </c>
      <c r="J13" s="670"/>
      <c r="K13" s="662" t="s">
        <v>200</v>
      </c>
      <c r="L13" s="818">
        <v>100</v>
      </c>
      <c r="M13" s="393" t="s">
        <v>22</v>
      </c>
      <c r="N13" s="236">
        <v>2018</v>
      </c>
    </row>
    <row r="14" spans="1:14" ht="16.5" customHeight="1">
      <c r="A14" s="16"/>
      <c r="B14" s="92"/>
      <c r="C14" s="662" t="s">
        <v>197</v>
      </c>
      <c r="D14" s="818">
        <v>35</v>
      </c>
      <c r="E14" s="393" t="s">
        <v>18</v>
      </c>
      <c r="F14" s="4"/>
      <c r="G14" s="301"/>
      <c r="H14" s="829"/>
      <c r="I14" s="32"/>
      <c r="J14" s="280"/>
      <c r="K14" s="662"/>
      <c r="L14" s="881"/>
      <c r="M14" s="393"/>
      <c r="N14" s="42"/>
    </row>
    <row r="15" spans="1:14" ht="16.5" customHeight="1">
      <c r="A15" s="36"/>
      <c r="B15" s="27"/>
      <c r="C15" s="14"/>
      <c r="D15" s="829"/>
      <c r="E15" s="29"/>
      <c r="F15" s="6"/>
      <c r="G15" s="36"/>
      <c r="H15" s="829"/>
      <c r="I15" s="29"/>
      <c r="J15" s="91"/>
      <c r="K15" s="14"/>
      <c r="L15" s="829"/>
      <c r="M15" s="29"/>
      <c r="N15" s="27"/>
    </row>
    <row r="16" spans="1:14" ht="16.5" customHeight="1">
      <c r="A16" s="36"/>
      <c r="B16" s="27"/>
      <c r="C16" s="14"/>
      <c r="D16" s="829"/>
      <c r="E16" s="29"/>
      <c r="F16" s="6"/>
      <c r="G16" s="489"/>
      <c r="H16" s="829"/>
      <c r="I16" s="29"/>
      <c r="J16" s="91"/>
      <c r="K16" s="97"/>
      <c r="L16" s="829"/>
      <c r="M16" s="29"/>
      <c r="N16" s="27"/>
    </row>
    <row r="17" spans="1:14" ht="16.5" customHeight="1">
      <c r="A17" s="25"/>
      <c r="B17" s="226"/>
      <c r="C17" s="666"/>
      <c r="D17" s="887"/>
      <c r="E17" s="667"/>
      <c r="F17" s="678"/>
      <c r="G17" s="25"/>
      <c r="H17" s="887"/>
      <c r="I17" s="388"/>
      <c r="J17" s="674"/>
      <c r="K17" s="675"/>
      <c r="L17" s="887"/>
      <c r="M17" s="388"/>
      <c r="N17" s="226"/>
    </row>
    <row r="18" spans="1:14" ht="16.5" customHeight="1">
      <c r="A18" s="5" t="s">
        <v>1220</v>
      </c>
      <c r="B18" s="649"/>
      <c r="C18" s="327" t="s">
        <v>1112</v>
      </c>
      <c r="D18" s="818">
        <v>555</v>
      </c>
      <c r="E18" s="328"/>
      <c r="F18" s="83"/>
      <c r="G18" s="327" t="s">
        <v>1112</v>
      </c>
      <c r="H18" s="818">
        <v>765</v>
      </c>
      <c r="I18" s="328"/>
      <c r="J18" s="676"/>
      <c r="K18" s="327" t="s">
        <v>1112</v>
      </c>
      <c r="L18" s="818">
        <v>1320</v>
      </c>
      <c r="M18" s="328"/>
      <c r="N18" s="668"/>
    </row>
    <row r="19" spans="1:14" ht="16.5" customHeight="1">
      <c r="A19" s="627"/>
      <c r="B19" s="649"/>
      <c r="C19" s="327" t="s">
        <v>1113</v>
      </c>
      <c r="D19" s="818">
        <v>0</v>
      </c>
      <c r="E19" s="328"/>
      <c r="F19" s="83"/>
      <c r="G19" s="327" t="s">
        <v>1113</v>
      </c>
      <c r="H19" s="818">
        <v>0</v>
      </c>
      <c r="I19" s="328"/>
      <c r="J19" s="676"/>
      <c r="K19" s="327" t="s">
        <v>1113</v>
      </c>
      <c r="L19" s="818">
        <v>100</v>
      </c>
      <c r="M19" s="328"/>
      <c r="N19" s="668"/>
    </row>
    <row r="20" spans="1:14" ht="16.5" customHeight="1">
      <c r="A20" s="627"/>
      <c r="B20" s="649"/>
      <c r="C20" s="679" t="s">
        <v>1114</v>
      </c>
      <c r="D20" s="829">
        <v>555</v>
      </c>
      <c r="E20" s="328"/>
      <c r="F20" s="668"/>
      <c r="G20" s="679" t="s">
        <v>1114</v>
      </c>
      <c r="H20" s="829">
        <v>765</v>
      </c>
      <c r="I20" s="328"/>
      <c r="J20" s="676"/>
      <c r="K20" s="679" t="s">
        <v>1114</v>
      </c>
      <c r="L20" s="829">
        <v>1420</v>
      </c>
      <c r="M20" s="328"/>
      <c r="N20" s="668"/>
    </row>
    <row r="21" spans="1:14" ht="16.5" customHeight="1">
      <c r="A21" s="404"/>
      <c r="B21" s="189"/>
      <c r="C21" s="491"/>
      <c r="D21" s="819"/>
      <c r="E21" s="387"/>
      <c r="F21" s="171"/>
      <c r="G21" s="491"/>
      <c r="H21" s="819"/>
      <c r="I21" s="387"/>
      <c r="J21" s="49"/>
      <c r="K21" s="170"/>
      <c r="L21" s="819"/>
      <c r="M21" s="387"/>
      <c r="N21" s="49"/>
    </row>
    <row r="22" spans="1:14" ht="16.5" customHeight="1"/>
    <row r="23" spans="1:14" ht="14.25" customHeight="1"/>
    <row r="24" spans="1:14" ht="14.25" customHeight="1"/>
    <row r="25" spans="1:14" ht="14.25" customHeight="1"/>
    <row r="26" spans="1:14" ht="14.25" customHeight="1"/>
    <row r="27" spans="1:14" ht="14.25" customHeight="1"/>
    <row r="28" spans="1:14" ht="14.25" customHeight="1"/>
    <row r="29" spans="1:14" ht="14.25" customHeight="1"/>
    <row r="30" spans="1:14" ht="14.25" customHeight="1"/>
    <row r="31" spans="1:14" ht="14.25" customHeight="1"/>
    <row r="32" spans="1:1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</sheetData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40" firstPageNumber="95" orientation="portrait" useFirstPageNumber="1" r:id="rId1"/>
  <headerFooter scaleWithDoc="0" alignWithMargins="0">
    <oddFooter>&amp;C120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1">
    <tabColor rgb="FFFFFF00"/>
    <pageSetUpPr fitToPage="1"/>
  </sheetPr>
  <dimension ref="A1:N173"/>
  <sheetViews>
    <sheetView showGridLines="0" view="pageBreakPreview" zoomScaleNormal="100" zoomScaleSheetLayoutView="100" workbookViewId="0">
      <pane ySplit="5" topLeftCell="A6" activePane="bottomLeft" state="frozen"/>
      <selection activeCell="A6" sqref="A6"/>
      <selection pane="bottomLeft" activeCell="A6" sqref="A6"/>
    </sheetView>
  </sheetViews>
  <sheetFormatPr defaultColWidth="9" defaultRowHeight="13.5"/>
  <cols>
    <col min="1" max="1" width="1.625" style="3" customWidth="1"/>
    <col min="2" max="2" width="9.5" style="3" customWidth="1"/>
    <col min="3" max="3" width="44.125" style="445" customWidth="1"/>
    <col min="4" max="4" width="8.875" style="853" customWidth="1"/>
    <col min="5" max="5" width="7.125" style="555" customWidth="1"/>
    <col min="6" max="6" width="8.875" style="13" customWidth="1"/>
    <col min="7" max="7" width="44.125" style="445" customWidth="1"/>
    <col min="8" max="8" width="8.875" style="853" customWidth="1"/>
    <col min="9" max="9" width="7.125" style="555" customWidth="1"/>
    <col min="10" max="10" width="8.875" style="13" customWidth="1"/>
    <col min="11" max="11" width="44.125" style="445" customWidth="1"/>
    <col min="12" max="12" width="8.875" style="853" customWidth="1"/>
    <col min="13" max="13" width="7.125" style="555" customWidth="1"/>
    <col min="14" max="14" width="8.875" style="13" customWidth="1"/>
    <col min="15" max="15" width="6.625" style="3" customWidth="1"/>
    <col min="16" max="16384" width="9" style="3"/>
  </cols>
  <sheetData>
    <row r="1" spans="1:14" s="47" customFormat="1" ht="18" customHeight="1">
      <c r="A1" s="351" t="s">
        <v>1058</v>
      </c>
      <c r="B1" s="352"/>
      <c r="C1" s="351"/>
      <c r="D1" s="799"/>
      <c r="E1" s="354"/>
      <c r="F1" s="355"/>
      <c r="G1" s="351"/>
      <c r="H1" s="810" t="s">
        <v>1219</v>
      </c>
      <c r="I1" s="354"/>
      <c r="J1" s="355"/>
      <c r="K1" s="351"/>
      <c r="L1" s="799"/>
      <c r="M1" s="354"/>
      <c r="N1" s="355"/>
    </row>
    <row r="2" spans="1:14" s="176" customFormat="1" ht="16.5" customHeight="1">
      <c r="A2" s="352"/>
      <c r="B2" s="352"/>
      <c r="C2" s="351"/>
      <c r="D2" s="824"/>
      <c r="E2" s="628"/>
      <c r="F2" s="352"/>
      <c r="G2" s="351"/>
      <c r="H2" s="824"/>
      <c r="I2" s="628"/>
      <c r="J2" s="352"/>
      <c r="K2" s="351"/>
      <c r="L2" s="824"/>
      <c r="M2" s="628"/>
      <c r="N2" s="352"/>
    </row>
    <row r="3" spans="1:14" s="176" customFormat="1" ht="16.5" customHeight="1">
      <c r="A3" s="352"/>
      <c r="B3" s="352"/>
      <c r="C3" s="351"/>
      <c r="D3" s="824"/>
      <c r="E3" s="628"/>
      <c r="F3" s="352"/>
      <c r="G3" s="351"/>
      <c r="H3" s="824"/>
      <c r="I3" s="628"/>
      <c r="J3" s="352"/>
      <c r="K3" s="351"/>
      <c r="L3" s="852"/>
      <c r="M3" s="628"/>
      <c r="N3" s="590" t="s">
        <v>408</v>
      </c>
    </row>
    <row r="4" spans="1:14" s="176" customFormat="1" ht="18" customHeight="1">
      <c r="A4" s="73" t="s">
        <v>913</v>
      </c>
      <c r="B4" s="39"/>
      <c r="C4" s="739" t="s">
        <v>428</v>
      </c>
      <c r="D4" s="896"/>
      <c r="E4" s="740"/>
      <c r="F4" s="741"/>
      <c r="G4" s="739" t="s">
        <v>423</v>
      </c>
      <c r="H4" s="896"/>
      <c r="I4" s="740"/>
      <c r="J4" s="741"/>
      <c r="K4" s="742" t="s">
        <v>424</v>
      </c>
      <c r="L4" s="879" t="s">
        <v>227</v>
      </c>
      <c r="M4" s="729"/>
      <c r="N4" s="732"/>
    </row>
    <row r="5" spans="1:14" s="176" customFormat="1" ht="18" customHeight="1">
      <c r="A5" s="54"/>
      <c r="B5" s="61"/>
      <c r="C5" s="642" t="s">
        <v>412</v>
      </c>
      <c r="D5" s="897" t="s">
        <v>870</v>
      </c>
      <c r="E5" s="655" t="s">
        <v>302</v>
      </c>
      <c r="F5" s="643" t="s">
        <v>413</v>
      </c>
      <c r="G5" s="642" t="s">
        <v>412</v>
      </c>
      <c r="H5" s="898" t="s">
        <v>870</v>
      </c>
      <c r="I5" s="656" t="s">
        <v>302</v>
      </c>
      <c r="J5" s="644" t="s">
        <v>413</v>
      </c>
      <c r="K5" s="645" t="s">
        <v>412</v>
      </c>
      <c r="L5" s="899" t="s">
        <v>870</v>
      </c>
      <c r="M5" s="657" t="s">
        <v>302</v>
      </c>
      <c r="N5" s="646" t="s">
        <v>413</v>
      </c>
    </row>
    <row r="6" spans="1:14" ht="16.5" customHeight="1">
      <c r="A6" s="5" t="s">
        <v>1219</v>
      </c>
      <c r="B6" s="505"/>
      <c r="C6" s="309"/>
      <c r="D6" s="829"/>
      <c r="E6" s="32"/>
      <c r="F6" s="280"/>
      <c r="G6" s="661"/>
      <c r="H6" s="829"/>
      <c r="I6" s="32"/>
      <c r="J6" s="280"/>
      <c r="K6" s="661"/>
      <c r="L6" s="829"/>
      <c r="M6" s="32"/>
      <c r="N6" s="236"/>
    </row>
    <row r="7" spans="1:14" ht="6.6" customHeight="1">
      <c r="A7" s="5"/>
      <c r="B7" s="27"/>
      <c r="C7" s="309"/>
      <c r="D7" s="829"/>
      <c r="E7" s="32"/>
      <c r="F7" s="280"/>
      <c r="G7" s="661"/>
      <c r="H7" s="829"/>
      <c r="I7" s="32"/>
      <c r="J7" s="280"/>
      <c r="K7" s="661"/>
      <c r="L7" s="829"/>
      <c r="M7" s="32"/>
      <c r="N7" s="236"/>
    </row>
    <row r="8" spans="1:14" ht="16.5" customHeight="1">
      <c r="A8" s="5"/>
      <c r="B8" s="6"/>
      <c r="C8" s="300" t="s">
        <v>730</v>
      </c>
      <c r="D8" s="829">
        <v>370</v>
      </c>
      <c r="E8" s="393" t="s">
        <v>18</v>
      </c>
      <c r="F8" s="236"/>
      <c r="G8" s="300" t="s">
        <v>199</v>
      </c>
      <c r="H8" s="813">
        <v>53</v>
      </c>
      <c r="I8" s="32" t="s">
        <v>18</v>
      </c>
      <c r="J8" s="236"/>
      <c r="K8" s="309" t="s">
        <v>175</v>
      </c>
      <c r="L8" s="813">
        <v>45</v>
      </c>
      <c r="M8" s="32" t="s">
        <v>18</v>
      </c>
      <c r="N8" s="236"/>
    </row>
    <row r="9" spans="1:14" ht="16.5" customHeight="1">
      <c r="A9" s="16"/>
      <c r="B9" s="8"/>
      <c r="C9" s="301" t="s">
        <v>733</v>
      </c>
      <c r="D9" s="818">
        <v>250</v>
      </c>
      <c r="E9" s="393" t="s">
        <v>18</v>
      </c>
      <c r="F9" s="230"/>
      <c r="G9" s="301" t="s">
        <v>730</v>
      </c>
      <c r="H9" s="813">
        <v>617</v>
      </c>
      <c r="I9" s="680" t="s">
        <v>18</v>
      </c>
      <c r="J9" s="236"/>
      <c r="K9" s="464" t="s">
        <v>178</v>
      </c>
      <c r="L9" s="850">
        <v>170</v>
      </c>
      <c r="M9" s="680" t="s">
        <v>18</v>
      </c>
      <c r="N9" s="609"/>
    </row>
    <row r="10" spans="1:14" ht="16.5" customHeight="1">
      <c r="A10" s="16"/>
      <c r="B10" s="8"/>
      <c r="C10" s="301" t="s">
        <v>202</v>
      </c>
      <c r="D10" s="881">
        <v>400</v>
      </c>
      <c r="E10" s="393" t="s">
        <v>18</v>
      </c>
      <c r="F10" s="230"/>
      <c r="G10" s="681" t="s">
        <v>735</v>
      </c>
      <c r="H10" s="813">
        <v>142</v>
      </c>
      <c r="I10" s="680" t="s">
        <v>18</v>
      </c>
      <c r="J10" s="236"/>
      <c r="K10" s="464" t="s">
        <v>201</v>
      </c>
      <c r="L10" s="850">
        <v>85</v>
      </c>
      <c r="M10" s="680" t="s">
        <v>18</v>
      </c>
      <c r="N10" s="609"/>
    </row>
    <row r="11" spans="1:14" ht="16.5" customHeight="1">
      <c r="A11" s="16"/>
      <c r="B11" s="8"/>
      <c r="C11" s="301" t="s">
        <v>735</v>
      </c>
      <c r="D11" s="858">
        <v>220</v>
      </c>
      <c r="E11" s="680" t="s">
        <v>18</v>
      </c>
      <c r="F11" s="236"/>
      <c r="G11" s="301" t="s">
        <v>736</v>
      </c>
      <c r="H11" s="850">
        <v>254</v>
      </c>
      <c r="I11" s="680" t="s">
        <v>18</v>
      </c>
      <c r="J11" s="236"/>
      <c r="K11" s="464" t="s">
        <v>183</v>
      </c>
      <c r="L11" s="850">
        <v>300</v>
      </c>
      <c r="M11" s="680" t="s">
        <v>18</v>
      </c>
      <c r="N11" s="609"/>
    </row>
    <row r="12" spans="1:14" ht="16.5" customHeight="1">
      <c r="A12" s="16"/>
      <c r="B12" s="8"/>
      <c r="C12" s="301"/>
      <c r="D12" s="858"/>
      <c r="E12" s="680"/>
      <c r="F12" s="236"/>
      <c r="G12" s="301" t="s">
        <v>177</v>
      </c>
      <c r="H12" s="813">
        <v>600</v>
      </c>
      <c r="I12" s="680" t="s">
        <v>18</v>
      </c>
      <c r="J12" s="236"/>
      <c r="K12" s="464" t="s">
        <v>180</v>
      </c>
      <c r="L12" s="850">
        <v>100</v>
      </c>
      <c r="M12" s="680" t="s">
        <v>18</v>
      </c>
      <c r="N12" s="609"/>
    </row>
    <row r="13" spans="1:14" ht="16.5" customHeight="1">
      <c r="A13" s="16"/>
      <c r="B13" s="8"/>
      <c r="C13" s="301"/>
      <c r="D13" s="858"/>
      <c r="E13" s="680"/>
      <c r="F13" s="236"/>
      <c r="G13" s="301" t="s">
        <v>202</v>
      </c>
      <c r="H13" s="850">
        <v>510</v>
      </c>
      <c r="I13" s="680" t="s">
        <v>18</v>
      </c>
      <c r="J13" s="236"/>
      <c r="K13" s="464"/>
      <c r="L13" s="850"/>
      <c r="M13" s="32"/>
      <c r="N13" s="609"/>
    </row>
    <row r="14" spans="1:14" ht="16.5" customHeight="1">
      <c r="A14" s="16"/>
      <c r="B14" s="8"/>
      <c r="C14" s="301"/>
      <c r="D14" s="858"/>
      <c r="E14" s="680"/>
      <c r="F14" s="236"/>
      <c r="G14" s="301" t="s">
        <v>733</v>
      </c>
      <c r="H14" s="850">
        <v>311</v>
      </c>
      <c r="I14" s="680" t="s">
        <v>18</v>
      </c>
      <c r="J14" s="236"/>
      <c r="K14" s="464"/>
      <c r="L14" s="882"/>
      <c r="M14" s="393"/>
      <c r="N14" s="42"/>
    </row>
    <row r="15" spans="1:14" ht="16.5" customHeight="1">
      <c r="A15" s="5"/>
      <c r="B15" s="6"/>
      <c r="C15" s="5"/>
      <c r="D15" s="858"/>
      <c r="E15" s="29"/>
      <c r="F15" s="236"/>
      <c r="G15" s="5"/>
      <c r="H15" s="813"/>
      <c r="I15" s="32"/>
      <c r="J15" s="236"/>
      <c r="K15" s="14"/>
      <c r="L15" s="813"/>
      <c r="M15" s="32"/>
      <c r="N15" s="236"/>
    </row>
    <row r="16" spans="1:14" ht="16.5" customHeight="1">
      <c r="A16" s="5"/>
      <c r="B16" s="6"/>
      <c r="C16" s="5"/>
      <c r="D16" s="829"/>
      <c r="E16" s="29"/>
      <c r="F16" s="27"/>
      <c r="G16" s="5"/>
      <c r="H16" s="813"/>
      <c r="I16" s="29"/>
      <c r="J16" s="27"/>
      <c r="K16" s="309"/>
      <c r="L16" s="813"/>
      <c r="M16" s="32"/>
      <c r="N16" s="236"/>
    </row>
    <row r="17" spans="1:14" ht="16.5" customHeight="1">
      <c r="A17" s="25"/>
      <c r="B17" s="46"/>
      <c r="C17" s="470"/>
      <c r="D17" s="887"/>
      <c r="E17" s="667"/>
      <c r="F17" s="278"/>
      <c r="G17" s="25"/>
      <c r="H17" s="832"/>
      <c r="I17" s="388"/>
      <c r="J17" s="226"/>
      <c r="K17" s="28"/>
      <c r="L17" s="832"/>
      <c r="M17" s="388"/>
      <c r="N17" s="226"/>
    </row>
    <row r="18" spans="1:14" ht="16.5" customHeight="1">
      <c r="A18" s="5" t="s">
        <v>1220</v>
      </c>
      <c r="B18" s="626"/>
      <c r="C18" s="126" t="s">
        <v>1112</v>
      </c>
      <c r="D18" s="818">
        <v>1240</v>
      </c>
      <c r="E18" s="328"/>
      <c r="F18" s="668"/>
      <c r="G18" s="126" t="s">
        <v>1112</v>
      </c>
      <c r="H18" s="822">
        <v>2487</v>
      </c>
      <c r="I18" s="328"/>
      <c r="J18" s="668"/>
      <c r="K18" s="126" t="s">
        <v>1112</v>
      </c>
      <c r="L18" s="822">
        <v>700</v>
      </c>
      <c r="M18" s="328"/>
      <c r="N18" s="668"/>
    </row>
    <row r="19" spans="1:14" ht="16.5" customHeight="1">
      <c r="A19" s="650"/>
      <c r="B19" s="626"/>
      <c r="C19" s="126" t="s">
        <v>1113</v>
      </c>
      <c r="D19" s="818">
        <v>0</v>
      </c>
      <c r="E19" s="328"/>
      <c r="F19" s="668"/>
      <c r="G19" s="126" t="s">
        <v>1113</v>
      </c>
      <c r="H19" s="822">
        <v>0</v>
      </c>
      <c r="I19" s="328"/>
      <c r="J19" s="668"/>
      <c r="K19" s="126" t="s">
        <v>1113</v>
      </c>
      <c r="L19" s="822">
        <v>0</v>
      </c>
      <c r="M19" s="328"/>
      <c r="N19" s="668"/>
    </row>
    <row r="20" spans="1:14" ht="16.5" customHeight="1">
      <c r="A20" s="650"/>
      <c r="B20" s="626"/>
      <c r="C20" s="408" t="s">
        <v>1114</v>
      </c>
      <c r="D20" s="829">
        <v>1240</v>
      </c>
      <c r="E20" s="328"/>
      <c r="F20" s="668"/>
      <c r="G20" s="408" t="s">
        <v>1114</v>
      </c>
      <c r="H20" s="813">
        <v>2487</v>
      </c>
      <c r="I20" s="328"/>
      <c r="J20" s="668"/>
      <c r="K20" s="408" t="s">
        <v>1114</v>
      </c>
      <c r="L20" s="813">
        <v>700</v>
      </c>
      <c r="M20" s="328"/>
      <c r="N20" s="668"/>
    </row>
    <row r="21" spans="1:14" ht="16.5" customHeight="1">
      <c r="A21" s="404"/>
      <c r="B21" s="189"/>
      <c r="C21" s="491"/>
      <c r="D21" s="819"/>
      <c r="E21" s="387"/>
      <c r="F21" s="49"/>
      <c r="G21" s="491"/>
      <c r="H21" s="819"/>
      <c r="I21" s="387"/>
      <c r="J21" s="49"/>
      <c r="K21" s="170"/>
      <c r="L21" s="819"/>
      <c r="M21" s="387"/>
      <c r="N21" s="49"/>
    </row>
    <row r="22" spans="1:14" ht="16.5" customHeight="1"/>
    <row r="23" spans="1:14" ht="14.25" customHeight="1"/>
    <row r="24" spans="1:14" ht="14.25" customHeight="1"/>
    <row r="25" spans="1:14" ht="14.25" customHeight="1"/>
    <row r="26" spans="1:14" ht="14.25" customHeight="1"/>
    <row r="27" spans="1:14" ht="14.25" customHeight="1"/>
    <row r="28" spans="1:14" ht="14.25" customHeight="1"/>
    <row r="29" spans="1:14" ht="14.25" customHeight="1"/>
    <row r="30" spans="1:14" ht="14.25" customHeight="1"/>
    <row r="31" spans="1:14" ht="14.25" customHeight="1"/>
    <row r="32" spans="1:1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</sheetData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40" firstPageNumber="95" orientation="portrait" useFirstPageNumber="1" r:id="rId1"/>
  <headerFooter scaleWithDoc="0" alignWithMargins="0">
    <oddFooter>&amp;C121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2">
    <tabColor rgb="FFFFFF00"/>
    <pageSetUpPr fitToPage="1"/>
  </sheetPr>
  <dimension ref="A1:N207"/>
  <sheetViews>
    <sheetView showGridLines="0" view="pageBreakPreview" zoomScaleNormal="100" zoomScaleSheetLayoutView="100" workbookViewId="0">
      <pane ySplit="5" topLeftCell="A6" activePane="bottomLeft" state="frozen"/>
      <selection activeCell="A6" sqref="A6"/>
      <selection pane="bottomLeft" activeCell="A6" sqref="A6"/>
    </sheetView>
  </sheetViews>
  <sheetFormatPr defaultColWidth="9" defaultRowHeight="13.5"/>
  <cols>
    <col min="1" max="1" width="1.625" style="3" customWidth="1"/>
    <col min="2" max="2" width="9.5" style="3" customWidth="1"/>
    <col min="3" max="3" width="44.125" style="445" customWidth="1"/>
    <col min="4" max="4" width="8.875" style="853" customWidth="1"/>
    <col min="5" max="5" width="7.125" style="555" customWidth="1"/>
    <col min="6" max="6" width="8.875" style="13" customWidth="1"/>
    <col min="7" max="7" width="44.125" style="445" customWidth="1"/>
    <col min="8" max="8" width="8.875" style="853" customWidth="1"/>
    <col min="9" max="9" width="7.125" style="555" customWidth="1"/>
    <col min="10" max="10" width="8.875" style="13" customWidth="1"/>
    <col min="11" max="11" width="44.125" style="445" customWidth="1"/>
    <col min="12" max="12" width="8.875" style="853" customWidth="1"/>
    <col min="13" max="13" width="7.125" style="555" customWidth="1"/>
    <col min="14" max="14" width="8.875" style="13" customWidth="1"/>
    <col min="15" max="15" width="6.625" style="3" customWidth="1"/>
    <col min="16" max="16384" width="9" style="3"/>
  </cols>
  <sheetData>
    <row r="1" spans="1:14" s="47" customFormat="1" ht="18" customHeight="1">
      <c r="A1" s="351" t="s">
        <v>1058</v>
      </c>
      <c r="B1" s="352"/>
      <c r="C1" s="351"/>
      <c r="D1" s="799"/>
      <c r="E1" s="354"/>
      <c r="F1" s="355"/>
      <c r="G1" s="351"/>
      <c r="H1" s="810" t="s">
        <v>1219</v>
      </c>
      <c r="I1" s="354"/>
      <c r="J1" s="355"/>
      <c r="K1" s="351"/>
      <c r="L1" s="799"/>
      <c r="M1" s="354"/>
      <c r="N1" s="355"/>
    </row>
    <row r="2" spans="1:14" s="176" customFormat="1" ht="16.5" customHeight="1">
      <c r="A2" s="352"/>
      <c r="B2" s="352"/>
      <c r="C2" s="351"/>
      <c r="D2" s="824"/>
      <c r="E2" s="628"/>
      <c r="F2" s="352"/>
      <c r="G2" s="351"/>
      <c r="H2" s="824"/>
      <c r="I2" s="628"/>
      <c r="J2" s="352"/>
      <c r="K2" s="351"/>
      <c r="L2" s="824"/>
      <c r="M2" s="628"/>
      <c r="N2" s="352"/>
    </row>
    <row r="3" spans="1:14" s="176" customFormat="1" ht="16.5" customHeight="1">
      <c r="A3" s="352"/>
      <c r="B3" s="352"/>
      <c r="C3" s="351"/>
      <c r="D3" s="824"/>
      <c r="E3" s="628"/>
      <c r="F3" s="352"/>
      <c r="G3" s="351"/>
      <c r="H3" s="824"/>
      <c r="I3" s="628"/>
      <c r="J3" s="352"/>
      <c r="K3" s="351"/>
      <c r="L3" s="852"/>
      <c r="M3" s="628"/>
      <c r="N3" s="590" t="s">
        <v>408</v>
      </c>
    </row>
    <row r="4" spans="1:14" s="176" customFormat="1" ht="18" customHeight="1">
      <c r="A4" s="73" t="s">
        <v>942</v>
      </c>
      <c r="B4" s="76"/>
      <c r="C4" s="728" t="s">
        <v>409</v>
      </c>
      <c r="D4" s="879"/>
      <c r="E4" s="729"/>
      <c r="F4" s="730"/>
      <c r="G4" s="728" t="s">
        <v>410</v>
      </c>
      <c r="H4" s="879"/>
      <c r="I4" s="729"/>
      <c r="J4" s="731"/>
      <c r="K4" s="734" t="s">
        <v>411</v>
      </c>
      <c r="L4" s="879"/>
      <c r="M4" s="729"/>
      <c r="N4" s="732"/>
    </row>
    <row r="5" spans="1:14" s="176" customFormat="1" ht="18" customHeight="1">
      <c r="A5" s="54"/>
      <c r="B5" s="77"/>
      <c r="C5" s="358" t="s">
        <v>412</v>
      </c>
      <c r="D5" s="889" t="s">
        <v>870</v>
      </c>
      <c r="E5" s="362" t="s">
        <v>302</v>
      </c>
      <c r="F5" s="312" t="s">
        <v>413</v>
      </c>
      <c r="G5" s="635" t="s">
        <v>412</v>
      </c>
      <c r="H5" s="880" t="s">
        <v>870</v>
      </c>
      <c r="I5" s="654" t="s">
        <v>302</v>
      </c>
      <c r="J5" s="621" t="s">
        <v>413</v>
      </c>
      <c r="K5" s="358" t="s">
        <v>412</v>
      </c>
      <c r="L5" s="889" t="s">
        <v>870</v>
      </c>
      <c r="M5" s="362" t="s">
        <v>302</v>
      </c>
      <c r="N5" s="361" t="s">
        <v>413</v>
      </c>
    </row>
    <row r="6" spans="1:14" ht="16.5" customHeight="1">
      <c r="A6" s="5" t="s">
        <v>1219</v>
      </c>
      <c r="B6" s="505"/>
      <c r="C6" s="309"/>
      <c r="D6" s="829"/>
      <c r="E6" s="32"/>
      <c r="F6" s="280"/>
      <c r="G6" s="661"/>
      <c r="H6" s="829"/>
      <c r="I6" s="32"/>
      <c r="J6" s="280"/>
      <c r="K6" s="661"/>
      <c r="L6" s="829"/>
      <c r="M6" s="32"/>
      <c r="N6" s="236"/>
    </row>
    <row r="7" spans="1:14" ht="6.6" customHeight="1">
      <c r="A7" s="5"/>
      <c r="B7" s="27"/>
      <c r="C7" s="309"/>
      <c r="D7" s="829"/>
      <c r="E7" s="32"/>
      <c r="F7" s="280"/>
      <c r="G7" s="661"/>
      <c r="H7" s="829"/>
      <c r="I7" s="32"/>
      <c r="J7" s="280"/>
      <c r="K7" s="661"/>
      <c r="L7" s="829"/>
      <c r="M7" s="32"/>
      <c r="N7" s="236"/>
    </row>
    <row r="8" spans="1:14" s="2" customFormat="1" ht="16.5" customHeight="1">
      <c r="A8" s="5"/>
      <c r="B8" s="91"/>
      <c r="C8" s="309" t="s">
        <v>19</v>
      </c>
      <c r="D8" s="829">
        <v>100</v>
      </c>
      <c r="E8" s="32" t="s">
        <v>18</v>
      </c>
      <c r="F8" s="4"/>
      <c r="G8" s="300" t="s">
        <v>19</v>
      </c>
      <c r="H8" s="829">
        <v>250</v>
      </c>
      <c r="I8" s="32" t="s">
        <v>22</v>
      </c>
      <c r="J8" s="236">
        <v>2019</v>
      </c>
      <c r="K8" s="309" t="s">
        <v>180</v>
      </c>
      <c r="L8" s="829">
        <v>85</v>
      </c>
      <c r="M8" s="32" t="s">
        <v>18</v>
      </c>
      <c r="N8" s="236"/>
    </row>
    <row r="9" spans="1:14" s="2" customFormat="1" ht="16.5" customHeight="1">
      <c r="A9" s="16"/>
      <c r="B9" s="92"/>
      <c r="C9" s="671" t="s">
        <v>19</v>
      </c>
      <c r="D9" s="858">
        <v>110</v>
      </c>
      <c r="E9" s="682" t="s">
        <v>95</v>
      </c>
      <c r="F9" s="441">
        <v>2019</v>
      </c>
      <c r="G9" s="683" t="s">
        <v>203</v>
      </c>
      <c r="H9" s="829">
        <v>100</v>
      </c>
      <c r="I9" s="682" t="s">
        <v>943</v>
      </c>
      <c r="J9" s="684"/>
      <c r="K9" s="669" t="s">
        <v>1161</v>
      </c>
      <c r="L9" s="829">
        <v>200</v>
      </c>
      <c r="M9" s="682" t="s">
        <v>18</v>
      </c>
      <c r="N9" s="684"/>
    </row>
    <row r="10" spans="1:14" s="2" customFormat="1" ht="16.5" customHeight="1">
      <c r="A10" s="16"/>
      <c r="B10" s="92"/>
      <c r="C10" s="671" t="s">
        <v>178</v>
      </c>
      <c r="D10" s="858">
        <v>300</v>
      </c>
      <c r="E10" s="682" t="s">
        <v>18</v>
      </c>
      <c r="F10" s="441"/>
      <c r="G10" s="683" t="s">
        <v>737</v>
      </c>
      <c r="H10" s="829">
        <v>130</v>
      </c>
      <c r="I10" s="682" t="s">
        <v>18</v>
      </c>
      <c r="J10" s="685"/>
      <c r="K10" s="669" t="s">
        <v>206</v>
      </c>
      <c r="L10" s="829">
        <v>40</v>
      </c>
      <c r="M10" s="682" t="s">
        <v>95</v>
      </c>
      <c r="N10" s="684">
        <v>2018</v>
      </c>
    </row>
    <row r="11" spans="1:14" s="2" customFormat="1" ht="16.5" customHeight="1">
      <c r="A11" s="16"/>
      <c r="B11" s="92"/>
      <c r="C11" s="671" t="s">
        <v>180</v>
      </c>
      <c r="D11" s="858">
        <v>100</v>
      </c>
      <c r="E11" s="682" t="s">
        <v>18</v>
      </c>
      <c r="F11" s="441"/>
      <c r="G11" s="671" t="s">
        <v>186</v>
      </c>
      <c r="H11" s="829">
        <v>130</v>
      </c>
      <c r="I11" s="682" t="s">
        <v>18</v>
      </c>
      <c r="J11" s="685"/>
      <c r="K11" s="669"/>
      <c r="L11" s="858"/>
      <c r="M11" s="682"/>
      <c r="N11" s="684"/>
    </row>
    <row r="12" spans="1:14" s="2" customFormat="1" ht="16.5" customHeight="1">
      <c r="A12" s="16"/>
      <c r="B12" s="92"/>
      <c r="C12" s="671" t="s">
        <v>175</v>
      </c>
      <c r="D12" s="858">
        <v>60</v>
      </c>
      <c r="E12" s="682" t="s">
        <v>18</v>
      </c>
      <c r="F12" s="686"/>
      <c r="G12" s="683" t="s">
        <v>178</v>
      </c>
      <c r="H12" s="829">
        <v>220</v>
      </c>
      <c r="I12" s="682" t="s">
        <v>18</v>
      </c>
      <c r="J12" s="685"/>
      <c r="K12" s="687"/>
      <c r="L12" s="894"/>
      <c r="M12" s="682"/>
      <c r="N12" s="684"/>
    </row>
    <row r="13" spans="1:14" s="2" customFormat="1" ht="16.5" customHeight="1">
      <c r="A13" s="16"/>
      <c r="B13" s="92"/>
      <c r="C13" s="671" t="s">
        <v>204</v>
      </c>
      <c r="D13" s="829">
        <v>330</v>
      </c>
      <c r="E13" s="682" t="s">
        <v>18</v>
      </c>
      <c r="F13" s="441"/>
      <c r="G13" s="688" t="s">
        <v>185</v>
      </c>
      <c r="H13" s="829">
        <v>140</v>
      </c>
      <c r="I13" s="682" t="s">
        <v>18</v>
      </c>
      <c r="J13" s="685"/>
      <c r="K13" s="689"/>
      <c r="L13" s="895"/>
      <c r="M13" s="682"/>
      <c r="N13" s="684"/>
    </row>
    <row r="14" spans="1:14" s="2" customFormat="1" ht="16.5" customHeight="1">
      <c r="A14" s="16"/>
      <c r="B14" s="92"/>
      <c r="C14" s="671" t="s">
        <v>730</v>
      </c>
      <c r="D14" s="858">
        <v>117</v>
      </c>
      <c r="E14" s="682" t="s">
        <v>18</v>
      </c>
      <c r="F14" s="441"/>
      <c r="G14" s="683" t="s">
        <v>23</v>
      </c>
      <c r="H14" s="829">
        <v>700</v>
      </c>
      <c r="I14" s="682" t="s">
        <v>22</v>
      </c>
      <c r="J14" s="685">
        <v>2022</v>
      </c>
      <c r="K14" s="669"/>
      <c r="L14" s="858"/>
      <c r="M14" s="682"/>
      <c r="N14" s="684"/>
    </row>
    <row r="15" spans="1:14" s="2" customFormat="1" ht="16.5" customHeight="1">
      <c r="A15" s="16"/>
      <c r="B15" s="92"/>
      <c r="C15" s="690" t="s">
        <v>184</v>
      </c>
      <c r="D15" s="858">
        <v>60</v>
      </c>
      <c r="E15" s="682" t="s">
        <v>18</v>
      </c>
      <c r="F15" s="686"/>
      <c r="G15" s="683" t="s">
        <v>21</v>
      </c>
      <c r="H15" s="829">
        <v>120</v>
      </c>
      <c r="I15" s="682" t="s">
        <v>18</v>
      </c>
      <c r="J15" s="685"/>
      <c r="K15" s="669"/>
      <c r="L15" s="858"/>
      <c r="M15" s="682"/>
      <c r="N15" s="684"/>
    </row>
    <row r="16" spans="1:14" s="2" customFormat="1" ht="16.5" customHeight="1">
      <c r="A16" s="16"/>
      <c r="B16" s="92"/>
      <c r="C16" s="671" t="s">
        <v>184</v>
      </c>
      <c r="D16" s="858">
        <v>130</v>
      </c>
      <c r="E16" s="682" t="s">
        <v>95</v>
      </c>
      <c r="F16" s="441">
        <v>2018</v>
      </c>
      <c r="G16" s="683" t="s">
        <v>205</v>
      </c>
      <c r="H16" s="829">
        <v>90</v>
      </c>
      <c r="I16" s="682" t="s">
        <v>18</v>
      </c>
      <c r="J16" s="685"/>
      <c r="K16" s="669"/>
      <c r="L16" s="858"/>
      <c r="M16" s="682"/>
      <c r="N16" s="684"/>
    </row>
    <row r="17" spans="1:14" s="2" customFormat="1" ht="16.5" customHeight="1">
      <c r="A17" s="16"/>
      <c r="B17" s="92"/>
      <c r="C17" s="671" t="s">
        <v>186</v>
      </c>
      <c r="D17" s="858">
        <v>185</v>
      </c>
      <c r="E17" s="682" t="s">
        <v>18</v>
      </c>
      <c r="F17" s="441"/>
      <c r="G17" s="683" t="s">
        <v>190</v>
      </c>
      <c r="H17" s="858">
        <v>80</v>
      </c>
      <c r="I17" s="691" t="s">
        <v>22</v>
      </c>
      <c r="J17" s="685">
        <v>2018</v>
      </c>
      <c r="K17" s="669"/>
      <c r="L17" s="858"/>
      <c r="M17" s="682"/>
      <c r="N17" s="684"/>
    </row>
    <row r="18" spans="1:14" s="2" customFormat="1" ht="16.5" customHeight="1">
      <c r="A18" s="16"/>
      <c r="B18" s="92"/>
      <c r="C18" s="671" t="s">
        <v>23</v>
      </c>
      <c r="D18" s="858">
        <v>600</v>
      </c>
      <c r="E18" s="682" t="s">
        <v>22</v>
      </c>
      <c r="F18" s="441">
        <v>2022</v>
      </c>
      <c r="G18" s="688"/>
      <c r="H18" s="829"/>
      <c r="I18" s="682"/>
      <c r="J18" s="685"/>
      <c r="K18" s="669"/>
      <c r="L18" s="858"/>
      <c r="M18" s="682"/>
      <c r="N18" s="684"/>
    </row>
    <row r="19" spans="1:14" s="2" customFormat="1" ht="16.5" customHeight="1">
      <c r="A19" s="16"/>
      <c r="B19" s="92"/>
      <c r="C19" s="671" t="s">
        <v>208</v>
      </c>
      <c r="D19" s="858">
        <v>200</v>
      </c>
      <c r="E19" s="682" t="s">
        <v>18</v>
      </c>
      <c r="F19" s="441"/>
      <c r="G19" s="683" t="s">
        <v>208</v>
      </c>
      <c r="H19" s="829">
        <v>210</v>
      </c>
      <c r="I19" s="691" t="s">
        <v>18</v>
      </c>
      <c r="J19" s="685"/>
      <c r="K19" s="671"/>
      <c r="L19" s="829"/>
      <c r="M19" s="682"/>
      <c r="N19" s="684"/>
    </row>
    <row r="20" spans="1:14" s="2" customFormat="1" ht="16.5" customHeight="1">
      <c r="A20" s="16"/>
      <c r="B20" s="92"/>
      <c r="C20" s="671" t="s">
        <v>291</v>
      </c>
      <c r="D20" s="858">
        <v>170</v>
      </c>
      <c r="E20" s="682" t="s">
        <v>18</v>
      </c>
      <c r="F20" s="441"/>
      <c r="G20" s="683" t="s">
        <v>738</v>
      </c>
      <c r="H20" s="829">
        <v>500</v>
      </c>
      <c r="I20" s="682" t="s">
        <v>18</v>
      </c>
      <c r="J20" s="685"/>
      <c r="K20" s="669"/>
      <c r="L20" s="858"/>
      <c r="M20" s="682"/>
      <c r="N20" s="684"/>
    </row>
    <row r="21" spans="1:14" s="2" customFormat="1" ht="16.5" customHeight="1">
      <c r="A21" s="16"/>
      <c r="B21" s="92"/>
      <c r="C21" s="671" t="s">
        <v>207</v>
      </c>
      <c r="D21" s="858">
        <v>180</v>
      </c>
      <c r="E21" s="682" t="s">
        <v>18</v>
      </c>
      <c r="F21" s="441"/>
      <c r="G21" s="692"/>
      <c r="H21" s="829"/>
      <c r="I21" s="682"/>
      <c r="J21" s="685"/>
      <c r="K21" s="669"/>
      <c r="L21" s="858"/>
      <c r="M21" s="682"/>
      <c r="N21" s="684"/>
    </row>
    <row r="22" spans="1:14" s="2" customFormat="1" ht="16.5" customHeight="1">
      <c r="A22" s="94"/>
      <c r="B22" s="92"/>
      <c r="C22" s="671" t="s">
        <v>21</v>
      </c>
      <c r="D22" s="858">
        <v>140</v>
      </c>
      <c r="E22" s="682" t="s">
        <v>18</v>
      </c>
      <c r="F22" s="441"/>
      <c r="G22" s="683" t="s">
        <v>187</v>
      </c>
      <c r="H22" s="829">
        <v>500</v>
      </c>
      <c r="I22" s="691" t="s">
        <v>22</v>
      </c>
      <c r="J22" s="685">
        <v>2018</v>
      </c>
      <c r="K22" s="669"/>
      <c r="L22" s="858"/>
      <c r="M22" s="682"/>
      <c r="N22" s="684"/>
    </row>
    <row r="23" spans="1:14" s="2" customFormat="1" ht="16.5" customHeight="1">
      <c r="A23" s="16"/>
      <c r="B23" s="92"/>
      <c r="C23" s="671" t="s">
        <v>185</v>
      </c>
      <c r="D23" s="858">
        <v>140</v>
      </c>
      <c r="E23" s="682" t="s">
        <v>18</v>
      </c>
      <c r="F23" s="686"/>
      <c r="G23" s="683" t="s">
        <v>209</v>
      </c>
      <c r="H23" s="829">
        <v>500</v>
      </c>
      <c r="I23" s="691" t="s">
        <v>22</v>
      </c>
      <c r="J23" s="685">
        <v>2021</v>
      </c>
      <c r="K23" s="669"/>
      <c r="L23" s="858"/>
      <c r="M23" s="682"/>
      <c r="N23" s="684"/>
    </row>
    <row r="24" spans="1:14" s="2" customFormat="1" ht="16.5" customHeight="1">
      <c r="A24" s="16"/>
      <c r="B24" s="92"/>
      <c r="C24" s="690" t="s">
        <v>738</v>
      </c>
      <c r="D24" s="858">
        <v>510</v>
      </c>
      <c r="E24" s="682" t="s">
        <v>18</v>
      </c>
      <c r="F24" s="441"/>
      <c r="G24" s="683" t="s">
        <v>210</v>
      </c>
      <c r="H24" s="829">
        <v>30</v>
      </c>
      <c r="I24" s="691" t="s">
        <v>18</v>
      </c>
      <c r="J24" s="685"/>
      <c r="K24" s="1610" t="s">
        <v>1262</v>
      </c>
      <c r="L24" s="1611"/>
      <c r="M24" s="1611"/>
      <c r="N24" s="1612"/>
    </row>
    <row r="25" spans="1:14" s="2" customFormat="1" ht="16.5" customHeight="1">
      <c r="A25" s="5"/>
      <c r="B25" s="27"/>
      <c r="C25" s="669" t="s">
        <v>187</v>
      </c>
      <c r="D25" s="858">
        <v>500</v>
      </c>
      <c r="E25" s="682" t="s">
        <v>22</v>
      </c>
      <c r="F25" s="693">
        <v>2019</v>
      </c>
      <c r="G25" s="683" t="s">
        <v>191</v>
      </c>
      <c r="H25" s="829">
        <v>180</v>
      </c>
      <c r="I25" s="691" t="s">
        <v>22</v>
      </c>
      <c r="J25" s="684">
        <v>2018</v>
      </c>
      <c r="K25" s="1610"/>
      <c r="L25" s="1611"/>
      <c r="M25" s="1611"/>
      <c r="N25" s="1612"/>
    </row>
    <row r="26" spans="1:14" s="2" customFormat="1" ht="16.5" customHeight="1">
      <c r="A26" s="5"/>
      <c r="B26" s="27"/>
      <c r="C26" s="669"/>
      <c r="D26" s="858"/>
      <c r="E26" s="682"/>
      <c r="F26" s="441"/>
      <c r="G26" s="688" t="s">
        <v>189</v>
      </c>
      <c r="H26" s="829">
        <v>80</v>
      </c>
      <c r="I26" s="691" t="s">
        <v>18</v>
      </c>
      <c r="J26" s="684"/>
      <c r="K26" s="683"/>
      <c r="L26" s="858"/>
      <c r="M26" s="682"/>
      <c r="N26" s="684"/>
    </row>
    <row r="27" spans="1:14" s="2" customFormat="1" ht="16.5" customHeight="1">
      <c r="A27" s="5"/>
      <c r="B27" s="27"/>
      <c r="C27" s="683" t="s">
        <v>189</v>
      </c>
      <c r="D27" s="858">
        <v>80</v>
      </c>
      <c r="E27" s="682" t="s">
        <v>18</v>
      </c>
      <c r="F27" s="685"/>
      <c r="G27" s="688"/>
      <c r="H27" s="829"/>
      <c r="I27" s="691"/>
      <c r="J27" s="684"/>
      <c r="K27" s="694"/>
      <c r="L27" s="829"/>
      <c r="M27" s="691"/>
      <c r="N27" s="684"/>
    </row>
    <row r="28" spans="1:14" s="2" customFormat="1" ht="16.5" customHeight="1">
      <c r="A28" s="5"/>
      <c r="B28" s="27"/>
      <c r="C28" s="671" t="s">
        <v>739</v>
      </c>
      <c r="D28" s="858">
        <v>55</v>
      </c>
      <c r="E28" s="682" t="s">
        <v>18</v>
      </c>
      <c r="F28" s="693"/>
      <c r="G28" s="695"/>
      <c r="H28" s="829"/>
      <c r="I28" s="691"/>
      <c r="J28" s="684"/>
      <c r="K28" s="694"/>
      <c r="L28" s="829"/>
      <c r="M28" s="691"/>
      <c r="N28" s="684"/>
    </row>
    <row r="29" spans="1:14" s="2" customFormat="1" ht="16.5" customHeight="1">
      <c r="A29" s="36"/>
      <c r="B29" s="27"/>
      <c r="C29" s="671" t="s">
        <v>732</v>
      </c>
      <c r="D29" s="858">
        <v>100</v>
      </c>
      <c r="E29" s="682" t="s">
        <v>18</v>
      </c>
      <c r="F29" s="441"/>
      <c r="G29" s="695"/>
      <c r="H29" s="829"/>
      <c r="I29" s="691"/>
      <c r="J29" s="684"/>
      <c r="K29" s="694"/>
      <c r="L29" s="829"/>
      <c r="M29" s="691"/>
      <c r="N29" s="684"/>
    </row>
    <row r="30" spans="1:14" s="2" customFormat="1" ht="16.5" customHeight="1">
      <c r="A30" s="36"/>
      <c r="B30" s="27"/>
      <c r="C30" s="694"/>
      <c r="D30" s="850"/>
      <c r="E30" s="32"/>
      <c r="F30" s="6"/>
      <c r="G30" s="695"/>
      <c r="H30" s="813"/>
      <c r="I30" s="29"/>
      <c r="J30" s="27"/>
      <c r="K30" s="694"/>
      <c r="L30" s="813"/>
      <c r="M30" s="29"/>
      <c r="N30" s="27"/>
    </row>
    <row r="31" spans="1:14" s="2" customFormat="1" ht="16.5" customHeight="1">
      <c r="A31" s="403"/>
      <c r="B31" s="38"/>
      <c r="C31" s="309"/>
      <c r="D31" s="813"/>
      <c r="E31" s="32"/>
      <c r="F31" s="4"/>
      <c r="G31" s="491"/>
      <c r="H31" s="819"/>
      <c r="I31" s="387"/>
      <c r="J31" s="49"/>
      <c r="K31" s="309"/>
      <c r="L31" s="813"/>
      <c r="M31" s="32"/>
      <c r="N31" s="236"/>
    </row>
    <row r="32" spans="1:14" s="2" customFormat="1" ht="16.5" customHeight="1">
      <c r="A32" s="25"/>
      <c r="B32" s="226"/>
      <c r="C32" s="666"/>
      <c r="D32" s="832"/>
      <c r="E32" s="667"/>
      <c r="F32" s="678"/>
      <c r="G32" s="25"/>
      <c r="H32" s="832"/>
      <c r="I32" s="388"/>
      <c r="J32" s="226"/>
      <c r="K32" s="28"/>
      <c r="L32" s="832"/>
      <c r="M32" s="388"/>
      <c r="N32" s="226"/>
    </row>
    <row r="33" spans="1:14" s="2" customFormat="1" ht="16.5" customHeight="1">
      <c r="A33" s="5" t="s">
        <v>1220</v>
      </c>
      <c r="B33" s="649"/>
      <c r="C33" s="327" t="s">
        <v>1112</v>
      </c>
      <c r="D33" s="829">
        <v>2827</v>
      </c>
      <c r="E33" s="328"/>
      <c r="F33" s="668"/>
      <c r="G33" s="327" t="s">
        <v>1112</v>
      </c>
      <c r="H33" s="829">
        <v>1650</v>
      </c>
      <c r="I33" s="328"/>
      <c r="J33" s="676"/>
      <c r="K33" s="327" t="s">
        <v>1112</v>
      </c>
      <c r="L33" s="829">
        <v>285</v>
      </c>
      <c r="M33" s="328"/>
      <c r="N33" s="668"/>
    </row>
    <row r="34" spans="1:14" s="2" customFormat="1" ht="16.5" customHeight="1">
      <c r="A34" s="627"/>
      <c r="B34" s="649"/>
      <c r="C34" s="327" t="s">
        <v>1113</v>
      </c>
      <c r="D34" s="829">
        <v>1340</v>
      </c>
      <c r="E34" s="328"/>
      <c r="F34" s="668"/>
      <c r="G34" s="327" t="s">
        <v>1113</v>
      </c>
      <c r="H34" s="829">
        <v>2210</v>
      </c>
      <c r="I34" s="328"/>
      <c r="J34" s="676"/>
      <c r="K34" s="327" t="s">
        <v>1113</v>
      </c>
      <c r="L34" s="829">
        <v>40</v>
      </c>
      <c r="M34" s="328"/>
      <c r="N34" s="668"/>
    </row>
    <row r="35" spans="1:14" s="2" customFormat="1" ht="16.5" customHeight="1">
      <c r="A35" s="627"/>
      <c r="B35" s="649"/>
      <c r="C35" s="679" t="s">
        <v>1114</v>
      </c>
      <c r="D35" s="829">
        <v>4167</v>
      </c>
      <c r="E35" s="82"/>
      <c r="F35" s="668"/>
      <c r="G35" s="679" t="s">
        <v>1114</v>
      </c>
      <c r="H35" s="829">
        <v>3860</v>
      </c>
      <c r="I35" s="82"/>
      <c r="J35" s="676"/>
      <c r="K35" s="679" t="s">
        <v>1114</v>
      </c>
      <c r="L35" s="829">
        <v>325</v>
      </c>
      <c r="M35" s="328"/>
      <c r="N35" s="668"/>
    </row>
    <row r="36" spans="1:14" s="2" customFormat="1" ht="16.5" customHeight="1">
      <c r="A36" s="404"/>
      <c r="B36" s="189"/>
      <c r="C36" s="491"/>
      <c r="D36" s="819"/>
      <c r="E36" s="387"/>
      <c r="F36" s="49"/>
      <c r="G36" s="170"/>
      <c r="H36" s="819"/>
      <c r="I36" s="387"/>
      <c r="J36" s="171"/>
      <c r="K36" s="491"/>
      <c r="L36" s="819"/>
      <c r="M36" s="550"/>
      <c r="N36" s="49"/>
    </row>
    <row r="37" spans="1:14" ht="16.5" customHeight="1"/>
    <row r="38" spans="1:14" ht="14.25" customHeight="1"/>
    <row r="39" spans="1:14" ht="14.25" customHeight="1"/>
    <row r="40" spans="1:14" ht="14.25" customHeight="1"/>
    <row r="41" spans="1:14" ht="14.25" customHeight="1"/>
    <row r="42" spans="1:14" ht="14.25" customHeight="1"/>
    <row r="43" spans="1:14" ht="14.25" customHeight="1"/>
    <row r="44" spans="1:14" ht="14.25" customHeight="1"/>
    <row r="45" spans="1:14" ht="14.25" customHeight="1"/>
    <row r="46" spans="1:14" ht="14.25" customHeight="1"/>
    <row r="47" spans="1:14" ht="14.25" customHeight="1"/>
    <row r="48" spans="1:1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</sheetData>
  <mergeCells count="1">
    <mergeCell ref="K24:N25"/>
  </mergeCells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40" firstPageNumber="95" orientation="portrait" useFirstPageNumber="1" r:id="rId1"/>
  <headerFooter scaleWithDoc="0" alignWithMargins="0">
    <oddFooter>&amp;C122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3">
    <tabColor rgb="FFFFFF00"/>
    <pageSetUpPr fitToPage="1"/>
  </sheetPr>
  <dimension ref="A1:N202"/>
  <sheetViews>
    <sheetView showGridLines="0" view="pageBreakPreview" zoomScaleNormal="85" zoomScaleSheetLayoutView="100" workbookViewId="0">
      <pane ySplit="5" topLeftCell="A6" activePane="bottomLeft" state="frozen"/>
      <selection activeCell="A6" sqref="A6"/>
      <selection pane="bottomLeft" activeCell="C2" sqref="C2"/>
    </sheetView>
  </sheetViews>
  <sheetFormatPr defaultColWidth="9" defaultRowHeight="13.5"/>
  <cols>
    <col min="1" max="1" width="1.625" style="3" customWidth="1"/>
    <col min="2" max="2" width="9.5" style="3" customWidth="1"/>
    <col min="3" max="3" width="44.125" style="445" customWidth="1"/>
    <col min="4" max="4" width="8.875" style="853" customWidth="1"/>
    <col min="5" max="5" width="7.125" style="555" customWidth="1"/>
    <col min="6" max="6" width="8.875" style="13" customWidth="1"/>
    <col min="7" max="7" width="44.125" style="445" customWidth="1"/>
    <col min="8" max="8" width="8.875" style="853" customWidth="1"/>
    <col min="9" max="9" width="7.125" style="555" customWidth="1"/>
    <col min="10" max="10" width="8.875" style="13" customWidth="1"/>
    <col min="11" max="11" width="44.125" style="445" customWidth="1"/>
    <col min="12" max="12" width="8.875" style="853" customWidth="1"/>
    <col min="13" max="13" width="7.125" style="555" customWidth="1"/>
    <col min="14" max="14" width="8.875" style="13" customWidth="1"/>
    <col min="15" max="15" width="6.625" style="3" customWidth="1"/>
    <col min="16" max="16384" width="9" style="3"/>
  </cols>
  <sheetData>
    <row r="1" spans="1:14" s="47" customFormat="1" ht="18" customHeight="1">
      <c r="A1" s="351" t="s">
        <v>1058</v>
      </c>
      <c r="B1" s="352"/>
      <c r="C1" s="351"/>
      <c r="D1" s="799"/>
      <c r="E1" s="354"/>
      <c r="F1" s="355"/>
      <c r="G1" s="351"/>
      <c r="H1" s="810" t="s">
        <v>1219</v>
      </c>
      <c r="I1" s="354"/>
      <c r="J1" s="355"/>
      <c r="K1" s="351"/>
      <c r="L1" s="799"/>
      <c r="M1" s="354"/>
      <c r="N1" s="355"/>
    </row>
    <row r="2" spans="1:14" s="176" customFormat="1" ht="16.5" customHeight="1">
      <c r="A2" s="352"/>
      <c r="B2" s="352"/>
      <c r="C2" s="351"/>
      <c r="D2" s="824"/>
      <c r="E2" s="628"/>
      <c r="F2" s="352"/>
      <c r="G2" s="351"/>
      <c r="H2" s="824"/>
      <c r="I2" s="628"/>
      <c r="J2" s="352"/>
      <c r="K2" s="351"/>
      <c r="L2" s="824"/>
      <c r="M2" s="628"/>
      <c r="N2" s="352"/>
    </row>
    <row r="3" spans="1:14" s="176" customFormat="1" ht="16.5" customHeight="1">
      <c r="A3" s="352"/>
      <c r="B3" s="352"/>
      <c r="C3" s="351"/>
      <c r="D3" s="824"/>
      <c r="E3" s="628"/>
      <c r="F3" s="352"/>
      <c r="G3" s="351"/>
      <c r="H3" s="824"/>
      <c r="I3" s="628"/>
      <c r="J3" s="352"/>
      <c r="K3" s="351"/>
      <c r="L3" s="852"/>
      <c r="M3" s="628"/>
      <c r="N3" s="590" t="s">
        <v>408</v>
      </c>
    </row>
    <row r="4" spans="1:14" s="176" customFormat="1" ht="18" customHeight="1">
      <c r="A4" s="60" t="s">
        <v>913</v>
      </c>
      <c r="B4" s="95"/>
      <c r="C4" s="735" t="s">
        <v>7</v>
      </c>
      <c r="D4" s="884"/>
      <c r="E4" s="736"/>
      <c r="F4" s="737"/>
      <c r="G4" s="735" t="s">
        <v>425</v>
      </c>
      <c r="H4" s="884"/>
      <c r="I4" s="736"/>
      <c r="J4" s="737"/>
      <c r="K4" s="735" t="s">
        <v>8</v>
      </c>
      <c r="L4" s="884"/>
      <c r="M4" s="736"/>
      <c r="N4" s="738"/>
    </row>
    <row r="5" spans="1:14" s="176" customFormat="1" ht="18" customHeight="1">
      <c r="A5" s="54"/>
      <c r="B5" s="77"/>
      <c r="C5" s="359" t="s">
        <v>412</v>
      </c>
      <c r="D5" s="889" t="s">
        <v>870</v>
      </c>
      <c r="E5" s="362" t="s">
        <v>302</v>
      </c>
      <c r="F5" s="312" t="s">
        <v>413</v>
      </c>
      <c r="G5" s="641" t="s">
        <v>412</v>
      </c>
      <c r="H5" s="892" t="s">
        <v>870</v>
      </c>
      <c r="I5" s="653" t="s">
        <v>302</v>
      </c>
      <c r="J5" s="79" t="s">
        <v>413</v>
      </c>
      <c r="K5" s="359" t="s">
        <v>412</v>
      </c>
      <c r="L5" s="889" t="s">
        <v>870</v>
      </c>
      <c r="M5" s="362" t="s">
        <v>302</v>
      </c>
      <c r="N5" s="361" t="s">
        <v>413</v>
      </c>
    </row>
    <row r="6" spans="1:14" ht="16.5" customHeight="1">
      <c r="A6" s="5" t="s">
        <v>1219</v>
      </c>
      <c r="B6" s="505"/>
      <c r="C6" s="309"/>
      <c r="D6" s="829"/>
      <c r="E6" s="32"/>
      <c r="F6" s="280"/>
      <c r="G6" s="661"/>
      <c r="H6" s="829"/>
      <c r="I6" s="32"/>
      <c r="J6" s="280"/>
      <c r="K6" s="661"/>
      <c r="L6" s="829"/>
      <c r="M6" s="32"/>
      <c r="N6" s="236"/>
    </row>
    <row r="7" spans="1:14" ht="6.6" customHeight="1">
      <c r="A7" s="5"/>
      <c r="B7" s="27"/>
      <c r="C7" s="309"/>
      <c r="D7" s="829"/>
      <c r="E7" s="32"/>
      <c r="F7" s="280"/>
      <c r="G7" s="661"/>
      <c r="H7" s="829"/>
      <c r="I7" s="32"/>
      <c r="J7" s="280"/>
      <c r="K7" s="661"/>
      <c r="L7" s="829"/>
      <c r="M7" s="32"/>
      <c r="N7" s="236"/>
    </row>
    <row r="8" spans="1:14" s="2" customFormat="1" ht="16.5" customHeight="1">
      <c r="A8" s="5"/>
      <c r="B8" s="6"/>
      <c r="C8" s="661" t="s">
        <v>24</v>
      </c>
      <c r="D8" s="813">
        <v>70</v>
      </c>
      <c r="E8" s="32" t="s">
        <v>18</v>
      </c>
      <c r="F8" s="280"/>
      <c r="G8" s="661" t="s">
        <v>25</v>
      </c>
      <c r="H8" s="829">
        <v>260</v>
      </c>
      <c r="I8" s="32" t="s">
        <v>18</v>
      </c>
      <c r="J8" s="280"/>
      <c r="K8" s="309" t="s">
        <v>24</v>
      </c>
      <c r="L8" s="829">
        <v>65</v>
      </c>
      <c r="M8" s="32" t="s">
        <v>18</v>
      </c>
      <c r="N8" s="236"/>
    </row>
    <row r="9" spans="1:14" s="2" customFormat="1" ht="16.5" customHeight="1">
      <c r="A9" s="16"/>
      <c r="B9" s="8"/>
      <c r="C9" s="662" t="s">
        <v>211</v>
      </c>
      <c r="D9" s="881">
        <v>100</v>
      </c>
      <c r="E9" s="696" t="s">
        <v>18</v>
      </c>
      <c r="F9" s="697"/>
      <c r="G9" s="673" t="s">
        <v>292</v>
      </c>
      <c r="H9" s="881">
        <v>210</v>
      </c>
      <c r="I9" s="696" t="s">
        <v>22</v>
      </c>
      <c r="J9" s="698">
        <v>2019</v>
      </c>
      <c r="K9" s="301" t="s">
        <v>740</v>
      </c>
      <c r="L9" s="881">
        <v>120</v>
      </c>
      <c r="M9" s="696" t="s">
        <v>18</v>
      </c>
      <c r="N9" s="699"/>
    </row>
    <row r="10" spans="1:14" s="2" customFormat="1" ht="16.5" customHeight="1">
      <c r="A10" s="16"/>
      <c r="B10" s="8"/>
      <c r="C10" s="662"/>
      <c r="D10" s="881"/>
      <c r="E10" s="696"/>
      <c r="F10" s="697"/>
      <c r="G10" s="662"/>
      <c r="H10" s="881"/>
      <c r="I10" s="700"/>
      <c r="J10" s="698"/>
      <c r="K10" s="301" t="s">
        <v>741</v>
      </c>
      <c r="L10" s="829">
        <v>125</v>
      </c>
      <c r="M10" s="682" t="s">
        <v>18</v>
      </c>
      <c r="N10" s="685"/>
    </row>
    <row r="11" spans="1:14" s="2" customFormat="1" ht="16.5" customHeight="1">
      <c r="A11" s="16"/>
      <c r="B11" s="8"/>
      <c r="C11" s="662" t="s">
        <v>176</v>
      </c>
      <c r="D11" s="881">
        <v>180</v>
      </c>
      <c r="E11" s="696" t="s">
        <v>18</v>
      </c>
      <c r="F11" s="697"/>
      <c r="G11" s="701"/>
      <c r="H11" s="890"/>
      <c r="I11" s="700"/>
      <c r="J11" s="702"/>
      <c r="K11" s="301" t="s">
        <v>181</v>
      </c>
      <c r="L11" s="818">
        <v>150</v>
      </c>
      <c r="M11" s="696" t="s">
        <v>18</v>
      </c>
      <c r="N11" s="685"/>
    </row>
    <row r="12" spans="1:14" s="2" customFormat="1" ht="16.5" customHeight="1">
      <c r="A12" s="16"/>
      <c r="B12" s="8"/>
      <c r="C12" s="662" t="s">
        <v>742</v>
      </c>
      <c r="D12" s="881">
        <v>165</v>
      </c>
      <c r="E12" s="696" t="s">
        <v>18</v>
      </c>
      <c r="F12" s="697"/>
      <c r="G12" s="662"/>
      <c r="H12" s="881"/>
      <c r="I12" s="700"/>
      <c r="J12" s="702"/>
      <c r="K12" s="301" t="s">
        <v>178</v>
      </c>
      <c r="L12" s="881">
        <v>220</v>
      </c>
      <c r="M12" s="696" t="s">
        <v>18</v>
      </c>
      <c r="N12" s="699"/>
    </row>
    <row r="13" spans="1:14" s="2" customFormat="1" ht="16.5" customHeight="1">
      <c r="A13" s="16"/>
      <c r="B13" s="8"/>
      <c r="C13" s="662" t="s">
        <v>742</v>
      </c>
      <c r="D13" s="829">
        <v>100</v>
      </c>
      <c r="E13" s="682" t="s">
        <v>95</v>
      </c>
      <c r="F13" s="697">
        <v>2018</v>
      </c>
      <c r="G13" s="673"/>
      <c r="H13" s="818"/>
      <c r="I13" s="700"/>
      <c r="J13" s="702"/>
      <c r="K13" s="301" t="s">
        <v>731</v>
      </c>
      <c r="L13" s="881">
        <v>100</v>
      </c>
      <c r="M13" s="696" t="s">
        <v>18</v>
      </c>
      <c r="N13" s="699"/>
    </row>
    <row r="14" spans="1:14" s="2" customFormat="1" ht="16.5" customHeight="1">
      <c r="A14" s="16"/>
      <c r="B14" s="8"/>
      <c r="C14" s="662" t="s">
        <v>212</v>
      </c>
      <c r="D14" s="829">
        <v>500</v>
      </c>
      <c r="E14" s="682" t="s">
        <v>95</v>
      </c>
      <c r="F14" s="697">
        <v>2019</v>
      </c>
      <c r="G14" s="673"/>
      <c r="H14" s="818"/>
      <c r="I14" s="700"/>
      <c r="J14" s="702"/>
      <c r="K14" s="301" t="s">
        <v>19</v>
      </c>
      <c r="L14" s="818">
        <v>120</v>
      </c>
      <c r="M14" s="696" t="s">
        <v>18</v>
      </c>
      <c r="N14" s="685"/>
    </row>
    <row r="15" spans="1:14" s="2" customFormat="1" ht="16.5" customHeight="1">
      <c r="A15" s="16"/>
      <c r="B15" s="8"/>
      <c r="C15" s="662"/>
      <c r="D15" s="829"/>
      <c r="E15" s="682"/>
      <c r="F15" s="697"/>
      <c r="G15" s="673"/>
      <c r="H15" s="818"/>
      <c r="I15" s="700"/>
      <c r="J15" s="702"/>
      <c r="K15" s="301" t="s">
        <v>213</v>
      </c>
      <c r="L15" s="881">
        <v>40</v>
      </c>
      <c r="M15" s="696" t="s">
        <v>18</v>
      </c>
      <c r="N15" s="699"/>
    </row>
    <row r="16" spans="1:14" s="2" customFormat="1" ht="16.5" customHeight="1">
      <c r="A16" s="16"/>
      <c r="B16" s="8"/>
      <c r="C16" s="673" t="s">
        <v>743</v>
      </c>
      <c r="D16" s="818">
        <v>160</v>
      </c>
      <c r="E16" s="700" t="s">
        <v>22</v>
      </c>
      <c r="F16" s="697">
        <v>2019</v>
      </c>
      <c r="G16" s="673"/>
      <c r="H16" s="818"/>
      <c r="I16" s="700"/>
      <c r="J16" s="702"/>
      <c r="K16" s="301" t="s">
        <v>182</v>
      </c>
      <c r="L16" s="818">
        <v>170</v>
      </c>
      <c r="M16" s="696" t="s">
        <v>18</v>
      </c>
      <c r="N16" s="699"/>
    </row>
    <row r="17" spans="1:14" s="2" customFormat="1" ht="16.5" customHeight="1">
      <c r="A17" s="16"/>
      <c r="B17" s="42"/>
      <c r="C17" s="703"/>
      <c r="D17" s="890"/>
      <c r="E17" s="696"/>
      <c r="F17" s="704"/>
      <c r="G17" s="673"/>
      <c r="H17" s="818"/>
      <c r="I17" s="700"/>
      <c r="J17" s="702"/>
      <c r="K17" s="301" t="s">
        <v>21</v>
      </c>
      <c r="L17" s="881">
        <v>130</v>
      </c>
      <c r="M17" s="696" t="s">
        <v>18</v>
      </c>
      <c r="N17" s="685"/>
    </row>
    <row r="18" spans="1:14" s="2" customFormat="1" ht="16.5" customHeight="1">
      <c r="A18" s="16"/>
      <c r="B18" s="42"/>
      <c r="C18" s="464"/>
      <c r="D18" s="881"/>
      <c r="E18" s="696"/>
      <c r="F18" s="697"/>
      <c r="G18" s="673"/>
      <c r="H18" s="818"/>
      <c r="I18" s="700"/>
      <c r="J18" s="702"/>
      <c r="K18" s="301" t="s">
        <v>177</v>
      </c>
      <c r="L18" s="881">
        <v>100</v>
      </c>
      <c r="M18" s="696" t="s">
        <v>18</v>
      </c>
      <c r="N18" s="699"/>
    </row>
    <row r="19" spans="1:14" s="2" customFormat="1" ht="16.5" customHeight="1">
      <c r="A19" s="16"/>
      <c r="B19" s="42"/>
      <c r="C19" s="705"/>
      <c r="D19" s="891"/>
      <c r="E19" s="700"/>
      <c r="F19" s="697" t="s">
        <v>1</v>
      </c>
      <c r="G19" s="673"/>
      <c r="H19" s="818"/>
      <c r="I19" s="700"/>
      <c r="J19" s="702"/>
      <c r="K19" s="301" t="s">
        <v>214</v>
      </c>
      <c r="L19" s="881">
        <v>35</v>
      </c>
      <c r="M19" s="696" t="s">
        <v>18</v>
      </c>
      <c r="N19" s="699"/>
    </row>
    <row r="20" spans="1:14" s="2" customFormat="1" ht="16.5" customHeight="1">
      <c r="A20" s="16"/>
      <c r="B20" s="42"/>
      <c r="C20" s="464"/>
      <c r="D20" s="881"/>
      <c r="E20" s="696"/>
      <c r="F20" s="704" t="s">
        <v>1</v>
      </c>
      <c r="G20" s="662"/>
      <c r="H20" s="818"/>
      <c r="I20" s="700"/>
      <c r="J20" s="702"/>
      <c r="K20" s="301" t="s">
        <v>215</v>
      </c>
      <c r="L20" s="881">
        <v>90</v>
      </c>
      <c r="M20" s="696" t="s">
        <v>18</v>
      </c>
      <c r="N20" s="699"/>
    </row>
    <row r="21" spans="1:14" s="2" customFormat="1" ht="16.5" customHeight="1">
      <c r="A21" s="16"/>
      <c r="B21" s="42"/>
      <c r="C21" s="464"/>
      <c r="D21" s="881"/>
      <c r="E21" s="696"/>
      <c r="F21" s="704"/>
      <c r="G21" s="673"/>
      <c r="H21" s="818"/>
      <c r="I21" s="700"/>
      <c r="J21" s="702"/>
      <c r="K21" s="301" t="s">
        <v>216</v>
      </c>
      <c r="L21" s="818">
        <v>70</v>
      </c>
      <c r="M21" s="696" t="s">
        <v>18</v>
      </c>
      <c r="N21" s="699"/>
    </row>
    <row r="22" spans="1:14" s="2" customFormat="1" ht="16.5" customHeight="1">
      <c r="A22" s="16"/>
      <c r="B22" s="42"/>
      <c r="C22" s="309"/>
      <c r="D22" s="828"/>
      <c r="E22" s="32"/>
      <c r="F22" s="4"/>
      <c r="G22" s="673"/>
      <c r="H22" s="818"/>
      <c r="I22" s="700"/>
      <c r="J22" s="702"/>
      <c r="K22" s="301" t="s">
        <v>212</v>
      </c>
      <c r="L22" s="881">
        <v>135</v>
      </c>
      <c r="M22" s="696" t="s">
        <v>18</v>
      </c>
      <c r="N22" s="699"/>
    </row>
    <row r="23" spans="1:14" s="2" customFormat="1" ht="16.5" customHeight="1">
      <c r="A23" s="16"/>
      <c r="B23" s="42"/>
      <c r="C23" s="464"/>
      <c r="D23" s="818"/>
      <c r="E23" s="696"/>
      <c r="F23" s="702"/>
      <c r="G23" s="664"/>
      <c r="H23" s="818"/>
      <c r="I23" s="700"/>
      <c r="J23" s="702"/>
      <c r="K23" s="301" t="s">
        <v>744</v>
      </c>
      <c r="L23" s="881">
        <v>75</v>
      </c>
      <c r="M23" s="696" t="s">
        <v>18</v>
      </c>
      <c r="N23" s="699"/>
    </row>
    <row r="24" spans="1:14" s="2" customFormat="1" ht="16.5" customHeight="1">
      <c r="A24" s="16"/>
      <c r="B24" s="42"/>
      <c r="C24" s="618"/>
      <c r="D24" s="818"/>
      <c r="E24" s="700"/>
      <c r="F24" s="702"/>
      <c r="G24" s="664"/>
      <c r="H24" s="818"/>
      <c r="I24" s="700"/>
      <c r="J24" s="702"/>
      <c r="K24" s="301" t="s">
        <v>745</v>
      </c>
      <c r="L24" s="881">
        <v>75</v>
      </c>
      <c r="M24" s="696" t="s">
        <v>18</v>
      </c>
      <c r="N24" s="699"/>
    </row>
    <row r="25" spans="1:14" s="2" customFormat="1" ht="16.5" customHeight="1">
      <c r="A25" s="16"/>
      <c r="B25" s="42"/>
      <c r="C25" s="618"/>
      <c r="D25" s="818"/>
      <c r="E25" s="700"/>
      <c r="F25" s="702"/>
      <c r="G25" s="664"/>
      <c r="H25" s="818"/>
      <c r="I25" s="700"/>
      <c r="J25" s="702"/>
      <c r="K25" s="301" t="s">
        <v>746</v>
      </c>
      <c r="L25" s="881">
        <v>65</v>
      </c>
      <c r="M25" s="696" t="s">
        <v>18</v>
      </c>
      <c r="N25" s="699"/>
    </row>
    <row r="26" spans="1:14" s="2" customFormat="1" ht="16.5" customHeight="1">
      <c r="A26" s="5"/>
      <c r="B26" s="27"/>
      <c r="C26" s="618"/>
      <c r="D26" s="829"/>
      <c r="E26" s="691"/>
      <c r="F26" s="693"/>
      <c r="G26" s="664"/>
      <c r="H26" s="829"/>
      <c r="I26" s="691"/>
      <c r="J26" s="693"/>
      <c r="K26" s="301" t="s">
        <v>747</v>
      </c>
      <c r="L26" s="829">
        <v>40</v>
      </c>
      <c r="M26" s="682" t="s">
        <v>18</v>
      </c>
      <c r="N26" s="685"/>
    </row>
    <row r="27" spans="1:14" s="2" customFormat="1" ht="16.5" customHeight="1">
      <c r="A27" s="5"/>
      <c r="B27" s="27"/>
      <c r="C27" s="618"/>
      <c r="D27" s="829"/>
      <c r="E27" s="691"/>
      <c r="F27" s="693"/>
      <c r="G27" s="664"/>
      <c r="H27" s="829"/>
      <c r="I27" s="691"/>
      <c r="J27" s="693"/>
      <c r="K27" s="301" t="s">
        <v>748</v>
      </c>
      <c r="L27" s="829">
        <v>30</v>
      </c>
      <c r="M27" s="682" t="s">
        <v>18</v>
      </c>
      <c r="N27" s="685"/>
    </row>
    <row r="28" spans="1:14" s="2" customFormat="1" ht="16.5" customHeight="1">
      <c r="A28" s="5"/>
      <c r="B28" s="27"/>
      <c r="C28" s="618"/>
      <c r="D28" s="829"/>
      <c r="E28" s="691"/>
      <c r="F28" s="693"/>
      <c r="G28" s="664"/>
      <c r="H28" s="829"/>
      <c r="I28" s="691"/>
      <c r="J28" s="693"/>
      <c r="K28" s="301" t="s">
        <v>749</v>
      </c>
      <c r="L28" s="829">
        <v>15</v>
      </c>
      <c r="M28" s="682" t="s">
        <v>18</v>
      </c>
      <c r="N28" s="685"/>
    </row>
    <row r="29" spans="1:14" s="2" customFormat="1" ht="16.5" customHeight="1">
      <c r="A29" s="5"/>
      <c r="B29" s="27"/>
      <c r="C29" s="618"/>
      <c r="D29" s="829"/>
      <c r="E29" s="691"/>
      <c r="F29" s="693"/>
      <c r="G29" s="664"/>
      <c r="H29" s="829"/>
      <c r="I29" s="691"/>
      <c r="J29" s="693"/>
      <c r="K29" s="301" t="s">
        <v>750</v>
      </c>
      <c r="L29" s="829">
        <v>10</v>
      </c>
      <c r="M29" s="682" t="s">
        <v>18</v>
      </c>
      <c r="N29" s="685"/>
    </row>
    <row r="30" spans="1:14" s="2" customFormat="1" ht="16.5" customHeight="1">
      <c r="A30" s="5"/>
      <c r="B30" s="27"/>
      <c r="C30" s="618"/>
      <c r="D30" s="829"/>
      <c r="E30" s="691"/>
      <c r="F30" s="693"/>
      <c r="G30" s="664"/>
      <c r="H30" s="829"/>
      <c r="I30" s="691"/>
      <c r="J30" s="693"/>
      <c r="K30" s="301" t="s">
        <v>751</v>
      </c>
      <c r="L30" s="829">
        <v>64</v>
      </c>
      <c r="M30" s="682" t="s">
        <v>22</v>
      </c>
      <c r="N30" s="685">
        <v>2019</v>
      </c>
    </row>
    <row r="31" spans="1:14" s="2" customFormat="1" ht="16.5" customHeight="1">
      <c r="A31" s="5"/>
      <c r="B31" s="27"/>
      <c r="C31" s="618"/>
      <c r="D31" s="829"/>
      <c r="E31" s="691"/>
      <c r="F31" s="693"/>
      <c r="G31" s="664"/>
      <c r="H31" s="829"/>
      <c r="I31" s="691"/>
      <c r="J31" s="693"/>
      <c r="K31" s="301" t="s">
        <v>730</v>
      </c>
      <c r="L31" s="829">
        <v>100</v>
      </c>
      <c r="M31" s="682" t="s">
        <v>943</v>
      </c>
      <c r="N31" s="685"/>
    </row>
    <row r="32" spans="1:14" s="2" customFormat="1" ht="16.5" customHeight="1">
      <c r="A32" s="5"/>
      <c r="B32" s="27"/>
      <c r="C32" s="618"/>
      <c r="D32" s="813"/>
      <c r="E32" s="29"/>
      <c r="F32" s="6"/>
      <c r="G32" s="664"/>
      <c r="H32" s="813"/>
      <c r="I32" s="29"/>
      <c r="J32" s="6"/>
      <c r="K32" s="300"/>
      <c r="L32" s="829"/>
      <c r="M32" s="32"/>
      <c r="N32" s="236"/>
    </row>
    <row r="33" spans="1:14" s="2" customFormat="1" ht="16.5" customHeight="1">
      <c r="A33" s="5"/>
      <c r="B33" s="27"/>
      <c r="C33" s="14"/>
      <c r="D33" s="813"/>
      <c r="E33" s="29"/>
      <c r="F33" s="706"/>
      <c r="G33" s="489"/>
      <c r="H33" s="813"/>
      <c r="I33" s="29"/>
      <c r="J33" s="6"/>
      <c r="K33" s="491"/>
      <c r="L33" s="893"/>
      <c r="M33" s="387"/>
      <c r="N33" s="707"/>
    </row>
    <row r="34" spans="1:14" s="2" customFormat="1" ht="16.5" customHeight="1">
      <c r="A34" s="25"/>
      <c r="B34" s="226"/>
      <c r="C34" s="666"/>
      <c r="D34" s="832"/>
      <c r="E34" s="667"/>
      <c r="F34" s="278"/>
      <c r="G34" s="28"/>
      <c r="H34" s="832"/>
      <c r="I34" s="388"/>
      <c r="J34" s="46"/>
      <c r="K34" s="25"/>
      <c r="L34" s="887"/>
      <c r="M34" s="388"/>
      <c r="N34" s="226"/>
    </row>
    <row r="35" spans="1:14" s="2" customFormat="1" ht="16.5" customHeight="1">
      <c r="A35" s="5" t="s">
        <v>1220</v>
      </c>
      <c r="B35" s="649"/>
      <c r="C35" s="126" t="s">
        <v>1112</v>
      </c>
      <c r="D35" s="829">
        <v>515</v>
      </c>
      <c r="E35" s="328"/>
      <c r="F35" s="668"/>
      <c r="G35" s="126" t="s">
        <v>1112</v>
      </c>
      <c r="H35" s="829">
        <v>260</v>
      </c>
      <c r="I35" s="328"/>
      <c r="J35" s="83"/>
      <c r="K35" s="126" t="s">
        <v>1112</v>
      </c>
      <c r="L35" s="829">
        <v>1980</v>
      </c>
      <c r="M35" s="328"/>
      <c r="N35" s="668"/>
    </row>
    <row r="36" spans="1:14" s="2" customFormat="1" ht="16.5" customHeight="1">
      <c r="A36" s="650"/>
      <c r="B36" s="649"/>
      <c r="C36" s="126" t="s">
        <v>1113</v>
      </c>
      <c r="D36" s="829">
        <v>760</v>
      </c>
      <c r="E36" s="328"/>
      <c r="F36" s="668"/>
      <c r="G36" s="126" t="s">
        <v>1113</v>
      </c>
      <c r="H36" s="829">
        <v>210</v>
      </c>
      <c r="I36" s="328"/>
      <c r="J36" s="83"/>
      <c r="K36" s="126" t="s">
        <v>1113</v>
      </c>
      <c r="L36" s="829">
        <v>64</v>
      </c>
      <c r="M36" s="328"/>
      <c r="N36" s="668"/>
    </row>
    <row r="37" spans="1:14" s="2" customFormat="1" ht="16.5" customHeight="1">
      <c r="A37" s="650"/>
      <c r="B37" s="649"/>
      <c r="C37" s="408" t="s">
        <v>1114</v>
      </c>
      <c r="D37" s="829">
        <v>1275</v>
      </c>
      <c r="E37" s="82"/>
      <c r="F37" s="668"/>
      <c r="G37" s="408" t="s">
        <v>1114</v>
      </c>
      <c r="H37" s="829">
        <v>470</v>
      </c>
      <c r="I37" s="82"/>
      <c r="J37" s="83"/>
      <c r="K37" s="408" t="s">
        <v>1114</v>
      </c>
      <c r="L37" s="829">
        <v>2044</v>
      </c>
      <c r="M37" s="82"/>
      <c r="N37" s="668"/>
    </row>
    <row r="38" spans="1:14" s="2" customFormat="1" ht="16.5" customHeight="1">
      <c r="A38" s="404"/>
      <c r="B38" s="189"/>
      <c r="C38" s="491"/>
      <c r="D38" s="819"/>
      <c r="E38" s="387"/>
      <c r="F38" s="49"/>
      <c r="G38" s="170"/>
      <c r="H38" s="819"/>
      <c r="I38" s="387"/>
      <c r="J38" s="171"/>
      <c r="K38" s="491"/>
      <c r="L38" s="819"/>
      <c r="M38" s="387"/>
      <c r="N38" s="49"/>
    </row>
    <row r="39" spans="1:14" ht="16.5" customHeight="1"/>
    <row r="40" spans="1:14" ht="14.25" customHeight="1"/>
    <row r="41" spans="1:14" ht="14.25" customHeight="1"/>
    <row r="42" spans="1:14" ht="14.25" customHeight="1"/>
    <row r="43" spans="1:14" ht="14.25" customHeight="1"/>
    <row r="44" spans="1:14" ht="14.25" customHeight="1"/>
    <row r="45" spans="1:14" ht="14.25" customHeight="1"/>
    <row r="46" spans="1:14" ht="14.25" customHeight="1"/>
    <row r="47" spans="1:14" ht="14.25" customHeight="1"/>
    <row r="48" spans="1:1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</sheetData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40" firstPageNumber="95" orientation="portrait" useFirstPageNumber="1" r:id="rId1"/>
  <headerFooter scaleWithDoc="0" alignWithMargins="0">
    <oddFooter>&amp;C123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  <pageSetUpPr fitToPage="1"/>
  </sheetPr>
  <dimension ref="A1:N95"/>
  <sheetViews>
    <sheetView showGridLines="0" view="pageBreakPreview" zoomScaleNormal="50" zoomScaleSheetLayoutView="100" workbookViewId="0">
      <pane ySplit="5" topLeftCell="A6" activePane="bottomLeft" state="frozen"/>
      <selection activeCell="K35" sqref="K35"/>
      <selection pane="bottomLeft" activeCell="K35" sqref="K35"/>
    </sheetView>
  </sheetViews>
  <sheetFormatPr defaultColWidth="9" defaultRowHeight="15.75" customHeight="1"/>
  <cols>
    <col min="1" max="1" width="1.625" style="2" customWidth="1"/>
    <col min="2" max="2" width="10.625" style="2" customWidth="1"/>
    <col min="3" max="3" width="41.625" style="2" customWidth="1"/>
    <col min="4" max="4" width="8.75" style="804" customWidth="1"/>
    <col min="5" max="5" width="7" style="161" customWidth="1"/>
    <col min="6" max="6" width="8.75" style="137" customWidth="1"/>
    <col min="7" max="7" width="41.625" style="2" customWidth="1"/>
    <col min="8" max="8" width="8.75" style="804" customWidth="1"/>
    <col min="9" max="9" width="7" style="161" customWidth="1"/>
    <col min="10" max="10" width="8.75" style="137" customWidth="1"/>
    <col min="11" max="11" width="41.625" style="2" customWidth="1"/>
    <col min="12" max="12" width="8.75" style="804" customWidth="1"/>
    <col min="13" max="13" width="7" style="161" customWidth="1"/>
    <col min="14" max="14" width="8.75" style="137" customWidth="1"/>
    <col min="15" max="15" width="9" style="2"/>
    <col min="16" max="16" width="28.25" style="2" bestFit="1" customWidth="1"/>
    <col min="17" max="17" width="5.5" style="2" bestFit="1" customWidth="1"/>
    <col min="18" max="18" width="28.25" style="2" bestFit="1" customWidth="1"/>
    <col min="19" max="19" width="6" style="2" bestFit="1" customWidth="1"/>
    <col min="20" max="16384" width="9" style="2"/>
  </cols>
  <sheetData>
    <row r="1" spans="1:14" s="47" customFormat="1" ht="18" customHeight="1">
      <c r="A1" s="351" t="s">
        <v>1058</v>
      </c>
      <c r="B1" s="352"/>
      <c r="C1" s="454"/>
      <c r="D1" s="799"/>
      <c r="E1" s="354"/>
      <c r="F1" s="355"/>
      <c r="G1" s="454"/>
      <c r="H1" s="810" t="s">
        <v>4</v>
      </c>
      <c r="I1" s="354"/>
      <c r="J1" s="355"/>
      <c r="K1" s="454"/>
      <c r="L1" s="799"/>
      <c r="M1" s="354"/>
      <c r="N1" s="355"/>
    </row>
    <row r="2" spans="1:14" s="47" customFormat="1" ht="16.5" customHeight="1">
      <c r="A2" s="352"/>
      <c r="B2" s="352"/>
      <c r="C2" s="454"/>
      <c r="D2" s="799"/>
      <c r="E2" s="354"/>
      <c r="F2" s="355"/>
      <c r="G2" s="454"/>
      <c r="H2" s="799"/>
      <c r="I2" s="354"/>
      <c r="J2" s="355"/>
      <c r="K2" s="454"/>
      <c r="L2" s="799"/>
      <c r="M2" s="354"/>
      <c r="N2" s="355"/>
    </row>
    <row r="3" spans="1:14" s="47" customFormat="1" ht="16.5" customHeight="1">
      <c r="A3" s="352"/>
      <c r="B3" s="352"/>
      <c r="C3" s="454"/>
      <c r="D3" s="799"/>
      <c r="E3" s="354"/>
      <c r="F3" s="355"/>
      <c r="G3" s="454"/>
      <c r="H3" s="799"/>
      <c r="I3" s="354"/>
      <c r="J3" s="355"/>
      <c r="K3" s="454"/>
      <c r="L3" s="799"/>
      <c r="M3" s="354"/>
      <c r="N3" s="144" t="s">
        <v>408</v>
      </c>
    </row>
    <row r="4" spans="1:14" s="47" customFormat="1" ht="18" customHeight="1">
      <c r="A4" s="268" t="s">
        <v>416</v>
      </c>
      <c r="B4" s="269"/>
      <c r="C4" s="219" t="s">
        <v>428</v>
      </c>
      <c r="D4" s="800"/>
      <c r="E4" s="338"/>
      <c r="F4" s="424"/>
      <c r="G4" s="456" t="s">
        <v>423</v>
      </c>
      <c r="H4" s="811"/>
      <c r="I4" s="333"/>
      <c r="J4" s="431"/>
      <c r="K4" s="466" t="s">
        <v>424</v>
      </c>
      <c r="L4" s="811"/>
      <c r="M4" s="333"/>
      <c r="N4" s="424"/>
    </row>
    <row r="5" spans="1:14" s="47" customFormat="1" ht="18" customHeight="1">
      <c r="A5" s="23"/>
      <c r="B5" s="24"/>
      <c r="C5" s="455" t="s">
        <v>412</v>
      </c>
      <c r="D5" s="801" t="s">
        <v>1207</v>
      </c>
      <c r="E5" s="334" t="s">
        <v>302</v>
      </c>
      <c r="F5" s="431" t="s">
        <v>413</v>
      </c>
      <c r="G5" s="466" t="s">
        <v>412</v>
      </c>
      <c r="H5" s="801" t="s">
        <v>1207</v>
      </c>
      <c r="I5" s="334" t="s">
        <v>302</v>
      </c>
      <c r="J5" s="431" t="s">
        <v>413</v>
      </c>
      <c r="K5" s="466" t="s">
        <v>412</v>
      </c>
      <c r="L5" s="801" t="s">
        <v>1207</v>
      </c>
      <c r="M5" s="334" t="s">
        <v>302</v>
      </c>
      <c r="N5" s="431" t="s">
        <v>413</v>
      </c>
    </row>
    <row r="6" spans="1:14" s="143" customFormat="1" ht="18.75">
      <c r="A6" s="162" t="s">
        <v>430</v>
      </c>
      <c r="B6" s="163"/>
      <c r="C6" s="467"/>
      <c r="D6" s="803"/>
      <c r="E6" s="150"/>
      <c r="F6" s="142"/>
      <c r="G6" s="476"/>
      <c r="H6" s="812"/>
      <c r="I6" s="149"/>
      <c r="J6" s="432"/>
      <c r="K6" s="476"/>
      <c r="L6" s="812"/>
      <c r="M6" s="149"/>
      <c r="N6" s="432"/>
    </row>
    <row r="7" spans="1:14" s="127" customFormat="1" ht="6" customHeight="1">
      <c r="A7" s="43"/>
      <c r="B7" s="30"/>
      <c r="C7" s="467"/>
      <c r="D7" s="803"/>
      <c r="E7" s="150"/>
      <c r="F7" s="142"/>
      <c r="G7" s="467"/>
      <c r="H7" s="803"/>
      <c r="I7" s="150"/>
      <c r="J7" s="142"/>
      <c r="K7" s="467"/>
      <c r="L7" s="803"/>
      <c r="M7" s="150"/>
      <c r="N7" s="142"/>
    </row>
    <row r="8" spans="1:14" s="127" customFormat="1" ht="16.5" customHeight="1">
      <c r="A8" s="10"/>
      <c r="B8" s="31" t="s">
        <v>1206</v>
      </c>
      <c r="C8" s="267" t="s">
        <v>585</v>
      </c>
      <c r="D8" s="803">
        <v>740</v>
      </c>
      <c r="E8" s="161" t="s">
        <v>1130</v>
      </c>
      <c r="F8" s="295"/>
      <c r="G8" s="267" t="s">
        <v>504</v>
      </c>
      <c r="H8" s="840">
        <v>1000</v>
      </c>
      <c r="I8" s="161" t="s">
        <v>1130</v>
      </c>
      <c r="J8" s="295"/>
      <c r="K8" s="267" t="s">
        <v>1143</v>
      </c>
      <c r="L8" s="803"/>
      <c r="M8" s="161"/>
      <c r="N8" s="295"/>
    </row>
    <row r="9" spans="1:14" s="127" customFormat="1" ht="16.5" customHeight="1">
      <c r="A9" s="10"/>
      <c r="B9" s="31"/>
      <c r="C9" s="267" t="s">
        <v>566</v>
      </c>
      <c r="D9" s="803">
        <v>720</v>
      </c>
      <c r="E9" s="161" t="s">
        <v>1130</v>
      </c>
      <c r="F9" s="295"/>
      <c r="G9" s="267" t="s">
        <v>588</v>
      </c>
      <c r="H9" s="840">
        <v>900</v>
      </c>
      <c r="I9" s="161" t="s">
        <v>1130</v>
      </c>
      <c r="J9" s="295"/>
      <c r="K9" s="267" t="s">
        <v>1000</v>
      </c>
      <c r="L9" s="840">
        <v>650</v>
      </c>
      <c r="M9" s="161" t="s">
        <v>1130</v>
      </c>
      <c r="N9" s="295"/>
    </row>
    <row r="10" spans="1:14" s="127" customFormat="1" ht="16.5" customHeight="1">
      <c r="A10" s="10"/>
      <c r="B10" s="31"/>
      <c r="C10" s="267" t="s">
        <v>586</v>
      </c>
      <c r="D10" s="803">
        <v>650</v>
      </c>
      <c r="E10" s="161" t="s">
        <v>1130</v>
      </c>
      <c r="F10" s="295"/>
      <c r="G10" s="267" t="s">
        <v>566</v>
      </c>
      <c r="H10" s="840">
        <v>700</v>
      </c>
      <c r="I10" s="161" t="s">
        <v>1130</v>
      </c>
      <c r="J10" s="295"/>
      <c r="K10" s="267" t="s">
        <v>510</v>
      </c>
      <c r="L10" s="840">
        <v>605</v>
      </c>
      <c r="M10" s="161" t="s">
        <v>1130</v>
      </c>
      <c r="N10" s="295"/>
    </row>
    <row r="11" spans="1:14" s="127" customFormat="1" ht="16.5" customHeight="1">
      <c r="A11" s="10"/>
      <c r="B11" s="31"/>
      <c r="C11" s="267" t="s">
        <v>583</v>
      </c>
      <c r="D11" s="803">
        <v>630</v>
      </c>
      <c r="E11" s="161" t="s">
        <v>1130</v>
      </c>
      <c r="F11" s="295"/>
      <c r="G11" s="267" t="s">
        <v>559</v>
      </c>
      <c r="H11" s="840">
        <v>500</v>
      </c>
      <c r="I11" s="161" t="s">
        <v>1130</v>
      </c>
      <c r="J11" s="295"/>
      <c r="K11" s="267" t="s">
        <v>1059</v>
      </c>
      <c r="L11" s="840">
        <v>500</v>
      </c>
      <c r="M11" s="161" t="s">
        <v>1130</v>
      </c>
      <c r="N11" s="295"/>
    </row>
    <row r="12" spans="1:14" s="127" customFormat="1" ht="16.5" customHeight="1">
      <c r="A12" s="10"/>
      <c r="B12" s="31"/>
      <c r="C12" s="267" t="s">
        <v>579</v>
      </c>
      <c r="D12" s="803">
        <v>600</v>
      </c>
      <c r="E12" s="161" t="s">
        <v>1130</v>
      </c>
      <c r="F12" s="295"/>
      <c r="G12" s="267" t="s">
        <v>532</v>
      </c>
      <c r="H12" s="840">
        <v>480</v>
      </c>
      <c r="I12" s="161" t="s">
        <v>1130</v>
      </c>
      <c r="J12" s="295"/>
      <c r="K12" s="267" t="s">
        <v>1025</v>
      </c>
      <c r="L12" s="840">
        <v>500</v>
      </c>
      <c r="M12" s="161" t="s">
        <v>1130</v>
      </c>
      <c r="N12" s="295"/>
    </row>
    <row r="13" spans="1:14" s="127" customFormat="1" ht="16.5" customHeight="1">
      <c r="A13" s="10"/>
      <c r="B13" s="31"/>
      <c r="C13" s="267" t="s">
        <v>548</v>
      </c>
      <c r="D13" s="803">
        <v>540</v>
      </c>
      <c r="E13" s="161" t="s">
        <v>1130</v>
      </c>
      <c r="F13" s="295"/>
      <c r="G13" s="267" t="s">
        <v>527</v>
      </c>
      <c r="H13" s="840">
        <v>390</v>
      </c>
      <c r="I13" s="161" t="s">
        <v>1130</v>
      </c>
      <c r="J13" s="295"/>
      <c r="K13" s="267" t="s">
        <v>496</v>
      </c>
      <c r="L13" s="840">
        <v>400</v>
      </c>
      <c r="M13" s="161" t="s">
        <v>1130</v>
      </c>
      <c r="N13" s="295"/>
    </row>
    <row r="14" spans="1:14" s="127" customFormat="1" ht="16.5" customHeight="1">
      <c r="A14" s="10"/>
      <c r="B14" s="31"/>
      <c r="C14" s="267" t="s">
        <v>581</v>
      </c>
      <c r="D14" s="803">
        <v>515</v>
      </c>
      <c r="E14" s="161" t="s">
        <v>1130</v>
      </c>
      <c r="F14" s="295"/>
      <c r="G14" s="267" t="s">
        <v>567</v>
      </c>
      <c r="H14" s="840">
        <v>340</v>
      </c>
      <c r="I14" s="161" t="s">
        <v>1130</v>
      </c>
      <c r="J14" s="295"/>
      <c r="K14" s="267" t="s">
        <v>514</v>
      </c>
      <c r="L14" s="840">
        <v>380</v>
      </c>
      <c r="M14" s="161" t="s">
        <v>1130</v>
      </c>
      <c r="N14" s="295"/>
    </row>
    <row r="15" spans="1:14" s="127" customFormat="1" ht="16.5" customHeight="1">
      <c r="A15" s="10"/>
      <c r="B15" s="31"/>
      <c r="C15" s="267" t="s">
        <v>1060</v>
      </c>
      <c r="D15" s="803">
        <v>510</v>
      </c>
      <c r="E15" s="161" t="s">
        <v>1130</v>
      </c>
      <c r="F15" s="295"/>
      <c r="G15" s="267" t="s">
        <v>1061</v>
      </c>
      <c r="H15" s="840">
        <v>330</v>
      </c>
      <c r="I15" s="161" t="s">
        <v>1130</v>
      </c>
      <c r="J15" s="295"/>
      <c r="K15" s="267" t="s">
        <v>1002</v>
      </c>
      <c r="L15" s="840">
        <v>360</v>
      </c>
      <c r="M15" s="161" t="s">
        <v>1130</v>
      </c>
      <c r="N15" s="295"/>
    </row>
    <row r="16" spans="1:14" s="127" customFormat="1" ht="16.5" customHeight="1">
      <c r="A16" s="10"/>
      <c r="B16" s="31"/>
      <c r="C16" s="267" t="s">
        <v>567</v>
      </c>
      <c r="D16" s="803">
        <v>500</v>
      </c>
      <c r="E16" s="161" t="s">
        <v>1130</v>
      </c>
      <c r="F16" s="295"/>
      <c r="G16" s="267" t="s">
        <v>512</v>
      </c>
      <c r="H16" s="840">
        <v>330</v>
      </c>
      <c r="I16" s="161" t="s">
        <v>1130</v>
      </c>
      <c r="J16" s="295"/>
      <c r="K16" s="267" t="s">
        <v>495</v>
      </c>
      <c r="L16" s="840">
        <v>340</v>
      </c>
      <c r="M16" s="161" t="s">
        <v>1130</v>
      </c>
      <c r="N16" s="295"/>
    </row>
    <row r="17" spans="1:14" s="127" customFormat="1" ht="16.5" customHeight="1">
      <c r="A17" s="10"/>
      <c r="B17" s="31"/>
      <c r="C17" s="267" t="s">
        <v>575</v>
      </c>
      <c r="D17" s="803">
        <v>500</v>
      </c>
      <c r="E17" s="161" t="s">
        <v>1130</v>
      </c>
      <c r="F17" s="295"/>
      <c r="G17" s="267" t="s">
        <v>583</v>
      </c>
      <c r="H17" s="840">
        <v>240</v>
      </c>
      <c r="I17" s="161" t="s">
        <v>1130</v>
      </c>
      <c r="J17" s="295"/>
      <c r="K17" s="267" t="s">
        <v>494</v>
      </c>
      <c r="L17" s="840">
        <v>300</v>
      </c>
      <c r="M17" s="161" t="s">
        <v>1130</v>
      </c>
      <c r="N17" s="295"/>
    </row>
    <row r="18" spans="1:14" s="127" customFormat="1" ht="16.5" customHeight="1">
      <c r="A18" s="10"/>
      <c r="B18" s="31"/>
      <c r="C18" s="267" t="s">
        <v>536</v>
      </c>
      <c r="D18" s="803">
        <v>460</v>
      </c>
      <c r="E18" s="161" t="s">
        <v>1130</v>
      </c>
      <c r="F18" s="295"/>
      <c r="G18" s="267" t="s">
        <v>548</v>
      </c>
      <c r="H18" s="840">
        <v>230</v>
      </c>
      <c r="I18" s="161" t="s">
        <v>1130</v>
      </c>
      <c r="J18" s="295"/>
      <c r="K18" s="267" t="s">
        <v>511</v>
      </c>
      <c r="L18" s="840">
        <v>280</v>
      </c>
      <c r="M18" s="161" t="s">
        <v>1130</v>
      </c>
      <c r="N18" s="295"/>
    </row>
    <row r="19" spans="1:14" s="127" customFormat="1" ht="16.5" customHeight="1">
      <c r="A19" s="10"/>
      <c r="B19" s="31"/>
      <c r="C19" s="267" t="s">
        <v>582</v>
      </c>
      <c r="D19" s="803">
        <v>430</v>
      </c>
      <c r="E19" s="161" t="s">
        <v>1130</v>
      </c>
      <c r="F19" s="295"/>
      <c r="G19" s="267" t="s">
        <v>380</v>
      </c>
      <c r="H19" s="840">
        <v>69</v>
      </c>
      <c r="I19" s="161" t="s">
        <v>1130</v>
      </c>
      <c r="J19" s="295"/>
      <c r="K19" s="267" t="s">
        <v>513</v>
      </c>
      <c r="L19" s="840">
        <v>280</v>
      </c>
      <c r="M19" s="161" t="s">
        <v>1130</v>
      </c>
      <c r="N19" s="295"/>
    </row>
    <row r="20" spans="1:14" s="127" customFormat="1" ht="16.5" customHeight="1">
      <c r="A20" s="10"/>
      <c r="B20" s="31"/>
      <c r="C20" s="267" t="s">
        <v>1062</v>
      </c>
      <c r="D20" s="803">
        <v>410</v>
      </c>
      <c r="E20" s="161" t="s">
        <v>1130</v>
      </c>
      <c r="F20" s="295"/>
      <c r="G20" s="398" t="s">
        <v>1006</v>
      </c>
      <c r="H20" s="803">
        <f>SUM(H8:H19)</f>
        <v>5509</v>
      </c>
      <c r="I20" s="150"/>
      <c r="J20" s="142" t="s">
        <v>32</v>
      </c>
      <c r="K20" s="267" t="s">
        <v>593</v>
      </c>
      <c r="L20" s="840">
        <v>258</v>
      </c>
      <c r="M20" s="161" t="s">
        <v>1130</v>
      </c>
      <c r="N20" s="295"/>
    </row>
    <row r="21" spans="1:14" s="127" customFormat="1" ht="16.5" customHeight="1">
      <c r="A21" s="10"/>
      <c r="B21" s="31"/>
      <c r="C21" s="267" t="s">
        <v>569</v>
      </c>
      <c r="D21" s="803">
        <v>400</v>
      </c>
      <c r="E21" s="161" t="s">
        <v>1130</v>
      </c>
      <c r="F21" s="295"/>
      <c r="G21" s="398"/>
      <c r="H21" s="803"/>
      <c r="I21" s="150"/>
      <c r="J21" s="142"/>
      <c r="K21" s="267" t="s">
        <v>507</v>
      </c>
      <c r="L21" s="840">
        <v>200</v>
      </c>
      <c r="M21" s="161" t="s">
        <v>1130</v>
      </c>
      <c r="N21" s="295"/>
    </row>
    <row r="22" spans="1:14" s="127" customFormat="1" ht="16.5" customHeight="1">
      <c r="A22" s="10"/>
      <c r="B22" s="31"/>
      <c r="C22" s="267" t="s">
        <v>553</v>
      </c>
      <c r="D22" s="803">
        <v>400</v>
      </c>
      <c r="E22" s="161" t="s">
        <v>1130</v>
      </c>
      <c r="F22" s="295"/>
      <c r="G22" s="267" t="s">
        <v>1015</v>
      </c>
      <c r="H22" s="803">
        <v>640</v>
      </c>
      <c r="I22" s="150" t="s">
        <v>11</v>
      </c>
      <c r="J22" s="142">
        <v>2020</v>
      </c>
      <c r="K22" s="267" t="s">
        <v>505</v>
      </c>
      <c r="L22" s="840">
        <v>160</v>
      </c>
      <c r="M22" s="161" t="s">
        <v>1130</v>
      </c>
      <c r="N22" s="295"/>
    </row>
    <row r="23" spans="1:14" s="127" customFormat="1" ht="16.5" customHeight="1">
      <c r="A23" s="10"/>
      <c r="B23" s="31"/>
      <c r="C23" s="267" t="s">
        <v>557</v>
      </c>
      <c r="D23" s="803">
        <v>400</v>
      </c>
      <c r="E23" s="161" t="s">
        <v>1130</v>
      </c>
      <c r="F23" s="295"/>
      <c r="G23" s="267" t="s">
        <v>380</v>
      </c>
      <c r="H23" s="803">
        <v>1520</v>
      </c>
      <c r="I23" s="150"/>
      <c r="J23" s="142"/>
      <c r="K23" s="267" t="s">
        <v>592</v>
      </c>
      <c r="L23" s="840">
        <v>150</v>
      </c>
      <c r="M23" s="161" t="s">
        <v>1130</v>
      </c>
      <c r="N23" s="295"/>
    </row>
    <row r="24" spans="1:14" s="127" customFormat="1" ht="16.5" customHeight="1">
      <c r="A24" s="10"/>
      <c r="B24" s="31"/>
      <c r="C24" s="267" t="s">
        <v>574</v>
      </c>
      <c r="D24" s="803">
        <v>400</v>
      </c>
      <c r="E24" s="161" t="s">
        <v>1130</v>
      </c>
      <c r="F24" s="295"/>
      <c r="G24" s="398" t="s">
        <v>1006</v>
      </c>
      <c r="H24" s="803">
        <f>SUM(H22:H23)</f>
        <v>2160</v>
      </c>
      <c r="I24" s="150"/>
      <c r="J24" s="142"/>
      <c r="K24" s="267" t="s">
        <v>502</v>
      </c>
      <c r="L24" s="840">
        <v>107</v>
      </c>
      <c r="M24" s="161" t="s">
        <v>1130</v>
      </c>
      <c r="N24" s="295"/>
    </row>
    <row r="25" spans="1:14" s="127" customFormat="1" ht="16.5" customHeight="1">
      <c r="A25" s="10"/>
      <c r="B25" s="31"/>
      <c r="C25" s="267" t="s">
        <v>571</v>
      </c>
      <c r="D25" s="803">
        <v>380</v>
      </c>
      <c r="E25" s="161" t="s">
        <v>1130</v>
      </c>
      <c r="F25" s="295"/>
      <c r="G25" s="44"/>
      <c r="H25" s="803"/>
      <c r="I25" s="150"/>
      <c r="J25" s="142"/>
      <c r="K25" s="267" t="s">
        <v>512</v>
      </c>
      <c r="L25" s="840">
        <v>70</v>
      </c>
      <c r="M25" s="161" t="s">
        <v>1130</v>
      </c>
      <c r="N25" s="295"/>
    </row>
    <row r="26" spans="1:14" s="127" customFormat="1" ht="16.5" customHeight="1">
      <c r="A26" s="10"/>
      <c r="B26" s="31"/>
      <c r="C26" s="267" t="s">
        <v>588</v>
      </c>
      <c r="D26" s="803">
        <v>350</v>
      </c>
      <c r="E26" s="161" t="s">
        <v>1130</v>
      </c>
      <c r="F26" s="295"/>
      <c r="G26" s="44"/>
      <c r="H26" s="803"/>
      <c r="I26" s="150"/>
      <c r="J26" s="142"/>
      <c r="K26" s="267" t="s">
        <v>501</v>
      </c>
      <c r="L26" s="803">
        <v>60</v>
      </c>
      <c r="M26" s="161" t="s">
        <v>1130</v>
      </c>
      <c r="N26" s="295"/>
    </row>
    <row r="27" spans="1:14" s="127" customFormat="1" ht="16.5" customHeight="1">
      <c r="A27" s="10"/>
      <c r="B27" s="31"/>
      <c r="C27" s="267" t="s">
        <v>564</v>
      </c>
      <c r="D27" s="803">
        <v>320</v>
      </c>
      <c r="E27" s="161" t="s">
        <v>1130</v>
      </c>
      <c r="F27" s="295"/>
      <c r="G27" s="44"/>
      <c r="H27" s="803"/>
      <c r="I27" s="150"/>
      <c r="J27" s="142"/>
      <c r="K27" s="267" t="s">
        <v>503</v>
      </c>
      <c r="L27" s="803">
        <v>40</v>
      </c>
      <c r="M27" s="161" t="s">
        <v>1130</v>
      </c>
      <c r="N27" s="295"/>
    </row>
    <row r="28" spans="1:14" s="127" customFormat="1" ht="16.5" customHeight="1">
      <c r="A28" s="10"/>
      <c r="B28" s="31"/>
      <c r="C28" s="267" t="s">
        <v>577</v>
      </c>
      <c r="D28" s="803">
        <v>320</v>
      </c>
      <c r="E28" s="161" t="s">
        <v>1130</v>
      </c>
      <c r="F28" s="295"/>
      <c r="G28" s="44"/>
      <c r="H28" s="803"/>
      <c r="I28" s="161"/>
      <c r="J28" s="142"/>
      <c r="K28" s="267" t="s">
        <v>518</v>
      </c>
      <c r="L28" s="803">
        <v>40</v>
      </c>
      <c r="M28" s="161" t="s">
        <v>1130</v>
      </c>
      <c r="N28" s="295"/>
    </row>
    <row r="29" spans="1:14" s="127" customFormat="1" ht="16.5" customHeight="1">
      <c r="A29" s="10"/>
      <c r="B29" s="31"/>
      <c r="C29" s="267" t="s">
        <v>543</v>
      </c>
      <c r="D29" s="803">
        <v>300</v>
      </c>
      <c r="E29" s="161" t="s">
        <v>1130</v>
      </c>
      <c r="F29" s="295"/>
      <c r="G29" s="44"/>
      <c r="H29" s="803"/>
      <c r="I29" s="150"/>
      <c r="J29" s="142"/>
      <c r="K29" s="267" t="s">
        <v>1006</v>
      </c>
      <c r="L29" s="803">
        <f>SUM(L9:L28)</f>
        <v>5680</v>
      </c>
      <c r="M29" s="161"/>
      <c r="N29" s="295"/>
    </row>
    <row r="30" spans="1:14" s="127" customFormat="1" ht="16.5" customHeight="1">
      <c r="A30" s="10"/>
      <c r="B30" s="31"/>
      <c r="C30" s="267" t="s">
        <v>552</v>
      </c>
      <c r="D30" s="803">
        <v>300</v>
      </c>
      <c r="E30" s="161" t="s">
        <v>1130</v>
      </c>
      <c r="F30" s="295"/>
      <c r="G30" s="2"/>
      <c r="H30" s="803"/>
      <c r="I30" s="150"/>
      <c r="J30" s="142"/>
      <c r="K30" s="267"/>
      <c r="L30" s="803"/>
      <c r="M30" s="161"/>
      <c r="N30" s="295"/>
    </row>
    <row r="31" spans="1:14" s="127" customFormat="1" ht="16.5" customHeight="1">
      <c r="A31" s="10"/>
      <c r="B31" s="31"/>
      <c r="C31" s="267" t="s">
        <v>590</v>
      </c>
      <c r="D31" s="803">
        <v>300</v>
      </c>
      <c r="E31" s="161" t="s">
        <v>1130</v>
      </c>
      <c r="F31" s="142"/>
      <c r="G31" s="2"/>
      <c r="H31" s="803"/>
      <c r="I31" s="150"/>
      <c r="J31" s="142"/>
      <c r="K31" s="267" t="s">
        <v>495</v>
      </c>
      <c r="L31" s="803">
        <v>480</v>
      </c>
      <c r="M31" s="161" t="s">
        <v>11</v>
      </c>
      <c r="N31" s="295">
        <v>2018</v>
      </c>
    </row>
    <row r="32" spans="1:14" s="127" customFormat="1" ht="16.5" customHeight="1">
      <c r="A32" s="10"/>
      <c r="B32" s="31"/>
      <c r="C32" s="398" t="s">
        <v>554</v>
      </c>
      <c r="D32" s="803">
        <v>300</v>
      </c>
      <c r="E32" s="161" t="s">
        <v>1130</v>
      </c>
      <c r="F32" s="142"/>
      <c r="G32" s="86"/>
      <c r="H32" s="803"/>
      <c r="I32" s="150"/>
      <c r="J32" s="142"/>
      <c r="K32" s="267" t="s">
        <v>380</v>
      </c>
      <c r="L32" s="803">
        <v>73</v>
      </c>
      <c r="M32" s="161"/>
      <c r="N32" s="295"/>
    </row>
    <row r="33" spans="1:14" s="127" customFormat="1" ht="16.5" customHeight="1">
      <c r="A33" s="10"/>
      <c r="B33" s="31"/>
      <c r="C33" s="224" t="s">
        <v>1055</v>
      </c>
      <c r="D33" s="803">
        <v>300</v>
      </c>
      <c r="E33" s="161" t="s">
        <v>1130</v>
      </c>
      <c r="F33" s="142"/>
      <c r="G33" s="2"/>
      <c r="H33" s="803"/>
      <c r="I33" s="150"/>
      <c r="J33" s="142"/>
      <c r="K33" s="267" t="s">
        <v>1006</v>
      </c>
      <c r="L33" s="803">
        <f>SUM(L31:L32)</f>
        <v>553</v>
      </c>
      <c r="M33" s="161"/>
      <c r="N33" s="295"/>
    </row>
    <row r="34" spans="1:14" s="127" customFormat="1" ht="16.5" customHeight="1">
      <c r="A34" s="10"/>
      <c r="B34" s="31"/>
      <c r="C34" s="224" t="s">
        <v>559</v>
      </c>
      <c r="D34" s="803">
        <v>300</v>
      </c>
      <c r="E34" s="161" t="s">
        <v>1130</v>
      </c>
      <c r="F34" s="142"/>
      <c r="G34" s="2"/>
      <c r="H34" s="803"/>
      <c r="I34" s="150"/>
      <c r="J34" s="142"/>
      <c r="K34" s="267"/>
      <c r="L34" s="803"/>
      <c r="M34" s="161"/>
      <c r="N34" s="295"/>
    </row>
    <row r="35" spans="1:14" s="127" customFormat="1" ht="16.5" customHeight="1">
      <c r="A35" s="10"/>
      <c r="B35" s="31"/>
      <c r="C35" s="474" t="s">
        <v>561</v>
      </c>
      <c r="D35" s="803">
        <v>300</v>
      </c>
      <c r="E35" s="161" t="s">
        <v>1130</v>
      </c>
      <c r="F35" s="142"/>
      <c r="G35" s="86"/>
      <c r="H35" s="803"/>
      <c r="I35" s="150"/>
      <c r="J35" s="142"/>
      <c r="K35" s="267" t="s">
        <v>1144</v>
      </c>
      <c r="L35" s="803"/>
      <c r="M35" s="161"/>
      <c r="N35" s="295"/>
    </row>
    <row r="36" spans="1:14" s="127" customFormat="1" ht="16.5" customHeight="1">
      <c r="A36" s="10"/>
      <c r="B36" s="31"/>
      <c r="C36" s="267" t="s">
        <v>1063</v>
      </c>
      <c r="D36" s="803">
        <v>280</v>
      </c>
      <c r="E36" s="161" t="s">
        <v>1130</v>
      </c>
      <c r="F36" s="295"/>
      <c r="G36" s="44"/>
      <c r="H36" s="803"/>
      <c r="I36" s="150"/>
      <c r="J36" s="142"/>
      <c r="K36" s="267" t="s">
        <v>587</v>
      </c>
      <c r="L36" s="840">
        <v>800</v>
      </c>
      <c r="M36" s="161" t="s">
        <v>1130</v>
      </c>
      <c r="N36" s="295"/>
    </row>
    <row r="37" spans="1:14" s="127" customFormat="1" ht="16.5" customHeight="1">
      <c r="A37" s="10"/>
      <c r="B37" s="31"/>
      <c r="C37" s="398" t="s">
        <v>1064</v>
      </c>
      <c r="D37" s="803">
        <v>260</v>
      </c>
      <c r="E37" s="161" t="s">
        <v>1130</v>
      </c>
      <c r="F37" s="142"/>
      <c r="G37" s="44"/>
      <c r="H37" s="803"/>
      <c r="I37" s="150"/>
      <c r="J37" s="142"/>
      <c r="K37" s="267" t="s">
        <v>594</v>
      </c>
      <c r="L37" s="840">
        <v>440</v>
      </c>
      <c r="M37" s="161" t="s">
        <v>1130</v>
      </c>
      <c r="N37" s="295"/>
    </row>
    <row r="38" spans="1:14" s="127" customFormat="1" ht="16.5" customHeight="1">
      <c r="A38" s="10"/>
      <c r="B38" s="31"/>
      <c r="C38" s="267" t="s">
        <v>380</v>
      </c>
      <c r="D38" s="803">
        <v>10441</v>
      </c>
      <c r="E38" s="161" t="s">
        <v>1130</v>
      </c>
      <c r="F38" s="295"/>
      <c r="G38" s="44"/>
      <c r="H38" s="803"/>
      <c r="I38" s="150"/>
      <c r="J38" s="142"/>
      <c r="K38" s="267" t="s">
        <v>1065</v>
      </c>
      <c r="L38" s="840">
        <v>300</v>
      </c>
      <c r="M38" s="161" t="s">
        <v>1130</v>
      </c>
      <c r="N38" s="295"/>
    </row>
    <row r="39" spans="1:14" s="127" customFormat="1" ht="16.5" customHeight="1">
      <c r="A39" s="10"/>
      <c r="B39" s="31"/>
      <c r="C39" s="305" t="s">
        <v>1006</v>
      </c>
      <c r="D39" s="803">
        <f>SUM(D8:D38)</f>
        <v>23256</v>
      </c>
      <c r="E39" s="161"/>
      <c r="F39" s="142"/>
      <c r="G39" s="44"/>
      <c r="H39" s="803"/>
      <c r="I39" s="150"/>
      <c r="J39" s="142"/>
      <c r="K39" s="267" t="s">
        <v>586</v>
      </c>
      <c r="L39" s="840">
        <v>250</v>
      </c>
      <c r="M39" s="161" t="s">
        <v>1130</v>
      </c>
      <c r="N39" s="295"/>
    </row>
    <row r="40" spans="1:14" s="127" customFormat="1" ht="16.5" customHeight="1">
      <c r="A40" s="10"/>
      <c r="B40" s="31"/>
      <c r="C40" s="267"/>
      <c r="D40" s="803"/>
      <c r="E40" s="161"/>
      <c r="F40" s="295"/>
      <c r="G40" s="44"/>
      <c r="H40" s="803"/>
      <c r="I40" s="150"/>
      <c r="J40" s="142"/>
      <c r="K40" s="267" t="s">
        <v>589</v>
      </c>
      <c r="L40" s="840">
        <v>200</v>
      </c>
      <c r="M40" s="161" t="s">
        <v>1130</v>
      </c>
      <c r="N40" s="295"/>
    </row>
    <row r="41" spans="1:14" s="127" customFormat="1" ht="16.5" customHeight="1">
      <c r="A41" s="10"/>
      <c r="B41" s="31"/>
      <c r="C41" s="267" t="s">
        <v>1015</v>
      </c>
      <c r="D41" s="803">
        <v>400</v>
      </c>
      <c r="E41" s="161" t="s">
        <v>11</v>
      </c>
      <c r="F41" s="295">
        <v>2020</v>
      </c>
      <c r="G41" s="44"/>
      <c r="H41" s="803"/>
      <c r="I41" s="150"/>
      <c r="J41" s="142"/>
      <c r="K41" s="267" t="s">
        <v>591</v>
      </c>
      <c r="L41" s="840">
        <v>200</v>
      </c>
      <c r="M41" s="161" t="s">
        <v>1130</v>
      </c>
      <c r="N41" s="295"/>
    </row>
    <row r="42" spans="1:14" s="127" customFormat="1" ht="16.5" customHeight="1">
      <c r="A42" s="10"/>
      <c r="B42" s="31"/>
      <c r="C42" s="267" t="s">
        <v>380</v>
      </c>
      <c r="D42" s="803">
        <v>2115</v>
      </c>
      <c r="E42" s="161"/>
      <c r="F42" s="295"/>
      <c r="G42" s="44"/>
      <c r="H42" s="803"/>
      <c r="I42" s="150"/>
      <c r="J42" s="142"/>
      <c r="K42" s="267" t="s">
        <v>380</v>
      </c>
      <c r="L42" s="840">
        <v>215</v>
      </c>
      <c r="M42" s="161" t="s">
        <v>1130</v>
      </c>
      <c r="N42" s="295"/>
    </row>
    <row r="43" spans="1:14" s="127" customFormat="1" ht="16.5" customHeight="1">
      <c r="A43" s="10"/>
      <c r="B43" s="31"/>
      <c r="C43" s="398" t="s">
        <v>1006</v>
      </c>
      <c r="D43" s="803">
        <f>SUM(D40:D42)</f>
        <v>2515</v>
      </c>
      <c r="E43" s="161"/>
      <c r="F43" s="142"/>
      <c r="G43" s="44"/>
      <c r="H43" s="803"/>
      <c r="I43" s="150"/>
      <c r="J43" s="142"/>
      <c r="K43" s="267" t="s">
        <v>1006</v>
      </c>
      <c r="L43" s="840">
        <f>SUM(L36:L42)</f>
        <v>2405</v>
      </c>
      <c r="M43" s="161" t="s">
        <v>1130</v>
      </c>
      <c r="N43" s="295"/>
    </row>
    <row r="44" spans="1:14" s="127" customFormat="1" ht="16.5" customHeight="1">
      <c r="A44" s="10"/>
      <c r="B44" s="31"/>
      <c r="C44" s="267"/>
      <c r="D44" s="803"/>
      <c r="E44" s="161"/>
      <c r="F44" s="295"/>
      <c r="G44" s="44"/>
      <c r="H44" s="803"/>
      <c r="I44" s="150"/>
      <c r="J44" s="142"/>
      <c r="K44" s="267"/>
      <c r="L44" s="840"/>
      <c r="M44" s="161"/>
      <c r="N44" s="295"/>
    </row>
    <row r="45" spans="1:14" s="127" customFormat="1" ht="16.5" customHeight="1">
      <c r="A45" s="10"/>
      <c r="B45" s="31"/>
      <c r="C45" s="267"/>
      <c r="D45" s="803"/>
      <c r="E45" s="161"/>
      <c r="F45" s="295"/>
      <c r="G45" s="44"/>
      <c r="H45" s="803"/>
      <c r="I45" s="150"/>
      <c r="J45" s="142"/>
      <c r="K45" s="267" t="s">
        <v>1032</v>
      </c>
      <c r="L45" s="803">
        <v>600</v>
      </c>
      <c r="M45" s="161" t="s">
        <v>11</v>
      </c>
      <c r="N45" s="295">
        <v>2020</v>
      </c>
    </row>
    <row r="46" spans="1:14" s="127" customFormat="1" ht="16.5" customHeight="1">
      <c r="A46" s="10"/>
      <c r="B46" s="31"/>
      <c r="C46" s="267"/>
      <c r="D46" s="803"/>
      <c r="E46" s="150"/>
      <c r="F46" s="142"/>
      <c r="G46" s="44"/>
      <c r="H46" s="803"/>
      <c r="I46" s="150"/>
      <c r="J46" s="142"/>
      <c r="K46" s="267" t="s">
        <v>596</v>
      </c>
      <c r="L46" s="803">
        <v>500</v>
      </c>
      <c r="M46" s="161" t="s">
        <v>11</v>
      </c>
      <c r="N46" s="295">
        <v>2018</v>
      </c>
    </row>
    <row r="47" spans="1:14" s="127" customFormat="1" ht="16.5" customHeight="1">
      <c r="A47" s="10"/>
      <c r="B47" s="31"/>
      <c r="C47" s="267"/>
      <c r="D47" s="803"/>
      <c r="E47" s="146"/>
      <c r="F47" s="142"/>
      <c r="G47" s="44"/>
      <c r="H47" s="803"/>
      <c r="I47" s="150"/>
      <c r="J47" s="142"/>
      <c r="K47" s="267" t="s">
        <v>1066</v>
      </c>
      <c r="L47" s="803">
        <v>300</v>
      </c>
      <c r="M47" s="161" t="s">
        <v>11</v>
      </c>
      <c r="N47" s="382">
        <v>2018</v>
      </c>
    </row>
    <row r="48" spans="1:14" s="127" customFormat="1" ht="16.5" customHeight="1">
      <c r="A48" s="10"/>
      <c r="B48" s="31"/>
      <c r="C48" s="267"/>
      <c r="D48" s="803"/>
      <c r="E48" s="146"/>
      <c r="F48" s="142"/>
      <c r="G48" s="44"/>
      <c r="H48" s="803"/>
      <c r="I48" s="150"/>
      <c r="J48" s="142"/>
      <c r="K48" s="267" t="s">
        <v>1067</v>
      </c>
      <c r="L48" s="803">
        <v>300</v>
      </c>
      <c r="M48" s="161" t="s">
        <v>11</v>
      </c>
      <c r="N48" s="382">
        <v>2018</v>
      </c>
    </row>
    <row r="49" spans="1:14" s="127" customFormat="1" ht="16.5" customHeight="1">
      <c r="A49" s="10"/>
      <c r="B49" s="31"/>
      <c r="C49" s="80"/>
      <c r="D49" s="803"/>
      <c r="E49" s="146"/>
      <c r="F49" s="142"/>
      <c r="G49" s="44"/>
      <c r="H49" s="803"/>
      <c r="I49" s="150"/>
      <c r="J49" s="142"/>
      <c r="K49" s="267" t="s">
        <v>1068</v>
      </c>
      <c r="L49" s="803">
        <v>300</v>
      </c>
      <c r="M49" s="161" t="s">
        <v>11</v>
      </c>
      <c r="N49" s="382">
        <v>2018</v>
      </c>
    </row>
    <row r="50" spans="1:14" s="127" customFormat="1" ht="16.5" customHeight="1">
      <c r="A50" s="10"/>
      <c r="B50" s="31"/>
      <c r="C50" s="80"/>
      <c r="D50" s="803"/>
      <c r="E50" s="146"/>
      <c r="F50" s="142"/>
      <c r="G50" s="44"/>
      <c r="H50" s="803"/>
      <c r="I50" s="150"/>
      <c r="J50" s="142"/>
      <c r="K50" s="267" t="s">
        <v>595</v>
      </c>
      <c r="L50" s="803">
        <v>300</v>
      </c>
      <c r="M50" s="161" t="s">
        <v>11</v>
      </c>
      <c r="N50" s="382">
        <v>2018</v>
      </c>
    </row>
    <row r="51" spans="1:14" s="127" customFormat="1" ht="16.5" customHeight="1">
      <c r="A51" s="10"/>
      <c r="B51" s="31"/>
      <c r="C51" s="2"/>
      <c r="D51" s="803"/>
      <c r="E51" s="161"/>
      <c r="F51" s="295"/>
      <c r="G51" s="44"/>
      <c r="H51" s="803"/>
      <c r="I51" s="150"/>
      <c r="J51" s="142"/>
      <c r="K51" s="267" t="s">
        <v>1069</v>
      </c>
      <c r="L51" s="803">
        <v>240</v>
      </c>
      <c r="M51" s="161" t="s">
        <v>11</v>
      </c>
      <c r="N51" s="382">
        <v>2018</v>
      </c>
    </row>
    <row r="52" spans="1:14" s="127" customFormat="1" ht="16.5" customHeight="1">
      <c r="A52" s="10"/>
      <c r="B52" s="31"/>
      <c r="C52" s="2"/>
      <c r="D52" s="803"/>
      <c r="E52" s="161"/>
      <c r="F52" s="295"/>
      <c r="G52" s="44"/>
      <c r="H52" s="803"/>
      <c r="I52" s="150"/>
      <c r="J52" s="142"/>
      <c r="K52" s="267" t="s">
        <v>1065</v>
      </c>
      <c r="L52" s="803">
        <v>200</v>
      </c>
      <c r="M52" s="161" t="s">
        <v>11</v>
      </c>
      <c r="N52" s="382">
        <v>2018</v>
      </c>
    </row>
    <row r="53" spans="1:14" s="127" customFormat="1" ht="16.5" customHeight="1">
      <c r="A53" s="10"/>
      <c r="B53" s="31"/>
      <c r="C53" s="2"/>
      <c r="D53" s="803"/>
      <c r="E53" s="161"/>
      <c r="F53" s="295"/>
      <c r="G53" s="44"/>
      <c r="H53" s="803"/>
      <c r="I53" s="150"/>
      <c r="J53" s="142"/>
      <c r="K53" s="267" t="s">
        <v>1070</v>
      </c>
      <c r="L53" s="803">
        <v>200</v>
      </c>
      <c r="M53" s="161" t="s">
        <v>11</v>
      </c>
      <c r="N53" s="382">
        <v>2019</v>
      </c>
    </row>
    <row r="54" spans="1:14" s="127" customFormat="1" ht="16.5" customHeight="1">
      <c r="A54" s="10"/>
      <c r="B54" s="31"/>
      <c r="C54" s="15"/>
      <c r="D54" s="803"/>
      <c r="E54" s="150"/>
      <c r="F54" s="142"/>
      <c r="G54" s="44"/>
      <c r="H54" s="803"/>
      <c r="I54" s="150"/>
      <c r="J54" s="142"/>
      <c r="K54" s="267" t="s">
        <v>1065</v>
      </c>
      <c r="L54" s="840">
        <v>150</v>
      </c>
      <c r="M54" s="161" t="s">
        <v>10</v>
      </c>
      <c r="N54" s="295">
        <v>2019</v>
      </c>
    </row>
    <row r="55" spans="1:14" s="127" customFormat="1" ht="16.5" customHeight="1">
      <c r="A55" s="10"/>
      <c r="B55" s="31"/>
      <c r="C55" s="15"/>
      <c r="D55" s="803"/>
      <c r="E55" s="146"/>
      <c r="F55" s="142"/>
      <c r="G55" s="44"/>
      <c r="H55" s="803"/>
      <c r="I55" s="150"/>
      <c r="J55" s="142"/>
      <c r="K55" s="267" t="s">
        <v>1071</v>
      </c>
      <c r="L55" s="803">
        <v>150</v>
      </c>
      <c r="M55" s="161" t="s">
        <v>11</v>
      </c>
      <c r="N55" s="382">
        <v>2018</v>
      </c>
    </row>
    <row r="56" spans="1:14" s="127" customFormat="1" ht="16.5" customHeight="1">
      <c r="A56" s="10"/>
      <c r="B56" s="31"/>
      <c r="C56" s="80"/>
      <c r="D56" s="803"/>
      <c r="E56" s="146"/>
      <c r="F56" s="142"/>
      <c r="G56" s="44"/>
      <c r="H56" s="803"/>
      <c r="I56" s="150"/>
      <c r="J56" s="142"/>
      <c r="K56" s="267" t="s">
        <v>591</v>
      </c>
      <c r="L56" s="803">
        <v>100</v>
      </c>
      <c r="M56" s="161" t="s">
        <v>11</v>
      </c>
      <c r="N56" s="382">
        <v>2019</v>
      </c>
    </row>
    <row r="57" spans="1:14" s="127" customFormat="1" ht="16.5" customHeight="1">
      <c r="A57" s="10"/>
      <c r="B57" s="31"/>
      <c r="C57" s="80"/>
      <c r="D57" s="803"/>
      <c r="E57" s="146"/>
      <c r="F57" s="142"/>
      <c r="G57" s="44"/>
      <c r="H57" s="803"/>
      <c r="I57" s="150"/>
      <c r="J57" s="142"/>
      <c r="K57" s="267" t="s">
        <v>586</v>
      </c>
      <c r="L57" s="803">
        <v>100</v>
      </c>
      <c r="M57" s="161" t="s">
        <v>11</v>
      </c>
      <c r="N57" s="382">
        <v>2019</v>
      </c>
    </row>
    <row r="58" spans="1:14" s="127" customFormat="1" ht="16.5" customHeight="1">
      <c r="A58" s="10"/>
      <c r="B58" s="31"/>
      <c r="C58" s="2"/>
      <c r="D58" s="803"/>
      <c r="E58" s="161"/>
      <c r="F58" s="295"/>
      <c r="G58" s="44"/>
      <c r="H58" s="803"/>
      <c r="I58" s="150"/>
      <c r="J58" s="142"/>
      <c r="K58" s="267" t="s">
        <v>1072</v>
      </c>
      <c r="L58" s="803">
        <v>60</v>
      </c>
      <c r="M58" s="161" t="s">
        <v>11</v>
      </c>
      <c r="N58" s="382">
        <v>2019</v>
      </c>
    </row>
    <row r="59" spans="1:14" s="127" customFormat="1" ht="16.5" customHeight="1">
      <c r="A59" s="10"/>
      <c r="B59" s="31"/>
      <c r="C59" s="15"/>
      <c r="D59" s="803"/>
      <c r="E59" s="150"/>
      <c r="F59" s="142"/>
      <c r="G59" s="44"/>
      <c r="H59" s="803"/>
      <c r="I59" s="150"/>
      <c r="J59" s="142"/>
      <c r="K59" s="267" t="s">
        <v>380</v>
      </c>
      <c r="L59" s="803">
        <v>7175</v>
      </c>
      <c r="M59" s="161"/>
      <c r="N59" s="382"/>
    </row>
    <row r="60" spans="1:14" s="127" customFormat="1" ht="16.5" customHeight="1">
      <c r="A60" s="10"/>
      <c r="B60" s="31"/>
      <c r="C60" s="15"/>
      <c r="D60" s="803"/>
      <c r="E60" s="146"/>
      <c r="F60" s="142"/>
      <c r="G60" s="2"/>
      <c r="H60" s="805"/>
      <c r="I60" s="146"/>
      <c r="J60" s="142"/>
      <c r="K60" s="267" t="s">
        <v>1145</v>
      </c>
      <c r="L60" s="803">
        <f>SUM(L45:L59)</f>
        <v>10675</v>
      </c>
      <c r="M60" s="161"/>
      <c r="N60" s="295"/>
    </row>
    <row r="61" spans="1:14" s="127" customFormat="1" ht="16.5" customHeight="1">
      <c r="A61" s="10"/>
      <c r="B61" s="31"/>
      <c r="C61" s="80"/>
      <c r="D61" s="803"/>
      <c r="E61" s="146"/>
      <c r="F61" s="142"/>
      <c r="G61" s="2"/>
      <c r="H61" s="805"/>
      <c r="I61" s="146"/>
      <c r="J61" s="142"/>
      <c r="K61" s="267"/>
      <c r="L61" s="803"/>
      <c r="M61" s="161"/>
      <c r="N61" s="295"/>
    </row>
    <row r="62" spans="1:14" s="127" customFormat="1" ht="16.5" customHeight="1">
      <c r="A62" s="10"/>
      <c r="B62" s="31"/>
      <c r="C62" s="80"/>
      <c r="D62" s="803"/>
      <c r="E62" s="146"/>
      <c r="F62" s="142"/>
      <c r="G62" s="2"/>
      <c r="H62" s="805"/>
      <c r="I62" s="146"/>
      <c r="J62" s="142"/>
      <c r="K62" s="2"/>
      <c r="L62" s="803"/>
      <c r="M62" s="161"/>
      <c r="N62" s="295"/>
    </row>
    <row r="63" spans="1:14" s="127" customFormat="1" ht="16.5" customHeight="1">
      <c r="A63" s="10"/>
      <c r="B63" s="31"/>
      <c r="C63" s="80"/>
      <c r="D63" s="803"/>
      <c r="E63" s="146"/>
      <c r="F63" s="142"/>
      <c r="G63" s="2"/>
      <c r="H63" s="805"/>
      <c r="I63" s="146"/>
      <c r="J63" s="142"/>
      <c r="K63" s="2"/>
      <c r="L63" s="803"/>
      <c r="M63" s="161"/>
      <c r="N63" s="295"/>
    </row>
    <row r="64" spans="1:14" ht="16.5" customHeight="1">
      <c r="A64" s="10"/>
      <c r="B64" s="31"/>
      <c r="C64" s="126" t="s">
        <v>1134</v>
      </c>
      <c r="D64" s="813">
        <f>D39</f>
        <v>23256</v>
      </c>
      <c r="E64" s="328"/>
      <c r="F64" s="7"/>
      <c r="G64" s="4" t="s">
        <v>1134</v>
      </c>
      <c r="H64" s="813">
        <f>H20</f>
        <v>5509</v>
      </c>
      <c r="I64" s="328"/>
      <c r="J64" s="7"/>
      <c r="K64" s="4" t="s">
        <v>1134</v>
      </c>
      <c r="L64" s="813">
        <f>L29+L43</f>
        <v>8085</v>
      </c>
      <c r="M64" s="32"/>
      <c r="N64" s="316"/>
    </row>
    <row r="65" spans="1:14" ht="16.5" customHeight="1">
      <c r="A65" s="10"/>
      <c r="B65" s="31"/>
      <c r="C65" s="126" t="s">
        <v>1135</v>
      </c>
      <c r="D65" s="813">
        <f>D43</f>
        <v>2515</v>
      </c>
      <c r="E65" s="328"/>
      <c r="F65" s="7"/>
      <c r="G65" s="4" t="s">
        <v>1135</v>
      </c>
      <c r="H65" s="813">
        <f>H24</f>
        <v>2160</v>
      </c>
      <c r="I65" s="328"/>
      <c r="J65" s="7"/>
      <c r="K65" s="4" t="s">
        <v>1135</v>
      </c>
      <c r="L65" s="813">
        <f>L33+L60</f>
        <v>11228</v>
      </c>
      <c r="M65" s="32"/>
      <c r="N65" s="316"/>
    </row>
    <row r="66" spans="1:14" ht="16.5" customHeight="1">
      <c r="A66" s="10"/>
      <c r="B66" s="31"/>
      <c r="C66" s="314" t="s">
        <v>1129</v>
      </c>
      <c r="D66" s="813">
        <f>SUM(D64:D65)</f>
        <v>25771</v>
      </c>
      <c r="E66" s="328"/>
      <c r="F66" s="7"/>
      <c r="G66" s="12" t="s">
        <v>1129</v>
      </c>
      <c r="H66" s="813">
        <f>SUM(H64:H65)</f>
        <v>7669</v>
      </c>
      <c r="I66" s="328"/>
      <c r="J66" s="7"/>
      <c r="K66" s="12" t="s">
        <v>1129</v>
      </c>
      <c r="L66" s="813">
        <f>SUM(L64:L65)</f>
        <v>19313</v>
      </c>
      <c r="M66" s="32"/>
      <c r="N66" s="316"/>
    </row>
    <row r="67" spans="1:14" s="127" customFormat="1" ht="16.5" customHeight="1">
      <c r="A67" s="10"/>
      <c r="B67" s="31"/>
      <c r="C67" s="80"/>
      <c r="D67" s="805"/>
      <c r="E67" s="146"/>
      <c r="F67" s="142"/>
      <c r="G67" s="86"/>
      <c r="H67" s="805"/>
      <c r="I67" s="146"/>
      <c r="J67" s="142"/>
      <c r="K67" s="86"/>
      <c r="L67" s="805"/>
      <c r="M67" s="146"/>
      <c r="N67" s="142"/>
    </row>
    <row r="68" spans="1:14" s="127" customFormat="1" ht="16.5" customHeight="1">
      <c r="A68" s="10"/>
      <c r="B68" s="31"/>
      <c r="C68" s="44"/>
      <c r="D68" s="803"/>
      <c r="E68" s="150"/>
      <c r="F68" s="142"/>
      <c r="G68" s="459"/>
      <c r="H68" s="815"/>
      <c r="I68" s="344"/>
      <c r="J68" s="437"/>
      <c r="K68" s="459"/>
      <c r="L68" s="815"/>
      <c r="M68" s="344"/>
      <c r="N68" s="437"/>
    </row>
    <row r="69" spans="1:14" ht="16.5" customHeight="1">
      <c r="A69" s="15"/>
      <c r="C69" s="34"/>
      <c r="D69" s="812"/>
      <c r="E69" s="349"/>
      <c r="F69" s="438"/>
      <c r="G69" s="396"/>
      <c r="H69" s="812"/>
      <c r="I69" s="349"/>
      <c r="J69" s="438"/>
      <c r="K69" s="396"/>
      <c r="L69" s="812"/>
      <c r="M69" s="349"/>
      <c r="N69" s="438"/>
    </row>
    <row r="70" spans="1:14" ht="16.5" customHeight="1">
      <c r="A70" s="10" t="s">
        <v>0</v>
      </c>
      <c r="B70" s="11" t="s">
        <v>1205</v>
      </c>
      <c r="C70" s="15" t="s">
        <v>639</v>
      </c>
      <c r="D70" s="843">
        <v>350</v>
      </c>
      <c r="E70" s="161" t="s">
        <v>20</v>
      </c>
      <c r="F70" s="295"/>
      <c r="G70" s="2" t="s">
        <v>639</v>
      </c>
      <c r="H70" s="843">
        <v>580</v>
      </c>
      <c r="I70" s="161" t="s">
        <v>20</v>
      </c>
      <c r="J70" s="295"/>
      <c r="K70" s="2" t="s">
        <v>534</v>
      </c>
      <c r="L70" s="843">
        <v>400</v>
      </c>
      <c r="M70" s="161" t="s">
        <v>20</v>
      </c>
      <c r="N70" s="295"/>
    </row>
    <row r="71" spans="1:14" ht="16.5" customHeight="1">
      <c r="A71" s="10"/>
      <c r="B71" s="31"/>
      <c r="C71" s="15" t="s">
        <v>639</v>
      </c>
      <c r="D71" s="843">
        <v>400</v>
      </c>
      <c r="E71" s="161" t="s">
        <v>27</v>
      </c>
      <c r="F71" s="324"/>
      <c r="G71" s="2" t="s">
        <v>597</v>
      </c>
      <c r="H71" s="803">
        <v>215</v>
      </c>
      <c r="I71" s="161" t="s">
        <v>20</v>
      </c>
      <c r="J71" s="295"/>
      <c r="K71" s="2" t="s">
        <v>533</v>
      </c>
      <c r="L71" s="843">
        <v>700</v>
      </c>
      <c r="M71" s="161" t="s">
        <v>20</v>
      </c>
      <c r="N71" s="295"/>
    </row>
    <row r="72" spans="1:14" ht="16.5" customHeight="1">
      <c r="A72" s="10"/>
      <c r="B72" s="31"/>
      <c r="C72" s="2" t="s">
        <v>633</v>
      </c>
      <c r="D72" s="804">
        <v>230</v>
      </c>
      <c r="E72" s="161" t="s">
        <v>20</v>
      </c>
      <c r="F72" s="295"/>
      <c r="G72" s="2" t="s">
        <v>598</v>
      </c>
      <c r="H72" s="843">
        <v>436</v>
      </c>
      <c r="I72" s="161" t="s">
        <v>20</v>
      </c>
      <c r="J72" s="295"/>
      <c r="K72" s="2" t="s">
        <v>659</v>
      </c>
      <c r="L72" s="804">
        <v>125</v>
      </c>
      <c r="M72" s="161" t="s">
        <v>20</v>
      </c>
      <c r="N72" s="295"/>
    </row>
    <row r="73" spans="1:14" ht="16.5" customHeight="1">
      <c r="A73" s="10"/>
      <c r="B73" s="31"/>
      <c r="C73" s="15" t="s">
        <v>597</v>
      </c>
      <c r="D73" s="843">
        <v>260</v>
      </c>
      <c r="E73" s="161" t="s">
        <v>20</v>
      </c>
      <c r="F73" s="324"/>
      <c r="J73" s="295"/>
      <c r="K73" s="267" t="s">
        <v>633</v>
      </c>
      <c r="L73" s="843">
        <v>180</v>
      </c>
      <c r="M73" s="161" t="s">
        <v>20</v>
      </c>
      <c r="N73" s="295" t="s">
        <v>227</v>
      </c>
    </row>
    <row r="74" spans="1:14" ht="16.5" customHeight="1">
      <c r="A74" s="10"/>
      <c r="B74" s="31"/>
      <c r="C74" s="15" t="s">
        <v>598</v>
      </c>
      <c r="D74" s="843">
        <v>360</v>
      </c>
      <c r="E74" s="161" t="s">
        <v>20</v>
      </c>
      <c r="F74" s="295"/>
      <c r="H74" s="843"/>
      <c r="J74" s="295"/>
      <c r="K74" s="267" t="s">
        <v>658</v>
      </c>
      <c r="L74" s="843">
        <v>200</v>
      </c>
      <c r="M74" s="161" t="s">
        <v>27</v>
      </c>
      <c r="N74" s="295"/>
    </row>
    <row r="75" spans="1:14" ht="16.5" customHeight="1">
      <c r="A75" s="10"/>
      <c r="B75" s="31"/>
      <c r="F75" s="295"/>
      <c r="G75" s="422"/>
      <c r="H75" s="843"/>
      <c r="J75" s="295"/>
      <c r="K75" s="2" t="s">
        <v>227</v>
      </c>
      <c r="L75" s="843"/>
      <c r="N75" s="295"/>
    </row>
    <row r="76" spans="1:14" ht="16.5" customHeight="1">
      <c r="A76" s="10"/>
      <c r="B76" s="31"/>
      <c r="F76" s="295"/>
      <c r="H76" s="803"/>
      <c r="J76" s="295"/>
      <c r="N76" s="295"/>
    </row>
    <row r="77" spans="1:14" ht="16.5" customHeight="1">
      <c r="A77" s="10"/>
      <c r="B77" s="31"/>
      <c r="C77" s="15"/>
      <c r="D77" s="805"/>
      <c r="E77" s="146"/>
      <c r="F77" s="295"/>
      <c r="G77" s="44"/>
      <c r="H77" s="803"/>
      <c r="I77" s="146"/>
      <c r="J77" s="295"/>
      <c r="K77" s="398"/>
      <c r="L77" s="803"/>
      <c r="M77" s="146"/>
      <c r="N77" s="295"/>
    </row>
    <row r="78" spans="1:14" ht="16.5" customHeight="1">
      <c r="A78" s="10"/>
      <c r="B78" s="31"/>
      <c r="C78" s="126" t="s">
        <v>1134</v>
      </c>
      <c r="D78" s="813">
        <f>SUM(D70:D74)</f>
        <v>1600</v>
      </c>
      <c r="E78" s="328"/>
      <c r="F78" s="7"/>
      <c r="G78" s="4" t="s">
        <v>1134</v>
      </c>
      <c r="H78" s="813">
        <v>1231</v>
      </c>
      <c r="I78" s="328"/>
      <c r="J78" s="7"/>
      <c r="K78" s="4" t="s">
        <v>1134</v>
      </c>
      <c r="L78" s="813">
        <v>1605</v>
      </c>
      <c r="M78" s="328"/>
      <c r="N78" s="7"/>
    </row>
    <row r="79" spans="1:14" ht="16.5" customHeight="1">
      <c r="A79" s="10"/>
      <c r="B79" s="31"/>
      <c r="C79" s="126" t="s">
        <v>1135</v>
      </c>
      <c r="D79" s="813">
        <v>0</v>
      </c>
      <c r="E79" s="328"/>
      <c r="F79" s="7"/>
      <c r="G79" s="4" t="s">
        <v>1135</v>
      </c>
      <c r="H79" s="813">
        <v>0</v>
      </c>
      <c r="I79" s="328"/>
      <c r="J79" s="7"/>
      <c r="K79" s="4" t="s">
        <v>1135</v>
      </c>
      <c r="L79" s="813">
        <v>0</v>
      </c>
      <c r="M79" s="328"/>
      <c r="N79" s="7"/>
    </row>
    <row r="80" spans="1:14" ht="16.5" customHeight="1">
      <c r="A80" s="10"/>
      <c r="B80" s="31"/>
      <c r="C80" s="314" t="s">
        <v>1129</v>
      </c>
      <c r="D80" s="813">
        <f>D78</f>
        <v>1600</v>
      </c>
      <c r="E80" s="32"/>
      <c r="F80" s="443"/>
      <c r="G80" s="12" t="s">
        <v>1129</v>
      </c>
      <c r="H80" s="850">
        <v>1231</v>
      </c>
      <c r="I80" s="32"/>
      <c r="J80" s="316"/>
      <c r="K80" s="12" t="s">
        <v>1129</v>
      </c>
      <c r="L80" s="850">
        <v>1605</v>
      </c>
      <c r="M80" s="32"/>
      <c r="N80" s="316"/>
    </row>
    <row r="81" spans="1:14" ht="16.5" customHeight="1">
      <c r="A81" s="15"/>
      <c r="B81" s="38"/>
      <c r="C81" s="33"/>
      <c r="D81" s="831"/>
      <c r="E81" s="350"/>
      <c r="F81" s="444"/>
      <c r="G81" s="434"/>
      <c r="H81" s="831"/>
      <c r="I81" s="350"/>
      <c r="J81" s="444"/>
      <c r="K81" s="434"/>
      <c r="L81" s="831"/>
      <c r="M81" s="350"/>
      <c r="N81" s="444"/>
    </row>
    <row r="82" spans="1:14" ht="16.5" customHeight="1">
      <c r="A82" s="15"/>
      <c r="C82" s="34"/>
      <c r="D82" s="812"/>
      <c r="E82" s="349"/>
      <c r="F82" s="438"/>
      <c r="G82" s="396"/>
      <c r="H82" s="812"/>
      <c r="I82" s="349"/>
      <c r="J82" s="438"/>
      <c r="K82" s="396"/>
      <c r="L82" s="812"/>
      <c r="M82" s="349"/>
      <c r="N82" s="438"/>
    </row>
    <row r="83" spans="1:14" ht="16.5" customHeight="1">
      <c r="A83" s="10"/>
      <c r="B83" s="31" t="s">
        <v>435</v>
      </c>
      <c r="C83" s="322" t="s">
        <v>656</v>
      </c>
      <c r="D83" s="803">
        <v>800</v>
      </c>
      <c r="E83" s="150" t="s">
        <v>20</v>
      </c>
      <c r="F83" s="142"/>
      <c r="G83" s="44" t="s">
        <v>637</v>
      </c>
      <c r="H83" s="803">
        <v>1400</v>
      </c>
      <c r="I83" s="150" t="s">
        <v>20</v>
      </c>
      <c r="J83" s="142"/>
      <c r="K83" s="44" t="s">
        <v>393</v>
      </c>
      <c r="L83" s="803">
        <v>300</v>
      </c>
      <c r="M83" s="150" t="s">
        <v>20</v>
      </c>
      <c r="N83" s="142"/>
    </row>
    <row r="84" spans="1:14" ht="16.5" customHeight="1">
      <c r="A84" s="10"/>
      <c r="B84" s="31"/>
      <c r="C84" s="322" t="s">
        <v>391</v>
      </c>
      <c r="D84" s="803">
        <v>300</v>
      </c>
      <c r="E84" s="150" t="s">
        <v>20</v>
      </c>
      <c r="F84" s="142"/>
      <c r="G84" s="44" t="s">
        <v>660</v>
      </c>
      <c r="H84" s="803">
        <v>371</v>
      </c>
      <c r="I84" s="150" t="s">
        <v>20</v>
      </c>
      <c r="J84" s="142"/>
      <c r="K84" s="44" t="s">
        <v>394</v>
      </c>
      <c r="L84" s="803">
        <v>300</v>
      </c>
      <c r="M84" s="150" t="s">
        <v>27</v>
      </c>
      <c r="N84" s="142"/>
    </row>
    <row r="85" spans="1:14" ht="16.5" customHeight="1">
      <c r="A85" s="10"/>
      <c r="B85" s="31"/>
      <c r="C85" s="322" t="s">
        <v>657</v>
      </c>
      <c r="D85" s="803">
        <v>520</v>
      </c>
      <c r="E85" s="150" t="s">
        <v>20</v>
      </c>
      <c r="F85" s="142"/>
      <c r="G85" s="44"/>
      <c r="H85" s="803"/>
      <c r="I85" s="150"/>
      <c r="J85" s="142"/>
      <c r="K85" s="44" t="s">
        <v>394</v>
      </c>
      <c r="L85" s="803">
        <v>200</v>
      </c>
      <c r="M85" s="150" t="s">
        <v>27</v>
      </c>
      <c r="N85" s="295"/>
    </row>
    <row r="86" spans="1:14" ht="16.5" customHeight="1">
      <c r="A86" s="10"/>
      <c r="B86" s="31"/>
      <c r="C86" s="2" t="s">
        <v>878</v>
      </c>
      <c r="D86" s="804">
        <v>450</v>
      </c>
      <c r="E86" s="150" t="s">
        <v>20</v>
      </c>
      <c r="F86" s="142"/>
      <c r="I86" s="150"/>
      <c r="J86" s="440"/>
      <c r="K86" s="398" t="s">
        <v>395</v>
      </c>
      <c r="L86" s="803">
        <v>1440</v>
      </c>
      <c r="M86" s="150" t="s">
        <v>20</v>
      </c>
      <c r="N86" s="142"/>
    </row>
    <row r="87" spans="1:14" ht="16.5" customHeight="1">
      <c r="A87" s="10"/>
      <c r="B87" s="31"/>
      <c r="E87" s="150"/>
      <c r="F87" s="142"/>
      <c r="I87" s="150"/>
      <c r="J87" s="142"/>
      <c r="K87" s="2" t="s">
        <v>879</v>
      </c>
      <c r="L87" s="803">
        <v>360</v>
      </c>
      <c r="M87" s="150" t="s">
        <v>20</v>
      </c>
      <c r="N87" s="297"/>
    </row>
    <row r="88" spans="1:14" ht="16.5" customHeight="1">
      <c r="A88" s="10"/>
      <c r="B88" s="31"/>
      <c r="E88" s="150"/>
      <c r="F88" s="142"/>
      <c r="I88" s="150"/>
      <c r="J88" s="142"/>
      <c r="L88" s="803"/>
      <c r="M88" s="150"/>
      <c r="N88" s="142"/>
    </row>
    <row r="89" spans="1:14" ht="16.5" customHeight="1">
      <c r="A89" s="10"/>
      <c r="B89" s="30"/>
      <c r="C89" s="15"/>
      <c r="D89" s="803"/>
      <c r="E89" s="146"/>
      <c r="F89" s="142"/>
      <c r="H89" s="805"/>
      <c r="I89" s="146"/>
      <c r="J89" s="142"/>
      <c r="L89" s="805"/>
      <c r="M89" s="146"/>
      <c r="N89" s="142"/>
    </row>
    <row r="90" spans="1:14" ht="16.5" customHeight="1">
      <c r="A90" s="10"/>
      <c r="B90" s="30"/>
      <c r="C90" s="15"/>
      <c r="D90" s="805"/>
      <c r="E90" s="146"/>
      <c r="F90" s="142"/>
      <c r="H90" s="805"/>
      <c r="I90" s="146"/>
      <c r="J90" s="142"/>
      <c r="L90" s="805"/>
      <c r="M90" s="146"/>
      <c r="N90" s="142"/>
    </row>
    <row r="91" spans="1:14" ht="16.5" customHeight="1">
      <c r="A91" s="10"/>
      <c r="B91" s="30"/>
      <c r="C91" s="126" t="s">
        <v>1134</v>
      </c>
      <c r="D91" s="822">
        <v>2070</v>
      </c>
      <c r="E91" s="328"/>
      <c r="F91" s="7"/>
      <c r="G91" s="4" t="s">
        <v>1134</v>
      </c>
      <c r="H91" s="822">
        <v>1771</v>
      </c>
      <c r="I91" s="328"/>
      <c r="J91" s="7"/>
      <c r="K91" s="4" t="s">
        <v>1134</v>
      </c>
      <c r="L91" s="822">
        <f>SUM(L83:L87)</f>
        <v>2600</v>
      </c>
      <c r="M91" s="328"/>
      <c r="N91" s="7"/>
    </row>
    <row r="92" spans="1:14" ht="16.5" customHeight="1">
      <c r="A92" s="10"/>
      <c r="B92" s="30"/>
      <c r="C92" s="126" t="s">
        <v>1135</v>
      </c>
      <c r="D92" s="822">
        <v>0</v>
      </c>
      <c r="E92" s="328"/>
      <c r="F92" s="316"/>
      <c r="G92" s="4" t="s">
        <v>1135</v>
      </c>
      <c r="H92" s="822">
        <v>0</v>
      </c>
      <c r="I92" s="328"/>
      <c r="J92" s="316"/>
      <c r="K92" s="4" t="s">
        <v>1135</v>
      </c>
      <c r="L92" s="822">
        <v>0</v>
      </c>
      <c r="M92" s="328"/>
      <c r="N92" s="316"/>
    </row>
    <row r="93" spans="1:14" ht="16.5" customHeight="1">
      <c r="A93" s="15"/>
      <c r="B93" s="332"/>
      <c r="C93" s="314" t="s">
        <v>1129</v>
      </c>
      <c r="D93" s="822">
        <v>2070</v>
      </c>
      <c r="E93" s="32"/>
      <c r="F93" s="316"/>
      <c r="G93" s="12" t="s">
        <v>1129</v>
      </c>
      <c r="H93" s="822">
        <v>1771</v>
      </c>
      <c r="I93" s="32"/>
      <c r="J93" s="316"/>
      <c r="K93" s="12" t="s">
        <v>1129</v>
      </c>
      <c r="L93" s="822">
        <f>SUM(L91:L92)</f>
        <v>2600</v>
      </c>
      <c r="M93" s="32"/>
      <c r="N93" s="316"/>
    </row>
    <row r="94" spans="1:14" ht="16.5" customHeight="1">
      <c r="A94" s="33"/>
      <c r="B94" s="331"/>
      <c r="C94" s="475"/>
      <c r="D94" s="806"/>
      <c r="E94" s="317"/>
      <c r="F94" s="439"/>
      <c r="G94" s="468"/>
      <c r="H94" s="806"/>
      <c r="I94" s="317"/>
      <c r="J94" s="439"/>
      <c r="K94" s="468"/>
      <c r="L94" s="806"/>
      <c r="M94" s="317"/>
      <c r="N94" s="439"/>
    </row>
    <row r="95" spans="1:14" s="3" customFormat="1" ht="16.5" customHeight="1">
      <c r="D95" s="804"/>
      <c r="E95" s="161"/>
      <c r="F95" s="137"/>
      <c r="H95" s="804"/>
      <c r="I95" s="161"/>
      <c r="J95" s="137"/>
      <c r="L95" s="804"/>
      <c r="M95" s="161"/>
      <c r="N95" s="137"/>
    </row>
  </sheetData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41" firstPageNumber="95" orientation="portrait" useFirstPageNumber="1" r:id="rId1"/>
  <headerFooter scaleWithDoc="0" alignWithMargins="0">
    <oddFooter>&amp;C97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4">
    <tabColor rgb="FFFFFF00"/>
    <pageSetUpPr fitToPage="1"/>
  </sheetPr>
  <dimension ref="A1:N195"/>
  <sheetViews>
    <sheetView showGridLines="0" view="pageBreakPreview" zoomScaleNormal="85" zoomScaleSheetLayoutView="100" workbookViewId="0">
      <pane ySplit="5" topLeftCell="A6" activePane="bottomLeft" state="frozen"/>
      <selection activeCell="A6" sqref="A6"/>
      <selection pane="bottomLeft" activeCell="B1" sqref="B1"/>
    </sheetView>
  </sheetViews>
  <sheetFormatPr defaultColWidth="9" defaultRowHeight="13.5"/>
  <cols>
    <col min="1" max="1" width="1.625" style="3" customWidth="1"/>
    <col min="2" max="2" width="9.5" style="3" customWidth="1"/>
    <col min="3" max="3" width="44.125" style="445" customWidth="1"/>
    <col min="4" max="4" width="8.875" style="853" customWidth="1"/>
    <col min="5" max="5" width="7.125" style="555" customWidth="1"/>
    <col min="6" max="6" width="8.875" style="13" customWidth="1"/>
    <col min="7" max="7" width="44.125" style="445" customWidth="1"/>
    <col min="8" max="8" width="8.875" style="853" customWidth="1"/>
    <col min="9" max="9" width="7.125" style="555" customWidth="1"/>
    <col min="10" max="10" width="8.875" style="13" customWidth="1"/>
    <col min="11" max="11" width="44.125" style="445" customWidth="1"/>
    <col min="12" max="12" width="8.875" style="853" customWidth="1"/>
    <col min="13" max="13" width="7.125" style="555" customWidth="1"/>
    <col min="14" max="14" width="8.875" style="13" customWidth="1"/>
    <col min="15" max="15" width="6.625" style="3" customWidth="1"/>
    <col min="16" max="16384" width="9" style="3"/>
  </cols>
  <sheetData>
    <row r="1" spans="1:14" s="47" customFormat="1" ht="18" customHeight="1">
      <c r="A1" s="351" t="s">
        <v>1058</v>
      </c>
      <c r="B1" s="352"/>
      <c r="C1" s="351"/>
      <c r="D1" s="799"/>
      <c r="E1" s="354"/>
      <c r="F1" s="355"/>
      <c r="G1" s="351"/>
      <c r="H1" s="810" t="s">
        <v>1219</v>
      </c>
      <c r="I1" s="354"/>
      <c r="J1" s="355"/>
      <c r="K1" s="351"/>
      <c r="L1" s="799"/>
      <c r="M1" s="354"/>
      <c r="N1" s="355"/>
    </row>
    <row r="2" spans="1:14" s="176" customFormat="1" ht="16.5" customHeight="1">
      <c r="A2" s="352"/>
      <c r="B2" s="352"/>
      <c r="C2" s="351"/>
      <c r="D2" s="824"/>
      <c r="E2" s="628"/>
      <c r="F2" s="352"/>
      <c r="G2" s="351"/>
      <c r="H2" s="824"/>
      <c r="I2" s="628"/>
      <c r="J2" s="352"/>
      <c r="K2" s="659"/>
      <c r="L2" s="857"/>
      <c r="M2" s="566"/>
      <c r="N2" s="622"/>
    </row>
    <row r="3" spans="1:14" s="176" customFormat="1" ht="16.5" customHeight="1">
      <c r="A3" s="352"/>
      <c r="B3" s="352"/>
      <c r="C3" s="351"/>
      <c r="D3" s="824"/>
      <c r="E3" s="628"/>
      <c r="F3" s="352"/>
      <c r="G3" s="351"/>
      <c r="H3" s="888"/>
      <c r="I3" s="628"/>
      <c r="J3" s="631" t="s">
        <v>408</v>
      </c>
      <c r="K3" s="659"/>
      <c r="L3" s="857"/>
      <c r="M3" s="566"/>
      <c r="N3" s="622"/>
    </row>
    <row r="4" spans="1:14" s="176" customFormat="1" ht="18" customHeight="1">
      <c r="A4" s="60" t="s">
        <v>913</v>
      </c>
      <c r="B4" s="95"/>
      <c r="C4" s="735" t="s">
        <v>426</v>
      </c>
      <c r="D4" s="884"/>
      <c r="E4" s="736"/>
      <c r="F4" s="737"/>
      <c r="G4" s="735" t="s">
        <v>427</v>
      </c>
      <c r="H4" s="884"/>
      <c r="I4" s="736"/>
      <c r="J4" s="738"/>
      <c r="K4" s="323"/>
      <c r="L4" s="889"/>
      <c r="M4" s="590"/>
      <c r="N4" s="360"/>
    </row>
    <row r="5" spans="1:14" s="176" customFormat="1" ht="18" customHeight="1">
      <c r="A5" s="54"/>
      <c r="B5" s="77"/>
      <c r="C5" s="638" t="s">
        <v>412</v>
      </c>
      <c r="D5" s="885" t="s">
        <v>870</v>
      </c>
      <c r="E5" s="652" t="s">
        <v>302</v>
      </c>
      <c r="F5" s="639" t="s">
        <v>413</v>
      </c>
      <c r="G5" s="638" t="s">
        <v>412</v>
      </c>
      <c r="H5" s="885" t="s">
        <v>870</v>
      </c>
      <c r="I5" s="652" t="s">
        <v>302</v>
      </c>
      <c r="J5" s="640" t="s">
        <v>413</v>
      </c>
      <c r="K5" s="659"/>
      <c r="L5" s="1146"/>
      <c r="M5" s="566"/>
      <c r="N5" s="622"/>
    </row>
    <row r="6" spans="1:14" ht="16.5" customHeight="1">
      <c r="A6" s="5" t="s">
        <v>1219</v>
      </c>
      <c r="B6" s="505"/>
      <c r="C6" s="309"/>
      <c r="D6" s="829"/>
      <c r="E6" s="32"/>
      <c r="F6" s="280"/>
      <c r="G6" s="661"/>
      <c r="H6" s="829"/>
      <c r="I6" s="32"/>
      <c r="J6" s="280"/>
      <c r="K6" s="661"/>
      <c r="L6" s="829"/>
      <c r="M6" s="32"/>
      <c r="N6" s="4"/>
    </row>
    <row r="7" spans="1:14" ht="6.6" customHeight="1">
      <c r="A7" s="5"/>
      <c r="B7" s="27"/>
      <c r="C7" s="309"/>
      <c r="D7" s="829"/>
      <c r="E7" s="32"/>
      <c r="F7" s="280"/>
      <c r="G7" s="661"/>
      <c r="H7" s="829"/>
      <c r="I7" s="32"/>
      <c r="J7" s="280"/>
      <c r="K7" s="661"/>
      <c r="L7" s="829"/>
      <c r="M7" s="32"/>
      <c r="N7" s="4"/>
    </row>
    <row r="8" spans="1:14" s="2" customFormat="1" ht="16.5" customHeight="1">
      <c r="A8" s="5"/>
      <c r="B8" s="6"/>
      <c r="C8" s="661" t="s">
        <v>26</v>
      </c>
      <c r="D8" s="829">
        <v>60</v>
      </c>
      <c r="E8" s="32" t="s">
        <v>18</v>
      </c>
      <c r="F8" s="280"/>
      <c r="G8" s="661" t="s">
        <v>24</v>
      </c>
      <c r="H8" s="829">
        <v>130</v>
      </c>
      <c r="I8" s="32" t="s">
        <v>18</v>
      </c>
      <c r="J8" s="236"/>
      <c r="K8" s="309"/>
      <c r="L8" s="813"/>
      <c r="M8" s="32"/>
      <c r="N8" s="4"/>
    </row>
    <row r="9" spans="1:14" s="2" customFormat="1" ht="16.5" customHeight="1">
      <c r="A9" s="5"/>
      <c r="B9" s="6"/>
      <c r="C9" s="662" t="s">
        <v>24</v>
      </c>
      <c r="D9" s="829">
        <v>30</v>
      </c>
      <c r="E9" s="32" t="s">
        <v>18</v>
      </c>
      <c r="F9" s="91"/>
      <c r="G9" s="662" t="s">
        <v>211</v>
      </c>
      <c r="H9" s="829">
        <v>100</v>
      </c>
      <c r="I9" s="32" t="s">
        <v>18</v>
      </c>
      <c r="J9" s="27"/>
      <c r="K9" s="309"/>
      <c r="L9" s="813"/>
      <c r="M9" s="32"/>
      <c r="N9" s="4"/>
    </row>
    <row r="10" spans="1:14" s="2" customFormat="1" ht="16.5" customHeight="1">
      <c r="A10" s="5"/>
      <c r="B10" s="6"/>
      <c r="C10" s="662" t="s">
        <v>182</v>
      </c>
      <c r="D10" s="829">
        <v>45</v>
      </c>
      <c r="E10" s="32" t="s">
        <v>18</v>
      </c>
      <c r="F10" s="91"/>
      <c r="G10" s="662" t="s">
        <v>176</v>
      </c>
      <c r="H10" s="858">
        <v>340</v>
      </c>
      <c r="I10" s="29" t="s">
        <v>18</v>
      </c>
      <c r="J10" s="27"/>
      <c r="K10" s="309"/>
      <c r="L10" s="813"/>
      <c r="M10" s="32"/>
      <c r="N10" s="4"/>
    </row>
    <row r="11" spans="1:14" s="2" customFormat="1" ht="16.5" customHeight="1">
      <c r="A11" s="5"/>
      <c r="B11" s="6"/>
      <c r="C11" s="662" t="s">
        <v>176</v>
      </c>
      <c r="D11" s="829">
        <v>105</v>
      </c>
      <c r="E11" s="32" t="s">
        <v>18</v>
      </c>
      <c r="F11" s="91"/>
      <c r="G11" s="662" t="s">
        <v>177</v>
      </c>
      <c r="H11" s="858">
        <v>328</v>
      </c>
      <c r="I11" s="32" t="s">
        <v>18</v>
      </c>
      <c r="J11" s="27"/>
      <c r="K11" s="309"/>
      <c r="L11" s="813"/>
      <c r="M11" s="32"/>
      <c r="N11" s="4"/>
    </row>
    <row r="12" spans="1:14" s="2" customFormat="1" ht="16.5" customHeight="1">
      <c r="A12" s="5"/>
      <c r="B12" s="6"/>
      <c r="C12" s="662" t="s">
        <v>177</v>
      </c>
      <c r="D12" s="829">
        <v>45</v>
      </c>
      <c r="E12" s="32" t="s">
        <v>18</v>
      </c>
      <c r="F12" s="91"/>
      <c r="G12" s="662"/>
      <c r="H12" s="858"/>
      <c r="I12" s="32"/>
      <c r="J12" s="663"/>
      <c r="K12" s="309"/>
      <c r="L12" s="813"/>
      <c r="M12" s="32"/>
      <c r="N12" s="4"/>
    </row>
    <row r="13" spans="1:14" s="2" customFormat="1" ht="16.5" customHeight="1">
      <c r="A13" s="5"/>
      <c r="B13" s="6"/>
      <c r="C13" s="662" t="s">
        <v>213</v>
      </c>
      <c r="D13" s="858">
        <v>65</v>
      </c>
      <c r="E13" s="29" t="s">
        <v>18</v>
      </c>
      <c r="F13" s="91"/>
      <c r="G13" s="662"/>
      <c r="H13" s="829"/>
      <c r="I13" s="32"/>
      <c r="J13" s="27"/>
      <c r="K13" s="309"/>
      <c r="L13" s="813"/>
      <c r="M13" s="32"/>
      <c r="N13" s="4"/>
    </row>
    <row r="14" spans="1:14" s="2" customFormat="1" ht="16.5" customHeight="1">
      <c r="A14" s="5"/>
      <c r="B14" s="6"/>
      <c r="C14" s="662" t="s">
        <v>747</v>
      </c>
      <c r="D14" s="829">
        <v>10</v>
      </c>
      <c r="E14" s="32" t="s">
        <v>18</v>
      </c>
      <c r="F14" s="91"/>
      <c r="G14" s="662"/>
      <c r="H14" s="858"/>
      <c r="I14" s="32"/>
      <c r="J14" s="27"/>
      <c r="K14" s="309"/>
      <c r="L14" s="813"/>
      <c r="M14" s="32"/>
      <c r="N14" s="4"/>
    </row>
    <row r="15" spans="1:14" s="2" customFormat="1" ht="16.5" customHeight="1">
      <c r="A15" s="5"/>
      <c r="B15" s="6"/>
      <c r="C15" s="662" t="s">
        <v>749</v>
      </c>
      <c r="D15" s="829">
        <v>5</v>
      </c>
      <c r="E15" s="32" t="s">
        <v>18</v>
      </c>
      <c r="F15" s="91"/>
      <c r="G15" s="662"/>
      <c r="H15" s="829"/>
      <c r="I15" s="32"/>
      <c r="J15" s="27"/>
      <c r="K15" s="309"/>
      <c r="L15" s="813"/>
      <c r="M15" s="32"/>
      <c r="N15" s="4"/>
    </row>
    <row r="16" spans="1:14" s="2" customFormat="1" ht="16.5" customHeight="1">
      <c r="A16" s="5"/>
      <c r="B16" s="6"/>
      <c r="C16" s="662" t="s">
        <v>745</v>
      </c>
      <c r="D16" s="829">
        <v>10</v>
      </c>
      <c r="E16" s="32" t="s">
        <v>18</v>
      </c>
      <c r="F16" s="91"/>
      <c r="G16" s="662"/>
      <c r="H16" s="858"/>
      <c r="I16" s="32"/>
      <c r="J16" s="27"/>
      <c r="K16" s="309"/>
      <c r="L16" s="813"/>
      <c r="M16" s="32"/>
      <c r="N16" s="4"/>
    </row>
    <row r="17" spans="1:14" s="2" customFormat="1" ht="16.5" customHeight="1">
      <c r="A17" s="15"/>
      <c r="C17" s="664"/>
      <c r="D17" s="829"/>
      <c r="E17" s="32"/>
      <c r="F17" s="280"/>
      <c r="G17" s="665"/>
      <c r="H17" s="829"/>
      <c r="I17" s="32"/>
      <c r="J17" s="236"/>
      <c r="K17" s="660"/>
      <c r="L17" s="1613"/>
      <c r="M17" s="1613"/>
      <c r="N17" s="651"/>
    </row>
    <row r="18" spans="1:14" s="2" customFormat="1" ht="16.5" customHeight="1">
      <c r="A18" s="15"/>
      <c r="C18" s="661"/>
      <c r="D18" s="829"/>
      <c r="E18" s="32"/>
      <c r="F18" s="280"/>
      <c r="G18" s="661"/>
      <c r="H18" s="829"/>
      <c r="I18" s="32"/>
      <c r="J18" s="236"/>
      <c r="K18" s="660"/>
      <c r="L18" s="1613"/>
      <c r="M18" s="1613"/>
      <c r="N18" s="651"/>
    </row>
    <row r="19" spans="1:14" s="2" customFormat="1" ht="16.5" customHeight="1">
      <c r="A19" s="25"/>
      <c r="B19" s="226"/>
      <c r="C19" s="666"/>
      <c r="D19" s="887"/>
      <c r="E19" s="667"/>
      <c r="F19" s="278"/>
      <c r="G19" s="28"/>
      <c r="H19" s="887"/>
      <c r="I19" s="388"/>
      <c r="J19" s="226"/>
      <c r="K19" s="14"/>
      <c r="L19" s="813"/>
      <c r="M19" s="29"/>
      <c r="N19" s="6"/>
    </row>
    <row r="20" spans="1:14" s="2" customFormat="1" ht="16.5" customHeight="1">
      <c r="A20" s="5" t="s">
        <v>1220</v>
      </c>
      <c r="B20" s="649"/>
      <c r="C20" s="126" t="s">
        <v>1112</v>
      </c>
      <c r="D20" s="829">
        <v>375</v>
      </c>
      <c r="E20" s="328"/>
      <c r="F20" s="668"/>
      <c r="G20" s="126" t="s">
        <v>1112</v>
      </c>
      <c r="H20" s="829">
        <v>898</v>
      </c>
      <c r="I20" s="328"/>
      <c r="J20" s="668"/>
      <c r="K20" s="309"/>
      <c r="L20" s="813"/>
      <c r="M20" s="629"/>
      <c r="N20" s="83"/>
    </row>
    <row r="21" spans="1:14" s="2" customFormat="1" ht="16.5" customHeight="1">
      <c r="A21" s="650"/>
      <c r="B21" s="649"/>
      <c r="C21" s="126" t="s">
        <v>1113</v>
      </c>
      <c r="D21" s="829">
        <v>0</v>
      </c>
      <c r="E21" s="328"/>
      <c r="F21" s="668"/>
      <c r="G21" s="126" t="s">
        <v>1113</v>
      </c>
      <c r="H21" s="829">
        <v>0</v>
      </c>
      <c r="I21" s="328"/>
      <c r="J21" s="668"/>
      <c r="K21" s="309"/>
      <c r="L21" s="813"/>
      <c r="M21" s="629"/>
      <c r="N21" s="83"/>
    </row>
    <row r="22" spans="1:14" s="2" customFormat="1" ht="16.5" customHeight="1">
      <c r="A22" s="650"/>
      <c r="B22" s="649"/>
      <c r="C22" s="408" t="s">
        <v>1114</v>
      </c>
      <c r="D22" s="829">
        <v>375</v>
      </c>
      <c r="E22" s="82"/>
      <c r="F22" s="668"/>
      <c r="G22" s="408" t="s">
        <v>1114</v>
      </c>
      <c r="H22" s="829">
        <v>898</v>
      </c>
      <c r="I22" s="82"/>
      <c r="J22" s="668"/>
      <c r="K22" s="309"/>
      <c r="L22" s="813"/>
      <c r="M22" s="629"/>
      <c r="N22" s="83"/>
    </row>
    <row r="23" spans="1:14" s="2" customFormat="1" ht="16.5" customHeight="1">
      <c r="A23" s="404"/>
      <c r="B23" s="189"/>
      <c r="C23" s="491"/>
      <c r="D23" s="819"/>
      <c r="E23" s="387"/>
      <c r="F23" s="49"/>
      <c r="G23" s="170"/>
      <c r="H23" s="819"/>
      <c r="I23" s="387"/>
      <c r="J23" s="49"/>
      <c r="K23" s="309"/>
      <c r="L23" s="813"/>
      <c r="M23" s="32"/>
      <c r="N23" s="4"/>
    </row>
    <row r="24" spans="1:14" ht="16.5" customHeight="1"/>
    <row r="25" spans="1:14" ht="14.25" customHeight="1"/>
    <row r="26" spans="1:14" ht="14.25" customHeight="1"/>
    <row r="27" spans="1:14" ht="14.25" customHeight="1"/>
    <row r="28" spans="1:14" ht="14.25" customHeight="1"/>
    <row r="29" spans="1:14" ht="14.25" customHeight="1"/>
    <row r="30" spans="1:14" ht="14.25" customHeight="1"/>
    <row r="31" spans="1:14" ht="14.25" customHeight="1"/>
    <row r="32" spans="1:1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</sheetData>
  <mergeCells count="2">
    <mergeCell ref="L17:M17"/>
    <mergeCell ref="L18:M18"/>
  </mergeCells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40" firstPageNumber="95" orientation="portrait" useFirstPageNumber="1" r:id="rId1"/>
  <headerFooter scaleWithDoc="0" alignWithMargins="0">
    <oddFooter>&amp;C124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5">
    <tabColor rgb="FFFFFF00"/>
    <pageSetUpPr fitToPage="1"/>
  </sheetPr>
  <dimension ref="A1:O90"/>
  <sheetViews>
    <sheetView showGridLines="0" view="pageBreakPreview" zoomScaleNormal="85" zoomScaleSheetLayoutView="100" workbookViewId="0">
      <pane ySplit="5" topLeftCell="A6" activePane="bottomLeft" state="frozen"/>
      <selection activeCell="A6" sqref="A6"/>
      <selection pane="bottomLeft" activeCell="C1" sqref="C1"/>
    </sheetView>
  </sheetViews>
  <sheetFormatPr defaultColWidth="9" defaultRowHeight="14.25"/>
  <cols>
    <col min="1" max="1" width="2.125" style="3" customWidth="1"/>
    <col min="2" max="2" width="11" style="2" customWidth="1"/>
    <col min="3" max="3" width="31.375" style="3" customWidth="1"/>
    <col min="4" max="4" width="8.875" style="853" customWidth="1"/>
    <col min="5" max="5" width="8.125" style="555" customWidth="1"/>
    <col min="6" max="6" width="8.875" style="13" customWidth="1"/>
    <col min="7" max="7" width="23.875" style="3" customWidth="1"/>
    <col min="8" max="8" width="7.625" style="3" bestFit="1" customWidth="1"/>
    <col min="9" max="9" width="8.875" style="853" customWidth="1"/>
    <col min="10" max="10" width="8.125" style="555" customWidth="1"/>
    <col min="11" max="11" width="8.875" style="13" customWidth="1"/>
    <col min="12" max="12" width="28.375" style="3" customWidth="1"/>
    <col min="13" max="13" width="8.875" style="853" customWidth="1"/>
    <col min="14" max="14" width="8.125" style="555" customWidth="1"/>
    <col min="15" max="15" width="8.875" style="13" customWidth="1"/>
    <col min="16" max="16384" width="9" style="3"/>
  </cols>
  <sheetData>
    <row r="1" spans="1:15" s="176" customFormat="1" ht="18" customHeight="1">
      <c r="A1" s="351" t="s">
        <v>1058</v>
      </c>
      <c r="B1" s="352"/>
      <c r="C1" s="351"/>
      <c r="D1" s="824"/>
      <c r="E1" s="628"/>
      <c r="F1" s="352"/>
      <c r="G1" s="351"/>
      <c r="I1" s="854" t="s">
        <v>944</v>
      </c>
      <c r="J1" s="628"/>
      <c r="K1" s="352"/>
      <c r="L1" s="637"/>
      <c r="M1" s="824"/>
      <c r="N1" s="628"/>
      <c r="O1" s="622"/>
    </row>
    <row r="2" spans="1:15" s="176" customFormat="1" ht="16.5" customHeight="1">
      <c r="A2" s="352"/>
      <c r="B2" s="352"/>
      <c r="C2" s="351"/>
      <c r="D2" s="824"/>
      <c r="E2" s="628"/>
      <c r="F2" s="352"/>
      <c r="G2" s="989"/>
      <c r="H2" s="990"/>
      <c r="I2" s="824"/>
      <c r="J2" s="628"/>
      <c r="K2" s="352"/>
      <c r="L2" s="637"/>
      <c r="M2" s="824"/>
      <c r="N2" s="628"/>
      <c r="O2" s="622"/>
    </row>
    <row r="3" spans="1:15" s="176" customFormat="1" ht="16.5" customHeight="1">
      <c r="A3" s="633"/>
      <c r="B3" s="633"/>
      <c r="C3" s="634"/>
      <c r="D3" s="878"/>
      <c r="E3" s="658"/>
      <c r="F3" s="633"/>
      <c r="G3" s="634"/>
      <c r="H3" s="991"/>
      <c r="I3" s="878"/>
      <c r="J3" s="658"/>
      <c r="K3" s="633"/>
      <c r="L3" s="619"/>
      <c r="M3" s="857"/>
      <c r="O3" s="726" t="s">
        <v>408</v>
      </c>
    </row>
    <row r="4" spans="1:15" s="176" customFormat="1" ht="18" customHeight="1">
      <c r="A4" s="60" t="s">
        <v>942</v>
      </c>
      <c r="B4" s="39"/>
      <c r="C4" s="728" t="s">
        <v>417</v>
      </c>
      <c r="D4" s="896"/>
      <c r="E4" s="740"/>
      <c r="F4" s="741"/>
      <c r="G4" s="728" t="s">
        <v>418</v>
      </c>
      <c r="H4" s="742"/>
      <c r="I4" s="903"/>
      <c r="J4" s="743"/>
      <c r="K4" s="741"/>
      <c r="L4" s="728" t="s">
        <v>419</v>
      </c>
      <c r="M4" s="879"/>
      <c r="N4" s="729"/>
      <c r="O4" s="732"/>
    </row>
    <row r="5" spans="1:15" s="176" customFormat="1" ht="18" customHeight="1">
      <c r="A5" s="54"/>
      <c r="B5" s="61"/>
      <c r="C5" s="635" t="s">
        <v>412</v>
      </c>
      <c r="D5" s="992" t="s">
        <v>870</v>
      </c>
      <c r="E5" s="993" t="s">
        <v>302</v>
      </c>
      <c r="F5" s="402" t="s">
        <v>413</v>
      </c>
      <c r="G5" s="636" t="s">
        <v>412</v>
      </c>
      <c r="H5" s="727"/>
      <c r="I5" s="994" t="s">
        <v>870</v>
      </c>
      <c r="J5" s="995" t="s">
        <v>302</v>
      </c>
      <c r="K5" s="996" t="s">
        <v>413</v>
      </c>
      <c r="L5" s="636" t="s">
        <v>412</v>
      </c>
      <c r="M5" s="880" t="s">
        <v>429</v>
      </c>
      <c r="N5" s="654" t="s">
        <v>302</v>
      </c>
      <c r="O5" s="621" t="s">
        <v>413</v>
      </c>
    </row>
    <row r="6" spans="1:15" ht="18.75" customHeight="1">
      <c r="A6" s="50" t="s">
        <v>1163</v>
      </c>
      <c r="B6" s="46"/>
      <c r="C6" s="232"/>
      <c r="D6" s="900"/>
      <c r="E6" s="713"/>
      <c r="F6" s="233"/>
      <c r="G6" s="1616"/>
      <c r="H6" s="1617"/>
      <c r="I6" s="904"/>
      <c r="J6" s="384"/>
      <c r="K6" s="229"/>
      <c r="L6" s="234"/>
      <c r="M6" s="900"/>
      <c r="N6" s="716"/>
      <c r="O6" s="233"/>
    </row>
    <row r="7" spans="1:15" ht="6" customHeight="1">
      <c r="A7" s="5"/>
      <c r="B7" s="6"/>
      <c r="C7" s="9"/>
      <c r="D7" s="870"/>
      <c r="E7" s="32"/>
      <c r="F7" s="236"/>
      <c r="G7" s="1618"/>
      <c r="H7" s="1619"/>
      <c r="I7" s="870"/>
      <c r="J7" s="32"/>
      <c r="K7" s="236"/>
      <c r="M7" s="870"/>
      <c r="O7" s="236"/>
    </row>
    <row r="8" spans="1:15" ht="16.5" customHeight="1">
      <c r="A8" s="10"/>
      <c r="B8" s="14" t="s">
        <v>946</v>
      </c>
      <c r="C8" s="15" t="s">
        <v>258</v>
      </c>
      <c r="D8" s="829">
        <v>1048</v>
      </c>
      <c r="E8" s="391" t="s">
        <v>18</v>
      </c>
      <c r="F8" s="236"/>
      <c r="G8" s="15" t="s">
        <v>997</v>
      </c>
      <c r="H8" s="2" t="s">
        <v>978</v>
      </c>
      <c r="I8" s="829">
        <v>281</v>
      </c>
      <c r="J8" s="32" t="s">
        <v>18</v>
      </c>
      <c r="K8" s="236"/>
      <c r="L8" s="2" t="s">
        <v>259</v>
      </c>
      <c r="M8" s="829">
        <v>45</v>
      </c>
      <c r="N8" s="32" t="s">
        <v>18</v>
      </c>
      <c r="O8" s="236" t="s">
        <v>1</v>
      </c>
    </row>
    <row r="9" spans="1:15" ht="16.5" customHeight="1">
      <c r="A9" s="10"/>
      <c r="B9" s="6"/>
      <c r="C9" s="15" t="s">
        <v>262</v>
      </c>
      <c r="D9" s="829">
        <v>3553</v>
      </c>
      <c r="E9" s="391" t="s">
        <v>18</v>
      </c>
      <c r="F9" s="236"/>
      <c r="G9" s="15"/>
      <c r="H9" s="2" t="s">
        <v>979</v>
      </c>
      <c r="I9" s="829">
        <v>449</v>
      </c>
      <c r="J9" s="32" t="s">
        <v>18</v>
      </c>
      <c r="K9" s="236"/>
      <c r="L9" s="748" t="s">
        <v>760</v>
      </c>
      <c r="M9" s="829">
        <v>42</v>
      </c>
      <c r="N9" s="32" t="s">
        <v>27</v>
      </c>
      <c r="O9" s="236"/>
    </row>
    <row r="10" spans="1:15" ht="16.5" customHeight="1">
      <c r="A10" s="10"/>
      <c r="B10" s="6"/>
      <c r="C10" s="15" t="s">
        <v>1164</v>
      </c>
      <c r="D10" s="829">
        <v>5348</v>
      </c>
      <c r="E10" s="391" t="s">
        <v>18</v>
      </c>
      <c r="F10" s="236" t="s">
        <v>227</v>
      </c>
      <c r="G10" s="300" t="s">
        <v>1165</v>
      </c>
      <c r="H10" s="2" t="s">
        <v>978</v>
      </c>
      <c r="I10" s="829">
        <v>985</v>
      </c>
      <c r="J10" s="32" t="s">
        <v>18</v>
      </c>
      <c r="K10" s="236"/>
      <c r="L10" s="2" t="s">
        <v>262</v>
      </c>
      <c r="M10" s="829">
        <v>1718</v>
      </c>
      <c r="N10" s="32" t="s">
        <v>18</v>
      </c>
      <c r="O10" s="236"/>
    </row>
    <row r="11" spans="1:15" ht="16.5" customHeight="1">
      <c r="A11" s="10"/>
      <c r="B11" s="6"/>
      <c r="C11" s="15" t="s">
        <v>248</v>
      </c>
      <c r="D11" s="829">
        <v>662</v>
      </c>
      <c r="E11" s="391" t="s">
        <v>18</v>
      </c>
      <c r="F11" s="236" t="s">
        <v>1</v>
      </c>
      <c r="G11" s="15" t="s">
        <v>996</v>
      </c>
      <c r="H11" s="2" t="s">
        <v>979</v>
      </c>
      <c r="I11" s="829">
        <v>1595</v>
      </c>
      <c r="J11" s="32" t="s">
        <v>18</v>
      </c>
      <c r="K11" s="236"/>
      <c r="L11" s="2" t="s">
        <v>316</v>
      </c>
      <c r="M11" s="829">
        <v>430</v>
      </c>
      <c r="N11" s="32" t="s">
        <v>27</v>
      </c>
      <c r="O11" s="236"/>
    </row>
    <row r="12" spans="1:15" ht="16.5" customHeight="1">
      <c r="A12" s="10"/>
      <c r="B12" s="6"/>
      <c r="C12" s="15" t="s">
        <v>304</v>
      </c>
      <c r="D12" s="829">
        <v>5102</v>
      </c>
      <c r="E12" s="391" t="s">
        <v>18</v>
      </c>
      <c r="F12" s="236"/>
      <c r="G12" s="15" t="s">
        <v>995</v>
      </c>
      <c r="H12" s="2" t="s">
        <v>978</v>
      </c>
      <c r="I12" s="829">
        <v>646</v>
      </c>
      <c r="J12" s="32" t="s">
        <v>18</v>
      </c>
      <c r="K12" s="236"/>
      <c r="L12" s="2" t="s">
        <v>1164</v>
      </c>
      <c r="M12" s="829">
        <v>700</v>
      </c>
      <c r="N12" s="32" t="s">
        <v>18</v>
      </c>
      <c r="O12" s="236"/>
    </row>
    <row r="13" spans="1:15" ht="16.5" customHeight="1">
      <c r="A13" s="10"/>
      <c r="B13" s="6"/>
      <c r="C13" s="15" t="s">
        <v>68</v>
      </c>
      <c r="D13" s="829">
        <v>3988</v>
      </c>
      <c r="E13" s="391" t="s">
        <v>18</v>
      </c>
      <c r="F13" s="236" t="s">
        <v>227</v>
      </c>
      <c r="G13" s="15" t="s">
        <v>994</v>
      </c>
      <c r="H13" s="2" t="s">
        <v>979</v>
      </c>
      <c r="I13" s="829">
        <v>512</v>
      </c>
      <c r="J13" s="32" t="s">
        <v>18</v>
      </c>
      <c r="K13" s="236" t="s">
        <v>1</v>
      </c>
      <c r="L13" s="2" t="s">
        <v>947</v>
      </c>
      <c r="M13" s="829">
        <v>1802</v>
      </c>
      <c r="N13" s="32" t="s">
        <v>18</v>
      </c>
      <c r="O13" s="236"/>
    </row>
    <row r="14" spans="1:15" ht="16.5" customHeight="1">
      <c r="A14" s="10"/>
      <c r="B14" s="6"/>
      <c r="C14" s="15" t="s">
        <v>305</v>
      </c>
      <c r="D14" s="829">
        <v>717</v>
      </c>
      <c r="E14" s="391" t="s">
        <v>18</v>
      </c>
      <c r="F14" s="236"/>
      <c r="G14" s="15" t="s">
        <v>993</v>
      </c>
      <c r="H14" s="2" t="s">
        <v>978</v>
      </c>
      <c r="I14" s="829">
        <v>666</v>
      </c>
      <c r="J14" s="32" t="s">
        <v>18</v>
      </c>
      <c r="K14" s="236"/>
      <c r="L14" s="2" t="s">
        <v>68</v>
      </c>
      <c r="M14" s="829">
        <v>1325</v>
      </c>
      <c r="N14" s="32" t="s">
        <v>18</v>
      </c>
      <c r="O14" s="236"/>
    </row>
    <row r="15" spans="1:15" ht="16.5" customHeight="1">
      <c r="A15" s="10"/>
      <c r="B15" s="6"/>
      <c r="C15" s="15" t="s">
        <v>250</v>
      </c>
      <c r="D15" s="829">
        <v>1495</v>
      </c>
      <c r="E15" s="391" t="s">
        <v>18</v>
      </c>
      <c r="F15" s="325"/>
      <c r="G15" s="126" t="s">
        <v>990</v>
      </c>
      <c r="H15" s="2" t="s">
        <v>979</v>
      </c>
      <c r="I15" s="829">
        <v>1932</v>
      </c>
      <c r="J15" s="32" t="s">
        <v>18</v>
      </c>
      <c r="K15" s="236"/>
      <c r="L15" s="2" t="s">
        <v>249</v>
      </c>
      <c r="M15" s="829">
        <v>797</v>
      </c>
      <c r="N15" s="32" t="s">
        <v>18</v>
      </c>
      <c r="O15" s="236" t="s">
        <v>227</v>
      </c>
    </row>
    <row r="16" spans="1:15" ht="16.5" customHeight="1">
      <c r="A16" s="10"/>
      <c r="B16" s="6"/>
      <c r="C16" s="15" t="s">
        <v>251</v>
      </c>
      <c r="D16" s="829">
        <v>195</v>
      </c>
      <c r="E16" s="391" t="s">
        <v>18</v>
      </c>
      <c r="F16" s="236" t="s">
        <v>227</v>
      </c>
      <c r="G16" s="15" t="s">
        <v>992</v>
      </c>
      <c r="H16" s="2" t="s">
        <v>979</v>
      </c>
      <c r="I16" s="829">
        <v>374</v>
      </c>
      <c r="J16" s="32" t="s">
        <v>18</v>
      </c>
      <c r="K16" s="236"/>
      <c r="L16" s="2" t="s">
        <v>317</v>
      </c>
      <c r="M16" s="829">
        <v>55</v>
      </c>
      <c r="N16" s="32" t="s">
        <v>27</v>
      </c>
      <c r="O16" s="236"/>
    </row>
    <row r="17" spans="1:15" ht="16.5" customHeight="1">
      <c r="A17" s="10"/>
      <c r="B17" s="6"/>
      <c r="C17" s="15" t="s">
        <v>71</v>
      </c>
      <c r="D17" s="829">
        <v>1890</v>
      </c>
      <c r="E17" s="391" t="s">
        <v>18</v>
      </c>
      <c r="F17" s="236" t="s">
        <v>227</v>
      </c>
      <c r="G17" s="126" t="s">
        <v>991</v>
      </c>
      <c r="H17" s="2" t="s">
        <v>978</v>
      </c>
      <c r="I17" s="829">
        <v>692</v>
      </c>
      <c r="J17" s="32" t="s">
        <v>18</v>
      </c>
      <c r="K17" s="236" t="s">
        <v>1</v>
      </c>
      <c r="L17" s="749" t="s">
        <v>71</v>
      </c>
      <c r="M17" s="829">
        <v>767</v>
      </c>
      <c r="N17" s="32" t="s">
        <v>18</v>
      </c>
      <c r="O17" s="236"/>
    </row>
    <row r="18" spans="1:15" ht="16.5" customHeight="1">
      <c r="A18" s="10"/>
      <c r="B18" s="6"/>
      <c r="C18" s="15" t="s">
        <v>306</v>
      </c>
      <c r="D18" s="829">
        <v>102</v>
      </c>
      <c r="E18" s="391" t="s">
        <v>18</v>
      </c>
      <c r="F18" s="236" t="s">
        <v>227</v>
      </c>
      <c r="G18" s="15" t="s">
        <v>990</v>
      </c>
      <c r="H18" s="2" t="s">
        <v>979</v>
      </c>
      <c r="I18" s="893">
        <v>455</v>
      </c>
      <c r="J18" s="387" t="s">
        <v>18</v>
      </c>
      <c r="K18" s="236"/>
      <c r="L18" s="15" t="s">
        <v>1166</v>
      </c>
      <c r="M18" s="893">
        <v>440</v>
      </c>
      <c r="N18" s="387" t="s">
        <v>18</v>
      </c>
      <c r="O18" s="236"/>
    </row>
    <row r="19" spans="1:15" ht="16.5" customHeight="1">
      <c r="A19" s="10"/>
      <c r="B19" s="6"/>
      <c r="C19" s="15" t="s">
        <v>307</v>
      </c>
      <c r="D19" s="829">
        <v>91</v>
      </c>
      <c r="E19" s="391" t="s">
        <v>18</v>
      </c>
      <c r="F19" s="236"/>
      <c r="G19" s="15" t="s">
        <v>990</v>
      </c>
      <c r="H19" s="2"/>
      <c r="I19" s="829">
        <f>SUM(I8:I18)</f>
        <v>8587</v>
      </c>
      <c r="J19" s="32"/>
      <c r="K19" s="236"/>
      <c r="L19" s="749"/>
      <c r="M19" s="829">
        <f>SUM(M8:M18)</f>
        <v>8121</v>
      </c>
      <c r="N19" s="32"/>
      <c r="O19" s="236"/>
    </row>
    <row r="20" spans="1:15" ht="16.5" customHeight="1">
      <c r="A20" s="10"/>
      <c r="B20" s="6"/>
      <c r="C20" s="15" t="s">
        <v>272</v>
      </c>
      <c r="D20" s="829">
        <v>23</v>
      </c>
      <c r="E20" s="391" t="s">
        <v>18</v>
      </c>
      <c r="F20" s="236" t="s">
        <v>227</v>
      </c>
      <c r="G20" s="15"/>
      <c r="H20" s="2"/>
      <c r="I20" s="829"/>
      <c r="J20" s="32"/>
      <c r="K20" s="325"/>
      <c r="L20" s="2"/>
      <c r="M20" s="829"/>
      <c r="N20" s="32"/>
      <c r="O20" s="325"/>
    </row>
    <row r="21" spans="1:15" ht="16.5" customHeight="1">
      <c r="A21" s="10"/>
      <c r="B21" s="6"/>
      <c r="C21" s="15" t="s">
        <v>115</v>
      </c>
      <c r="D21" s="829">
        <v>454</v>
      </c>
      <c r="E21" s="391" t="s">
        <v>18</v>
      </c>
      <c r="F21" s="236"/>
      <c r="G21" s="15"/>
      <c r="H21" s="2"/>
      <c r="I21" s="829"/>
      <c r="J21" s="32"/>
      <c r="K21" s="27"/>
      <c r="L21" s="2"/>
      <c r="M21" s="829"/>
      <c r="N21" s="32"/>
      <c r="O21" s="236" t="s">
        <v>227</v>
      </c>
    </row>
    <row r="22" spans="1:15" ht="16.5" customHeight="1">
      <c r="A22" s="10"/>
      <c r="B22" s="6"/>
      <c r="C22" s="15" t="s">
        <v>54</v>
      </c>
      <c r="D22" s="829">
        <v>2614</v>
      </c>
      <c r="E22" s="391" t="s">
        <v>18</v>
      </c>
      <c r="F22" s="236"/>
      <c r="G22" s="126"/>
      <c r="H22" s="2"/>
      <c r="I22" s="829"/>
      <c r="J22" s="32"/>
      <c r="K22" s="236"/>
      <c r="L22" s="2"/>
      <c r="M22" s="829"/>
      <c r="N22" s="32"/>
      <c r="O22" s="236"/>
    </row>
    <row r="23" spans="1:15" ht="16.5" customHeight="1">
      <c r="A23" s="10"/>
      <c r="B23" s="6"/>
      <c r="C23" s="15" t="s">
        <v>255</v>
      </c>
      <c r="D23" s="829">
        <v>1691</v>
      </c>
      <c r="E23" s="391" t="s">
        <v>18</v>
      </c>
      <c r="F23" s="236"/>
      <c r="G23" s="126"/>
      <c r="H23" s="2"/>
      <c r="I23" s="829"/>
      <c r="J23" s="32"/>
      <c r="K23" s="236"/>
      <c r="L23" s="2"/>
      <c r="M23" s="829"/>
      <c r="N23" s="32"/>
      <c r="O23" s="236"/>
    </row>
    <row r="24" spans="1:15" ht="16.5" customHeight="1">
      <c r="A24" s="10"/>
      <c r="B24" s="6"/>
      <c r="C24" s="15" t="s">
        <v>308</v>
      </c>
      <c r="D24" s="829">
        <v>442</v>
      </c>
      <c r="E24" s="391" t="s">
        <v>18</v>
      </c>
      <c r="F24" s="236"/>
      <c r="G24" s="126"/>
      <c r="H24" s="2"/>
      <c r="I24" s="829"/>
      <c r="J24" s="32"/>
      <c r="K24" s="236"/>
      <c r="L24" s="749"/>
      <c r="M24" s="829"/>
      <c r="N24" s="32"/>
      <c r="O24" s="236"/>
    </row>
    <row r="25" spans="1:15" ht="16.5" customHeight="1">
      <c r="A25" s="10"/>
      <c r="B25" s="6"/>
      <c r="C25" s="15" t="s">
        <v>1167</v>
      </c>
      <c r="D25" s="829">
        <v>442</v>
      </c>
      <c r="E25" s="391" t="s">
        <v>1168</v>
      </c>
      <c r="F25" s="236"/>
      <c r="G25" s="126"/>
      <c r="H25" s="4"/>
      <c r="I25" s="829"/>
      <c r="J25" s="32"/>
      <c r="K25" s="236"/>
      <c r="L25" s="748"/>
      <c r="M25" s="829"/>
      <c r="N25" s="32"/>
      <c r="O25" s="236"/>
    </row>
    <row r="26" spans="1:15" ht="16.5" customHeight="1">
      <c r="A26" s="10"/>
      <c r="B26" s="6"/>
      <c r="C26" s="15" t="s">
        <v>1169</v>
      </c>
      <c r="D26" s="893">
        <v>412</v>
      </c>
      <c r="E26" s="750" t="s">
        <v>1168</v>
      </c>
      <c r="F26" s="236"/>
      <c r="G26" s="5"/>
      <c r="H26" s="14"/>
      <c r="I26" s="813"/>
      <c r="J26" s="29"/>
      <c r="K26" s="27"/>
      <c r="L26" s="2"/>
      <c r="M26" s="829"/>
      <c r="N26" s="29"/>
      <c r="O26" s="236"/>
    </row>
    <row r="27" spans="1:15" ht="16.5" customHeight="1">
      <c r="A27" s="10"/>
      <c r="B27" s="6"/>
      <c r="C27" s="357"/>
      <c r="D27" s="1124">
        <f>SUM(D8:D26)</f>
        <v>30269</v>
      </c>
      <c r="E27" s="1125"/>
      <c r="F27" s="236"/>
      <c r="G27" s="5"/>
      <c r="H27" s="14"/>
      <c r="I27" s="813"/>
      <c r="J27" s="29"/>
      <c r="K27" s="27"/>
      <c r="L27" s="2"/>
      <c r="M27" s="813"/>
      <c r="N27" s="32"/>
      <c r="O27" s="236"/>
    </row>
    <row r="28" spans="1:15" ht="16.5" customHeight="1">
      <c r="A28" s="10"/>
      <c r="B28" s="6"/>
      <c r="C28" s="15"/>
      <c r="D28" s="829"/>
      <c r="E28" s="391"/>
      <c r="F28" s="236"/>
      <c r="G28" s="5"/>
      <c r="H28" s="14"/>
      <c r="I28" s="813"/>
      <c r="J28" s="29"/>
      <c r="K28" s="27"/>
      <c r="L28" s="20"/>
      <c r="M28" s="813"/>
      <c r="N28" s="32"/>
      <c r="O28" s="236"/>
    </row>
    <row r="29" spans="1:15" ht="16.5" customHeight="1">
      <c r="A29" s="10"/>
      <c r="B29" s="6"/>
      <c r="C29" s="15"/>
      <c r="D29" s="829"/>
      <c r="E29" s="391"/>
      <c r="F29" s="236"/>
      <c r="G29" s="17"/>
      <c r="H29" s="20"/>
      <c r="I29" s="813"/>
      <c r="J29" s="29"/>
      <c r="K29" s="27"/>
      <c r="L29" s="20"/>
      <c r="M29" s="813"/>
      <c r="N29" s="32"/>
      <c r="O29" s="236"/>
    </row>
    <row r="30" spans="1:15" ht="16.5" customHeight="1">
      <c r="A30" s="10"/>
      <c r="B30" s="6"/>
      <c r="C30" s="357" t="s">
        <v>262</v>
      </c>
      <c r="D30" s="829">
        <v>1500</v>
      </c>
      <c r="E30" s="391" t="s">
        <v>11</v>
      </c>
      <c r="F30" s="236">
        <v>2018</v>
      </c>
      <c r="G30" s="357" t="s">
        <v>1170</v>
      </c>
      <c r="H30" s="309" t="s">
        <v>979</v>
      </c>
      <c r="I30" s="829">
        <v>375</v>
      </c>
      <c r="J30" s="32" t="s">
        <v>11</v>
      </c>
      <c r="K30" s="236">
        <v>2018</v>
      </c>
      <c r="L30" s="2" t="s">
        <v>1171</v>
      </c>
      <c r="M30" s="829">
        <v>322</v>
      </c>
      <c r="N30" s="32" t="s">
        <v>11</v>
      </c>
      <c r="O30" s="236">
        <v>2022</v>
      </c>
    </row>
    <row r="31" spans="1:15" ht="16.5" customHeight="1">
      <c r="A31" s="10"/>
      <c r="B31" s="6"/>
      <c r="C31" s="357" t="s">
        <v>761</v>
      </c>
      <c r="D31" s="829">
        <v>1000</v>
      </c>
      <c r="E31" s="391" t="s">
        <v>11</v>
      </c>
      <c r="F31" s="236">
        <v>2018</v>
      </c>
      <c r="G31" s="300" t="s">
        <v>989</v>
      </c>
      <c r="H31" s="309" t="s">
        <v>978</v>
      </c>
      <c r="I31" s="829">
        <v>291</v>
      </c>
      <c r="J31" s="32" t="s">
        <v>11</v>
      </c>
      <c r="K31" s="236">
        <v>2018</v>
      </c>
      <c r="L31" s="2"/>
      <c r="M31" s="829">
        <v>303</v>
      </c>
      <c r="N31" s="32" t="s">
        <v>11</v>
      </c>
      <c r="O31" s="236">
        <v>2023</v>
      </c>
    </row>
    <row r="32" spans="1:15" ht="16.5" customHeight="1">
      <c r="A32" s="10"/>
      <c r="B32" s="6"/>
      <c r="C32" s="357"/>
      <c r="D32" s="829">
        <v>500</v>
      </c>
      <c r="E32" s="391" t="s">
        <v>10</v>
      </c>
      <c r="F32" s="236">
        <v>2020</v>
      </c>
      <c r="G32" s="126"/>
      <c r="H32" s="309" t="s">
        <v>978</v>
      </c>
      <c r="I32" s="829">
        <v>58</v>
      </c>
      <c r="J32" s="32" t="s">
        <v>11</v>
      </c>
      <c r="K32" s="236">
        <v>2019</v>
      </c>
      <c r="L32" s="2" t="s">
        <v>262</v>
      </c>
      <c r="M32" s="829">
        <v>375</v>
      </c>
      <c r="N32" s="32" t="s">
        <v>10</v>
      </c>
      <c r="O32" s="236">
        <v>2018</v>
      </c>
    </row>
    <row r="33" spans="1:15" ht="16.5" customHeight="1">
      <c r="A33" s="10"/>
      <c r="B33" s="6"/>
      <c r="C33" s="357"/>
      <c r="D33" s="829">
        <v>65</v>
      </c>
      <c r="E33" s="391" t="s">
        <v>10</v>
      </c>
      <c r="F33" s="236">
        <v>2019</v>
      </c>
      <c r="G33" s="126" t="s">
        <v>987</v>
      </c>
      <c r="H33" s="309" t="s">
        <v>979</v>
      </c>
      <c r="I33" s="829">
        <v>320</v>
      </c>
      <c r="J33" s="32" t="s">
        <v>11</v>
      </c>
      <c r="K33" s="236">
        <v>2018</v>
      </c>
      <c r="L33" s="2" t="s">
        <v>761</v>
      </c>
      <c r="M33" s="829">
        <v>31</v>
      </c>
      <c r="N33" s="32" t="s">
        <v>10</v>
      </c>
      <c r="O33" s="236">
        <v>2018</v>
      </c>
    </row>
    <row r="34" spans="1:15" ht="16.5" customHeight="1">
      <c r="A34" s="10"/>
      <c r="B34" s="6"/>
      <c r="C34" s="357"/>
      <c r="D34" s="1475">
        <v>-454</v>
      </c>
      <c r="E34" s="391" t="s">
        <v>948</v>
      </c>
      <c r="F34" s="236">
        <v>2018</v>
      </c>
      <c r="G34" s="126" t="s">
        <v>987</v>
      </c>
      <c r="H34" s="309" t="s">
        <v>979</v>
      </c>
      <c r="I34" s="829">
        <v>267</v>
      </c>
      <c r="J34" s="32" t="s">
        <v>11</v>
      </c>
      <c r="K34" s="236">
        <v>2019</v>
      </c>
      <c r="L34" s="2"/>
      <c r="M34" s="829">
        <v>94</v>
      </c>
      <c r="N34" s="32" t="s">
        <v>10</v>
      </c>
      <c r="O34" s="236">
        <v>2019</v>
      </c>
    </row>
    <row r="35" spans="1:15" ht="16.5" customHeight="1">
      <c r="A35" s="10"/>
      <c r="B35" s="6"/>
      <c r="C35" s="357" t="s">
        <v>265</v>
      </c>
      <c r="D35" s="829">
        <v>183</v>
      </c>
      <c r="E35" s="391" t="s">
        <v>10</v>
      </c>
      <c r="F35" s="236">
        <v>2018</v>
      </c>
      <c r="G35" s="15" t="s">
        <v>988</v>
      </c>
      <c r="H35" s="309" t="s">
        <v>979</v>
      </c>
      <c r="I35" s="829">
        <v>1084</v>
      </c>
      <c r="J35" s="32" t="s">
        <v>11</v>
      </c>
      <c r="K35" s="236">
        <v>2018</v>
      </c>
      <c r="L35" s="2" t="s">
        <v>265</v>
      </c>
      <c r="M35" s="829">
        <v>125</v>
      </c>
      <c r="N35" s="32" t="s">
        <v>10</v>
      </c>
      <c r="O35" s="236">
        <v>2019</v>
      </c>
    </row>
    <row r="36" spans="1:15" ht="16.5" customHeight="1">
      <c r="A36" s="10"/>
      <c r="B36" s="6"/>
      <c r="C36" s="357" t="s">
        <v>68</v>
      </c>
      <c r="D36" s="829">
        <v>750</v>
      </c>
      <c r="E36" s="391" t="s">
        <v>11</v>
      </c>
      <c r="F36" s="236">
        <v>2018</v>
      </c>
      <c r="G36" s="751" t="s">
        <v>986</v>
      </c>
      <c r="H36" s="356" t="s">
        <v>978</v>
      </c>
      <c r="I36" s="829">
        <v>400</v>
      </c>
      <c r="J36" s="32" t="s">
        <v>11</v>
      </c>
      <c r="K36" s="236">
        <v>2019</v>
      </c>
      <c r="L36" s="2"/>
      <c r="M36" s="829">
        <v>375</v>
      </c>
      <c r="N36" s="32" t="s">
        <v>10</v>
      </c>
      <c r="O36" s="236">
        <v>2020</v>
      </c>
    </row>
    <row r="37" spans="1:15" ht="16.5" customHeight="1">
      <c r="A37" s="10"/>
      <c r="B37" s="6"/>
      <c r="C37" s="357"/>
      <c r="D37" s="829">
        <v>750</v>
      </c>
      <c r="E37" s="391" t="s">
        <v>11</v>
      </c>
      <c r="F37" s="236">
        <v>2019</v>
      </c>
      <c r="G37" s="5" t="s">
        <v>985</v>
      </c>
      <c r="H37" s="14" t="s">
        <v>978</v>
      </c>
      <c r="I37" s="829">
        <v>210</v>
      </c>
      <c r="J37" s="29" t="s">
        <v>11</v>
      </c>
      <c r="K37" s="27">
        <v>2019</v>
      </c>
      <c r="L37" s="2" t="s">
        <v>331</v>
      </c>
      <c r="M37" s="829">
        <v>167</v>
      </c>
      <c r="N37" s="32" t="s">
        <v>10</v>
      </c>
      <c r="O37" s="236">
        <v>2019</v>
      </c>
    </row>
    <row r="38" spans="1:15" ht="16.5" customHeight="1">
      <c r="A38" s="10"/>
      <c r="B38" s="6"/>
      <c r="C38" s="357"/>
      <c r="D38" s="829">
        <v>250</v>
      </c>
      <c r="E38" s="391" t="s">
        <v>10</v>
      </c>
      <c r="F38" s="236">
        <v>2018</v>
      </c>
      <c r="G38" s="5" t="s">
        <v>984</v>
      </c>
      <c r="H38" s="14" t="s">
        <v>978</v>
      </c>
      <c r="I38" s="829">
        <v>210</v>
      </c>
      <c r="J38" s="29" t="s">
        <v>11</v>
      </c>
      <c r="K38" s="27">
        <v>2020</v>
      </c>
      <c r="L38" s="2"/>
      <c r="M38" s="829">
        <v>233</v>
      </c>
      <c r="N38" s="32" t="s">
        <v>10</v>
      </c>
      <c r="O38" s="236">
        <v>2020</v>
      </c>
    </row>
    <row r="39" spans="1:15" ht="16.5" customHeight="1">
      <c r="A39" s="10"/>
      <c r="B39" s="6"/>
      <c r="C39" s="357" t="s">
        <v>1172</v>
      </c>
      <c r="D39" s="829">
        <v>750</v>
      </c>
      <c r="E39" s="391" t="s">
        <v>11</v>
      </c>
      <c r="F39" s="236">
        <v>2021</v>
      </c>
      <c r="G39" s="5" t="s">
        <v>984</v>
      </c>
      <c r="H39" s="14" t="s">
        <v>979</v>
      </c>
      <c r="I39" s="829">
        <v>470</v>
      </c>
      <c r="J39" s="29" t="s">
        <v>11</v>
      </c>
      <c r="K39" s="27">
        <v>2019</v>
      </c>
      <c r="L39" s="2" t="s">
        <v>318</v>
      </c>
      <c r="M39" s="829">
        <v>353</v>
      </c>
      <c r="N39" s="32" t="s">
        <v>10</v>
      </c>
      <c r="O39" s="236">
        <v>2018</v>
      </c>
    </row>
    <row r="40" spans="1:15" ht="16.5" customHeight="1">
      <c r="A40" s="10"/>
      <c r="B40" s="6"/>
      <c r="C40" s="15"/>
      <c r="D40" s="829">
        <v>750</v>
      </c>
      <c r="E40" s="391" t="s">
        <v>11</v>
      </c>
      <c r="F40" s="236">
        <v>2022</v>
      </c>
      <c r="G40" s="5" t="s">
        <v>983</v>
      </c>
      <c r="H40" s="14" t="s">
        <v>979</v>
      </c>
      <c r="I40" s="829">
        <v>250</v>
      </c>
      <c r="J40" s="29" t="s">
        <v>11</v>
      </c>
      <c r="K40" s="27">
        <v>2021</v>
      </c>
      <c r="L40" s="2" t="s">
        <v>54</v>
      </c>
      <c r="M40" s="829">
        <v>500</v>
      </c>
      <c r="N40" s="32" t="s">
        <v>11</v>
      </c>
      <c r="O40" s="236">
        <v>2021</v>
      </c>
    </row>
    <row r="41" spans="1:15" ht="16.5" customHeight="1">
      <c r="A41" s="10"/>
      <c r="B41" s="6"/>
      <c r="C41" s="15" t="s">
        <v>250</v>
      </c>
      <c r="D41" s="829">
        <v>625</v>
      </c>
      <c r="E41" s="391" t="s">
        <v>11</v>
      </c>
      <c r="F41" s="236">
        <v>2019</v>
      </c>
      <c r="G41" s="5"/>
      <c r="H41" s="14"/>
      <c r="I41" s="829">
        <v>250</v>
      </c>
      <c r="J41" s="29" t="s">
        <v>11</v>
      </c>
      <c r="K41" s="27">
        <v>2022</v>
      </c>
      <c r="L41" s="15"/>
      <c r="M41" s="893">
        <v>500</v>
      </c>
      <c r="N41" s="387" t="s">
        <v>10</v>
      </c>
      <c r="O41" s="236">
        <v>2022</v>
      </c>
    </row>
    <row r="42" spans="1:15" ht="16.5" customHeight="1">
      <c r="A42" s="10"/>
      <c r="B42" s="6"/>
      <c r="C42" s="15"/>
      <c r="D42" s="829">
        <v>625</v>
      </c>
      <c r="E42" s="391" t="s">
        <v>11</v>
      </c>
      <c r="F42" s="236">
        <v>2020</v>
      </c>
      <c r="G42" s="5" t="s">
        <v>982</v>
      </c>
      <c r="H42" s="14" t="s">
        <v>979</v>
      </c>
      <c r="I42" s="829">
        <v>225</v>
      </c>
      <c r="J42" s="29" t="s">
        <v>11</v>
      </c>
      <c r="K42" s="27">
        <v>2021</v>
      </c>
      <c r="L42" s="2"/>
      <c r="M42" s="829">
        <f>SUM(M30:M41)</f>
        <v>3378</v>
      </c>
      <c r="N42" s="32"/>
      <c r="O42" s="236"/>
    </row>
    <row r="43" spans="1:15" ht="16.5" customHeight="1">
      <c r="A43" s="10"/>
      <c r="B43" s="6"/>
      <c r="C43" s="15" t="s">
        <v>58</v>
      </c>
      <c r="D43" s="829">
        <v>394</v>
      </c>
      <c r="E43" s="391" t="s">
        <v>11</v>
      </c>
      <c r="F43" s="236">
        <v>2019</v>
      </c>
      <c r="G43" s="5"/>
      <c r="H43" s="14"/>
      <c r="I43" s="893">
        <v>75</v>
      </c>
      <c r="J43" s="752" t="s">
        <v>11</v>
      </c>
      <c r="K43" s="27">
        <v>2022</v>
      </c>
      <c r="L43" s="2"/>
      <c r="M43" s="829"/>
      <c r="N43" s="32"/>
      <c r="O43" s="236"/>
    </row>
    <row r="44" spans="1:15" ht="16.5" customHeight="1">
      <c r="A44" s="10"/>
      <c r="B44" s="6"/>
      <c r="C44" s="15"/>
      <c r="D44" s="829">
        <v>36</v>
      </c>
      <c r="E44" s="391" t="s">
        <v>11</v>
      </c>
      <c r="F44" s="236">
        <v>2019</v>
      </c>
      <c r="G44" s="5"/>
      <c r="H44" s="14"/>
      <c r="I44" s="829">
        <f>SUM(I30:I43)</f>
        <v>4485</v>
      </c>
      <c r="J44" s="29"/>
      <c r="K44" s="27"/>
      <c r="L44" s="2"/>
      <c r="M44" s="829"/>
      <c r="N44" s="32"/>
      <c r="O44" s="236"/>
    </row>
    <row r="45" spans="1:15" ht="16.5" customHeight="1">
      <c r="A45" s="10"/>
      <c r="B45" s="6"/>
      <c r="C45" s="300" t="s">
        <v>309</v>
      </c>
      <c r="D45" s="829">
        <v>750</v>
      </c>
      <c r="E45" s="391" t="s">
        <v>11</v>
      </c>
      <c r="F45" s="236">
        <v>2019</v>
      </c>
      <c r="G45" s="5"/>
      <c r="H45" s="14"/>
      <c r="I45" s="829"/>
      <c r="J45" s="29"/>
      <c r="K45" s="27"/>
      <c r="L45" s="2"/>
      <c r="M45" s="829"/>
      <c r="N45" s="32"/>
      <c r="O45" s="236"/>
    </row>
    <row r="46" spans="1:15" ht="16.5" customHeight="1">
      <c r="A46" s="10"/>
      <c r="B46" s="6"/>
      <c r="C46" s="300"/>
      <c r="D46" s="829">
        <v>250</v>
      </c>
      <c r="E46" s="391" t="s">
        <v>11</v>
      </c>
      <c r="F46" s="236">
        <v>2020</v>
      </c>
      <c r="G46" s="5"/>
      <c r="H46" s="14"/>
      <c r="I46" s="829"/>
      <c r="J46" s="29"/>
      <c r="K46" s="27"/>
      <c r="L46" s="2"/>
      <c r="M46" s="829"/>
      <c r="N46" s="32"/>
      <c r="O46" s="236"/>
    </row>
    <row r="47" spans="1:15" ht="16.5" customHeight="1">
      <c r="A47" s="10"/>
      <c r="B47" s="6"/>
      <c r="C47" s="300" t="s">
        <v>310</v>
      </c>
      <c r="D47" s="829">
        <v>138</v>
      </c>
      <c r="E47" s="391" t="s">
        <v>11</v>
      </c>
      <c r="F47" s="236">
        <v>2018</v>
      </c>
      <c r="G47" s="17"/>
      <c r="H47" s="20"/>
      <c r="I47" s="813"/>
      <c r="J47" s="29"/>
      <c r="K47" s="27"/>
      <c r="L47" s="20"/>
      <c r="M47" s="813"/>
      <c r="N47" s="32"/>
      <c r="O47" s="236"/>
    </row>
    <row r="48" spans="1:15" ht="16.5" customHeight="1">
      <c r="A48" s="10"/>
      <c r="B48" s="6"/>
      <c r="C48" s="15" t="s">
        <v>115</v>
      </c>
      <c r="D48" s="829">
        <v>646</v>
      </c>
      <c r="E48" s="391" t="s">
        <v>11</v>
      </c>
      <c r="F48" s="236">
        <v>2019</v>
      </c>
      <c r="G48" s="17"/>
      <c r="H48" s="20"/>
      <c r="I48" s="813"/>
      <c r="J48" s="29"/>
      <c r="K48" s="27"/>
      <c r="L48" s="20"/>
      <c r="M48" s="813"/>
      <c r="N48" s="32"/>
      <c r="O48" s="236"/>
    </row>
    <row r="49" spans="1:15" ht="16.5" customHeight="1">
      <c r="A49" s="10"/>
      <c r="B49" s="6"/>
      <c r="C49" s="15"/>
      <c r="D49" s="829">
        <v>904</v>
      </c>
      <c r="E49" s="391" t="s">
        <v>11</v>
      </c>
      <c r="F49" s="236">
        <v>2020</v>
      </c>
      <c r="G49" s="17"/>
      <c r="H49" s="20"/>
      <c r="I49" s="813"/>
      <c r="J49" s="29"/>
      <c r="K49" s="27"/>
      <c r="L49" s="20"/>
      <c r="M49" s="813"/>
      <c r="N49" s="32"/>
      <c r="O49" s="236"/>
    </row>
    <row r="50" spans="1:15" ht="16.5" customHeight="1">
      <c r="A50" s="10"/>
      <c r="B50" s="6"/>
      <c r="C50" s="15" t="s">
        <v>311</v>
      </c>
      <c r="D50" s="829">
        <v>333</v>
      </c>
      <c r="E50" s="391" t="s">
        <v>11</v>
      </c>
      <c r="F50" s="236">
        <v>2019</v>
      </c>
      <c r="G50" s="17"/>
      <c r="H50" s="20"/>
      <c r="I50" s="813"/>
      <c r="J50" s="29"/>
      <c r="K50" s="27"/>
      <c r="L50" s="20"/>
      <c r="M50" s="813"/>
      <c r="N50" s="32"/>
      <c r="O50" s="236"/>
    </row>
    <row r="51" spans="1:15" ht="16.5" customHeight="1">
      <c r="A51" s="10"/>
      <c r="B51" s="6"/>
      <c r="C51" s="15"/>
      <c r="D51" s="829">
        <v>167</v>
      </c>
      <c r="E51" s="391" t="s">
        <v>11</v>
      </c>
      <c r="F51" s="236">
        <v>2020</v>
      </c>
      <c r="G51" s="17"/>
      <c r="H51" s="20"/>
      <c r="I51" s="813"/>
      <c r="J51" s="29"/>
      <c r="K51" s="27"/>
      <c r="L51" s="20"/>
      <c r="M51" s="813"/>
      <c r="N51" s="32"/>
      <c r="O51" s="236"/>
    </row>
    <row r="52" spans="1:15" ht="16.5" customHeight="1">
      <c r="A52" s="10"/>
      <c r="B52" s="6"/>
      <c r="C52" s="15"/>
      <c r="D52" s="829">
        <v>170</v>
      </c>
      <c r="E52" s="391" t="s">
        <v>10</v>
      </c>
      <c r="F52" s="236">
        <v>2022</v>
      </c>
      <c r="G52" s="17"/>
      <c r="H52" s="20"/>
      <c r="I52" s="813"/>
      <c r="J52" s="29"/>
      <c r="K52" s="27"/>
      <c r="L52" s="20"/>
      <c r="M52" s="813"/>
      <c r="N52" s="32"/>
      <c r="O52" s="236"/>
    </row>
    <row r="53" spans="1:15" ht="16.5" customHeight="1">
      <c r="A53" s="10"/>
      <c r="B53" s="6"/>
      <c r="C53" s="15" t="s">
        <v>255</v>
      </c>
      <c r="D53" s="829">
        <v>14</v>
      </c>
      <c r="E53" s="391" t="s">
        <v>10</v>
      </c>
      <c r="F53" s="236">
        <v>2018</v>
      </c>
      <c r="G53" s="17"/>
      <c r="H53" s="20"/>
      <c r="I53" s="813"/>
      <c r="J53" s="29"/>
      <c r="K53" s="27"/>
      <c r="L53" s="20"/>
      <c r="M53" s="813"/>
      <c r="N53" s="32"/>
      <c r="O53" s="236"/>
    </row>
    <row r="54" spans="1:15" ht="16.5" customHeight="1">
      <c r="A54" s="10"/>
      <c r="B54" s="6"/>
      <c r="C54" s="15" t="s">
        <v>312</v>
      </c>
      <c r="D54" s="829">
        <v>24</v>
      </c>
      <c r="E54" s="391" t="s">
        <v>10</v>
      </c>
      <c r="F54" s="236">
        <v>2020</v>
      </c>
      <c r="G54" s="17"/>
      <c r="H54" s="20"/>
      <c r="I54" s="813"/>
      <c r="J54" s="29"/>
      <c r="K54" s="27"/>
      <c r="L54" s="14"/>
      <c r="M54" s="813"/>
      <c r="N54" s="29"/>
      <c r="O54" s="27"/>
    </row>
    <row r="55" spans="1:15" ht="16.5" customHeight="1">
      <c r="A55" s="10"/>
      <c r="B55" s="6"/>
      <c r="C55" s="15" t="s">
        <v>1171</v>
      </c>
      <c r="D55" s="829">
        <v>500</v>
      </c>
      <c r="E55" s="391" t="s">
        <v>11</v>
      </c>
      <c r="F55" s="236">
        <v>2020</v>
      </c>
      <c r="G55" s="17"/>
      <c r="H55" s="20"/>
      <c r="I55" s="813"/>
      <c r="J55" s="29"/>
      <c r="K55" s="27"/>
      <c r="L55" s="14"/>
      <c r="M55" s="813"/>
      <c r="N55" s="29"/>
      <c r="O55" s="27"/>
    </row>
    <row r="56" spans="1:15" ht="16.5" customHeight="1">
      <c r="A56" s="10"/>
      <c r="B56" s="6"/>
      <c r="C56" s="15"/>
      <c r="D56" s="829">
        <v>1000</v>
      </c>
      <c r="E56" s="391" t="s">
        <v>11</v>
      </c>
      <c r="F56" s="236">
        <v>2021</v>
      </c>
      <c r="G56" s="17"/>
      <c r="H56" s="20"/>
      <c r="I56" s="813"/>
      <c r="J56" s="29"/>
      <c r="K56" s="27"/>
      <c r="L56" s="14"/>
      <c r="M56" s="813"/>
      <c r="N56" s="29"/>
      <c r="O56" s="27"/>
    </row>
    <row r="57" spans="1:15" ht="16.5" customHeight="1">
      <c r="A57" s="10"/>
      <c r="B57" s="6"/>
      <c r="C57" s="15" t="s">
        <v>1173</v>
      </c>
      <c r="D57" s="829">
        <v>394</v>
      </c>
      <c r="E57" s="391" t="s">
        <v>11</v>
      </c>
      <c r="F57" s="236">
        <v>2019</v>
      </c>
      <c r="G57" s="231"/>
      <c r="H57" s="753"/>
      <c r="I57" s="829"/>
      <c r="J57" s="328"/>
      <c r="K57" s="27"/>
      <c r="L57" s="753"/>
      <c r="M57" s="829"/>
      <c r="N57" s="328"/>
      <c r="O57" s="27"/>
    </row>
    <row r="58" spans="1:15" ht="16.5" customHeight="1">
      <c r="A58" s="10"/>
      <c r="B58" s="6"/>
      <c r="C58" s="1472"/>
      <c r="D58" s="1473">
        <v>36</v>
      </c>
      <c r="E58" s="1474" t="s">
        <v>11</v>
      </c>
      <c r="F58" s="236">
        <v>2020</v>
      </c>
      <c r="G58" s="231"/>
      <c r="H58" s="753"/>
      <c r="I58" s="829"/>
      <c r="J58" s="328"/>
      <c r="K58" s="27"/>
      <c r="L58" s="753"/>
      <c r="M58" s="829"/>
      <c r="N58" s="328"/>
      <c r="O58" s="27"/>
    </row>
    <row r="59" spans="1:15" ht="16.5" customHeight="1">
      <c r="A59" s="10"/>
      <c r="B59" s="6"/>
      <c r="C59" s="15"/>
      <c r="D59" s="1124">
        <f>SUM(D30:D58)</f>
        <v>13050</v>
      </c>
      <c r="E59" s="1125"/>
      <c r="F59" s="236"/>
      <c r="G59" s="231"/>
      <c r="H59" s="753"/>
      <c r="I59" s="829"/>
      <c r="J59" s="328"/>
      <c r="K59" s="27"/>
      <c r="L59" s="753"/>
      <c r="M59" s="829"/>
      <c r="N59" s="328"/>
      <c r="O59" s="27"/>
    </row>
    <row r="60" spans="1:15" ht="16.5" customHeight="1">
      <c r="A60" s="10"/>
      <c r="B60" s="6"/>
      <c r="C60" s="15"/>
      <c r="D60" s="829"/>
      <c r="E60" s="391"/>
      <c r="F60" s="236"/>
      <c r="G60" s="231"/>
      <c r="H60" s="753"/>
      <c r="I60" s="829"/>
      <c r="J60" s="328"/>
      <c r="K60" s="27"/>
      <c r="L60" s="753"/>
      <c r="M60" s="829"/>
      <c r="N60" s="328"/>
      <c r="O60" s="27"/>
    </row>
    <row r="61" spans="1:15" ht="16.5" customHeight="1">
      <c r="A61" s="10"/>
      <c r="B61" s="6"/>
      <c r="C61" s="15"/>
      <c r="D61" s="829"/>
      <c r="E61" s="391"/>
      <c r="F61" s="236"/>
      <c r="G61" s="231"/>
      <c r="H61" s="753"/>
      <c r="I61" s="829"/>
      <c r="J61" s="328"/>
      <c r="K61" s="27"/>
      <c r="L61" s="753"/>
      <c r="M61" s="829"/>
      <c r="N61" s="328"/>
      <c r="O61" s="27"/>
    </row>
    <row r="62" spans="1:15" ht="16.5" customHeight="1">
      <c r="A62" s="10"/>
      <c r="B62" s="6"/>
      <c r="C62" s="15"/>
      <c r="D62" s="829"/>
      <c r="E62" s="391"/>
      <c r="F62" s="236"/>
      <c r="G62" s="231"/>
      <c r="H62" s="753"/>
      <c r="I62" s="829"/>
      <c r="J62" s="328"/>
      <c r="K62" s="27"/>
      <c r="L62" s="753"/>
      <c r="M62" s="829"/>
      <c r="N62" s="328"/>
      <c r="O62" s="27"/>
    </row>
    <row r="63" spans="1:15" ht="16.5" customHeight="1">
      <c r="A63" s="10"/>
      <c r="B63" s="6"/>
      <c r="C63" s="126" t="s">
        <v>1174</v>
      </c>
      <c r="D63" s="818">
        <v>30269</v>
      </c>
      <c r="E63" s="328"/>
      <c r="F63" s="27"/>
      <c r="G63" s="1593" t="s">
        <v>1174</v>
      </c>
      <c r="H63" s="1594"/>
      <c r="I63" s="818">
        <v>8587</v>
      </c>
      <c r="J63" s="29"/>
      <c r="K63" s="27"/>
      <c r="L63" s="4" t="s">
        <v>1174</v>
      </c>
      <c r="M63" s="818">
        <v>8121</v>
      </c>
      <c r="N63" s="328"/>
      <c r="O63" s="27"/>
    </row>
    <row r="64" spans="1:15" ht="16.5" customHeight="1">
      <c r="A64" s="10"/>
      <c r="B64" s="6"/>
      <c r="C64" s="126" t="s">
        <v>1175</v>
      </c>
      <c r="D64" s="818">
        <v>13050</v>
      </c>
      <c r="E64" s="328"/>
      <c r="F64" s="27"/>
      <c r="G64" s="1593" t="s">
        <v>1175</v>
      </c>
      <c r="H64" s="1594"/>
      <c r="I64" s="818">
        <v>4485</v>
      </c>
      <c r="J64" s="328"/>
      <c r="K64" s="27"/>
      <c r="L64" s="4" t="s">
        <v>1175</v>
      </c>
      <c r="M64" s="818">
        <v>3378</v>
      </c>
      <c r="N64" s="328"/>
      <c r="O64" s="27"/>
    </row>
    <row r="65" spans="1:15" ht="16.5" customHeight="1">
      <c r="A65" s="10"/>
      <c r="B65" s="6"/>
      <c r="C65" s="231" t="s">
        <v>1114</v>
      </c>
      <c r="D65" s="829">
        <f>SUM(D63:D64)</f>
        <v>43319</v>
      </c>
      <c r="E65" s="328"/>
      <c r="F65" s="27"/>
      <c r="G65" s="1614" t="s">
        <v>1129</v>
      </c>
      <c r="H65" s="1615"/>
      <c r="I65" s="829">
        <f>I63+I64</f>
        <v>13072</v>
      </c>
      <c r="J65" s="328"/>
      <c r="K65" s="27"/>
      <c r="L65" s="753" t="s">
        <v>1129</v>
      </c>
      <c r="M65" s="829">
        <f>M63+M64</f>
        <v>11499</v>
      </c>
      <c r="N65" s="328"/>
      <c r="O65" s="27"/>
    </row>
    <row r="66" spans="1:15" ht="16.5" customHeight="1">
      <c r="A66" s="10"/>
      <c r="B66" s="6"/>
      <c r="C66" s="273"/>
      <c r="D66" s="901"/>
      <c r="E66" s="714"/>
      <c r="F66" s="228"/>
      <c r="G66" s="45"/>
      <c r="H66" s="275"/>
      <c r="I66" s="905"/>
      <c r="J66" s="714"/>
      <c r="K66" s="228"/>
      <c r="L66" s="275"/>
      <c r="M66" s="905"/>
      <c r="N66" s="714"/>
      <c r="O66" s="228"/>
    </row>
    <row r="67" spans="1:15" ht="16.5" customHeight="1">
      <c r="A67" s="10"/>
      <c r="B67" s="6"/>
      <c r="C67" s="15"/>
      <c r="D67" s="813"/>
      <c r="E67" s="32"/>
      <c r="F67" s="236"/>
      <c r="G67" s="15"/>
      <c r="H67" s="2"/>
      <c r="I67" s="813"/>
      <c r="J67" s="32"/>
      <c r="K67" s="236"/>
      <c r="L67" s="2"/>
      <c r="M67" s="813"/>
      <c r="N67" s="32"/>
      <c r="O67" s="236"/>
    </row>
    <row r="68" spans="1:15" ht="16.5" customHeight="1">
      <c r="A68" s="10"/>
      <c r="B68" s="756" t="s">
        <v>949</v>
      </c>
      <c r="C68" s="15"/>
      <c r="D68" s="813"/>
      <c r="E68" s="32"/>
      <c r="F68" s="236"/>
      <c r="G68" s="15" t="s">
        <v>1176</v>
      </c>
      <c r="H68" s="2" t="s">
        <v>979</v>
      </c>
      <c r="I68" s="829">
        <v>780</v>
      </c>
      <c r="J68" s="32" t="s">
        <v>18</v>
      </c>
      <c r="K68" s="236"/>
      <c r="L68" s="2" t="s">
        <v>1164</v>
      </c>
      <c r="M68" s="829">
        <v>755</v>
      </c>
      <c r="N68" s="32" t="s">
        <v>18</v>
      </c>
      <c r="O68" s="236"/>
    </row>
    <row r="69" spans="1:15" ht="16.5" customHeight="1">
      <c r="A69" s="10"/>
      <c r="B69" s="6"/>
      <c r="C69" s="15" t="s">
        <v>252</v>
      </c>
      <c r="D69" s="829">
        <v>1423</v>
      </c>
      <c r="E69" s="32" t="s">
        <v>18</v>
      </c>
      <c r="F69" s="236" t="s">
        <v>227</v>
      </c>
      <c r="G69" s="300" t="s">
        <v>980</v>
      </c>
      <c r="H69" s="309">
        <v>227</v>
      </c>
      <c r="I69" s="829">
        <v>1482</v>
      </c>
      <c r="J69" s="32" t="s">
        <v>18</v>
      </c>
      <c r="K69" s="236"/>
      <c r="L69" s="2" t="s">
        <v>313</v>
      </c>
      <c r="M69" s="829">
        <v>395</v>
      </c>
      <c r="N69" s="32" t="s">
        <v>18</v>
      </c>
      <c r="O69" s="236" t="s">
        <v>227</v>
      </c>
    </row>
    <row r="70" spans="1:15" ht="16.5" customHeight="1">
      <c r="A70" s="10"/>
      <c r="B70" s="6"/>
      <c r="C70" s="15" t="s">
        <v>313</v>
      </c>
      <c r="D70" s="829">
        <v>300</v>
      </c>
      <c r="E70" s="32" t="s">
        <v>18</v>
      </c>
      <c r="F70" s="236"/>
      <c r="G70" s="15"/>
      <c r="H70" s="2" t="s">
        <v>978</v>
      </c>
      <c r="I70" s="829">
        <v>195</v>
      </c>
      <c r="J70" s="32" t="s">
        <v>1168</v>
      </c>
      <c r="K70" s="236"/>
      <c r="L70" s="15" t="s">
        <v>314</v>
      </c>
      <c r="M70" s="906">
        <v>480</v>
      </c>
      <c r="N70" s="754" t="s">
        <v>18</v>
      </c>
      <c r="O70" s="236"/>
    </row>
    <row r="71" spans="1:15" ht="16.5" customHeight="1">
      <c r="A71" s="10"/>
      <c r="B71" s="6"/>
      <c r="C71" s="15" t="s">
        <v>314</v>
      </c>
      <c r="D71" s="829">
        <v>2352</v>
      </c>
      <c r="E71" s="32" t="s">
        <v>18</v>
      </c>
      <c r="F71" s="236"/>
      <c r="G71" s="15" t="s">
        <v>1177</v>
      </c>
      <c r="H71" s="2" t="s">
        <v>978</v>
      </c>
      <c r="I71" s="829">
        <v>168</v>
      </c>
      <c r="J71" s="32" t="s">
        <v>1168</v>
      </c>
      <c r="K71" s="236"/>
      <c r="L71" s="2"/>
      <c r="M71" s="829">
        <f>SUM(M68:M70)</f>
        <v>1630</v>
      </c>
      <c r="N71" s="32"/>
      <c r="O71" s="236"/>
    </row>
    <row r="72" spans="1:15" ht="16.5" customHeight="1">
      <c r="A72" s="10"/>
      <c r="B72" s="6"/>
      <c r="C72" s="15" t="s">
        <v>315</v>
      </c>
      <c r="D72" s="829">
        <v>1270</v>
      </c>
      <c r="E72" s="32" t="s">
        <v>18</v>
      </c>
      <c r="F72" s="236"/>
      <c r="G72" s="300" t="s">
        <v>981</v>
      </c>
      <c r="H72" s="309" t="s">
        <v>979</v>
      </c>
      <c r="I72" s="906">
        <v>100</v>
      </c>
      <c r="J72" s="754" t="s">
        <v>18</v>
      </c>
      <c r="K72" s="236"/>
      <c r="L72" s="2"/>
      <c r="M72" s="829"/>
      <c r="N72" s="32"/>
      <c r="O72" s="236"/>
    </row>
    <row r="73" spans="1:15" ht="16.5" customHeight="1">
      <c r="A73" s="10"/>
      <c r="B73" s="6"/>
      <c r="C73" s="15"/>
      <c r="D73" s="1124">
        <f>SUM(D69:D72)</f>
        <v>5345</v>
      </c>
      <c r="E73" s="1128"/>
      <c r="F73" s="236"/>
      <c r="G73" s="322"/>
      <c r="H73" s="44"/>
      <c r="I73" s="829">
        <f>SUM(I68:I72)</f>
        <v>2725</v>
      </c>
      <c r="J73" s="32"/>
      <c r="K73" s="236"/>
      <c r="L73" s="2"/>
      <c r="M73" s="829"/>
      <c r="N73" s="32"/>
      <c r="O73" s="277"/>
    </row>
    <row r="74" spans="1:15" ht="16.5" customHeight="1">
      <c r="A74" s="10"/>
      <c r="B74" s="6"/>
      <c r="C74" s="15"/>
      <c r="D74" s="829"/>
      <c r="E74" s="32"/>
      <c r="F74" s="236"/>
      <c r="G74" s="322"/>
      <c r="H74" s="44"/>
      <c r="I74" s="829"/>
      <c r="J74" s="32"/>
      <c r="K74" s="236"/>
      <c r="L74" s="2"/>
      <c r="M74" s="829"/>
      <c r="N74" s="32"/>
      <c r="O74" s="277"/>
    </row>
    <row r="75" spans="1:15" ht="16.5" customHeight="1">
      <c r="A75" s="10"/>
      <c r="B75" s="6"/>
      <c r="C75" s="15" t="s">
        <v>314</v>
      </c>
      <c r="D75" s="829">
        <v>102</v>
      </c>
      <c r="E75" s="32" t="s">
        <v>10</v>
      </c>
      <c r="F75" s="236">
        <v>2021</v>
      </c>
      <c r="G75" s="322" t="s">
        <v>980</v>
      </c>
      <c r="H75" s="44" t="s">
        <v>979</v>
      </c>
      <c r="I75" s="829">
        <v>113</v>
      </c>
      <c r="J75" s="32" t="s">
        <v>10</v>
      </c>
      <c r="K75" s="236">
        <v>2021</v>
      </c>
      <c r="L75" s="2"/>
      <c r="M75" s="829"/>
      <c r="N75" s="32"/>
      <c r="O75" s="277"/>
    </row>
    <row r="76" spans="1:15" ht="16.5" customHeight="1">
      <c r="A76" s="10"/>
      <c r="B76" s="6"/>
      <c r="C76" s="15"/>
      <c r="D76" s="829">
        <v>306</v>
      </c>
      <c r="E76" s="32" t="s">
        <v>10</v>
      </c>
      <c r="F76" s="236">
        <v>2022</v>
      </c>
      <c r="G76" s="322"/>
      <c r="H76" s="44"/>
      <c r="I76" s="1126">
        <v>337</v>
      </c>
      <c r="J76" s="1127" t="s">
        <v>10</v>
      </c>
      <c r="K76" s="236">
        <v>2022</v>
      </c>
      <c r="L76" s="2"/>
      <c r="M76" s="829"/>
      <c r="N76" s="32"/>
      <c r="O76" s="277"/>
    </row>
    <row r="77" spans="1:15" ht="16.5" customHeight="1">
      <c r="A77" s="10"/>
      <c r="B77" s="6"/>
      <c r="C77" s="15"/>
      <c r="D77" s="1124">
        <f>SUM(D75:D76)</f>
        <v>408</v>
      </c>
      <c r="E77" s="1128"/>
      <c r="F77" s="236"/>
      <c r="G77" s="322"/>
      <c r="H77" s="44"/>
      <c r="I77" s="829">
        <f>SUM(I75:I76)</f>
        <v>450</v>
      </c>
      <c r="J77" s="32"/>
      <c r="K77" s="236"/>
      <c r="L77" s="2"/>
      <c r="M77" s="829"/>
      <c r="N77" s="32"/>
      <c r="O77" s="236"/>
    </row>
    <row r="78" spans="1:15" ht="16.5" customHeight="1">
      <c r="A78" s="10"/>
      <c r="B78" s="6"/>
      <c r="C78" s="15"/>
      <c r="D78" s="829"/>
      <c r="E78" s="32"/>
      <c r="F78" s="236"/>
      <c r="G78" s="17"/>
      <c r="H78" s="20"/>
      <c r="I78" s="829"/>
      <c r="J78" s="32"/>
      <c r="K78" s="236"/>
      <c r="L78" s="2"/>
      <c r="M78" s="829"/>
      <c r="N78" s="32"/>
      <c r="O78" s="236"/>
    </row>
    <row r="79" spans="1:15" ht="16.5" customHeight="1">
      <c r="A79" s="10"/>
      <c r="B79" s="6"/>
      <c r="C79" s="15"/>
      <c r="D79" s="829"/>
      <c r="E79" s="32"/>
      <c r="F79" s="236"/>
      <c r="G79" s="17"/>
      <c r="H79" s="20"/>
      <c r="I79" s="829"/>
      <c r="J79" s="32"/>
      <c r="K79" s="236"/>
      <c r="L79" s="2"/>
      <c r="M79" s="829"/>
      <c r="N79" s="32"/>
      <c r="O79" s="236"/>
    </row>
    <row r="80" spans="1:15" ht="16.5" customHeight="1">
      <c r="A80" s="10"/>
      <c r="B80" s="6"/>
      <c r="C80" s="15"/>
      <c r="D80" s="829"/>
      <c r="E80" s="32"/>
      <c r="F80" s="236"/>
      <c r="G80" s="17"/>
      <c r="H80" s="20"/>
      <c r="I80" s="829"/>
      <c r="J80" s="32"/>
      <c r="K80" s="236"/>
      <c r="L80" s="2"/>
      <c r="M80" s="829"/>
      <c r="N80" s="32"/>
      <c r="O80" s="236"/>
    </row>
    <row r="81" spans="1:15" ht="16.5" customHeight="1">
      <c r="A81" s="10"/>
      <c r="B81" s="6"/>
      <c r="C81" s="126" t="s">
        <v>1174</v>
      </c>
      <c r="D81" s="829">
        <v>5345</v>
      </c>
      <c r="E81" s="32"/>
      <c r="F81" s="27"/>
      <c r="G81" s="1593" t="s">
        <v>1174</v>
      </c>
      <c r="H81" s="1594"/>
      <c r="I81" s="829">
        <v>2725</v>
      </c>
      <c r="J81" s="32"/>
      <c r="K81" s="236" t="s">
        <v>227</v>
      </c>
      <c r="L81" s="4" t="s">
        <v>1174</v>
      </c>
      <c r="M81" s="829">
        <v>1630</v>
      </c>
      <c r="N81" s="32"/>
      <c r="O81" s="236"/>
    </row>
    <row r="82" spans="1:15" ht="16.5" customHeight="1">
      <c r="A82" s="10"/>
      <c r="B82" s="6"/>
      <c r="C82" s="126" t="s">
        <v>1175</v>
      </c>
      <c r="D82" s="829">
        <v>408</v>
      </c>
      <c r="E82" s="32"/>
      <c r="F82" s="27"/>
      <c r="G82" s="1593" t="s">
        <v>1175</v>
      </c>
      <c r="H82" s="1594"/>
      <c r="I82" s="829">
        <v>450</v>
      </c>
      <c r="J82" s="32"/>
      <c r="K82" s="236"/>
      <c r="L82" s="4" t="s">
        <v>1175</v>
      </c>
      <c r="M82" s="829">
        <v>0</v>
      </c>
      <c r="N82" s="32"/>
      <c r="O82" s="236"/>
    </row>
    <row r="83" spans="1:15" ht="16.5" customHeight="1">
      <c r="A83" s="10"/>
      <c r="B83" s="6"/>
      <c r="C83" s="126" t="s">
        <v>1114</v>
      </c>
      <c r="D83" s="818">
        <v>5753</v>
      </c>
      <c r="E83" s="328"/>
      <c r="F83" s="236"/>
      <c r="G83" s="1593" t="s">
        <v>1114</v>
      </c>
      <c r="H83" s="1594"/>
      <c r="I83" s="818">
        <f>I81+I82</f>
        <v>3175</v>
      </c>
      <c r="J83" s="391"/>
      <c r="K83" s="236"/>
      <c r="L83" s="4" t="s">
        <v>1114</v>
      </c>
      <c r="M83" s="818">
        <v>1630</v>
      </c>
      <c r="N83" s="328"/>
      <c r="O83" s="236"/>
    </row>
    <row r="84" spans="1:15" ht="16.5" customHeight="1">
      <c r="A84" s="10"/>
      <c r="B84" s="274"/>
      <c r="C84" s="126"/>
      <c r="D84" s="829"/>
      <c r="E84" s="328"/>
      <c r="F84" s="236"/>
      <c r="G84" s="126"/>
      <c r="H84" s="4"/>
      <c r="I84" s="829"/>
      <c r="J84" s="29"/>
      <c r="K84" s="27"/>
      <c r="L84" s="4"/>
      <c r="M84" s="829"/>
      <c r="N84" s="328"/>
      <c r="O84" s="277"/>
    </row>
    <row r="85" spans="1:15" ht="16.5" customHeight="1">
      <c r="A85" s="237"/>
      <c r="B85" s="35"/>
      <c r="C85" s="34"/>
      <c r="D85" s="887"/>
      <c r="E85" s="667"/>
      <c r="F85" s="278"/>
      <c r="G85" s="34"/>
      <c r="H85" s="35"/>
      <c r="I85" s="887"/>
      <c r="J85" s="667"/>
      <c r="K85" s="278"/>
      <c r="L85" s="35"/>
      <c r="M85" s="887"/>
      <c r="N85" s="667"/>
      <c r="O85" s="278"/>
    </row>
    <row r="86" spans="1:15" ht="16.5" customHeight="1">
      <c r="A86" s="15" t="s">
        <v>1221</v>
      </c>
      <c r="C86" s="126" t="s">
        <v>1174</v>
      </c>
      <c r="D86" s="818">
        <f>D63+D81</f>
        <v>35614</v>
      </c>
      <c r="E86" s="391"/>
      <c r="F86" s="236"/>
      <c r="G86" s="1593" t="s">
        <v>1174</v>
      </c>
      <c r="H86" s="1594"/>
      <c r="I86" s="818">
        <v>11312</v>
      </c>
      <c r="J86" s="391"/>
      <c r="K86" s="236"/>
      <c r="L86" s="4" t="s">
        <v>1174</v>
      </c>
      <c r="M86" s="818">
        <f>M63+M81</f>
        <v>9751</v>
      </c>
      <c r="N86" s="391"/>
      <c r="O86" s="236"/>
    </row>
    <row r="87" spans="1:15" ht="16.5" customHeight="1">
      <c r="A87" s="9"/>
      <c r="C87" s="126" t="s">
        <v>1175</v>
      </c>
      <c r="D87" s="818">
        <f>D64+D82</f>
        <v>13458</v>
      </c>
      <c r="E87" s="391"/>
      <c r="F87" s="236"/>
      <c r="G87" s="1593" t="s">
        <v>1175</v>
      </c>
      <c r="H87" s="1594"/>
      <c r="I87" s="818">
        <v>4935</v>
      </c>
      <c r="J87" s="391"/>
      <c r="K87" s="236"/>
      <c r="L87" s="4" t="s">
        <v>1175</v>
      </c>
      <c r="M87" s="818">
        <f>M64+M82</f>
        <v>3378</v>
      </c>
      <c r="N87" s="391"/>
      <c r="O87" s="236"/>
    </row>
    <row r="88" spans="1:15" ht="16.5" customHeight="1">
      <c r="A88" s="9"/>
      <c r="C88" s="231" t="s">
        <v>1114</v>
      </c>
      <c r="D88" s="829">
        <f>D86+D87</f>
        <v>49072</v>
      </c>
      <c r="E88" s="32"/>
      <c r="F88" s="236"/>
      <c r="G88" s="1614" t="s">
        <v>1114</v>
      </c>
      <c r="H88" s="1615"/>
      <c r="I88" s="829">
        <v>16247</v>
      </c>
      <c r="J88" s="32"/>
      <c r="K88" s="236"/>
      <c r="L88" s="753" t="s">
        <v>1114</v>
      </c>
      <c r="M88" s="829">
        <v>13129</v>
      </c>
      <c r="N88" s="32"/>
      <c r="O88" s="236"/>
    </row>
    <row r="89" spans="1:15" ht="16.5" customHeight="1">
      <c r="A89" s="18"/>
      <c r="B89" s="757"/>
      <c r="C89" s="18"/>
      <c r="D89" s="902"/>
      <c r="E89" s="715"/>
      <c r="F89" s="722"/>
      <c r="G89" s="18"/>
      <c r="H89" s="238"/>
      <c r="I89" s="902"/>
      <c r="J89" s="715"/>
      <c r="K89" s="722"/>
      <c r="L89" s="238"/>
      <c r="M89" s="902"/>
      <c r="N89" s="715"/>
      <c r="O89" s="722"/>
    </row>
    <row r="90" spans="1:15" ht="16.5" customHeight="1"/>
  </sheetData>
  <mergeCells count="10">
    <mergeCell ref="G65:H65"/>
    <mergeCell ref="G6:H7"/>
    <mergeCell ref="G63:H63"/>
    <mergeCell ref="G64:H64"/>
    <mergeCell ref="G88:H88"/>
    <mergeCell ref="G81:H81"/>
    <mergeCell ref="G82:H82"/>
    <mergeCell ref="G83:H83"/>
    <mergeCell ref="G86:H86"/>
    <mergeCell ref="G87:H87"/>
  </mergeCells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48" firstPageNumber="95" orientation="portrait" useFirstPageNumber="1" r:id="rId1"/>
  <headerFooter scaleWithDoc="0" alignWithMargins="0">
    <oddFooter>&amp;C125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6">
    <tabColor rgb="FFFFFF00"/>
    <pageSetUpPr fitToPage="1"/>
  </sheetPr>
  <dimension ref="A1:O43"/>
  <sheetViews>
    <sheetView showGridLines="0" view="pageBreakPreview" zoomScaleNormal="85" zoomScaleSheetLayoutView="100" workbookViewId="0">
      <pane ySplit="5" topLeftCell="A6" activePane="bottomLeft" state="frozen"/>
      <selection activeCell="A6" sqref="A6"/>
      <selection pane="bottomLeft" activeCell="B2" sqref="B2"/>
    </sheetView>
  </sheetViews>
  <sheetFormatPr defaultColWidth="9" defaultRowHeight="14.25"/>
  <cols>
    <col min="1" max="1" width="2.125" style="3" customWidth="1"/>
    <col min="2" max="2" width="11" style="2" customWidth="1"/>
    <col min="3" max="3" width="31.375" style="3" customWidth="1"/>
    <col min="4" max="4" width="8.875" style="853" customWidth="1"/>
    <col min="5" max="5" width="8.125" style="555" customWidth="1"/>
    <col min="6" max="6" width="8.875" style="13" customWidth="1"/>
    <col min="7" max="7" width="31.5" style="3" customWidth="1"/>
    <col min="8" max="8" width="8.875" style="908" customWidth="1"/>
    <col min="9" max="9" width="8.125" style="555" customWidth="1"/>
    <col min="10" max="10" width="8.875" style="13" customWidth="1"/>
    <col min="11" max="11" width="31.5" style="13" customWidth="1"/>
    <col min="12" max="12" width="8.875" style="908" customWidth="1"/>
    <col min="13" max="13" width="8.125" style="555" customWidth="1"/>
    <col min="14" max="14" width="8.875" style="13" customWidth="1"/>
    <col min="15" max="15" width="9" style="13"/>
    <col min="16" max="16384" width="9" style="3"/>
  </cols>
  <sheetData>
    <row r="1" spans="1:15" s="176" customFormat="1" ht="18" customHeight="1">
      <c r="A1" s="351" t="s">
        <v>1058</v>
      </c>
      <c r="B1" s="352"/>
      <c r="C1" s="351"/>
      <c r="D1" s="824"/>
      <c r="E1" s="628"/>
      <c r="F1" s="352"/>
      <c r="G1" s="351"/>
      <c r="H1" s="854" t="s">
        <v>944</v>
      </c>
      <c r="I1" s="628"/>
      <c r="J1" s="352"/>
      <c r="K1" s="352"/>
      <c r="L1" s="889"/>
      <c r="M1" s="628"/>
      <c r="N1" s="352"/>
      <c r="O1" s="622"/>
    </row>
    <row r="2" spans="1:15" s="176" customFormat="1" ht="16.5" customHeight="1">
      <c r="A2" s="352"/>
      <c r="B2" s="352"/>
      <c r="C2" s="351"/>
      <c r="D2" s="824"/>
      <c r="E2" s="628"/>
      <c r="F2" s="352"/>
      <c r="G2" s="989"/>
      <c r="H2" s="824"/>
      <c r="I2" s="628"/>
      <c r="J2" s="352"/>
      <c r="K2" s="352"/>
      <c r="L2" s="889"/>
      <c r="M2" s="628"/>
      <c r="N2" s="352"/>
      <c r="O2" s="622"/>
    </row>
    <row r="3" spans="1:15" s="176" customFormat="1" ht="16.5" customHeight="1">
      <c r="A3" s="633"/>
      <c r="B3" s="633"/>
      <c r="C3" s="634"/>
      <c r="D3" s="878"/>
      <c r="E3" s="658"/>
      <c r="F3" s="633"/>
      <c r="G3" s="634"/>
      <c r="H3" s="878"/>
      <c r="I3" s="658"/>
      <c r="J3" s="633"/>
      <c r="K3" s="633"/>
      <c r="L3" s="997"/>
      <c r="M3" s="566"/>
      <c r="N3" s="726" t="s">
        <v>408</v>
      </c>
      <c r="O3" s="362"/>
    </row>
    <row r="4" spans="1:15" s="176" customFormat="1" ht="18" customHeight="1">
      <c r="A4" s="21" t="s">
        <v>942</v>
      </c>
      <c r="B4" s="22"/>
      <c r="C4" s="219" t="s">
        <v>1222</v>
      </c>
      <c r="D4" s="896"/>
      <c r="E4" s="740"/>
      <c r="F4" s="741"/>
      <c r="G4" s="219" t="s">
        <v>421</v>
      </c>
      <c r="H4" s="1004"/>
      <c r="I4" s="736"/>
      <c r="J4" s="746"/>
      <c r="K4" s="219" t="s">
        <v>422</v>
      </c>
      <c r="L4" s="1004"/>
      <c r="M4" s="736"/>
      <c r="N4" s="738"/>
      <c r="O4" s="360"/>
    </row>
    <row r="5" spans="1:15" s="176" customFormat="1" ht="18" customHeight="1">
      <c r="A5" s="23"/>
      <c r="B5" s="24"/>
      <c r="C5" s="455" t="s">
        <v>412</v>
      </c>
      <c r="D5" s="889" t="s">
        <v>870</v>
      </c>
      <c r="E5" s="362" t="s">
        <v>302</v>
      </c>
      <c r="F5" s="311" t="s">
        <v>413</v>
      </c>
      <c r="G5" s="455" t="s">
        <v>412</v>
      </c>
      <c r="H5" s="892" t="s">
        <v>870</v>
      </c>
      <c r="I5" s="653" t="s">
        <v>302</v>
      </c>
      <c r="J5" s="79" t="s">
        <v>413</v>
      </c>
      <c r="K5" s="455" t="s">
        <v>412</v>
      </c>
      <c r="L5" s="889" t="s">
        <v>870</v>
      </c>
      <c r="M5" s="362" t="s">
        <v>302</v>
      </c>
      <c r="N5" s="361" t="s">
        <v>413</v>
      </c>
      <c r="O5" s="622"/>
    </row>
    <row r="6" spans="1:15" ht="18.75" customHeight="1">
      <c r="A6" s="50" t="s">
        <v>945</v>
      </c>
      <c r="B6" s="226"/>
      <c r="C6" s="232"/>
      <c r="D6" s="900"/>
      <c r="E6" s="713"/>
      <c r="F6" s="233"/>
      <c r="G6" s="234"/>
      <c r="H6" s="900"/>
      <c r="I6" s="716"/>
      <c r="J6" s="240"/>
      <c r="K6" s="793"/>
      <c r="L6" s="900"/>
      <c r="M6" s="713"/>
      <c r="N6" s="233"/>
    </row>
    <row r="7" spans="1:15" ht="6" customHeight="1">
      <c r="A7" s="5"/>
      <c r="B7" s="27"/>
      <c r="C7" s="9"/>
      <c r="D7" s="870"/>
      <c r="E7" s="32"/>
      <c r="F7" s="236"/>
      <c r="H7" s="870"/>
      <c r="J7" s="241"/>
      <c r="K7" s="445"/>
      <c r="L7" s="870"/>
      <c r="M7" s="32"/>
      <c r="N7" s="236"/>
    </row>
    <row r="8" spans="1:15" ht="16.5" customHeight="1">
      <c r="A8" s="10"/>
      <c r="B8" s="37" t="s">
        <v>951</v>
      </c>
      <c r="C8" s="15" t="s">
        <v>319</v>
      </c>
      <c r="D8" s="829">
        <v>757</v>
      </c>
      <c r="E8" s="32" t="s">
        <v>18</v>
      </c>
      <c r="F8" s="316" t="s">
        <v>227</v>
      </c>
      <c r="G8" s="2" t="s">
        <v>762</v>
      </c>
      <c r="H8" s="829">
        <v>1050</v>
      </c>
      <c r="I8" s="32" t="s">
        <v>18</v>
      </c>
      <c r="J8" s="280"/>
      <c r="K8" s="309" t="s">
        <v>28</v>
      </c>
      <c r="L8" s="829">
        <v>200</v>
      </c>
      <c r="M8" s="32" t="s">
        <v>18</v>
      </c>
      <c r="N8" s="316"/>
    </row>
    <row r="9" spans="1:15" ht="16.5" customHeight="1">
      <c r="A9" s="10"/>
      <c r="B9" s="7"/>
      <c r="C9" s="15" t="s">
        <v>320</v>
      </c>
      <c r="D9" s="829">
        <v>93</v>
      </c>
      <c r="E9" s="32" t="s">
        <v>18</v>
      </c>
      <c r="F9" s="316" t="s">
        <v>227</v>
      </c>
      <c r="G9" s="2" t="s">
        <v>355</v>
      </c>
      <c r="H9" s="829">
        <v>1150</v>
      </c>
      <c r="I9" s="32" t="s">
        <v>18</v>
      </c>
      <c r="J9" s="280" t="s">
        <v>1</v>
      </c>
      <c r="K9" s="309" t="s">
        <v>249</v>
      </c>
      <c r="L9" s="829">
        <v>1225</v>
      </c>
      <c r="M9" s="32" t="s">
        <v>18</v>
      </c>
      <c r="N9" s="236"/>
    </row>
    <row r="10" spans="1:15" ht="16.5" customHeight="1">
      <c r="A10" s="10"/>
      <c r="B10" s="27"/>
      <c r="C10" s="224" t="s">
        <v>321</v>
      </c>
      <c r="D10" s="829">
        <v>64</v>
      </c>
      <c r="E10" s="32" t="s">
        <v>18</v>
      </c>
      <c r="F10" s="236"/>
      <c r="G10" s="2" t="s">
        <v>74</v>
      </c>
      <c r="H10" s="829">
        <v>1259</v>
      </c>
      <c r="I10" s="32" t="s">
        <v>18</v>
      </c>
      <c r="J10" s="280"/>
      <c r="K10" s="309" t="s">
        <v>326</v>
      </c>
      <c r="L10" s="829">
        <v>113</v>
      </c>
      <c r="M10" s="32" t="s">
        <v>18</v>
      </c>
      <c r="N10" s="236"/>
    </row>
    <row r="11" spans="1:15" ht="16.5" customHeight="1">
      <c r="A11" s="10"/>
      <c r="B11" s="27"/>
      <c r="C11" s="15" t="s">
        <v>322</v>
      </c>
      <c r="D11" s="829">
        <v>45</v>
      </c>
      <c r="E11" s="32" t="s">
        <v>18</v>
      </c>
      <c r="F11" s="443"/>
      <c r="G11" s="2" t="s">
        <v>349</v>
      </c>
      <c r="H11" s="829">
        <v>1271</v>
      </c>
      <c r="I11" s="32" t="s">
        <v>27</v>
      </c>
      <c r="J11" s="280"/>
      <c r="K11" s="309" t="s">
        <v>327</v>
      </c>
      <c r="L11" s="829">
        <v>1434</v>
      </c>
      <c r="M11" s="32" t="s">
        <v>18</v>
      </c>
      <c r="N11" s="316" t="s">
        <v>1</v>
      </c>
    </row>
    <row r="12" spans="1:15" ht="16.5" customHeight="1">
      <c r="A12" s="10"/>
      <c r="B12" s="7"/>
      <c r="C12" s="15" t="s">
        <v>323</v>
      </c>
      <c r="D12" s="829">
        <v>45</v>
      </c>
      <c r="E12" s="32" t="s">
        <v>18</v>
      </c>
      <c r="F12" s="316"/>
      <c r="G12" s="2" t="s">
        <v>253</v>
      </c>
      <c r="H12" s="1126">
        <v>261</v>
      </c>
      <c r="I12" s="1127" t="s">
        <v>18</v>
      </c>
      <c r="J12" s="280" t="s">
        <v>227</v>
      </c>
      <c r="K12" s="309" t="s">
        <v>254</v>
      </c>
      <c r="L12" s="829">
        <v>3125</v>
      </c>
      <c r="M12" s="32" t="s">
        <v>18</v>
      </c>
      <c r="N12" s="236" t="s">
        <v>227</v>
      </c>
    </row>
    <row r="13" spans="1:15" ht="16.5" customHeight="1">
      <c r="A13" s="10"/>
      <c r="B13" s="27"/>
      <c r="C13" s="15" t="s">
        <v>324</v>
      </c>
      <c r="D13" s="829">
        <v>592</v>
      </c>
      <c r="E13" s="32" t="s">
        <v>18</v>
      </c>
      <c r="F13" s="236"/>
      <c r="G13" s="2"/>
      <c r="H13" s="829">
        <f>SUM(H8:H12)</f>
        <v>4991</v>
      </c>
      <c r="I13" s="32"/>
      <c r="J13" s="280"/>
      <c r="K13" s="300" t="s">
        <v>255</v>
      </c>
      <c r="L13" s="901">
        <v>2872</v>
      </c>
      <c r="M13" s="764" t="s">
        <v>18</v>
      </c>
      <c r="N13" s="236" t="s">
        <v>1</v>
      </c>
    </row>
    <row r="14" spans="1:15" ht="16.5" customHeight="1">
      <c r="A14" s="10"/>
      <c r="B14" s="27"/>
      <c r="C14" s="15" t="s">
        <v>146</v>
      </c>
      <c r="D14" s="829">
        <v>658</v>
      </c>
      <c r="E14" s="32" t="s">
        <v>18</v>
      </c>
      <c r="F14" s="316"/>
      <c r="G14" s="2"/>
      <c r="H14" s="829"/>
      <c r="I14" s="32"/>
      <c r="J14" s="316"/>
      <c r="K14" s="309"/>
      <c r="L14" s="829">
        <f>SUM(L8:L13)</f>
        <v>8969</v>
      </c>
      <c r="M14" s="765"/>
      <c r="N14" s="443"/>
    </row>
    <row r="15" spans="1:15" ht="16.5" customHeight="1">
      <c r="A15" s="10"/>
      <c r="B15" s="7"/>
      <c r="C15" s="15" t="s">
        <v>325</v>
      </c>
      <c r="D15" s="901">
        <v>20</v>
      </c>
      <c r="E15" s="764" t="s">
        <v>18</v>
      </c>
      <c r="F15" s="236"/>
      <c r="G15" s="2"/>
      <c r="H15" s="829"/>
      <c r="I15" s="32"/>
      <c r="J15" s="280" t="s">
        <v>227</v>
      </c>
      <c r="K15" s="309"/>
      <c r="L15" s="829"/>
      <c r="M15" s="765"/>
      <c r="N15" s="325"/>
    </row>
    <row r="16" spans="1:15" ht="16.5" customHeight="1">
      <c r="A16" s="10"/>
      <c r="B16" s="27"/>
      <c r="C16" s="15"/>
      <c r="D16" s="829">
        <f>SUM(D8:D15)</f>
        <v>2274</v>
      </c>
      <c r="E16" s="32"/>
      <c r="F16" s="316"/>
      <c r="G16" s="2"/>
      <c r="H16" s="829"/>
      <c r="I16" s="32"/>
      <c r="J16" s="280"/>
      <c r="K16" s="309"/>
      <c r="L16" s="829"/>
      <c r="M16" s="32"/>
      <c r="N16" s="316" t="s">
        <v>1</v>
      </c>
    </row>
    <row r="17" spans="1:14" ht="16.5" customHeight="1">
      <c r="A17" s="10"/>
      <c r="B17" s="7"/>
      <c r="C17" s="15"/>
      <c r="D17" s="829"/>
      <c r="E17" s="32"/>
      <c r="F17" s="316"/>
      <c r="G17" s="2"/>
      <c r="H17" s="829"/>
      <c r="I17" s="32"/>
      <c r="J17" s="769"/>
      <c r="K17" s="309" t="s">
        <v>254</v>
      </c>
      <c r="L17" s="829">
        <v>290</v>
      </c>
      <c r="M17" s="32" t="s">
        <v>10</v>
      </c>
      <c r="N17" s="236">
        <v>2020</v>
      </c>
    </row>
    <row r="18" spans="1:14" ht="16.5" customHeight="1">
      <c r="A18" s="10"/>
      <c r="B18" s="27"/>
      <c r="C18" s="15"/>
      <c r="D18" s="829"/>
      <c r="E18" s="32"/>
      <c r="F18" s="236"/>
      <c r="G18" s="2"/>
      <c r="H18" s="829"/>
      <c r="I18" s="32"/>
      <c r="J18" s="280"/>
      <c r="K18" s="309"/>
      <c r="L18" s="829"/>
      <c r="M18" s="32"/>
      <c r="N18" s="236"/>
    </row>
    <row r="19" spans="1:14" ht="16.5" customHeight="1">
      <c r="A19" s="10"/>
      <c r="B19" s="27"/>
      <c r="C19" s="15"/>
      <c r="D19" s="829"/>
      <c r="E19" s="32"/>
      <c r="F19" s="316"/>
      <c r="G19" s="2"/>
      <c r="H19" s="829"/>
      <c r="I19" s="32"/>
      <c r="J19" s="280"/>
      <c r="K19" s="309"/>
      <c r="L19" s="829"/>
      <c r="M19" s="32"/>
      <c r="N19" s="316"/>
    </row>
    <row r="20" spans="1:14" ht="16.5" customHeight="1">
      <c r="A20" s="10"/>
      <c r="B20" s="27"/>
      <c r="C20" s="15"/>
      <c r="D20" s="829"/>
      <c r="E20" s="32"/>
      <c r="F20" s="316"/>
      <c r="G20" s="2"/>
      <c r="H20" s="829"/>
      <c r="I20" s="32"/>
      <c r="J20" s="280"/>
      <c r="K20" s="309"/>
      <c r="L20" s="829"/>
      <c r="M20" s="32"/>
      <c r="N20" s="316"/>
    </row>
    <row r="21" spans="1:14" ht="16.5" customHeight="1">
      <c r="A21" s="10"/>
      <c r="B21" s="7"/>
      <c r="C21" s="126" t="s">
        <v>1174</v>
      </c>
      <c r="D21" s="829">
        <v>2274</v>
      </c>
      <c r="E21" s="32"/>
      <c r="F21" s="316" t="s">
        <v>227</v>
      </c>
      <c r="G21" s="4" t="s">
        <v>1174</v>
      </c>
      <c r="H21" s="829">
        <v>4991</v>
      </c>
      <c r="I21" s="32"/>
      <c r="J21" s="280" t="s">
        <v>227</v>
      </c>
      <c r="K21" s="4" t="s">
        <v>1174</v>
      </c>
      <c r="L21" s="829">
        <v>8969</v>
      </c>
      <c r="M21" s="32"/>
      <c r="N21" s="236"/>
    </row>
    <row r="22" spans="1:14" ht="16.5" customHeight="1">
      <c r="A22" s="10"/>
      <c r="B22" s="27"/>
      <c r="C22" s="126" t="s">
        <v>1175</v>
      </c>
      <c r="D22" s="829">
        <v>0</v>
      </c>
      <c r="E22" s="32"/>
      <c r="F22" s="236" t="s">
        <v>227</v>
      </c>
      <c r="G22" s="4" t="s">
        <v>1175</v>
      </c>
      <c r="H22" s="829">
        <v>0</v>
      </c>
      <c r="I22" s="32"/>
      <c r="J22" s="280" t="s">
        <v>227</v>
      </c>
      <c r="K22" s="4" t="s">
        <v>1175</v>
      </c>
      <c r="L22" s="829">
        <v>290</v>
      </c>
      <c r="M22" s="32"/>
      <c r="N22" s="236"/>
    </row>
    <row r="23" spans="1:14" ht="16.5" customHeight="1">
      <c r="A23" s="10"/>
      <c r="B23" s="27"/>
      <c r="C23" s="126" t="s">
        <v>1129</v>
      </c>
      <c r="D23" s="829">
        <v>2274</v>
      </c>
      <c r="E23" s="32"/>
      <c r="F23" s="316"/>
      <c r="G23" s="4" t="s">
        <v>1129</v>
      </c>
      <c r="H23" s="829">
        <v>4991</v>
      </c>
      <c r="I23" s="32"/>
      <c r="J23" s="280"/>
      <c r="K23" s="4" t="s">
        <v>1114</v>
      </c>
      <c r="L23" s="829">
        <f>L21+L22</f>
        <v>9259</v>
      </c>
      <c r="M23" s="32"/>
      <c r="N23" s="316"/>
    </row>
    <row r="24" spans="1:14" ht="16.5" customHeight="1">
      <c r="A24" s="10"/>
      <c r="B24" s="27"/>
      <c r="C24" s="45"/>
      <c r="D24" s="905"/>
      <c r="E24" s="714"/>
      <c r="F24" s="228"/>
      <c r="G24" s="275"/>
      <c r="H24" s="905"/>
      <c r="I24" s="714"/>
      <c r="J24" s="279"/>
      <c r="K24" s="275"/>
      <c r="L24" s="905"/>
      <c r="M24" s="714"/>
      <c r="N24" s="228"/>
    </row>
    <row r="25" spans="1:14" ht="16.5" customHeight="1">
      <c r="A25" s="10"/>
      <c r="B25" s="38"/>
      <c r="C25" s="15"/>
      <c r="D25" s="813"/>
      <c r="E25" s="32"/>
      <c r="F25" s="236"/>
      <c r="G25" s="2" t="s">
        <v>2</v>
      </c>
      <c r="H25" s="813" t="s">
        <v>2</v>
      </c>
      <c r="I25" s="32"/>
      <c r="J25" s="280"/>
      <c r="K25" s="309" t="s">
        <v>2</v>
      </c>
      <c r="L25" s="813" t="s">
        <v>2</v>
      </c>
      <c r="M25" s="32"/>
      <c r="N25" s="236"/>
    </row>
    <row r="26" spans="1:14" ht="16.5" customHeight="1">
      <c r="A26" s="10"/>
      <c r="B26" s="37" t="s">
        <v>949</v>
      </c>
      <c r="C26" s="15"/>
      <c r="D26" s="813"/>
      <c r="E26" s="32"/>
      <c r="F26" s="316"/>
      <c r="G26" s="2" t="s">
        <v>349</v>
      </c>
      <c r="H26" s="829">
        <v>431</v>
      </c>
      <c r="I26" s="32" t="s">
        <v>18</v>
      </c>
      <c r="J26" s="280" t="s">
        <v>1</v>
      </c>
      <c r="K26" s="309" t="s">
        <v>327</v>
      </c>
      <c r="L26" s="829">
        <v>273</v>
      </c>
      <c r="M26" s="32" t="s">
        <v>18</v>
      </c>
      <c r="N26" s="316"/>
    </row>
    <row r="27" spans="1:14" ht="16.5" customHeight="1">
      <c r="A27" s="10"/>
      <c r="B27" s="7"/>
      <c r="C27" s="15"/>
      <c r="D27" s="813"/>
      <c r="E27" s="32"/>
      <c r="F27" s="316"/>
      <c r="G27" s="2" t="s">
        <v>256</v>
      </c>
      <c r="H27" s="1126">
        <v>450</v>
      </c>
      <c r="I27" s="1127" t="s">
        <v>18</v>
      </c>
      <c r="J27" s="280"/>
      <c r="K27" s="309" t="s">
        <v>227</v>
      </c>
      <c r="L27" s="829" t="s">
        <v>227</v>
      </c>
      <c r="M27" s="32" t="s">
        <v>227</v>
      </c>
      <c r="N27" s="236" t="s">
        <v>2</v>
      </c>
    </row>
    <row r="28" spans="1:14" ht="16.5" customHeight="1">
      <c r="A28" s="10"/>
      <c r="B28" s="27"/>
      <c r="C28" s="15"/>
      <c r="D28" s="813"/>
      <c r="E28" s="32"/>
      <c r="F28" s="236"/>
      <c r="G28" s="2"/>
      <c r="H28" s="829">
        <f>SUM(H26:H27)</f>
        <v>881</v>
      </c>
      <c r="I28" s="32"/>
      <c r="J28" s="280"/>
      <c r="K28" s="309"/>
      <c r="L28" s="829"/>
      <c r="M28" s="32"/>
      <c r="N28" s="325"/>
    </row>
    <row r="29" spans="1:14" ht="16.5" customHeight="1">
      <c r="A29" s="10"/>
      <c r="B29" s="27"/>
      <c r="C29" s="15"/>
      <c r="D29" s="813"/>
      <c r="E29" s="32"/>
      <c r="F29" s="236"/>
      <c r="G29" s="2"/>
      <c r="H29" s="829"/>
      <c r="I29" s="32"/>
      <c r="J29" s="280"/>
      <c r="K29" s="309"/>
      <c r="L29" s="829"/>
      <c r="M29" s="32"/>
      <c r="N29" s="325"/>
    </row>
    <row r="30" spans="1:14" ht="16.5" customHeight="1">
      <c r="A30" s="10"/>
      <c r="B30" s="27"/>
      <c r="C30" s="15"/>
      <c r="D30" s="813"/>
      <c r="E30" s="32"/>
      <c r="F30" s="236"/>
      <c r="G30" s="2"/>
      <c r="H30" s="829"/>
      <c r="I30" s="32"/>
      <c r="J30" s="280"/>
      <c r="K30" s="309"/>
      <c r="L30" s="829"/>
      <c r="M30" s="32"/>
      <c r="N30" s="325"/>
    </row>
    <row r="31" spans="1:14" ht="16.5" customHeight="1">
      <c r="A31" s="10"/>
      <c r="B31" s="27"/>
      <c r="C31" s="15"/>
      <c r="D31" s="813"/>
      <c r="E31" s="32"/>
      <c r="F31" s="236"/>
      <c r="G31" s="2"/>
      <c r="H31" s="829"/>
      <c r="I31" s="32"/>
      <c r="J31" s="280"/>
      <c r="K31" s="309"/>
      <c r="L31" s="829"/>
      <c r="M31" s="32"/>
      <c r="N31" s="325"/>
    </row>
    <row r="32" spans="1:14" ht="16.5" customHeight="1">
      <c r="A32" s="10"/>
      <c r="B32" s="27"/>
      <c r="C32" s="126" t="s">
        <v>1174</v>
      </c>
      <c r="D32" s="829">
        <v>0</v>
      </c>
      <c r="E32" s="32"/>
      <c r="F32" s="316" t="s">
        <v>1</v>
      </c>
      <c r="G32" s="4" t="s">
        <v>1174</v>
      </c>
      <c r="H32" s="829">
        <v>881</v>
      </c>
      <c r="I32" s="32" t="s">
        <v>1</v>
      </c>
      <c r="J32" s="280" t="s">
        <v>1</v>
      </c>
      <c r="K32" s="4" t="s">
        <v>1174</v>
      </c>
      <c r="L32" s="829">
        <v>273</v>
      </c>
      <c r="M32" s="32"/>
      <c r="N32" s="316"/>
    </row>
    <row r="33" spans="1:14" ht="16.5" customHeight="1">
      <c r="A33" s="10"/>
      <c r="B33" s="7"/>
      <c r="C33" s="126" t="s">
        <v>1175</v>
      </c>
      <c r="D33" s="829">
        <v>0</v>
      </c>
      <c r="E33" s="32"/>
      <c r="F33" s="316"/>
      <c r="G33" s="4" t="s">
        <v>1175</v>
      </c>
      <c r="H33" s="829">
        <v>0</v>
      </c>
      <c r="I33" s="32"/>
      <c r="J33" s="280"/>
      <c r="K33" s="4" t="s">
        <v>1175</v>
      </c>
      <c r="L33" s="829">
        <v>0</v>
      </c>
      <c r="M33" s="32"/>
      <c r="N33" s="236"/>
    </row>
    <row r="34" spans="1:14" ht="16.5" customHeight="1">
      <c r="A34" s="10"/>
      <c r="B34" s="27"/>
      <c r="C34" s="126" t="s">
        <v>1114</v>
      </c>
      <c r="D34" s="829">
        <v>0</v>
      </c>
      <c r="E34" s="32"/>
      <c r="F34" s="236"/>
      <c r="G34" s="4" t="s">
        <v>1114</v>
      </c>
      <c r="H34" s="829">
        <v>881</v>
      </c>
      <c r="I34" s="32"/>
      <c r="J34" s="280" t="s">
        <v>1</v>
      </c>
      <c r="K34" s="4" t="s">
        <v>1114</v>
      </c>
      <c r="L34" s="829">
        <v>273</v>
      </c>
      <c r="M34" s="32"/>
      <c r="N34" s="236"/>
    </row>
    <row r="35" spans="1:14" ht="16.5" customHeight="1">
      <c r="A35" s="10"/>
      <c r="B35" s="7"/>
      <c r="C35" s="126"/>
      <c r="D35" s="813"/>
      <c r="E35" s="29"/>
      <c r="F35" s="7"/>
      <c r="G35" s="4"/>
      <c r="H35" s="813"/>
      <c r="I35" s="29"/>
      <c r="J35" s="91"/>
      <c r="K35" s="309"/>
      <c r="L35" s="813"/>
      <c r="M35" s="29"/>
      <c r="N35" s="27"/>
    </row>
    <row r="36" spans="1:14" ht="16.5" customHeight="1">
      <c r="A36" s="96"/>
      <c r="B36" s="226"/>
      <c r="C36" s="34"/>
      <c r="D36" s="832"/>
      <c r="E36" s="388"/>
      <c r="F36" s="226"/>
      <c r="G36" s="35"/>
      <c r="H36" s="832"/>
      <c r="I36" s="388"/>
      <c r="J36" s="226"/>
      <c r="K36" s="470"/>
      <c r="L36" s="832"/>
      <c r="M36" s="388"/>
      <c r="N36" s="226"/>
    </row>
    <row r="37" spans="1:14" ht="16.5" customHeight="1">
      <c r="A37" s="15" t="s">
        <v>1221</v>
      </c>
      <c r="B37" s="38"/>
      <c r="C37" s="126" t="s">
        <v>1174</v>
      </c>
      <c r="D37" s="818">
        <v>2274</v>
      </c>
      <c r="E37" s="32"/>
      <c r="F37" s="236"/>
      <c r="G37" s="4" t="s">
        <v>1174</v>
      </c>
      <c r="H37" s="818">
        <v>5872</v>
      </c>
      <c r="I37" s="32"/>
      <c r="J37" s="236"/>
      <c r="K37" s="126" t="s">
        <v>1174</v>
      </c>
      <c r="L37" s="818">
        <v>9242</v>
      </c>
      <c r="M37" s="32"/>
      <c r="N37" s="236"/>
    </row>
    <row r="38" spans="1:14" ht="16.5" customHeight="1">
      <c r="A38" s="9"/>
      <c r="B38" s="38"/>
      <c r="C38" s="126" t="s">
        <v>1175</v>
      </c>
      <c r="D38" s="818">
        <v>0</v>
      </c>
      <c r="E38" s="32"/>
      <c r="F38" s="236"/>
      <c r="G38" s="4" t="s">
        <v>1175</v>
      </c>
      <c r="H38" s="818">
        <v>0</v>
      </c>
      <c r="I38" s="32"/>
      <c r="J38" s="236"/>
      <c r="K38" s="126" t="s">
        <v>1175</v>
      </c>
      <c r="L38" s="818">
        <v>290</v>
      </c>
      <c r="M38" s="32"/>
      <c r="N38" s="236"/>
    </row>
    <row r="39" spans="1:14" ht="16.5" customHeight="1">
      <c r="A39" s="9"/>
      <c r="B39" s="38"/>
      <c r="C39" s="126" t="s">
        <v>1114</v>
      </c>
      <c r="D39" s="829">
        <v>2274</v>
      </c>
      <c r="E39" s="32"/>
      <c r="F39" s="236"/>
      <c r="G39" s="753" t="s">
        <v>1114</v>
      </c>
      <c r="H39" s="829">
        <v>5872</v>
      </c>
      <c r="I39" s="32"/>
      <c r="J39" s="236"/>
      <c r="K39" s="231" t="s">
        <v>1114</v>
      </c>
      <c r="L39" s="829">
        <v>9532</v>
      </c>
      <c r="M39" s="32"/>
      <c r="N39" s="236"/>
    </row>
    <row r="40" spans="1:14" ht="16.5" customHeight="1">
      <c r="A40" s="18"/>
      <c r="B40" s="131"/>
      <c r="C40" s="18"/>
      <c r="D40" s="902"/>
      <c r="E40" s="715"/>
      <c r="F40" s="722"/>
      <c r="G40" s="238"/>
      <c r="H40" s="907"/>
      <c r="I40" s="715"/>
      <c r="J40" s="770"/>
      <c r="K40" s="794"/>
      <c r="L40" s="907"/>
      <c r="M40" s="715"/>
      <c r="N40" s="722"/>
    </row>
    <row r="41" spans="1:14" ht="16.5" customHeight="1"/>
    <row r="42" spans="1:14" ht="14.25" customHeight="1"/>
    <row r="43" spans="1:14" ht="14.25" customHeight="1"/>
  </sheetData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47" firstPageNumber="95" orientation="portrait" useFirstPageNumber="1" r:id="rId1"/>
  <headerFooter scaleWithDoc="0" alignWithMargins="0">
    <oddFooter>&amp;C126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7">
    <tabColor rgb="FFFFFF00"/>
    <pageSetUpPr fitToPage="1"/>
  </sheetPr>
  <dimension ref="A1:O409"/>
  <sheetViews>
    <sheetView showGridLines="0" view="pageBreakPreview" zoomScaleNormal="85" zoomScaleSheetLayoutView="100" workbookViewId="0">
      <pane ySplit="5" topLeftCell="A6" activePane="bottomLeft" state="frozen"/>
      <selection activeCell="A6" sqref="A6"/>
      <selection pane="bottomLeft" activeCell="B1" sqref="B1"/>
    </sheetView>
  </sheetViews>
  <sheetFormatPr defaultColWidth="9" defaultRowHeight="14.25"/>
  <cols>
    <col min="1" max="1" width="2.125" style="3" customWidth="1"/>
    <col min="2" max="2" width="11" style="2" customWidth="1"/>
    <col min="3" max="3" width="31.375" style="3" customWidth="1"/>
    <col min="4" max="4" width="8.875" style="853" customWidth="1"/>
    <col min="5" max="5" width="8.125" style="555" customWidth="1"/>
    <col min="6" max="6" width="8.875" style="13" customWidth="1"/>
    <col min="7" max="7" width="31.5" style="3" customWidth="1"/>
    <col min="8" max="8" width="8.875" style="908" customWidth="1"/>
    <col min="9" max="9" width="8.125" style="555" customWidth="1"/>
    <col min="10" max="10" width="8.875" style="13" customWidth="1"/>
    <col min="11" max="11" width="31.5" style="13" customWidth="1"/>
    <col min="12" max="12" width="8.875" style="908" customWidth="1"/>
    <col min="13" max="13" width="8.125" style="555" customWidth="1"/>
    <col min="14" max="14" width="8.875" style="13" customWidth="1"/>
    <col min="15" max="15" width="9" style="13"/>
    <col min="16" max="16384" width="9" style="3"/>
  </cols>
  <sheetData>
    <row r="1" spans="1:15" s="176" customFormat="1" ht="18" customHeight="1">
      <c r="A1" s="351" t="s">
        <v>1058</v>
      </c>
      <c r="B1" s="352"/>
      <c r="C1" s="351"/>
      <c r="D1" s="824"/>
      <c r="E1" s="628"/>
      <c r="F1" s="352"/>
      <c r="G1" s="351"/>
      <c r="H1" s="854" t="s">
        <v>944</v>
      </c>
      <c r="I1" s="628"/>
      <c r="J1" s="352"/>
      <c r="K1" s="352"/>
      <c r="L1" s="824"/>
      <c r="M1" s="628"/>
      <c r="N1" s="352"/>
      <c r="O1" s="622"/>
    </row>
    <row r="2" spans="1:15" s="176" customFormat="1" ht="16.5" customHeight="1">
      <c r="A2" s="352"/>
      <c r="B2" s="352"/>
      <c r="C2" s="351"/>
      <c r="D2" s="824"/>
      <c r="E2" s="628"/>
      <c r="F2" s="352"/>
      <c r="G2" s="351"/>
      <c r="H2" s="824"/>
      <c r="I2" s="628"/>
      <c r="J2" s="352"/>
      <c r="K2" s="352"/>
      <c r="L2" s="824"/>
      <c r="M2" s="628"/>
      <c r="N2" s="352"/>
      <c r="O2" s="622"/>
    </row>
    <row r="3" spans="1:15" s="176" customFormat="1" ht="16.5" customHeight="1">
      <c r="A3" s="312"/>
      <c r="B3" s="312"/>
      <c r="C3" s="358"/>
      <c r="D3" s="889"/>
      <c r="E3" s="362"/>
      <c r="F3" s="312"/>
      <c r="G3" s="358"/>
      <c r="H3" s="889"/>
      <c r="I3" s="362"/>
      <c r="J3" s="312"/>
      <c r="K3" s="312" t="s">
        <v>227</v>
      </c>
      <c r="L3" s="997"/>
      <c r="M3" s="566"/>
      <c r="N3" s="564" t="s">
        <v>408</v>
      </c>
      <c r="O3" s="362"/>
    </row>
    <row r="4" spans="1:15" s="176" customFormat="1" ht="18" customHeight="1">
      <c r="A4" s="21" t="s">
        <v>952</v>
      </c>
      <c r="B4" s="22"/>
      <c r="C4" s="219" t="s">
        <v>953</v>
      </c>
      <c r="D4" s="896"/>
      <c r="E4" s="740"/>
      <c r="F4" s="741"/>
      <c r="G4" s="219" t="s">
        <v>423</v>
      </c>
      <c r="H4" s="1009"/>
      <c r="I4" s="740"/>
      <c r="J4" s="741"/>
      <c r="K4" s="219" t="s">
        <v>424</v>
      </c>
      <c r="L4" s="1004"/>
      <c r="M4" s="736"/>
      <c r="N4" s="738"/>
      <c r="O4" s="360"/>
    </row>
    <row r="5" spans="1:15" s="176" customFormat="1" ht="18" customHeight="1">
      <c r="A5" s="23"/>
      <c r="B5" s="24"/>
      <c r="C5" s="455" t="s">
        <v>412</v>
      </c>
      <c r="D5" s="892" t="s">
        <v>870</v>
      </c>
      <c r="E5" s="653" t="s">
        <v>302</v>
      </c>
      <c r="F5" s="1010" t="s">
        <v>413</v>
      </c>
      <c r="G5" s="455" t="s">
        <v>412</v>
      </c>
      <c r="H5" s="892" t="s">
        <v>870</v>
      </c>
      <c r="I5" s="653" t="s">
        <v>302</v>
      </c>
      <c r="J5" s="1010" t="s">
        <v>413</v>
      </c>
      <c r="K5" s="455" t="s">
        <v>412</v>
      </c>
      <c r="L5" s="892" t="s">
        <v>870</v>
      </c>
      <c r="M5" s="653" t="s">
        <v>302</v>
      </c>
      <c r="N5" s="1008" t="s">
        <v>413</v>
      </c>
      <c r="O5" s="622"/>
    </row>
    <row r="6" spans="1:15" ht="18.75" customHeight="1">
      <c r="A6" s="43" t="s">
        <v>945</v>
      </c>
      <c r="B6" s="27"/>
      <c r="C6" s="9"/>
      <c r="D6" s="870"/>
      <c r="F6" s="242"/>
      <c r="G6" s="9"/>
      <c r="H6" s="870"/>
      <c r="I6" s="32"/>
      <c r="J6" s="236"/>
      <c r="K6" s="309"/>
      <c r="L6" s="813"/>
      <c r="M6" s="32"/>
      <c r="N6" s="236"/>
    </row>
    <row r="7" spans="1:15" ht="6" customHeight="1">
      <c r="A7" s="5"/>
      <c r="B7" s="27"/>
      <c r="C7" s="9"/>
      <c r="D7" s="870"/>
      <c r="F7" s="242"/>
      <c r="G7" s="9"/>
      <c r="H7" s="870"/>
      <c r="I7" s="32"/>
      <c r="J7" s="236"/>
      <c r="K7" s="309"/>
      <c r="L7" s="813"/>
      <c r="M7" s="32"/>
      <c r="N7" s="244"/>
    </row>
    <row r="8" spans="1:15" ht="16.5" customHeight="1">
      <c r="A8" s="10"/>
      <c r="B8" s="37" t="s">
        <v>951</v>
      </c>
      <c r="C8" s="15" t="s">
        <v>249</v>
      </c>
      <c r="D8" s="829">
        <v>1115</v>
      </c>
      <c r="E8" s="32" t="s">
        <v>18</v>
      </c>
      <c r="F8" s="236"/>
      <c r="G8" s="15" t="s">
        <v>249</v>
      </c>
      <c r="H8" s="829">
        <v>2273</v>
      </c>
      <c r="I8" s="32" t="s">
        <v>18</v>
      </c>
      <c r="J8" s="236" t="s">
        <v>227</v>
      </c>
      <c r="K8" s="309" t="s">
        <v>761</v>
      </c>
      <c r="L8" s="829">
        <v>300</v>
      </c>
      <c r="M8" s="32" t="s">
        <v>18</v>
      </c>
      <c r="N8" s="244"/>
    </row>
    <row r="9" spans="1:15" ht="16.5" customHeight="1">
      <c r="A9" s="10"/>
      <c r="B9" s="27"/>
      <c r="C9" s="15" t="s">
        <v>328</v>
      </c>
      <c r="D9" s="829">
        <v>590</v>
      </c>
      <c r="E9" s="32" t="s">
        <v>18</v>
      </c>
      <c r="F9" s="236"/>
      <c r="G9" s="15" t="s">
        <v>1178</v>
      </c>
      <c r="H9" s="829">
        <v>2902</v>
      </c>
      <c r="I9" s="32" t="s">
        <v>18</v>
      </c>
      <c r="J9" s="236"/>
      <c r="K9" s="309" t="s">
        <v>248</v>
      </c>
      <c r="L9" s="829">
        <v>120</v>
      </c>
      <c r="M9" s="32" t="s">
        <v>18</v>
      </c>
      <c r="N9" s="244"/>
    </row>
    <row r="10" spans="1:15" ht="16.5" customHeight="1">
      <c r="A10" s="10"/>
      <c r="B10" s="27"/>
      <c r="C10" s="15" t="s">
        <v>329</v>
      </c>
      <c r="D10" s="829">
        <v>1690</v>
      </c>
      <c r="E10" s="32" t="s">
        <v>18</v>
      </c>
      <c r="F10" s="236"/>
      <c r="G10" s="15" t="s">
        <v>329</v>
      </c>
      <c r="H10" s="829">
        <v>5778</v>
      </c>
      <c r="I10" s="32" t="s">
        <v>18</v>
      </c>
      <c r="J10" s="236" t="s">
        <v>227</v>
      </c>
      <c r="K10" s="309" t="s">
        <v>1180</v>
      </c>
      <c r="L10" s="829">
        <v>265</v>
      </c>
      <c r="M10" s="32" t="s">
        <v>1168</v>
      </c>
      <c r="N10" s="244"/>
    </row>
    <row r="11" spans="1:15" ht="16.5" customHeight="1">
      <c r="A11" s="10"/>
      <c r="B11" s="27"/>
      <c r="C11" s="15" t="s">
        <v>1179</v>
      </c>
      <c r="D11" s="829">
        <v>1090</v>
      </c>
      <c r="E11" s="32" t="s">
        <v>18</v>
      </c>
      <c r="F11" s="325"/>
      <c r="G11" s="15" t="s">
        <v>254</v>
      </c>
      <c r="H11" s="829">
        <v>3106</v>
      </c>
      <c r="I11" s="32" t="s">
        <v>18</v>
      </c>
      <c r="J11" s="236" t="s">
        <v>227</v>
      </c>
      <c r="K11" s="309" t="s">
        <v>250</v>
      </c>
      <c r="L11" s="829">
        <v>370</v>
      </c>
      <c r="M11" s="32" t="s">
        <v>18</v>
      </c>
      <c r="N11" s="244"/>
    </row>
    <row r="12" spans="1:15" ht="16.5" customHeight="1">
      <c r="A12" s="10"/>
      <c r="B12" s="27"/>
      <c r="C12" s="15" t="s">
        <v>254</v>
      </c>
      <c r="D12" s="829">
        <v>1900</v>
      </c>
      <c r="E12" s="32" t="s">
        <v>18</v>
      </c>
      <c r="F12" s="236"/>
      <c r="G12" s="15" t="s">
        <v>257</v>
      </c>
      <c r="H12" s="901">
        <v>4621</v>
      </c>
      <c r="I12" s="764" t="s">
        <v>18</v>
      </c>
      <c r="J12" s="236" t="s">
        <v>227</v>
      </c>
      <c r="K12" s="309" t="s">
        <v>251</v>
      </c>
      <c r="L12" s="829">
        <v>450</v>
      </c>
      <c r="M12" s="32" t="s">
        <v>18</v>
      </c>
      <c r="N12" s="244"/>
    </row>
    <row r="13" spans="1:15" ht="16.5" customHeight="1">
      <c r="A13" s="10"/>
      <c r="B13" s="27"/>
      <c r="C13" s="15" t="s">
        <v>257</v>
      </c>
      <c r="D13" s="901">
        <v>2580</v>
      </c>
      <c r="E13" s="764" t="s">
        <v>18</v>
      </c>
      <c r="F13" s="236" t="s">
        <v>227</v>
      </c>
      <c r="G13" s="15"/>
      <c r="H13" s="829">
        <f>SUM(H8:H12)</f>
        <v>18680</v>
      </c>
      <c r="I13" s="32"/>
      <c r="J13" s="236" t="s">
        <v>227</v>
      </c>
      <c r="K13" s="309" t="s">
        <v>54</v>
      </c>
      <c r="L13" s="829">
        <v>410</v>
      </c>
      <c r="M13" s="32" t="s">
        <v>18</v>
      </c>
      <c r="N13" s="244"/>
    </row>
    <row r="14" spans="1:15" ht="16.5" customHeight="1">
      <c r="A14" s="10"/>
      <c r="B14" s="27"/>
      <c r="C14" s="15"/>
      <c r="D14" s="829">
        <f>SUM(D8:D13)</f>
        <v>8965</v>
      </c>
      <c r="E14" s="32"/>
      <c r="F14" s="236"/>
      <c r="G14" s="15"/>
      <c r="H14" s="829"/>
      <c r="I14" s="32"/>
      <c r="J14" s="236" t="s">
        <v>227</v>
      </c>
      <c r="K14" s="300" t="s">
        <v>330</v>
      </c>
      <c r="L14" s="901">
        <v>355</v>
      </c>
      <c r="M14" s="764" t="s">
        <v>18</v>
      </c>
      <c r="N14" s="244"/>
    </row>
    <row r="15" spans="1:15" ht="16.5" customHeight="1">
      <c r="A15" s="10"/>
      <c r="B15" s="27"/>
      <c r="C15" s="15"/>
      <c r="D15" s="829"/>
      <c r="E15" s="32"/>
      <c r="F15" s="236"/>
      <c r="G15" s="15"/>
      <c r="H15" s="829"/>
      <c r="I15" s="32"/>
      <c r="J15" s="236"/>
      <c r="K15" s="309"/>
      <c r="L15" s="829">
        <f>SUM(L8:L14)</f>
        <v>2270</v>
      </c>
      <c r="M15" s="32"/>
      <c r="N15" s="244"/>
    </row>
    <row r="16" spans="1:15" ht="16.5" customHeight="1">
      <c r="A16" s="10"/>
      <c r="B16" s="27"/>
      <c r="C16" s="15"/>
      <c r="D16" s="829"/>
      <c r="E16" s="32"/>
      <c r="F16" s="236"/>
      <c r="G16" s="15"/>
      <c r="H16" s="829"/>
      <c r="I16" s="32"/>
      <c r="J16" s="236"/>
      <c r="K16" s="309"/>
      <c r="L16" s="829"/>
      <c r="M16" s="32"/>
      <c r="N16" s="244"/>
    </row>
    <row r="17" spans="1:14" ht="16.5" customHeight="1">
      <c r="A17" s="10"/>
      <c r="B17" s="27"/>
      <c r="C17" s="15"/>
      <c r="D17" s="836"/>
      <c r="E17" s="765"/>
      <c r="F17" s="325"/>
      <c r="G17" s="15"/>
      <c r="H17" s="829"/>
      <c r="I17" s="32"/>
      <c r="J17" s="236" t="s">
        <v>227</v>
      </c>
      <c r="K17" s="309"/>
      <c r="L17" s="829"/>
      <c r="M17" s="32"/>
      <c r="N17" s="236"/>
    </row>
    <row r="18" spans="1:14" ht="16.5" customHeight="1">
      <c r="A18" s="10"/>
      <c r="B18" s="27"/>
      <c r="C18" s="15" t="s">
        <v>254</v>
      </c>
      <c r="D18" s="829">
        <v>860</v>
      </c>
      <c r="E18" s="32" t="s">
        <v>10</v>
      </c>
      <c r="F18" s="236">
        <v>2021</v>
      </c>
      <c r="G18" s="15" t="s">
        <v>254</v>
      </c>
      <c r="H18" s="829">
        <v>339</v>
      </c>
      <c r="I18" s="32" t="s">
        <v>10</v>
      </c>
      <c r="J18" s="236">
        <v>2021</v>
      </c>
      <c r="K18" s="309" t="s">
        <v>331</v>
      </c>
      <c r="L18" s="829">
        <v>185</v>
      </c>
      <c r="M18" s="32" t="s">
        <v>11</v>
      </c>
      <c r="N18" s="236">
        <v>2019</v>
      </c>
    </row>
    <row r="19" spans="1:14" ht="16.5" customHeight="1">
      <c r="A19" s="10"/>
      <c r="B19" s="27"/>
      <c r="C19" s="15"/>
      <c r="D19" s="829"/>
      <c r="E19" s="32"/>
      <c r="F19" s="236"/>
      <c r="G19" s="15"/>
      <c r="H19" s="829">
        <v>232</v>
      </c>
      <c r="I19" s="32" t="s">
        <v>10</v>
      </c>
      <c r="J19" s="236">
        <v>2021</v>
      </c>
      <c r="K19" s="309"/>
      <c r="L19" s="829">
        <v>555</v>
      </c>
      <c r="M19" s="32" t="s">
        <v>11</v>
      </c>
      <c r="N19" s="236">
        <v>2020</v>
      </c>
    </row>
    <row r="20" spans="1:14" ht="16.5" customHeight="1">
      <c r="A20" s="10"/>
      <c r="B20" s="27"/>
      <c r="C20" s="15"/>
      <c r="D20" s="829"/>
      <c r="E20" s="32"/>
      <c r="F20" s="236"/>
      <c r="G20" s="15" t="s">
        <v>1181</v>
      </c>
      <c r="H20" s="901">
        <v>36</v>
      </c>
      <c r="I20" s="764" t="s">
        <v>10</v>
      </c>
      <c r="J20" s="236">
        <v>2018</v>
      </c>
      <c r="K20" s="309" t="s">
        <v>115</v>
      </c>
      <c r="L20" s="829">
        <v>120</v>
      </c>
      <c r="M20" s="32" t="s">
        <v>11</v>
      </c>
      <c r="N20" s="236">
        <v>2020</v>
      </c>
    </row>
    <row r="21" spans="1:14" ht="16.5" customHeight="1">
      <c r="A21" s="10"/>
      <c r="B21" s="27"/>
      <c r="C21" s="15"/>
      <c r="D21" s="829"/>
      <c r="E21" s="32"/>
      <c r="F21" s="236"/>
      <c r="G21" s="15"/>
      <c r="H21" s="829">
        <f>SUM(H18:H20)</f>
        <v>607</v>
      </c>
      <c r="I21" s="32"/>
      <c r="J21" s="236"/>
      <c r="K21" s="309"/>
      <c r="L21" s="829">
        <v>130</v>
      </c>
      <c r="M21" s="32" t="s">
        <v>11</v>
      </c>
      <c r="N21" s="768">
        <v>2021</v>
      </c>
    </row>
    <row r="22" spans="1:14" ht="16.5" customHeight="1">
      <c r="A22" s="10"/>
      <c r="B22" s="27"/>
      <c r="C22" s="15"/>
      <c r="D22" s="829"/>
      <c r="E22" s="32"/>
      <c r="F22" s="236"/>
      <c r="G22" s="15"/>
      <c r="H22" s="829"/>
      <c r="I22" s="32"/>
      <c r="J22" s="236"/>
      <c r="K22" s="309" t="s">
        <v>309</v>
      </c>
      <c r="L22" s="829">
        <v>250</v>
      </c>
      <c r="M22" s="32" t="s">
        <v>11</v>
      </c>
      <c r="N22" s="768">
        <v>2019</v>
      </c>
    </row>
    <row r="23" spans="1:14" ht="16.5" customHeight="1">
      <c r="A23" s="10"/>
      <c r="B23" s="27"/>
      <c r="C23" s="15"/>
      <c r="D23" s="829"/>
      <c r="E23" s="32"/>
      <c r="F23" s="236"/>
      <c r="G23" s="15"/>
      <c r="H23" s="829"/>
      <c r="I23" s="32"/>
      <c r="J23" s="236"/>
      <c r="K23" s="309"/>
      <c r="L23" s="829">
        <v>250</v>
      </c>
      <c r="M23" s="32" t="s">
        <v>11</v>
      </c>
      <c r="N23" s="768">
        <v>2020</v>
      </c>
    </row>
    <row r="24" spans="1:14" ht="16.5" customHeight="1">
      <c r="A24" s="10"/>
      <c r="B24" s="27"/>
      <c r="C24" s="15"/>
      <c r="D24" s="829"/>
      <c r="E24" s="32"/>
      <c r="F24" s="236"/>
      <c r="G24" s="15"/>
      <c r="H24" s="829"/>
      <c r="I24" s="32"/>
      <c r="J24" s="236"/>
      <c r="K24" s="309" t="s">
        <v>332</v>
      </c>
      <c r="L24" s="829">
        <v>175</v>
      </c>
      <c r="M24" s="32" t="s">
        <v>11</v>
      </c>
      <c r="N24" s="768">
        <v>2019</v>
      </c>
    </row>
    <row r="25" spans="1:14" ht="16.5" customHeight="1">
      <c r="A25" s="10"/>
      <c r="B25" s="27"/>
      <c r="C25" s="15"/>
      <c r="D25" s="829"/>
      <c r="E25" s="32"/>
      <c r="F25" s="236"/>
      <c r="G25" s="15"/>
      <c r="H25" s="829"/>
      <c r="I25" s="32"/>
      <c r="J25" s="236"/>
      <c r="K25" s="300"/>
      <c r="L25" s="901">
        <v>525</v>
      </c>
      <c r="M25" s="764" t="s">
        <v>11</v>
      </c>
      <c r="N25" s="1129">
        <v>2020</v>
      </c>
    </row>
    <row r="26" spans="1:14" ht="16.5" customHeight="1">
      <c r="A26" s="10"/>
      <c r="B26" s="27"/>
      <c r="C26" s="15"/>
      <c r="D26" s="813"/>
      <c r="E26" s="32"/>
      <c r="F26" s="236"/>
      <c r="G26" s="15"/>
      <c r="H26" s="813"/>
      <c r="I26" s="32"/>
      <c r="J26" s="236"/>
      <c r="K26" s="309"/>
      <c r="L26" s="829">
        <f>SUM(L18:L25)</f>
        <v>2190</v>
      </c>
      <c r="M26" s="32"/>
      <c r="N26" s="244"/>
    </row>
    <row r="27" spans="1:14" ht="16.5" customHeight="1">
      <c r="A27" s="10"/>
      <c r="B27" s="27"/>
      <c r="C27" s="15"/>
      <c r="D27" s="813"/>
      <c r="E27" s="32"/>
      <c r="F27" s="236"/>
      <c r="G27" s="15"/>
      <c r="H27" s="813"/>
      <c r="I27" s="32"/>
      <c r="J27" s="236"/>
      <c r="K27" s="309"/>
      <c r="L27" s="829"/>
      <c r="M27" s="32"/>
      <c r="N27" s="244"/>
    </row>
    <row r="28" spans="1:14" ht="16.5" customHeight="1">
      <c r="A28" s="10"/>
      <c r="B28" s="27"/>
      <c r="C28" s="15"/>
      <c r="D28" s="813"/>
      <c r="E28" s="32"/>
      <c r="F28" s="236"/>
      <c r="G28" s="15"/>
      <c r="H28" s="813"/>
      <c r="I28" s="32"/>
      <c r="J28" s="236"/>
      <c r="K28" s="309"/>
      <c r="L28" s="829"/>
      <c r="M28" s="32"/>
      <c r="N28" s="244"/>
    </row>
    <row r="29" spans="1:14" ht="16.5" customHeight="1">
      <c r="A29" s="10"/>
      <c r="B29" s="27"/>
      <c r="C29" s="15"/>
      <c r="D29" s="813"/>
      <c r="E29" s="32"/>
      <c r="F29" s="236"/>
      <c r="G29" s="15"/>
      <c r="H29" s="813"/>
      <c r="I29" s="32"/>
      <c r="J29" s="236"/>
      <c r="K29" s="309"/>
      <c r="L29" s="829"/>
      <c r="M29" s="32"/>
      <c r="N29" s="244"/>
    </row>
    <row r="30" spans="1:14" ht="16.5" customHeight="1">
      <c r="A30" s="10"/>
      <c r="B30" s="27"/>
      <c r="C30" s="126" t="s">
        <v>1174</v>
      </c>
      <c r="D30" s="829">
        <v>8965</v>
      </c>
      <c r="E30" s="32"/>
      <c r="F30" s="236"/>
      <c r="G30" s="126" t="s">
        <v>1174</v>
      </c>
      <c r="H30" s="829">
        <v>18680</v>
      </c>
      <c r="I30" s="32"/>
      <c r="J30" s="236"/>
      <c r="K30" s="4" t="s">
        <v>1174</v>
      </c>
      <c r="L30" s="829">
        <v>2270</v>
      </c>
      <c r="M30" s="32"/>
      <c r="N30" s="244"/>
    </row>
    <row r="31" spans="1:14" ht="16.5" customHeight="1">
      <c r="A31" s="10"/>
      <c r="B31" s="27"/>
      <c r="C31" s="126" t="s">
        <v>1175</v>
      </c>
      <c r="D31" s="829">
        <v>860</v>
      </c>
      <c r="E31" s="32"/>
      <c r="F31" s="236"/>
      <c r="G31" s="126" t="s">
        <v>1175</v>
      </c>
      <c r="H31" s="829">
        <v>607</v>
      </c>
      <c r="I31" s="32"/>
      <c r="J31" s="236"/>
      <c r="K31" s="4" t="s">
        <v>1175</v>
      </c>
      <c r="L31" s="829">
        <v>2190</v>
      </c>
      <c r="M31" s="32"/>
      <c r="N31" s="244"/>
    </row>
    <row r="32" spans="1:14" ht="16.5" customHeight="1">
      <c r="A32" s="10"/>
      <c r="B32" s="27"/>
      <c r="C32" s="4" t="s">
        <v>1114</v>
      </c>
      <c r="D32" s="829">
        <f>D30+D31</f>
        <v>9825</v>
      </c>
      <c r="E32" s="32"/>
      <c r="F32" s="236"/>
      <c r="G32" s="4" t="s">
        <v>1114</v>
      </c>
      <c r="H32" s="829">
        <f>H30+H31</f>
        <v>19287</v>
      </c>
      <c r="I32" s="32"/>
      <c r="J32" s="236"/>
      <c r="K32" s="4" t="s">
        <v>1114</v>
      </c>
      <c r="L32" s="829">
        <f>L30+L31</f>
        <v>4460</v>
      </c>
      <c r="M32" s="32"/>
      <c r="N32" s="244"/>
    </row>
    <row r="33" spans="1:14" ht="16.5" customHeight="1">
      <c r="A33" s="10"/>
      <c r="B33" s="27"/>
      <c r="C33" s="45"/>
      <c r="D33" s="905"/>
      <c r="E33" s="714"/>
      <c r="F33" s="228"/>
      <c r="G33" s="45"/>
      <c r="H33" s="905"/>
      <c r="I33" s="714"/>
      <c r="J33" s="228"/>
      <c r="K33" s="275"/>
      <c r="L33" s="905"/>
      <c r="M33" s="714"/>
      <c r="N33" s="228"/>
    </row>
    <row r="34" spans="1:14" ht="16.5" customHeight="1">
      <c r="A34" s="10"/>
      <c r="B34" s="27"/>
      <c r="C34" s="15"/>
      <c r="D34" s="813"/>
      <c r="E34" s="32"/>
      <c r="F34" s="236"/>
      <c r="G34" s="15"/>
      <c r="H34" s="813"/>
      <c r="I34" s="32"/>
      <c r="J34" s="27"/>
      <c r="K34" s="309"/>
      <c r="L34" s="813"/>
      <c r="M34" s="32"/>
      <c r="N34" s="236"/>
    </row>
    <row r="35" spans="1:14" ht="16.5" customHeight="1">
      <c r="A35" s="10"/>
      <c r="B35" s="37" t="s">
        <v>949</v>
      </c>
      <c r="C35" s="15" t="s">
        <v>1182</v>
      </c>
      <c r="D35" s="829">
        <v>0</v>
      </c>
      <c r="E35" s="32" t="s">
        <v>227</v>
      </c>
      <c r="F35" s="236" t="s">
        <v>227</v>
      </c>
      <c r="G35" s="15" t="s">
        <v>1182</v>
      </c>
      <c r="H35" s="829">
        <v>0</v>
      </c>
      <c r="I35" s="32"/>
      <c r="J35" s="236"/>
      <c r="K35" s="309" t="s">
        <v>333</v>
      </c>
      <c r="L35" s="829">
        <v>430</v>
      </c>
      <c r="M35" s="32" t="s">
        <v>18</v>
      </c>
      <c r="N35" s="236"/>
    </row>
    <row r="36" spans="1:14" ht="16.5" customHeight="1">
      <c r="A36" s="10"/>
      <c r="B36" s="27"/>
      <c r="C36" s="15"/>
      <c r="D36" s="917"/>
      <c r="E36" s="766"/>
      <c r="F36" s="767"/>
      <c r="G36" s="15"/>
      <c r="H36" s="836"/>
      <c r="I36" s="765"/>
      <c r="J36" s="277"/>
      <c r="K36" s="309" t="s">
        <v>334</v>
      </c>
      <c r="L36" s="829">
        <v>890</v>
      </c>
      <c r="M36" s="32" t="s">
        <v>18</v>
      </c>
      <c r="N36" s="236" t="s">
        <v>954</v>
      </c>
    </row>
    <row r="37" spans="1:14" ht="16.5" customHeight="1">
      <c r="A37" s="10"/>
      <c r="B37" s="27"/>
      <c r="C37" s="15"/>
      <c r="D37" s="829"/>
      <c r="E37" s="32"/>
      <c r="F37" s="236"/>
      <c r="G37" s="126"/>
      <c r="H37" s="829"/>
      <c r="I37" s="32"/>
      <c r="J37" s="27"/>
      <c r="K37" s="300" t="s">
        <v>54</v>
      </c>
      <c r="L37" s="906">
        <v>450</v>
      </c>
      <c r="M37" s="754" t="s">
        <v>18</v>
      </c>
      <c r="N37" s="236"/>
    </row>
    <row r="38" spans="1:14" ht="16.5" customHeight="1">
      <c r="A38" s="10"/>
      <c r="B38" s="27"/>
      <c r="C38" s="15"/>
      <c r="D38" s="829"/>
      <c r="E38" s="32"/>
      <c r="F38" s="236"/>
      <c r="G38" s="126"/>
      <c r="H38" s="829"/>
      <c r="I38" s="32"/>
      <c r="J38" s="27"/>
      <c r="K38" s="309"/>
      <c r="L38" s="829">
        <f>SUM(L35:L37)</f>
        <v>1770</v>
      </c>
      <c r="M38" s="32"/>
      <c r="N38" s="236"/>
    </row>
    <row r="39" spans="1:14" ht="16.5" customHeight="1">
      <c r="A39" s="10"/>
      <c r="B39" s="27"/>
      <c r="C39" s="15"/>
      <c r="D39" s="829"/>
      <c r="E39" s="32"/>
      <c r="F39" s="236"/>
      <c r="G39" s="126"/>
      <c r="H39" s="829"/>
      <c r="I39" s="32"/>
      <c r="J39" s="27"/>
      <c r="K39" s="309"/>
      <c r="L39" s="829"/>
      <c r="M39" s="32"/>
      <c r="N39" s="236"/>
    </row>
    <row r="40" spans="1:14" ht="16.5" customHeight="1">
      <c r="A40" s="10"/>
      <c r="B40" s="27"/>
      <c r="C40" s="15"/>
      <c r="D40" s="829"/>
      <c r="E40" s="32"/>
      <c r="F40" s="236"/>
      <c r="G40" s="126"/>
      <c r="H40" s="829"/>
      <c r="I40" s="32"/>
      <c r="J40" s="27"/>
      <c r="K40" s="309"/>
      <c r="L40" s="829"/>
      <c r="M40" s="32"/>
      <c r="N40" s="236"/>
    </row>
    <row r="41" spans="1:14" ht="16.5" customHeight="1">
      <c r="A41" s="10"/>
      <c r="B41" s="27"/>
      <c r="C41" s="15"/>
      <c r="D41" s="829"/>
      <c r="E41" s="32"/>
      <c r="F41" s="236"/>
      <c r="G41" s="15"/>
      <c r="H41" s="914"/>
      <c r="I41" s="32"/>
      <c r="J41" s="236"/>
      <c r="K41" s="309"/>
      <c r="L41" s="829" t="s">
        <v>227</v>
      </c>
      <c r="M41" s="32" t="s">
        <v>227</v>
      </c>
      <c r="N41" s="236" t="s">
        <v>954</v>
      </c>
    </row>
    <row r="42" spans="1:14" ht="16.5" customHeight="1">
      <c r="A42" s="10"/>
      <c r="B42" s="27"/>
      <c r="C42" s="126" t="s">
        <v>1174</v>
      </c>
      <c r="D42" s="818">
        <v>0</v>
      </c>
      <c r="E42" s="32"/>
      <c r="F42" s="236" t="s">
        <v>227</v>
      </c>
      <c r="G42" s="126" t="s">
        <v>1174</v>
      </c>
      <c r="H42" s="818">
        <v>0</v>
      </c>
      <c r="I42" s="29"/>
      <c r="J42" s="27"/>
      <c r="K42" s="4" t="s">
        <v>1174</v>
      </c>
      <c r="L42" s="818">
        <v>1770</v>
      </c>
      <c r="M42" s="328"/>
      <c r="N42" s="236"/>
    </row>
    <row r="43" spans="1:14" ht="16.5" customHeight="1">
      <c r="A43" s="10"/>
      <c r="B43" s="27"/>
      <c r="C43" s="126" t="s">
        <v>1175</v>
      </c>
      <c r="D43" s="818">
        <v>0</v>
      </c>
      <c r="E43" s="32"/>
      <c r="F43" s="236" t="s">
        <v>227</v>
      </c>
      <c r="G43" s="126" t="s">
        <v>1175</v>
      </c>
      <c r="H43" s="818">
        <v>0</v>
      </c>
      <c r="I43" s="765"/>
      <c r="J43" s="277"/>
      <c r="K43" s="4" t="s">
        <v>1175</v>
      </c>
      <c r="L43" s="818">
        <v>0</v>
      </c>
      <c r="M43" s="328"/>
      <c r="N43" s="236" t="s">
        <v>954</v>
      </c>
    </row>
    <row r="44" spans="1:14" ht="16.5" customHeight="1">
      <c r="A44" s="10"/>
      <c r="B44" s="27"/>
      <c r="C44" s="126" t="s">
        <v>1114</v>
      </c>
      <c r="D44" s="829">
        <v>0</v>
      </c>
      <c r="E44" s="29"/>
      <c r="F44" s="27"/>
      <c r="G44" s="231" t="s">
        <v>1114</v>
      </c>
      <c r="H44" s="829">
        <v>0</v>
      </c>
      <c r="I44" s="29"/>
      <c r="J44" s="27"/>
      <c r="K44" s="231" t="s">
        <v>1114</v>
      </c>
      <c r="L44" s="829">
        <f>L42+L43</f>
        <v>1770</v>
      </c>
      <c r="M44" s="328"/>
      <c r="N44" s="236"/>
    </row>
    <row r="45" spans="1:14" ht="16.5" customHeight="1">
      <c r="A45" s="10"/>
      <c r="B45" s="27"/>
      <c r="C45" s="126"/>
      <c r="D45" s="813"/>
      <c r="E45" s="29"/>
      <c r="F45" s="27"/>
      <c r="G45" s="126"/>
      <c r="H45" s="813"/>
      <c r="I45" s="29"/>
      <c r="J45" s="27"/>
      <c r="K45" s="309"/>
      <c r="L45" s="813"/>
      <c r="M45" s="29"/>
      <c r="N45" s="27"/>
    </row>
    <row r="46" spans="1:14" ht="16.5" customHeight="1">
      <c r="A46" s="96"/>
      <c r="B46" s="226"/>
      <c r="C46" s="34"/>
      <c r="D46" s="832"/>
      <c r="E46" s="388"/>
      <c r="F46" s="226"/>
      <c r="G46" s="34"/>
      <c r="H46" s="832"/>
      <c r="I46" s="388"/>
      <c r="J46" s="226"/>
      <c r="K46" s="666"/>
      <c r="L46" s="832"/>
      <c r="M46" s="388"/>
      <c r="N46" s="226"/>
    </row>
    <row r="47" spans="1:14" ht="16.5" customHeight="1">
      <c r="A47" s="15" t="s">
        <v>1221</v>
      </c>
      <c r="B47" s="38"/>
      <c r="C47" s="126" t="s">
        <v>1174</v>
      </c>
      <c r="D47" s="818">
        <v>8965</v>
      </c>
      <c r="E47" s="32"/>
      <c r="F47" s="236"/>
      <c r="G47" s="126" t="s">
        <v>1174</v>
      </c>
      <c r="H47" s="818">
        <f>H30+H42</f>
        <v>18680</v>
      </c>
      <c r="I47" s="32"/>
      <c r="J47" s="236"/>
      <c r="K47" s="4" t="s">
        <v>1174</v>
      </c>
      <c r="L47" s="818">
        <f>L30+L42</f>
        <v>4040</v>
      </c>
      <c r="M47" s="32"/>
      <c r="N47" s="236"/>
    </row>
    <row r="48" spans="1:14" ht="16.5" customHeight="1">
      <c r="A48" s="9"/>
      <c r="B48" s="38"/>
      <c r="C48" s="126" t="s">
        <v>1175</v>
      </c>
      <c r="D48" s="818">
        <v>860</v>
      </c>
      <c r="E48" s="32"/>
      <c r="F48" s="236"/>
      <c r="G48" s="126" t="s">
        <v>1175</v>
      </c>
      <c r="H48" s="818">
        <f>H31+H43</f>
        <v>607</v>
      </c>
      <c r="I48" s="32"/>
      <c r="J48" s="236"/>
      <c r="K48" s="4" t="s">
        <v>1175</v>
      </c>
      <c r="L48" s="818">
        <f>L31+L43</f>
        <v>2190</v>
      </c>
      <c r="M48" s="32"/>
      <c r="N48" s="236"/>
    </row>
    <row r="49" spans="1:14" ht="16.5" customHeight="1">
      <c r="A49" s="9"/>
      <c r="B49" s="38"/>
      <c r="C49" s="126" t="s">
        <v>1129</v>
      </c>
      <c r="D49" s="829">
        <v>9825</v>
      </c>
      <c r="E49" s="32"/>
      <c r="F49" s="236"/>
      <c r="G49" s="231" t="s">
        <v>1114</v>
      </c>
      <c r="H49" s="829">
        <f>H47+H48</f>
        <v>19287</v>
      </c>
      <c r="I49" s="32"/>
      <c r="J49" s="236"/>
      <c r="K49" s="231" t="s">
        <v>1114</v>
      </c>
      <c r="L49" s="829">
        <v>6230</v>
      </c>
      <c r="M49" s="32"/>
      <c r="N49" s="236"/>
    </row>
    <row r="50" spans="1:14" ht="16.5" customHeight="1">
      <c r="A50" s="245"/>
      <c r="B50" s="758"/>
      <c r="C50" s="245"/>
      <c r="D50" s="921"/>
      <c r="E50" s="721"/>
      <c r="F50" s="723"/>
      <c r="G50" s="245"/>
      <c r="H50" s="920"/>
      <c r="I50" s="721"/>
      <c r="J50" s="723"/>
      <c r="K50" s="792"/>
      <c r="L50" s="920"/>
      <c r="M50" s="721"/>
      <c r="N50" s="723"/>
    </row>
    <row r="51" spans="1:14" ht="16.5" customHeight="1"/>
    <row r="52" spans="1:14" ht="14.25" customHeight="1"/>
    <row r="53" spans="1:14" ht="14.25" customHeight="1"/>
    <row r="54" spans="1:14" ht="14.25" customHeight="1"/>
    <row r="55" spans="1:14" ht="14.25" customHeight="1"/>
    <row r="56" spans="1:14" ht="14.25" customHeight="1"/>
    <row r="57" spans="1:14" ht="14.25" customHeight="1"/>
    <row r="58" spans="1:14" ht="14.25" customHeight="1"/>
    <row r="59" spans="1:14" ht="14.25" customHeight="1"/>
    <row r="60" spans="1:14" ht="14.25" customHeight="1"/>
    <row r="61" spans="1:14" ht="14.25" customHeight="1"/>
    <row r="62" spans="1:14" ht="14.25" customHeight="1"/>
    <row r="63" spans="1:14" ht="14.25" customHeight="1"/>
    <row r="64" spans="1:1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</sheetData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47" firstPageNumber="95" orientation="portrait" useFirstPageNumber="1" r:id="rId1"/>
  <headerFooter scaleWithDoc="0" alignWithMargins="0">
    <oddFooter>&amp;C127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28">
    <tabColor rgb="FFFFFF00"/>
    <pageSetUpPr fitToPage="1"/>
  </sheetPr>
  <dimension ref="A1:O403"/>
  <sheetViews>
    <sheetView showGridLines="0" view="pageBreakPreview" zoomScaleNormal="85" zoomScaleSheetLayoutView="100" workbookViewId="0">
      <pane ySplit="5" topLeftCell="A6" activePane="bottomLeft" state="frozen"/>
      <selection activeCell="A6" sqref="A6"/>
      <selection pane="bottomLeft" activeCell="B1" sqref="B1"/>
    </sheetView>
  </sheetViews>
  <sheetFormatPr defaultColWidth="9" defaultRowHeight="14.25"/>
  <cols>
    <col min="1" max="1" width="2.125" style="3" customWidth="1"/>
    <col min="2" max="2" width="11" style="2" customWidth="1"/>
    <col min="3" max="3" width="31.375" style="3" customWidth="1"/>
    <col min="4" max="4" width="8.875" style="853" customWidth="1"/>
    <col min="5" max="5" width="8.125" style="555" customWidth="1"/>
    <col min="6" max="6" width="8.875" style="13" customWidth="1"/>
    <col min="7" max="7" width="31.5" style="3" customWidth="1"/>
    <col min="8" max="8" width="8.875" style="908" customWidth="1"/>
    <col min="9" max="9" width="8.125" style="555" customWidth="1"/>
    <col min="10" max="10" width="8.875" style="13" customWidth="1"/>
    <col min="11" max="11" width="31.5" style="13" customWidth="1"/>
    <col min="12" max="12" width="8.875" style="908" customWidth="1"/>
    <col min="13" max="13" width="8.125" style="555" customWidth="1"/>
    <col min="14" max="14" width="8.875" style="13" customWidth="1"/>
    <col min="15" max="15" width="9" style="13"/>
    <col min="16" max="16384" width="9" style="3"/>
  </cols>
  <sheetData>
    <row r="1" spans="1:15" s="176" customFormat="1" ht="18" customHeight="1">
      <c r="A1" s="351" t="s">
        <v>1058</v>
      </c>
      <c r="B1" s="352"/>
      <c r="C1" s="351"/>
      <c r="D1" s="824"/>
      <c r="E1" s="628"/>
      <c r="F1" s="352"/>
      <c r="G1" s="351"/>
      <c r="H1" s="854" t="s">
        <v>944</v>
      </c>
      <c r="I1" s="628"/>
      <c r="J1" s="352"/>
      <c r="K1" s="352"/>
      <c r="L1" s="824"/>
      <c r="M1" s="628"/>
      <c r="N1" s="352"/>
      <c r="O1" s="622"/>
    </row>
    <row r="2" spans="1:15" s="176" customFormat="1" ht="16.5" customHeight="1">
      <c r="A2" s="352"/>
      <c r="B2" s="352"/>
      <c r="C2" s="351"/>
      <c r="D2" s="824"/>
      <c r="E2" s="628"/>
      <c r="F2" s="352"/>
      <c r="G2" s="351"/>
      <c r="H2" s="824"/>
      <c r="I2" s="628"/>
      <c r="J2" s="352"/>
      <c r="K2" s="352"/>
      <c r="L2" s="824"/>
      <c r="M2" s="628"/>
      <c r="N2" s="352"/>
      <c r="O2" s="622"/>
    </row>
    <row r="3" spans="1:15" s="176" customFormat="1" ht="16.5" customHeight="1">
      <c r="A3" s="352"/>
      <c r="B3" s="352"/>
      <c r="C3" s="351"/>
      <c r="D3" s="824"/>
      <c r="E3" s="628"/>
      <c r="F3" s="352"/>
      <c r="G3" s="351"/>
      <c r="H3" s="824"/>
      <c r="I3" s="628" t="s">
        <v>227</v>
      </c>
      <c r="J3" s="352"/>
      <c r="K3" s="352"/>
      <c r="L3" s="997"/>
      <c r="M3" s="566"/>
      <c r="N3" s="564" t="s">
        <v>408</v>
      </c>
      <c r="O3" s="628"/>
    </row>
    <row r="4" spans="1:15" s="176" customFormat="1" ht="18" customHeight="1">
      <c r="A4" s="60" t="s">
        <v>955</v>
      </c>
      <c r="B4" s="95"/>
      <c r="C4" s="219" t="s">
        <v>409</v>
      </c>
      <c r="D4" s="884"/>
      <c r="E4" s="736"/>
      <c r="F4" s="746"/>
      <c r="G4" s="219" t="s">
        <v>410</v>
      </c>
      <c r="H4" s="1004"/>
      <c r="I4" s="736"/>
      <c r="J4" s="737"/>
      <c r="K4" s="219" t="s">
        <v>411</v>
      </c>
      <c r="L4" s="1004"/>
      <c r="M4" s="736"/>
      <c r="N4" s="738"/>
      <c r="O4" s="360"/>
    </row>
    <row r="5" spans="1:15" s="176" customFormat="1" ht="18" customHeight="1">
      <c r="A5" s="54"/>
      <c r="B5" s="77"/>
      <c r="C5" s="455" t="s">
        <v>412</v>
      </c>
      <c r="D5" s="892" t="s">
        <v>870</v>
      </c>
      <c r="E5" s="653" t="s">
        <v>302</v>
      </c>
      <c r="F5" s="79" t="s">
        <v>413</v>
      </c>
      <c r="G5" s="455" t="s">
        <v>412</v>
      </c>
      <c r="H5" s="1005" t="s">
        <v>870</v>
      </c>
      <c r="I5" s="1006" t="s">
        <v>302</v>
      </c>
      <c r="J5" s="1007" t="s">
        <v>413</v>
      </c>
      <c r="K5" s="455" t="s">
        <v>412</v>
      </c>
      <c r="L5" s="892" t="s">
        <v>870</v>
      </c>
      <c r="M5" s="653" t="s">
        <v>302</v>
      </c>
      <c r="N5" s="1008" t="s">
        <v>413</v>
      </c>
      <c r="O5" s="622"/>
    </row>
    <row r="6" spans="1:15" ht="18.75" customHeight="1">
      <c r="A6" s="43" t="s">
        <v>945</v>
      </c>
      <c r="B6" s="30"/>
      <c r="C6" s="2"/>
      <c r="D6" s="813"/>
      <c r="E6" s="32"/>
      <c r="F6" s="4"/>
      <c r="G6" s="15"/>
      <c r="H6" s="813"/>
      <c r="I6" s="32"/>
      <c r="J6" s="236"/>
      <c r="K6" s="3"/>
      <c r="L6" s="870"/>
      <c r="N6" s="236"/>
    </row>
    <row r="7" spans="1:15" ht="6" customHeight="1">
      <c r="A7" s="5"/>
      <c r="B7" s="30"/>
      <c r="C7" s="2"/>
      <c r="D7" s="813"/>
      <c r="E7" s="32"/>
      <c r="F7" s="4"/>
      <c r="G7" s="15"/>
      <c r="H7" s="813"/>
      <c r="I7" s="32"/>
      <c r="J7" s="236"/>
      <c r="K7" s="3"/>
      <c r="L7" s="870"/>
      <c r="N7" s="236"/>
    </row>
    <row r="8" spans="1:15" ht="16.5" customHeight="1">
      <c r="A8" s="10"/>
      <c r="B8" s="31" t="s">
        <v>951</v>
      </c>
      <c r="C8" s="267" t="s">
        <v>1183</v>
      </c>
      <c r="D8" s="829">
        <v>123</v>
      </c>
      <c r="E8" s="32" t="s">
        <v>18</v>
      </c>
      <c r="F8" s="4"/>
      <c r="G8" s="15" t="s">
        <v>261</v>
      </c>
      <c r="H8" s="914">
        <v>1571</v>
      </c>
      <c r="I8" s="32" t="s">
        <v>18</v>
      </c>
      <c r="J8" s="236" t="s">
        <v>227</v>
      </c>
      <c r="K8" s="2" t="s">
        <v>764</v>
      </c>
      <c r="L8" s="829">
        <v>600</v>
      </c>
      <c r="M8" s="32" t="s">
        <v>18</v>
      </c>
      <c r="N8" s="236"/>
    </row>
    <row r="9" spans="1:15" ht="16.5" customHeight="1">
      <c r="A9" s="10"/>
      <c r="B9" s="30"/>
      <c r="C9" s="267" t="s">
        <v>258</v>
      </c>
      <c r="D9" s="829">
        <v>856</v>
      </c>
      <c r="E9" s="32" t="s">
        <v>18</v>
      </c>
      <c r="F9" s="4" t="s">
        <v>227</v>
      </c>
      <c r="G9" s="15" t="s">
        <v>68</v>
      </c>
      <c r="H9" s="914">
        <v>1160</v>
      </c>
      <c r="I9" s="32" t="s">
        <v>18</v>
      </c>
      <c r="J9" s="236"/>
      <c r="K9" s="2" t="s">
        <v>765</v>
      </c>
      <c r="L9" s="829">
        <v>240</v>
      </c>
      <c r="M9" s="32" t="s">
        <v>18</v>
      </c>
      <c r="N9" s="236"/>
    </row>
    <row r="10" spans="1:15" ht="16.5" customHeight="1">
      <c r="A10" s="10"/>
      <c r="B10" s="30"/>
      <c r="C10" s="267" t="s">
        <v>147</v>
      </c>
      <c r="D10" s="829">
        <v>170</v>
      </c>
      <c r="E10" s="32" t="s">
        <v>18</v>
      </c>
      <c r="F10" s="4"/>
      <c r="G10" s="224" t="s">
        <v>305</v>
      </c>
      <c r="H10" s="829">
        <v>406</v>
      </c>
      <c r="I10" s="32" t="s">
        <v>18</v>
      </c>
      <c r="J10" s="236"/>
      <c r="K10" s="15" t="s">
        <v>71</v>
      </c>
      <c r="L10" s="906">
        <v>735</v>
      </c>
      <c r="M10" s="754" t="s">
        <v>18</v>
      </c>
      <c r="N10" s="236"/>
    </row>
    <row r="11" spans="1:15" ht="16.5" customHeight="1">
      <c r="A11" s="10"/>
      <c r="B11" s="30"/>
      <c r="C11" s="267" t="s">
        <v>259</v>
      </c>
      <c r="D11" s="829">
        <v>331</v>
      </c>
      <c r="E11" s="32" t="s">
        <v>18</v>
      </c>
      <c r="F11" s="4"/>
      <c r="G11" s="224" t="s">
        <v>249</v>
      </c>
      <c r="H11" s="829">
        <v>876</v>
      </c>
      <c r="I11" s="32" t="s">
        <v>18</v>
      </c>
      <c r="J11" s="236"/>
      <c r="K11" s="2" t="s">
        <v>1</v>
      </c>
      <c r="L11" s="829">
        <f>SUM(L8:L10)</f>
        <v>1575</v>
      </c>
      <c r="M11" s="765"/>
      <c r="N11" s="325"/>
    </row>
    <row r="12" spans="1:15" ht="16.5" customHeight="1">
      <c r="A12" s="10"/>
      <c r="B12" s="30"/>
      <c r="C12" s="267" t="s">
        <v>260</v>
      </c>
      <c r="D12" s="829">
        <v>680</v>
      </c>
      <c r="E12" s="32" t="s">
        <v>18</v>
      </c>
      <c r="F12" s="4"/>
      <c r="G12" s="224" t="s">
        <v>270</v>
      </c>
      <c r="H12" s="829">
        <v>815</v>
      </c>
      <c r="I12" s="32" t="s">
        <v>18</v>
      </c>
      <c r="J12" s="325"/>
      <c r="K12" s="2"/>
      <c r="L12" s="914"/>
      <c r="M12" s="32"/>
      <c r="N12" s="236"/>
    </row>
    <row r="13" spans="1:15" ht="16.5" customHeight="1">
      <c r="A13" s="10"/>
      <c r="B13" s="30"/>
      <c r="C13" s="267" t="s">
        <v>261</v>
      </c>
      <c r="D13" s="829">
        <v>86</v>
      </c>
      <c r="E13" s="32" t="s">
        <v>18</v>
      </c>
      <c r="F13" s="4"/>
      <c r="G13" s="15" t="s">
        <v>338</v>
      </c>
      <c r="H13" s="829">
        <v>1508</v>
      </c>
      <c r="I13" s="32" t="s">
        <v>18</v>
      </c>
      <c r="J13" s="236"/>
      <c r="K13" s="2"/>
      <c r="L13" s="829"/>
      <c r="M13" s="32"/>
      <c r="N13" s="236"/>
    </row>
    <row r="14" spans="1:15" ht="16.5" customHeight="1">
      <c r="A14" s="10"/>
      <c r="B14" s="30"/>
      <c r="C14" s="267" t="s">
        <v>262</v>
      </c>
      <c r="D14" s="829">
        <v>1324</v>
      </c>
      <c r="E14" s="32" t="s">
        <v>18</v>
      </c>
      <c r="F14" s="4"/>
      <c r="G14" s="15" t="s">
        <v>272</v>
      </c>
      <c r="H14" s="829">
        <v>350</v>
      </c>
      <c r="I14" s="32" t="s">
        <v>18</v>
      </c>
      <c r="J14" s="236" t="s">
        <v>227</v>
      </c>
      <c r="K14" s="2"/>
      <c r="L14" s="829"/>
      <c r="M14" s="32"/>
      <c r="N14" s="236"/>
    </row>
    <row r="15" spans="1:15" ht="16.5" customHeight="1">
      <c r="A15" s="10"/>
      <c r="B15" s="30"/>
      <c r="C15" s="267" t="s">
        <v>1184</v>
      </c>
      <c r="D15" s="829">
        <v>32</v>
      </c>
      <c r="E15" s="32" t="s">
        <v>18</v>
      </c>
      <c r="F15" s="4"/>
      <c r="G15" s="224" t="s">
        <v>339</v>
      </c>
      <c r="H15" s="829">
        <v>504</v>
      </c>
      <c r="I15" s="32" t="s">
        <v>18</v>
      </c>
      <c r="J15" s="236" t="s">
        <v>227</v>
      </c>
      <c r="K15" s="2"/>
      <c r="L15" s="829"/>
      <c r="M15" s="32"/>
      <c r="N15" s="236"/>
    </row>
    <row r="16" spans="1:15" ht="16.5" customHeight="1">
      <c r="A16" s="10"/>
      <c r="B16" s="30"/>
      <c r="C16" s="267" t="s">
        <v>1185</v>
      </c>
      <c r="D16" s="829">
        <v>2256</v>
      </c>
      <c r="E16" s="32" t="s">
        <v>18</v>
      </c>
      <c r="F16" s="4" t="s">
        <v>1</v>
      </c>
      <c r="G16" s="15" t="s">
        <v>72</v>
      </c>
      <c r="H16" s="906">
        <v>1150</v>
      </c>
      <c r="I16" s="754" t="s">
        <v>18</v>
      </c>
      <c r="J16" s="236"/>
      <c r="K16" s="3"/>
      <c r="L16" s="870"/>
      <c r="N16" s="242"/>
    </row>
    <row r="17" spans="1:14" ht="16.5" customHeight="1">
      <c r="A17" s="10"/>
      <c r="B17" s="30"/>
      <c r="C17" s="267" t="s">
        <v>248</v>
      </c>
      <c r="D17" s="829">
        <v>164</v>
      </c>
      <c r="E17" s="32" t="s">
        <v>18</v>
      </c>
      <c r="F17" s="772"/>
      <c r="G17" s="15"/>
      <c r="H17" s="829">
        <f>SUM(H8:H16)</f>
        <v>8340</v>
      </c>
      <c r="I17" s="32"/>
      <c r="J17" s="236"/>
      <c r="K17" s="3"/>
      <c r="L17" s="870"/>
      <c r="N17" s="242"/>
    </row>
    <row r="18" spans="1:14" ht="16.5" customHeight="1">
      <c r="A18" s="10"/>
      <c r="B18" s="30"/>
      <c r="C18" s="267" t="s">
        <v>263</v>
      </c>
      <c r="D18" s="829">
        <v>1235</v>
      </c>
      <c r="E18" s="32" t="s">
        <v>18</v>
      </c>
      <c r="F18" s="4"/>
      <c r="G18" s="224"/>
      <c r="H18" s="829"/>
      <c r="I18" s="32"/>
      <c r="J18" s="325"/>
      <c r="K18" s="3"/>
      <c r="L18" s="870"/>
      <c r="N18" s="242"/>
    </row>
    <row r="19" spans="1:14" ht="16.5" customHeight="1">
      <c r="A19" s="10"/>
      <c r="B19" s="30"/>
      <c r="C19" s="267" t="s">
        <v>264</v>
      </c>
      <c r="D19" s="829">
        <v>1712</v>
      </c>
      <c r="E19" s="32" t="s">
        <v>18</v>
      </c>
      <c r="F19" s="4"/>
      <c r="G19" s="224"/>
      <c r="H19" s="829"/>
      <c r="I19" s="32"/>
      <c r="J19" s="236"/>
      <c r="K19" s="3"/>
      <c r="L19" s="870"/>
      <c r="N19" s="236"/>
    </row>
    <row r="20" spans="1:14" ht="16.5" customHeight="1">
      <c r="A20" s="10"/>
      <c r="B20" s="30"/>
      <c r="C20" s="267" t="s">
        <v>265</v>
      </c>
      <c r="D20" s="829">
        <v>2531</v>
      </c>
      <c r="E20" s="32" t="s">
        <v>18</v>
      </c>
      <c r="F20" s="4"/>
      <c r="G20" s="224"/>
      <c r="H20" s="917"/>
      <c r="I20" s="765"/>
      <c r="J20" s="325"/>
      <c r="K20" s="3"/>
      <c r="L20" s="870"/>
      <c r="N20" s="236"/>
    </row>
    <row r="21" spans="1:14" ht="16.5" customHeight="1">
      <c r="A21" s="10"/>
      <c r="B21" s="30"/>
      <c r="C21" s="267" t="s">
        <v>68</v>
      </c>
      <c r="D21" s="829">
        <v>1779</v>
      </c>
      <c r="E21" s="32" t="s">
        <v>18</v>
      </c>
      <c r="F21" s="4"/>
      <c r="G21" s="224"/>
      <c r="H21" s="813"/>
      <c r="I21" s="32"/>
      <c r="J21" s="242"/>
      <c r="K21" s="3"/>
      <c r="L21" s="870"/>
      <c r="N21" s="242"/>
    </row>
    <row r="22" spans="1:14" ht="16.5" customHeight="1">
      <c r="A22" s="10"/>
      <c r="B22" s="30"/>
      <c r="C22" s="267" t="s">
        <v>266</v>
      </c>
      <c r="D22" s="829">
        <v>1068</v>
      </c>
      <c r="E22" s="32" t="s">
        <v>18</v>
      </c>
      <c r="F22" s="4"/>
      <c r="G22" s="9"/>
      <c r="H22" s="870"/>
      <c r="J22" s="242"/>
      <c r="K22" s="3"/>
      <c r="L22" s="870"/>
      <c r="N22" s="236"/>
    </row>
    <row r="23" spans="1:14" ht="16.5" customHeight="1">
      <c r="A23" s="10"/>
      <c r="B23" s="30"/>
      <c r="C23" s="267" t="s">
        <v>1187</v>
      </c>
      <c r="D23" s="829">
        <v>823</v>
      </c>
      <c r="E23" s="32" t="s">
        <v>18</v>
      </c>
      <c r="F23" s="4" t="s">
        <v>1</v>
      </c>
      <c r="G23" s="9"/>
      <c r="H23" s="870"/>
      <c r="I23" s="32"/>
      <c r="J23" s="242"/>
      <c r="K23" s="3"/>
      <c r="L23" s="870"/>
      <c r="N23" s="242"/>
    </row>
    <row r="24" spans="1:14" ht="16.5" customHeight="1">
      <c r="A24" s="10"/>
      <c r="B24" s="30"/>
      <c r="C24" s="267" t="s">
        <v>267</v>
      </c>
      <c r="D24" s="829">
        <v>270</v>
      </c>
      <c r="E24" s="32" t="s">
        <v>18</v>
      </c>
      <c r="F24" s="4"/>
      <c r="G24" s="9"/>
      <c r="H24" s="870"/>
      <c r="I24" s="32"/>
      <c r="J24" s="242"/>
      <c r="K24" s="3"/>
      <c r="L24" s="870"/>
      <c r="N24" s="236"/>
    </row>
    <row r="25" spans="1:14" ht="16.5" customHeight="1">
      <c r="A25" s="10"/>
      <c r="B25" s="30"/>
      <c r="C25" s="267" t="s">
        <v>268</v>
      </c>
      <c r="D25" s="829">
        <v>158</v>
      </c>
      <c r="E25" s="32" t="s">
        <v>18</v>
      </c>
      <c r="F25" s="4"/>
      <c r="G25" s="224"/>
      <c r="H25" s="813"/>
      <c r="I25" s="32"/>
      <c r="J25" s="236"/>
      <c r="K25" s="3"/>
      <c r="L25" s="870"/>
      <c r="N25" s="242"/>
    </row>
    <row r="26" spans="1:14" ht="16.5" customHeight="1">
      <c r="A26" s="10"/>
      <c r="B26" s="30"/>
      <c r="C26" s="267" t="s">
        <v>269</v>
      </c>
      <c r="D26" s="829">
        <v>181</v>
      </c>
      <c r="E26" s="32" t="s">
        <v>18</v>
      </c>
      <c r="F26" s="4" t="s">
        <v>227</v>
      </c>
      <c r="G26" s="15"/>
      <c r="H26" s="870"/>
      <c r="I26" s="32"/>
      <c r="J26" s="242"/>
      <c r="K26" s="3"/>
      <c r="L26" s="870"/>
      <c r="N26" s="242"/>
    </row>
    <row r="27" spans="1:14" ht="16.5" customHeight="1">
      <c r="A27" s="10"/>
      <c r="B27" s="30"/>
      <c r="C27" s="267" t="s">
        <v>270</v>
      </c>
      <c r="D27" s="829">
        <v>790</v>
      </c>
      <c r="E27" s="32" t="s">
        <v>18</v>
      </c>
      <c r="F27" s="4"/>
      <c r="G27" s="224"/>
      <c r="H27" s="813"/>
      <c r="I27" s="32"/>
      <c r="J27" s="242"/>
      <c r="K27" s="44"/>
      <c r="L27" s="813"/>
      <c r="M27" s="29"/>
      <c r="N27" s="27"/>
    </row>
    <row r="28" spans="1:14" ht="16.5" customHeight="1">
      <c r="A28" s="10"/>
      <c r="B28" s="30"/>
      <c r="C28" s="267" t="s">
        <v>271</v>
      </c>
      <c r="D28" s="829">
        <v>494</v>
      </c>
      <c r="E28" s="32" t="s">
        <v>18</v>
      </c>
      <c r="F28" s="4"/>
      <c r="G28" s="773"/>
      <c r="H28" s="813"/>
      <c r="I28" s="32"/>
      <c r="J28" s="242"/>
      <c r="K28" s="44"/>
      <c r="L28" s="813"/>
      <c r="M28" s="29"/>
      <c r="N28" s="27"/>
    </row>
    <row r="29" spans="1:14" ht="16.5" customHeight="1">
      <c r="A29" s="10"/>
      <c r="B29" s="30"/>
      <c r="C29" s="267" t="s">
        <v>1191</v>
      </c>
      <c r="D29" s="829">
        <v>21</v>
      </c>
      <c r="E29" s="32" t="s">
        <v>18</v>
      </c>
      <c r="F29" s="772"/>
      <c r="G29" s="9"/>
      <c r="H29" s="870"/>
      <c r="I29" s="32"/>
      <c r="J29" s="242"/>
      <c r="K29" s="44"/>
      <c r="L29" s="813"/>
      <c r="M29" s="29"/>
      <c r="N29" s="27"/>
    </row>
    <row r="30" spans="1:14" ht="16.5" customHeight="1">
      <c r="A30" s="10"/>
      <c r="B30" s="30"/>
      <c r="C30" s="267" t="s">
        <v>272</v>
      </c>
      <c r="D30" s="829">
        <v>317</v>
      </c>
      <c r="E30" s="32" t="s">
        <v>18</v>
      </c>
      <c r="F30" s="772"/>
      <c r="G30" s="9"/>
      <c r="H30" s="870"/>
      <c r="I30" s="32"/>
      <c r="J30" s="242"/>
      <c r="K30" s="2"/>
      <c r="L30" s="813"/>
      <c r="M30" s="32"/>
      <c r="N30" s="27"/>
    </row>
    <row r="31" spans="1:14" ht="16.5" customHeight="1">
      <c r="A31" s="10"/>
      <c r="B31" s="30"/>
      <c r="C31" s="267" t="s">
        <v>54</v>
      </c>
      <c r="D31" s="829">
        <v>1593</v>
      </c>
      <c r="E31" s="32" t="s">
        <v>18</v>
      </c>
      <c r="F31" s="4"/>
      <c r="G31" s="9"/>
      <c r="H31" s="870"/>
      <c r="I31" s="32"/>
      <c r="J31" s="242"/>
      <c r="K31" s="44"/>
      <c r="L31" s="813"/>
      <c r="M31" s="29"/>
      <c r="N31" s="27"/>
    </row>
    <row r="32" spans="1:14" ht="16.5" customHeight="1">
      <c r="A32" s="10"/>
      <c r="B32" s="30"/>
      <c r="C32" s="267" t="s">
        <v>273</v>
      </c>
      <c r="D32" s="829">
        <v>172</v>
      </c>
      <c r="E32" s="32" t="s">
        <v>18</v>
      </c>
      <c r="F32" s="4" t="s">
        <v>227</v>
      </c>
      <c r="G32" s="15"/>
      <c r="H32" s="870"/>
      <c r="I32" s="32"/>
      <c r="J32" s="242"/>
      <c r="K32" s="44"/>
      <c r="L32" s="813"/>
      <c r="M32" s="29"/>
      <c r="N32" s="27"/>
    </row>
    <row r="33" spans="1:14" ht="16.5" customHeight="1">
      <c r="A33" s="10"/>
      <c r="B33" s="30"/>
      <c r="C33" s="267" t="s">
        <v>274</v>
      </c>
      <c r="D33" s="829">
        <v>263</v>
      </c>
      <c r="E33" s="32" t="s">
        <v>18</v>
      </c>
      <c r="F33" s="4"/>
      <c r="G33" s="224"/>
      <c r="H33" s="813"/>
      <c r="I33" s="32"/>
      <c r="J33" s="236"/>
      <c r="K33" s="44"/>
      <c r="L33" s="813"/>
      <c r="M33" s="29"/>
      <c r="N33" s="27"/>
    </row>
    <row r="34" spans="1:14" ht="16.5" customHeight="1">
      <c r="A34" s="10"/>
      <c r="B34" s="30"/>
      <c r="C34" s="267" t="s">
        <v>257</v>
      </c>
      <c r="D34" s="829">
        <v>229</v>
      </c>
      <c r="E34" s="32" t="s">
        <v>18</v>
      </c>
      <c r="F34" s="4"/>
      <c r="G34" s="224"/>
      <c r="H34" s="813"/>
      <c r="I34" s="32"/>
      <c r="J34" s="236"/>
      <c r="K34" s="44"/>
      <c r="L34" s="813"/>
      <c r="M34" s="29"/>
      <c r="N34" s="27"/>
    </row>
    <row r="35" spans="1:14" ht="16.5" customHeight="1">
      <c r="A35" s="10"/>
      <c r="B35" s="30"/>
      <c r="C35" s="306" t="s">
        <v>335</v>
      </c>
      <c r="D35" s="906">
        <v>22</v>
      </c>
      <c r="E35" s="754" t="s">
        <v>18</v>
      </c>
      <c r="F35" s="236"/>
      <c r="G35" s="224"/>
      <c r="H35" s="813"/>
      <c r="I35" s="32"/>
      <c r="J35" s="27"/>
      <c r="K35" s="44"/>
      <c r="L35" s="813"/>
      <c r="M35" s="29"/>
      <c r="N35" s="27"/>
    </row>
    <row r="36" spans="1:14" ht="16.5" customHeight="1">
      <c r="A36" s="10"/>
      <c r="B36" s="30"/>
      <c r="C36" s="267"/>
      <c r="D36" s="813">
        <f>SUM(D8:D35)</f>
        <v>19680</v>
      </c>
      <c r="E36" s="32"/>
      <c r="F36" s="4"/>
      <c r="G36" s="224"/>
      <c r="H36" s="813"/>
      <c r="I36" s="32"/>
      <c r="J36" s="27"/>
      <c r="K36" s="44"/>
      <c r="L36" s="813"/>
      <c r="M36" s="29"/>
      <c r="N36" s="27"/>
    </row>
    <row r="37" spans="1:14" ht="16.5" customHeight="1">
      <c r="A37" s="10"/>
      <c r="B37" s="30"/>
      <c r="C37" s="267"/>
      <c r="D37" s="813"/>
      <c r="E37" s="32"/>
      <c r="F37" s="4"/>
      <c r="G37" s="5"/>
      <c r="H37" s="813"/>
      <c r="I37" s="29"/>
      <c r="J37" s="27"/>
      <c r="K37" s="44"/>
      <c r="L37" s="813"/>
      <c r="M37" s="29"/>
      <c r="N37" s="27"/>
    </row>
    <row r="38" spans="1:14" ht="16.5" customHeight="1">
      <c r="A38" s="10"/>
      <c r="B38" s="30"/>
      <c r="C38" s="267" t="s">
        <v>1183</v>
      </c>
      <c r="D38" s="829">
        <v>172</v>
      </c>
      <c r="E38" s="32" t="s">
        <v>957</v>
      </c>
      <c r="F38" s="4">
        <v>2018</v>
      </c>
      <c r="G38" s="224" t="s">
        <v>340</v>
      </c>
      <c r="H38" s="914">
        <v>450</v>
      </c>
      <c r="I38" s="32" t="s">
        <v>11</v>
      </c>
      <c r="J38" s="236">
        <v>2020</v>
      </c>
      <c r="K38" s="44"/>
      <c r="L38" s="813"/>
      <c r="M38" s="29"/>
      <c r="N38" s="27"/>
    </row>
    <row r="39" spans="1:14" ht="16.5" customHeight="1">
      <c r="A39" s="10"/>
      <c r="B39" s="30"/>
      <c r="C39" s="267" t="s">
        <v>1192</v>
      </c>
      <c r="D39" s="1475">
        <v>-172</v>
      </c>
      <c r="E39" s="32" t="s">
        <v>957</v>
      </c>
      <c r="F39" s="4">
        <v>2018</v>
      </c>
      <c r="G39" s="224" t="s">
        <v>1186</v>
      </c>
      <c r="H39" s="918">
        <v>450</v>
      </c>
      <c r="I39" s="32" t="s">
        <v>11</v>
      </c>
      <c r="J39" s="236">
        <v>2022</v>
      </c>
      <c r="K39" s="44"/>
      <c r="L39" s="813"/>
      <c r="M39" s="29"/>
      <c r="N39" s="27"/>
    </row>
    <row r="40" spans="1:14" ht="16.5" customHeight="1">
      <c r="A40" s="10"/>
      <c r="B40" s="30"/>
      <c r="C40" s="267" t="s">
        <v>763</v>
      </c>
      <c r="D40" s="829">
        <v>22</v>
      </c>
      <c r="E40" s="32" t="s">
        <v>11</v>
      </c>
      <c r="F40" s="4">
        <v>2018</v>
      </c>
      <c r="G40" s="15" t="s">
        <v>1188</v>
      </c>
      <c r="H40" s="914">
        <v>250</v>
      </c>
      <c r="I40" s="32" t="s">
        <v>11</v>
      </c>
      <c r="J40" s="236">
        <v>2020</v>
      </c>
      <c r="K40" s="44"/>
      <c r="L40" s="813"/>
      <c r="M40" s="29"/>
      <c r="N40" s="27"/>
    </row>
    <row r="41" spans="1:14" ht="16.5" customHeight="1">
      <c r="A41" s="10"/>
      <c r="B41" s="30"/>
      <c r="C41" s="267" t="s">
        <v>264</v>
      </c>
      <c r="D41" s="829">
        <v>625</v>
      </c>
      <c r="E41" s="32" t="s">
        <v>11</v>
      </c>
      <c r="F41" s="4">
        <v>2018</v>
      </c>
      <c r="G41" s="15" t="s">
        <v>1189</v>
      </c>
      <c r="H41" s="829">
        <v>35</v>
      </c>
      <c r="I41" s="32" t="s">
        <v>10</v>
      </c>
      <c r="J41" s="236">
        <v>2018</v>
      </c>
      <c r="K41" s="44"/>
      <c r="L41" s="813"/>
      <c r="M41" s="29"/>
      <c r="N41" s="27"/>
    </row>
    <row r="42" spans="1:14" ht="16.5" customHeight="1">
      <c r="A42" s="10"/>
      <c r="B42" s="30"/>
      <c r="C42" s="267" t="s">
        <v>250</v>
      </c>
      <c r="D42" s="829">
        <v>600</v>
      </c>
      <c r="E42" s="32" t="s">
        <v>11</v>
      </c>
      <c r="F42" s="4">
        <v>2022</v>
      </c>
      <c r="G42" s="224" t="s">
        <v>1190</v>
      </c>
      <c r="H42" s="906">
        <v>118</v>
      </c>
      <c r="I42" s="754" t="s">
        <v>10</v>
      </c>
      <c r="J42" s="236">
        <v>2018</v>
      </c>
      <c r="K42" s="44"/>
      <c r="L42" s="813"/>
      <c r="M42" s="29"/>
      <c r="N42" s="27"/>
    </row>
    <row r="43" spans="1:14" ht="16.5" customHeight="1">
      <c r="A43" s="10"/>
      <c r="B43" s="30"/>
      <c r="C43" s="267" t="s">
        <v>257</v>
      </c>
      <c r="D43" s="829">
        <v>6</v>
      </c>
      <c r="E43" s="32" t="s">
        <v>10</v>
      </c>
      <c r="F43" s="4">
        <v>2018</v>
      </c>
      <c r="G43" s="224"/>
      <c r="H43" s="829">
        <f>SUM(H38:H42)</f>
        <v>1303</v>
      </c>
      <c r="I43" s="32"/>
      <c r="J43" s="236"/>
      <c r="K43" s="44"/>
      <c r="L43" s="813"/>
      <c r="M43" s="29"/>
      <c r="N43" s="27"/>
    </row>
    <row r="44" spans="1:14" ht="16.5" customHeight="1">
      <c r="A44" s="10"/>
      <c r="B44" s="30"/>
      <c r="C44" s="306" t="s">
        <v>1193</v>
      </c>
      <c r="D44" s="906">
        <v>20</v>
      </c>
      <c r="E44" s="774" t="s">
        <v>11</v>
      </c>
      <c r="F44" s="236">
        <v>2018</v>
      </c>
      <c r="G44" s="5"/>
      <c r="H44" s="813"/>
      <c r="I44" s="391"/>
      <c r="J44" s="27"/>
      <c r="K44" s="44"/>
      <c r="L44" s="813"/>
      <c r="M44" s="29"/>
      <c r="N44" s="27"/>
    </row>
    <row r="45" spans="1:14" ht="16.5" customHeight="1">
      <c r="A45" s="10"/>
      <c r="B45" s="30"/>
      <c r="C45" s="12"/>
      <c r="D45" s="918">
        <f>SUM(D38:D44)</f>
        <v>1273</v>
      </c>
      <c r="E45" s="391"/>
      <c r="F45" s="4"/>
      <c r="G45" s="126"/>
      <c r="H45" s="822"/>
      <c r="I45" s="328"/>
      <c r="J45" s="242"/>
      <c r="K45" s="15"/>
      <c r="L45" s="822"/>
      <c r="M45" s="328"/>
      <c r="N45" s="236"/>
    </row>
    <row r="46" spans="1:14" ht="16.5" customHeight="1">
      <c r="A46" s="10"/>
      <c r="B46" s="30"/>
      <c r="C46" s="12"/>
      <c r="D46" s="918"/>
      <c r="E46" s="391"/>
      <c r="F46" s="4"/>
      <c r="G46" s="126"/>
      <c r="H46" s="822"/>
      <c r="I46" s="328"/>
      <c r="J46" s="242"/>
      <c r="K46" s="2"/>
      <c r="L46" s="822"/>
      <c r="M46" s="328"/>
      <c r="N46" s="236"/>
    </row>
    <row r="47" spans="1:14" ht="16.5" customHeight="1">
      <c r="A47" s="10"/>
      <c r="B47" s="30"/>
      <c r="C47" s="12"/>
      <c r="D47" s="918"/>
      <c r="E47" s="391"/>
      <c r="F47" s="4"/>
      <c r="G47" s="126"/>
      <c r="H47" s="822"/>
      <c r="I47" s="328"/>
      <c r="J47" s="242"/>
      <c r="K47" s="2"/>
      <c r="L47" s="822"/>
      <c r="M47" s="328"/>
      <c r="N47" s="236"/>
    </row>
    <row r="48" spans="1:14" ht="16.5" customHeight="1">
      <c r="A48" s="10"/>
      <c r="B48" s="30"/>
      <c r="C48" s="12"/>
      <c r="D48" s="918"/>
      <c r="E48" s="391"/>
      <c r="F48" s="4"/>
      <c r="G48" s="126"/>
      <c r="H48" s="822"/>
      <c r="I48" s="328"/>
      <c r="J48" s="242"/>
      <c r="K48" s="2"/>
      <c r="L48" s="822"/>
      <c r="M48" s="328"/>
      <c r="N48" s="236"/>
    </row>
    <row r="49" spans="1:14" ht="16.5" customHeight="1">
      <c r="A49" s="10"/>
      <c r="B49" s="30"/>
      <c r="C49" s="12" t="s">
        <v>1174</v>
      </c>
      <c r="D49" s="918">
        <v>19680</v>
      </c>
      <c r="E49" s="391"/>
      <c r="F49" s="4"/>
      <c r="G49" s="10" t="s">
        <v>1174</v>
      </c>
      <c r="H49" s="829">
        <v>8340</v>
      </c>
      <c r="I49" s="29"/>
      <c r="J49" s="27"/>
      <c r="K49" s="6" t="s">
        <v>1174</v>
      </c>
      <c r="L49" s="829">
        <v>1575</v>
      </c>
      <c r="M49" s="29"/>
      <c r="N49" s="27"/>
    </row>
    <row r="50" spans="1:14" ht="16.5" customHeight="1">
      <c r="A50" s="10"/>
      <c r="B50" s="30"/>
      <c r="C50" s="12" t="s">
        <v>1175</v>
      </c>
      <c r="D50" s="918">
        <v>1273</v>
      </c>
      <c r="E50" s="391"/>
      <c r="F50" s="4" t="s">
        <v>227</v>
      </c>
      <c r="G50" s="10" t="s">
        <v>1175</v>
      </c>
      <c r="H50" s="829">
        <v>1303</v>
      </c>
      <c r="I50" s="29"/>
      <c r="J50" s="27"/>
      <c r="K50" s="6" t="s">
        <v>1175</v>
      </c>
      <c r="L50" s="829">
        <v>0</v>
      </c>
      <c r="M50" s="29"/>
      <c r="N50" s="27"/>
    </row>
    <row r="51" spans="1:14" ht="16.5" customHeight="1">
      <c r="A51" s="10"/>
      <c r="B51" s="30"/>
      <c r="C51" s="4" t="s">
        <v>1114</v>
      </c>
      <c r="D51" s="829">
        <f>D49+D50</f>
        <v>20953</v>
      </c>
      <c r="E51" s="32"/>
      <c r="F51" s="4"/>
      <c r="G51" s="10" t="s">
        <v>1194</v>
      </c>
      <c r="H51" s="829">
        <f>H49+H50</f>
        <v>9643</v>
      </c>
      <c r="I51" s="29"/>
      <c r="J51" s="27"/>
      <c r="K51" s="4" t="s">
        <v>1114</v>
      </c>
      <c r="L51" s="829">
        <f>L49+L50</f>
        <v>1575</v>
      </c>
      <c r="M51" s="29"/>
      <c r="N51" s="27"/>
    </row>
    <row r="52" spans="1:14" ht="16.5" customHeight="1">
      <c r="A52" s="10"/>
      <c r="B52" s="30"/>
      <c r="C52" s="283"/>
      <c r="D52" s="905"/>
      <c r="E52" s="714"/>
      <c r="F52" s="279"/>
      <c r="G52" s="271"/>
      <c r="H52" s="905"/>
      <c r="I52" s="714"/>
      <c r="J52" s="279"/>
      <c r="K52" s="708"/>
      <c r="L52" s="905"/>
      <c r="M52" s="714"/>
      <c r="N52" s="228"/>
    </row>
    <row r="53" spans="1:14" ht="16.5" customHeight="1">
      <c r="A53" s="10"/>
      <c r="B53" s="30"/>
      <c r="D53" s="870"/>
      <c r="E53" s="32"/>
      <c r="F53" s="280"/>
      <c r="G53" s="282"/>
      <c r="H53" s="870"/>
      <c r="J53" s="241"/>
      <c r="K53" s="44"/>
      <c r="L53" s="813"/>
      <c r="M53" s="29"/>
      <c r="N53" s="27"/>
    </row>
    <row r="54" spans="1:14" ht="16.5" customHeight="1">
      <c r="A54" s="10"/>
      <c r="B54" s="31" t="s">
        <v>949</v>
      </c>
      <c r="C54" s="2" t="s">
        <v>313</v>
      </c>
      <c r="D54" s="829">
        <v>40</v>
      </c>
      <c r="E54" s="32" t="s">
        <v>18</v>
      </c>
      <c r="F54" s="280" t="s">
        <v>1</v>
      </c>
      <c r="G54" s="282"/>
      <c r="H54" s="912"/>
      <c r="J54" s="241"/>
      <c r="K54" s="44"/>
      <c r="L54" s="813"/>
      <c r="M54" s="29"/>
      <c r="N54" s="27"/>
    </row>
    <row r="55" spans="1:14" ht="16.5" customHeight="1">
      <c r="A55" s="10"/>
      <c r="B55" s="30"/>
      <c r="C55" s="2" t="s">
        <v>314</v>
      </c>
      <c r="D55" s="829">
        <v>442</v>
      </c>
      <c r="E55" s="32" t="s">
        <v>18</v>
      </c>
      <c r="F55" s="280"/>
      <c r="G55" s="282"/>
      <c r="H55" s="912"/>
      <c r="J55" s="241"/>
      <c r="K55" s="44"/>
      <c r="L55" s="813"/>
      <c r="M55" s="29"/>
      <c r="N55" s="27"/>
    </row>
    <row r="56" spans="1:14" ht="16.5" customHeight="1">
      <c r="A56" s="10"/>
      <c r="B56" s="30"/>
      <c r="C56" s="2" t="s">
        <v>256</v>
      </c>
      <c r="D56" s="829">
        <v>160</v>
      </c>
      <c r="E56" s="32" t="s">
        <v>18</v>
      </c>
      <c r="F56" s="280"/>
      <c r="G56" s="777"/>
      <c r="H56" s="829"/>
      <c r="J56" s="241"/>
      <c r="K56" s="3"/>
      <c r="L56" s="870"/>
      <c r="M56" s="29"/>
      <c r="N56" s="27"/>
    </row>
    <row r="57" spans="1:14" ht="16.5" customHeight="1">
      <c r="A57" s="10"/>
      <c r="B57" s="30"/>
      <c r="C57" s="310" t="s">
        <v>1195</v>
      </c>
      <c r="D57" s="915">
        <v>181</v>
      </c>
      <c r="E57" s="776" t="s">
        <v>18</v>
      </c>
      <c r="F57" s="769"/>
      <c r="G57" s="97"/>
      <c r="H57" s="829"/>
      <c r="I57" s="29"/>
      <c r="J57" s="91"/>
      <c r="K57" s="2"/>
      <c r="L57" s="813"/>
      <c r="M57" s="29"/>
      <c r="N57" s="27"/>
    </row>
    <row r="58" spans="1:14" ht="16.5" customHeight="1">
      <c r="A58" s="10"/>
      <c r="B58" s="30"/>
      <c r="C58" s="2"/>
      <c r="D58" s="829">
        <f>SUM(D54:D57)</f>
        <v>823</v>
      </c>
      <c r="E58" s="32"/>
      <c r="F58" s="280"/>
      <c r="G58" s="97"/>
      <c r="H58" s="829"/>
      <c r="I58" s="29"/>
      <c r="J58" s="91"/>
      <c r="K58" s="2"/>
      <c r="L58" s="813"/>
      <c r="M58" s="29"/>
      <c r="N58" s="27"/>
    </row>
    <row r="59" spans="1:14" ht="16.5" customHeight="1">
      <c r="A59" s="10"/>
      <c r="B59" s="30"/>
      <c r="C59" s="2"/>
      <c r="D59" s="829"/>
      <c r="E59" s="32"/>
      <c r="F59" s="280"/>
      <c r="G59" s="97"/>
      <c r="H59" s="829"/>
      <c r="I59" s="29"/>
      <c r="J59" s="91"/>
      <c r="K59" s="44"/>
      <c r="L59" s="813"/>
      <c r="M59" s="29"/>
      <c r="N59" s="27"/>
    </row>
    <row r="60" spans="1:14" ht="16.5" customHeight="1">
      <c r="A60" s="10"/>
      <c r="B60" s="30"/>
      <c r="C60" s="2"/>
      <c r="D60" s="829"/>
      <c r="E60" s="778"/>
      <c r="F60" s="280"/>
      <c r="G60" s="14"/>
      <c r="H60" s="829"/>
      <c r="I60" s="29"/>
      <c r="J60" s="91"/>
      <c r="K60" s="44"/>
      <c r="L60" s="813"/>
      <c r="M60" s="29"/>
      <c r="N60" s="27"/>
    </row>
    <row r="61" spans="1:14" ht="16.5" customHeight="1">
      <c r="A61" s="10"/>
      <c r="B61" s="30"/>
      <c r="C61" s="309" t="s">
        <v>337</v>
      </c>
      <c r="D61" s="829">
        <v>525</v>
      </c>
      <c r="E61" s="29" t="s">
        <v>11</v>
      </c>
      <c r="F61" s="91">
        <v>2021</v>
      </c>
      <c r="G61" s="775" t="s">
        <v>337</v>
      </c>
      <c r="H61" s="829">
        <v>525</v>
      </c>
      <c r="I61" s="32" t="s">
        <v>11</v>
      </c>
      <c r="J61" s="280">
        <v>2021</v>
      </c>
      <c r="K61" s="44"/>
      <c r="L61" s="813"/>
      <c r="M61" s="29"/>
      <c r="N61" s="27"/>
    </row>
    <row r="62" spans="1:14" ht="16.5" customHeight="1">
      <c r="A62" s="10"/>
      <c r="B62" s="30"/>
      <c r="C62" s="309" t="s">
        <v>766</v>
      </c>
      <c r="D62" s="1126">
        <v>525</v>
      </c>
      <c r="E62" s="1130" t="s">
        <v>11</v>
      </c>
      <c r="F62" s="91">
        <v>2022</v>
      </c>
      <c r="G62" s="775" t="s">
        <v>766</v>
      </c>
      <c r="H62" s="1126">
        <v>525</v>
      </c>
      <c r="I62" s="1127" t="s">
        <v>11</v>
      </c>
      <c r="J62" s="280">
        <v>2022</v>
      </c>
      <c r="K62" s="44"/>
      <c r="L62" s="813"/>
      <c r="M62" s="29"/>
      <c r="N62" s="27"/>
    </row>
    <row r="63" spans="1:14" ht="16.5" customHeight="1">
      <c r="A63" s="10"/>
      <c r="B63" s="30"/>
      <c r="C63" s="32"/>
      <c r="D63" s="829">
        <f>SUM(D61:D62)</f>
        <v>1050</v>
      </c>
      <c r="E63" s="29"/>
      <c r="F63" s="91"/>
      <c r="G63" s="14"/>
      <c r="H63" s="829">
        <f>SUM(H61:H62)</f>
        <v>1050</v>
      </c>
      <c r="I63" s="29"/>
      <c r="J63" s="91"/>
      <c r="K63" s="44"/>
      <c r="L63" s="813"/>
      <c r="M63" s="29"/>
      <c r="N63" s="27"/>
    </row>
    <row r="64" spans="1:14" ht="16.5" customHeight="1">
      <c r="A64" s="10"/>
      <c r="B64" s="30"/>
      <c r="C64" s="32"/>
      <c r="D64" s="829"/>
      <c r="E64" s="29"/>
      <c r="F64" s="91"/>
      <c r="G64" s="14"/>
      <c r="H64" s="829"/>
      <c r="I64" s="29"/>
      <c r="J64" s="91"/>
      <c r="K64" s="44"/>
      <c r="L64" s="813"/>
      <c r="M64" s="29"/>
      <c r="N64" s="27"/>
    </row>
    <row r="65" spans="1:14" ht="16.5" customHeight="1">
      <c r="A65" s="10"/>
      <c r="B65" s="30"/>
      <c r="C65" s="32"/>
      <c r="D65" s="829"/>
      <c r="E65" s="29"/>
      <c r="F65" s="91"/>
      <c r="G65" s="14"/>
      <c r="H65" s="829"/>
      <c r="I65" s="29"/>
      <c r="J65" s="91"/>
      <c r="K65" s="44"/>
      <c r="L65" s="813"/>
      <c r="M65" s="29"/>
      <c r="N65" s="27"/>
    </row>
    <row r="66" spans="1:14" ht="16.5" customHeight="1">
      <c r="A66" s="10"/>
      <c r="B66" s="30"/>
      <c r="C66" s="32"/>
      <c r="D66" s="829"/>
      <c r="E66" s="29"/>
      <c r="F66" s="91"/>
      <c r="G66" s="14"/>
      <c r="H66" s="829"/>
      <c r="I66" s="29"/>
      <c r="J66" s="91"/>
      <c r="K66" s="44"/>
      <c r="L66" s="813"/>
      <c r="M66" s="29"/>
      <c r="N66" s="27"/>
    </row>
    <row r="67" spans="1:14" ht="16.5" customHeight="1">
      <c r="A67" s="10"/>
      <c r="B67" s="30"/>
      <c r="C67" s="4" t="s">
        <v>1174</v>
      </c>
      <c r="D67" s="829">
        <v>823</v>
      </c>
      <c r="E67" s="29"/>
      <c r="F67" s="91"/>
      <c r="G67" s="6" t="s">
        <v>1174</v>
      </c>
      <c r="H67" s="829">
        <v>0</v>
      </c>
      <c r="I67" s="29"/>
      <c r="J67" s="91"/>
      <c r="K67" s="6" t="s">
        <v>1174</v>
      </c>
      <c r="L67" s="829">
        <v>0</v>
      </c>
      <c r="M67" s="29"/>
      <c r="N67" s="27"/>
    </row>
    <row r="68" spans="1:14" ht="16.5" customHeight="1">
      <c r="A68" s="10"/>
      <c r="B68" s="30"/>
      <c r="C68" s="4" t="s">
        <v>1175</v>
      </c>
      <c r="D68" s="829">
        <v>1050</v>
      </c>
      <c r="E68" s="29"/>
      <c r="F68" s="91" t="s">
        <v>227</v>
      </c>
      <c r="G68" s="6" t="s">
        <v>1175</v>
      </c>
      <c r="H68" s="829">
        <v>1050</v>
      </c>
      <c r="I68" s="29"/>
      <c r="J68" s="91"/>
      <c r="K68" s="6" t="s">
        <v>1175</v>
      </c>
      <c r="L68" s="829">
        <v>0</v>
      </c>
      <c r="M68" s="29"/>
      <c r="N68" s="27"/>
    </row>
    <row r="69" spans="1:14" ht="16.5" customHeight="1">
      <c r="A69" s="10"/>
      <c r="B69" s="30"/>
      <c r="C69" s="4" t="s">
        <v>1114</v>
      </c>
      <c r="D69" s="829">
        <f>D67+D68</f>
        <v>1873</v>
      </c>
      <c r="E69" s="29"/>
      <c r="F69" s="91"/>
      <c r="G69" s="6" t="s">
        <v>1114</v>
      </c>
      <c r="H69" s="829">
        <v>1050</v>
      </c>
      <c r="I69" s="29"/>
      <c r="J69" s="91"/>
      <c r="K69" s="6" t="s">
        <v>1114</v>
      </c>
      <c r="L69" s="829">
        <v>0</v>
      </c>
      <c r="M69" s="29"/>
      <c r="N69" s="27"/>
    </row>
    <row r="70" spans="1:14" ht="16.5" customHeight="1">
      <c r="A70" s="10"/>
      <c r="B70" s="30"/>
      <c r="C70" s="4"/>
      <c r="D70" s="829"/>
      <c r="E70" s="29"/>
      <c r="F70" s="91"/>
      <c r="G70" s="4"/>
      <c r="H70" s="829"/>
      <c r="I70" s="29"/>
      <c r="J70" s="91"/>
      <c r="K70" s="2"/>
      <c r="L70" s="829"/>
      <c r="M70" s="29"/>
      <c r="N70" s="27"/>
    </row>
    <row r="71" spans="1:14" ht="16.5" customHeight="1">
      <c r="A71" s="96"/>
      <c r="B71" s="226"/>
      <c r="C71" s="237"/>
      <c r="D71" s="919"/>
      <c r="E71" s="719"/>
      <c r="F71" s="226"/>
      <c r="G71" s="237"/>
      <c r="H71" s="887"/>
      <c r="I71" s="388"/>
      <c r="J71" s="226"/>
      <c r="K71" s="237"/>
      <c r="L71" s="887"/>
      <c r="M71" s="388"/>
      <c r="N71" s="226"/>
    </row>
    <row r="72" spans="1:14" ht="16.5" customHeight="1">
      <c r="A72" s="15" t="s">
        <v>1221</v>
      </c>
      <c r="B72" s="38"/>
      <c r="C72" s="126" t="s">
        <v>1174</v>
      </c>
      <c r="D72" s="818">
        <f>D49+D67</f>
        <v>20503</v>
      </c>
      <c r="F72" s="242"/>
      <c r="G72" s="126" t="s">
        <v>1174</v>
      </c>
      <c r="H72" s="818">
        <f>H49+H67</f>
        <v>8340</v>
      </c>
      <c r="J72" s="242"/>
      <c r="K72" s="126" t="s">
        <v>1174</v>
      </c>
      <c r="L72" s="818">
        <v>1575</v>
      </c>
      <c r="N72" s="242"/>
    </row>
    <row r="73" spans="1:14" ht="16.5" customHeight="1">
      <c r="A73" s="9"/>
      <c r="B73" s="38"/>
      <c r="C73" s="126" t="s">
        <v>1175</v>
      </c>
      <c r="D73" s="818">
        <f>D50+D68</f>
        <v>2323</v>
      </c>
      <c r="F73" s="242"/>
      <c r="G73" s="126" t="s">
        <v>1175</v>
      </c>
      <c r="H73" s="818">
        <f>H50+H68</f>
        <v>2353</v>
      </c>
      <c r="J73" s="242"/>
      <c r="K73" s="126" t="s">
        <v>1175</v>
      </c>
      <c r="L73" s="818">
        <v>0</v>
      </c>
      <c r="N73" s="242"/>
    </row>
    <row r="74" spans="1:14" ht="16.5" customHeight="1">
      <c r="A74" s="9"/>
      <c r="B74" s="38"/>
      <c r="C74" s="231" t="s">
        <v>1114</v>
      </c>
      <c r="D74" s="829">
        <f>D72+D73</f>
        <v>22826</v>
      </c>
      <c r="F74" s="242"/>
      <c r="G74" s="231" t="s">
        <v>1114</v>
      </c>
      <c r="H74" s="829">
        <f>H72+H73</f>
        <v>10693</v>
      </c>
      <c r="J74" s="242"/>
      <c r="K74" s="231" t="s">
        <v>1114</v>
      </c>
      <c r="L74" s="829">
        <f>L72+L73</f>
        <v>1575</v>
      </c>
      <c r="N74" s="242"/>
    </row>
    <row r="75" spans="1:14" ht="16.5" customHeight="1">
      <c r="A75" s="245"/>
      <c r="B75" s="760"/>
      <c r="C75" s="245"/>
      <c r="D75" s="913"/>
      <c r="E75" s="717"/>
      <c r="F75" s="723"/>
      <c r="G75" s="246"/>
      <c r="H75" s="910"/>
      <c r="I75" s="717"/>
      <c r="J75" s="771"/>
      <c r="K75" s="245"/>
      <c r="L75" s="910"/>
      <c r="M75" s="717"/>
      <c r="N75" s="723"/>
    </row>
    <row r="76" spans="1:14" ht="16.5" customHeight="1"/>
    <row r="77" spans="1:14" ht="14.25" customHeight="1"/>
    <row r="78" spans="1:14" ht="14.25" customHeight="1"/>
    <row r="79" spans="1:14" ht="14.25" customHeight="1"/>
    <row r="80" spans="1:1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</sheetData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47" firstPageNumber="95" orientation="portrait" useFirstPageNumber="1" r:id="rId1"/>
  <headerFooter scaleWithDoc="0" alignWithMargins="0">
    <oddFooter>&amp;C128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9">
    <tabColor rgb="FFFFFF00"/>
    <pageSetUpPr fitToPage="1"/>
  </sheetPr>
  <dimension ref="A1:P543"/>
  <sheetViews>
    <sheetView showGridLines="0" view="pageBreakPreview" zoomScaleNormal="85" zoomScaleSheetLayoutView="100" workbookViewId="0">
      <pane ySplit="5" topLeftCell="A6" activePane="bottomLeft" state="frozen"/>
      <selection activeCell="A6" sqref="A6"/>
      <selection pane="bottomLeft"/>
    </sheetView>
  </sheetViews>
  <sheetFormatPr defaultColWidth="9" defaultRowHeight="14.25"/>
  <cols>
    <col min="1" max="1" width="2.125" style="3" customWidth="1"/>
    <col min="2" max="2" width="11" style="2" customWidth="1"/>
    <col min="3" max="3" width="31.375" style="3" customWidth="1"/>
    <col min="4" max="4" width="8.875" style="853" customWidth="1"/>
    <col min="5" max="5" width="8.125" style="555" customWidth="1"/>
    <col min="6" max="6" width="8.875" style="13" customWidth="1"/>
    <col min="7" max="7" width="31.5" style="3" customWidth="1"/>
    <col min="8" max="8" width="8.875" style="908" customWidth="1"/>
    <col min="9" max="9" width="8.125" style="555" customWidth="1"/>
    <col min="10" max="10" width="8.875" style="13" customWidth="1"/>
    <col min="11" max="11" width="31.5" style="13" customWidth="1"/>
    <col min="12" max="12" width="8.875" style="908" customWidth="1"/>
    <col min="13" max="13" width="8.125" style="555" customWidth="1"/>
    <col min="14" max="14" width="8.875" style="13" customWidth="1"/>
    <col min="15" max="15" width="9" style="13"/>
    <col min="16" max="16384" width="9" style="3"/>
  </cols>
  <sheetData>
    <row r="1" spans="1:16" s="619" customFormat="1" ht="18" customHeight="1">
      <c r="A1" s="351" t="s">
        <v>1058</v>
      </c>
      <c r="B1" s="938"/>
      <c r="C1" s="939"/>
      <c r="D1" s="824"/>
      <c r="E1" s="632"/>
      <c r="F1" s="938"/>
      <c r="G1" s="939"/>
      <c r="H1" s="854" t="s">
        <v>944</v>
      </c>
      <c r="I1" s="632"/>
      <c r="J1" s="938"/>
      <c r="K1" s="938"/>
      <c r="L1" s="824"/>
      <c r="M1" s="632"/>
      <c r="N1" s="938"/>
      <c r="O1" s="940"/>
    </row>
    <row r="2" spans="1:16" s="619" customFormat="1" ht="16.5" customHeight="1">
      <c r="A2" s="938"/>
      <c r="B2" s="938"/>
      <c r="C2" s="939"/>
      <c r="D2" s="824"/>
      <c r="E2" s="632"/>
      <c r="F2" s="938"/>
      <c r="G2" s="939"/>
      <c r="H2" s="824"/>
      <c r="I2" s="632"/>
      <c r="J2" s="938"/>
      <c r="K2" s="938"/>
      <c r="L2" s="824"/>
      <c r="M2" s="632"/>
      <c r="N2" s="938"/>
      <c r="O2" s="940"/>
    </row>
    <row r="3" spans="1:16" s="619" customFormat="1" ht="16.5" customHeight="1">
      <c r="A3" s="938"/>
      <c r="B3" s="938"/>
      <c r="C3" s="939"/>
      <c r="D3" s="824"/>
      <c r="E3" s="632"/>
      <c r="F3" s="938"/>
      <c r="G3" s="939"/>
      <c r="H3" s="824"/>
      <c r="I3" s="632"/>
      <c r="J3" s="938"/>
      <c r="K3" s="938"/>
      <c r="L3" s="997"/>
      <c r="N3" s="564" t="s">
        <v>408</v>
      </c>
      <c r="O3" s="632"/>
    </row>
    <row r="4" spans="1:16" s="619" customFormat="1" ht="18" customHeight="1">
      <c r="A4" s="98" t="s">
        <v>956</v>
      </c>
      <c r="B4" s="99"/>
      <c r="C4" s="219" t="s">
        <v>7</v>
      </c>
      <c r="D4" s="916"/>
      <c r="E4" s="718"/>
      <c r="F4" s="100"/>
      <c r="G4" s="219" t="s">
        <v>425</v>
      </c>
      <c r="H4" s="1002"/>
      <c r="I4" s="718"/>
      <c r="J4" s="101"/>
      <c r="K4" s="219" t="s">
        <v>8</v>
      </c>
      <c r="L4" s="1002"/>
      <c r="M4" s="718"/>
      <c r="N4" s="101"/>
      <c r="O4" s="1000"/>
    </row>
    <row r="5" spans="1:16" s="619" customFormat="1" ht="18" customHeight="1">
      <c r="A5" s="102"/>
      <c r="B5" s="103"/>
      <c r="C5" s="455" t="s">
        <v>412</v>
      </c>
      <c r="D5" s="889" t="s">
        <v>870</v>
      </c>
      <c r="E5" s="637" t="s">
        <v>302</v>
      </c>
      <c r="F5" s="1003" t="s">
        <v>413</v>
      </c>
      <c r="G5" s="455" t="s">
        <v>412</v>
      </c>
      <c r="H5" s="892" t="s">
        <v>870</v>
      </c>
      <c r="I5" s="944" t="s">
        <v>302</v>
      </c>
      <c r="J5" s="945" t="s">
        <v>413</v>
      </c>
      <c r="K5" s="455" t="s">
        <v>412</v>
      </c>
      <c r="L5" s="889" t="s">
        <v>870</v>
      </c>
      <c r="M5" s="637" t="s">
        <v>302</v>
      </c>
      <c r="N5" s="942" t="s">
        <v>413</v>
      </c>
      <c r="O5" s="940"/>
    </row>
    <row r="6" spans="1:16" s="58" customFormat="1" ht="18.75" customHeight="1">
      <c r="A6" s="121" t="s">
        <v>945</v>
      </c>
      <c r="B6" s="761"/>
      <c r="C6" s="235"/>
      <c r="D6" s="900"/>
      <c r="E6" s="227"/>
      <c r="F6" s="248"/>
      <c r="G6" s="249"/>
      <c r="H6" s="900"/>
      <c r="I6" s="227"/>
      <c r="J6" s="247"/>
      <c r="K6" s="725"/>
      <c r="L6" s="886"/>
      <c r="M6" s="227"/>
      <c r="N6" s="250"/>
      <c r="O6" s="108"/>
    </row>
    <row r="7" spans="1:16" s="58" customFormat="1" ht="6" customHeight="1">
      <c r="A7" s="106"/>
      <c r="B7" s="762"/>
      <c r="D7" s="870"/>
      <c r="E7" s="243"/>
      <c r="F7" s="251"/>
      <c r="G7" s="252"/>
      <c r="H7" s="870"/>
      <c r="I7" s="243"/>
      <c r="J7" s="253"/>
      <c r="L7" s="813"/>
      <c r="M7" s="243"/>
      <c r="N7" s="254"/>
      <c r="O7" s="108"/>
    </row>
    <row r="8" spans="1:16" ht="16.5" customHeight="1">
      <c r="A8" s="107"/>
      <c r="B8" s="755" t="s">
        <v>951</v>
      </c>
      <c r="C8" s="59" t="s">
        <v>341</v>
      </c>
      <c r="D8" s="829">
        <v>1107</v>
      </c>
      <c r="E8" s="243" t="s">
        <v>18</v>
      </c>
      <c r="F8" s="251" t="s">
        <v>1</v>
      </c>
      <c r="G8" s="779" t="s">
        <v>341</v>
      </c>
      <c r="H8" s="829">
        <v>1540</v>
      </c>
      <c r="I8" s="243" t="s">
        <v>18</v>
      </c>
      <c r="J8" s="253"/>
      <c r="K8" s="59" t="s">
        <v>29</v>
      </c>
      <c r="L8" s="829">
        <v>27</v>
      </c>
      <c r="M8" s="243" t="s">
        <v>18</v>
      </c>
      <c r="N8" s="254"/>
      <c r="O8" s="108"/>
      <c r="P8" s="58"/>
    </row>
    <row r="9" spans="1:16" ht="16.5" customHeight="1">
      <c r="A9" s="107"/>
      <c r="B9" s="762"/>
      <c r="C9" s="223" t="s">
        <v>262</v>
      </c>
      <c r="D9" s="829">
        <v>450</v>
      </c>
      <c r="E9" s="243" t="s">
        <v>18</v>
      </c>
      <c r="F9" s="251"/>
      <c r="G9" s="779" t="s">
        <v>343</v>
      </c>
      <c r="H9" s="829">
        <v>640</v>
      </c>
      <c r="I9" s="243" t="s">
        <v>18</v>
      </c>
      <c r="J9" s="253" t="s">
        <v>227</v>
      </c>
      <c r="K9" s="59" t="s">
        <v>346</v>
      </c>
      <c r="L9" s="829">
        <v>170</v>
      </c>
      <c r="M9" s="243" t="s">
        <v>18</v>
      </c>
      <c r="N9" s="254"/>
      <c r="O9" s="108"/>
      <c r="P9" s="58"/>
    </row>
    <row r="10" spans="1:16" ht="16.5" customHeight="1">
      <c r="A10" s="107"/>
      <c r="B10" s="762"/>
      <c r="C10" s="59" t="s">
        <v>68</v>
      </c>
      <c r="D10" s="829">
        <v>948</v>
      </c>
      <c r="E10" s="243" t="s">
        <v>18</v>
      </c>
      <c r="F10" s="251" t="s">
        <v>1</v>
      </c>
      <c r="G10" s="779" t="s">
        <v>248</v>
      </c>
      <c r="H10" s="829">
        <v>240</v>
      </c>
      <c r="I10" s="243" t="s">
        <v>18</v>
      </c>
      <c r="J10" s="253" t="s">
        <v>227</v>
      </c>
      <c r="K10" s="59" t="s">
        <v>341</v>
      </c>
      <c r="L10" s="829">
        <v>33</v>
      </c>
      <c r="M10" s="243" t="s">
        <v>18</v>
      </c>
      <c r="N10" s="254"/>
      <c r="O10" s="108"/>
      <c r="P10" s="58"/>
    </row>
    <row r="11" spans="1:16" ht="16.5" customHeight="1">
      <c r="A11" s="107"/>
      <c r="B11" s="762"/>
      <c r="C11" s="59" t="s">
        <v>266</v>
      </c>
      <c r="D11" s="829">
        <v>590</v>
      </c>
      <c r="E11" s="243" t="s">
        <v>18</v>
      </c>
      <c r="F11" s="251"/>
      <c r="G11" s="779" t="s">
        <v>58</v>
      </c>
      <c r="H11" s="829">
        <v>780</v>
      </c>
      <c r="I11" s="243" t="s">
        <v>18</v>
      </c>
      <c r="J11" s="253"/>
      <c r="K11" s="59" t="s">
        <v>262</v>
      </c>
      <c r="L11" s="829">
        <v>601</v>
      </c>
      <c r="M11" s="243" t="s">
        <v>18</v>
      </c>
      <c r="N11" s="254"/>
      <c r="O11" s="108"/>
      <c r="P11" s="58"/>
    </row>
    <row r="12" spans="1:16" ht="16.5" customHeight="1">
      <c r="A12" s="107"/>
      <c r="B12" s="762"/>
      <c r="C12" s="59" t="s">
        <v>58</v>
      </c>
      <c r="D12" s="829">
        <v>480</v>
      </c>
      <c r="E12" s="243" t="s">
        <v>18</v>
      </c>
      <c r="F12" s="251"/>
      <c r="G12" s="780" t="s">
        <v>58</v>
      </c>
      <c r="H12" s="829">
        <v>90</v>
      </c>
      <c r="I12" s="243" t="s">
        <v>10</v>
      </c>
      <c r="J12" s="280">
        <v>2017</v>
      </c>
      <c r="K12" s="59" t="s">
        <v>275</v>
      </c>
      <c r="L12" s="829">
        <v>558</v>
      </c>
      <c r="M12" s="243" t="s">
        <v>18</v>
      </c>
      <c r="N12" s="254"/>
      <c r="O12" s="108"/>
      <c r="P12" s="58"/>
    </row>
    <row r="13" spans="1:16" ht="16.5" customHeight="1">
      <c r="A13" s="107"/>
      <c r="B13" s="762"/>
      <c r="C13" s="59" t="s">
        <v>342</v>
      </c>
      <c r="D13" s="1126">
        <v>110</v>
      </c>
      <c r="E13" s="1121" t="s">
        <v>18</v>
      </c>
      <c r="F13" s="251"/>
      <c r="G13" s="780" t="s">
        <v>58</v>
      </c>
      <c r="H13" s="829">
        <v>90</v>
      </c>
      <c r="I13" s="243" t="s">
        <v>10</v>
      </c>
      <c r="J13" s="280">
        <v>2017</v>
      </c>
      <c r="K13" s="59" t="s">
        <v>761</v>
      </c>
      <c r="L13" s="829">
        <v>367</v>
      </c>
      <c r="M13" s="243" t="s">
        <v>18</v>
      </c>
      <c r="N13" s="254"/>
      <c r="O13" s="108"/>
      <c r="P13" s="58"/>
    </row>
    <row r="14" spans="1:16" ht="16.5" customHeight="1">
      <c r="A14" s="107"/>
      <c r="B14" s="762"/>
      <c r="C14" s="59"/>
      <c r="D14" s="829">
        <f>SUM(D8:D13)</f>
        <v>3685</v>
      </c>
      <c r="E14" s="243"/>
      <c r="F14" s="251"/>
      <c r="G14" s="780" t="s">
        <v>58</v>
      </c>
      <c r="H14" s="829">
        <v>90</v>
      </c>
      <c r="I14" s="243" t="s">
        <v>10</v>
      </c>
      <c r="J14" s="280">
        <v>2017</v>
      </c>
      <c r="K14" s="59" t="s">
        <v>265</v>
      </c>
      <c r="L14" s="829">
        <v>550</v>
      </c>
      <c r="M14" s="243" t="s">
        <v>18</v>
      </c>
      <c r="N14" s="788"/>
      <c r="O14" s="108"/>
      <c r="P14" s="58"/>
    </row>
    <row r="15" spans="1:16" ht="16.5" customHeight="1">
      <c r="A15" s="107"/>
      <c r="B15" s="762"/>
      <c r="C15" s="59"/>
      <c r="D15" s="829"/>
      <c r="E15" s="243"/>
      <c r="F15" s="251"/>
      <c r="G15" s="779" t="s">
        <v>147</v>
      </c>
      <c r="H15" s="1475">
        <v>-90</v>
      </c>
      <c r="I15" s="243" t="s">
        <v>957</v>
      </c>
      <c r="J15" s="280">
        <v>2017</v>
      </c>
      <c r="K15" s="59" t="s">
        <v>68</v>
      </c>
      <c r="L15" s="829">
        <v>1635</v>
      </c>
      <c r="M15" s="243" t="s">
        <v>18</v>
      </c>
      <c r="N15" s="259"/>
      <c r="O15" s="108"/>
      <c r="P15" s="58"/>
    </row>
    <row r="16" spans="1:16" ht="16.5" customHeight="1">
      <c r="A16" s="107"/>
      <c r="B16" s="762"/>
      <c r="C16" s="58"/>
      <c r="D16" s="912"/>
      <c r="E16" s="116"/>
      <c r="F16" s="251"/>
      <c r="G16" s="779" t="s">
        <v>147</v>
      </c>
      <c r="H16" s="1475">
        <v>-90</v>
      </c>
      <c r="I16" s="243" t="s">
        <v>957</v>
      </c>
      <c r="J16" s="280">
        <v>2017</v>
      </c>
      <c r="K16" s="59" t="s">
        <v>266</v>
      </c>
      <c r="L16" s="829">
        <v>663</v>
      </c>
      <c r="M16" s="243" t="s">
        <v>18</v>
      </c>
      <c r="N16" s="254"/>
      <c r="O16" s="108"/>
      <c r="P16" s="58"/>
    </row>
    <row r="17" spans="1:16" ht="16.5" customHeight="1">
      <c r="A17" s="107"/>
      <c r="B17" s="762"/>
      <c r="C17" s="58"/>
      <c r="D17" s="912"/>
      <c r="E17" s="116"/>
      <c r="F17" s="251"/>
      <c r="G17" s="779" t="s">
        <v>147</v>
      </c>
      <c r="H17" s="1475">
        <v>-90</v>
      </c>
      <c r="I17" s="243" t="s">
        <v>957</v>
      </c>
      <c r="J17" s="280">
        <v>2017</v>
      </c>
      <c r="K17" s="59" t="s">
        <v>347</v>
      </c>
      <c r="L17" s="829">
        <v>73</v>
      </c>
      <c r="M17" s="243" t="s">
        <v>18</v>
      </c>
      <c r="N17" s="254"/>
      <c r="O17" s="108"/>
      <c r="P17" s="58"/>
    </row>
    <row r="18" spans="1:16" ht="16.5" customHeight="1">
      <c r="A18" s="107"/>
      <c r="B18" s="762"/>
      <c r="C18" s="58"/>
      <c r="D18" s="912"/>
      <c r="E18" s="116"/>
      <c r="F18" s="781"/>
      <c r="G18" s="779" t="s">
        <v>344</v>
      </c>
      <c r="H18" s="1126">
        <v>325</v>
      </c>
      <c r="I18" s="1121" t="s">
        <v>11</v>
      </c>
      <c r="J18" s="280">
        <v>2017</v>
      </c>
      <c r="K18" s="59" t="s">
        <v>348</v>
      </c>
      <c r="L18" s="829">
        <v>114</v>
      </c>
      <c r="M18" s="243" t="s">
        <v>18</v>
      </c>
      <c r="N18" s="259"/>
      <c r="O18" s="108"/>
      <c r="P18" s="58"/>
    </row>
    <row r="19" spans="1:16" ht="16.5" customHeight="1">
      <c r="A19" s="107"/>
      <c r="B19" s="762"/>
      <c r="C19" s="58"/>
      <c r="D19" s="912"/>
      <c r="E19" s="116"/>
      <c r="F19" s="781"/>
      <c r="G19" s="779"/>
      <c r="H19" s="829">
        <f>SUM(H8:H18)</f>
        <v>3525</v>
      </c>
      <c r="I19" s="243"/>
      <c r="J19" s="253"/>
      <c r="K19" s="59" t="s">
        <v>336</v>
      </c>
      <c r="L19" s="829">
        <v>134</v>
      </c>
      <c r="M19" s="243" t="s">
        <v>18</v>
      </c>
      <c r="N19" s="254"/>
      <c r="O19" s="108"/>
      <c r="P19" s="58"/>
    </row>
    <row r="20" spans="1:16" ht="16.5" customHeight="1">
      <c r="A20" s="107"/>
      <c r="B20" s="762"/>
      <c r="C20" s="58"/>
      <c r="D20" s="912"/>
      <c r="E20" s="116"/>
      <c r="F20" s="781"/>
      <c r="G20" s="779"/>
      <c r="H20" s="829"/>
      <c r="I20" s="243"/>
      <c r="J20" s="253"/>
      <c r="K20" s="59" t="s">
        <v>350</v>
      </c>
      <c r="L20" s="829">
        <v>1178</v>
      </c>
      <c r="M20" s="243" t="s">
        <v>18</v>
      </c>
      <c r="N20" s="254"/>
      <c r="O20" s="108"/>
      <c r="P20" s="58"/>
    </row>
    <row r="21" spans="1:16" ht="16.5" customHeight="1">
      <c r="A21" s="107"/>
      <c r="B21" s="762"/>
      <c r="C21" s="58"/>
      <c r="D21" s="912"/>
      <c r="E21" s="116"/>
      <c r="F21" s="781"/>
      <c r="G21" s="779"/>
      <c r="H21" s="829"/>
      <c r="I21" s="243"/>
      <c r="J21" s="253"/>
      <c r="K21" s="59" t="s">
        <v>342</v>
      </c>
      <c r="L21" s="829">
        <v>350</v>
      </c>
      <c r="M21" s="243" t="s">
        <v>18</v>
      </c>
      <c r="N21" s="789"/>
      <c r="O21" s="108"/>
      <c r="P21" s="58"/>
    </row>
    <row r="22" spans="1:16" ht="16.5" customHeight="1">
      <c r="A22" s="107"/>
      <c r="B22" s="762"/>
      <c r="C22" s="223"/>
      <c r="D22" s="829"/>
      <c r="E22" s="84"/>
      <c r="F22" s="782"/>
      <c r="G22" s="779" t="s">
        <v>344</v>
      </c>
      <c r="H22" s="829">
        <v>975</v>
      </c>
      <c r="I22" s="243" t="s">
        <v>10</v>
      </c>
      <c r="J22" s="280">
        <v>2018</v>
      </c>
      <c r="K22" s="59" t="s">
        <v>351</v>
      </c>
      <c r="L22" s="829">
        <v>70</v>
      </c>
      <c r="M22" s="243" t="s">
        <v>18</v>
      </c>
      <c r="N22" s="259"/>
      <c r="O22" s="108"/>
      <c r="P22" s="58"/>
    </row>
    <row r="23" spans="1:16" ht="16.5" customHeight="1">
      <c r="A23" s="107"/>
      <c r="B23" s="762"/>
      <c r="C23" s="223"/>
      <c r="D23" s="829"/>
      <c r="E23" s="84"/>
      <c r="F23" s="782"/>
      <c r="G23" s="783"/>
      <c r="H23" s="829"/>
      <c r="I23" s="243"/>
      <c r="J23" s="280"/>
      <c r="K23" s="59" t="s">
        <v>272</v>
      </c>
      <c r="L23" s="914">
        <v>398</v>
      </c>
      <c r="M23" s="243" t="s">
        <v>18</v>
      </c>
      <c r="N23" s="254"/>
      <c r="O23" s="108"/>
      <c r="P23" s="58"/>
    </row>
    <row r="24" spans="1:16" ht="16.5" customHeight="1">
      <c r="A24" s="107"/>
      <c r="B24" s="762"/>
      <c r="C24" s="223"/>
      <c r="D24" s="829"/>
      <c r="E24" s="84"/>
      <c r="F24" s="782"/>
      <c r="G24" s="779"/>
      <c r="H24" s="829"/>
      <c r="I24" s="84"/>
      <c r="J24" s="280"/>
      <c r="K24" s="59" t="s">
        <v>54</v>
      </c>
      <c r="L24" s="829">
        <v>670</v>
      </c>
      <c r="M24" s="243" t="s">
        <v>18</v>
      </c>
      <c r="N24" s="254"/>
      <c r="O24" s="108"/>
      <c r="P24" s="58"/>
    </row>
    <row r="25" spans="1:16" ht="16.5" customHeight="1">
      <c r="A25" s="107"/>
      <c r="B25" s="762"/>
      <c r="C25" s="223"/>
      <c r="D25" s="829"/>
      <c r="E25" s="84"/>
      <c r="F25" s="782"/>
      <c r="G25" s="783"/>
      <c r="H25" s="829"/>
      <c r="I25" s="84"/>
      <c r="J25" s="280"/>
      <c r="K25" s="59" t="s">
        <v>72</v>
      </c>
      <c r="L25" s="829">
        <v>214</v>
      </c>
      <c r="M25" s="243" t="s">
        <v>18</v>
      </c>
      <c r="N25" s="254"/>
      <c r="O25" s="108"/>
      <c r="P25" s="58"/>
    </row>
    <row r="26" spans="1:16" ht="16.5" customHeight="1">
      <c r="A26" s="107"/>
      <c r="B26" s="762"/>
      <c r="C26" s="223"/>
      <c r="D26" s="829"/>
      <c r="E26" s="84"/>
      <c r="F26" s="104"/>
      <c r="G26" s="779"/>
      <c r="H26" s="829"/>
      <c r="I26" s="84"/>
      <c r="J26" s="790"/>
      <c r="K26" s="59" t="s">
        <v>274</v>
      </c>
      <c r="L26" s="829">
        <v>415</v>
      </c>
      <c r="M26" s="243" t="s">
        <v>18</v>
      </c>
      <c r="N26" s="254"/>
      <c r="O26" s="108"/>
      <c r="P26" s="58"/>
    </row>
    <row r="27" spans="1:16" ht="16.5" customHeight="1">
      <c r="A27" s="107"/>
      <c r="B27" s="762"/>
      <c r="C27" s="223"/>
      <c r="D27" s="829"/>
      <c r="E27" s="84"/>
      <c r="F27" s="104"/>
      <c r="G27" s="779"/>
      <c r="H27" s="829"/>
      <c r="I27" s="243"/>
      <c r="J27" s="790"/>
      <c r="K27" s="779" t="s">
        <v>352</v>
      </c>
      <c r="L27" s="915">
        <v>165</v>
      </c>
      <c r="M27" s="784" t="s">
        <v>18</v>
      </c>
      <c r="N27" s="1098"/>
      <c r="O27" s="108"/>
      <c r="P27" s="58"/>
    </row>
    <row r="28" spans="1:16" ht="16.5" customHeight="1">
      <c r="A28" s="107"/>
      <c r="B28" s="762"/>
      <c r="C28" s="223"/>
      <c r="D28" s="829"/>
      <c r="E28" s="84"/>
      <c r="F28" s="104"/>
      <c r="G28" s="785"/>
      <c r="H28" s="829"/>
      <c r="I28" s="84"/>
      <c r="J28" s="790"/>
      <c r="K28" s="59"/>
      <c r="L28" s="829">
        <f>SUM(L8:L27)</f>
        <v>8385</v>
      </c>
      <c r="M28" s="243"/>
      <c r="N28" s="254"/>
      <c r="O28" s="108"/>
      <c r="P28" s="58"/>
    </row>
    <row r="29" spans="1:16" ht="16.5" customHeight="1">
      <c r="A29" s="107"/>
      <c r="B29" s="762"/>
      <c r="C29" s="223"/>
      <c r="D29" s="829"/>
      <c r="E29" s="84"/>
      <c r="F29" s="104"/>
      <c r="G29" s="785"/>
      <c r="H29" s="829"/>
      <c r="I29" s="84"/>
      <c r="J29" s="790"/>
      <c r="K29" s="59"/>
      <c r="L29" s="829"/>
      <c r="M29" s="243"/>
      <c r="N29" s="254"/>
      <c r="O29" s="108"/>
      <c r="P29" s="58"/>
    </row>
    <row r="30" spans="1:16" ht="16.5" customHeight="1">
      <c r="A30" s="107"/>
      <c r="B30" s="762"/>
      <c r="C30" s="223"/>
      <c r="D30" s="829"/>
      <c r="E30" s="84"/>
      <c r="F30" s="104"/>
      <c r="G30" s="785"/>
      <c r="H30" s="829"/>
      <c r="I30" s="84"/>
      <c r="J30" s="790"/>
      <c r="K30" s="59"/>
      <c r="L30" s="829"/>
      <c r="M30" s="243"/>
      <c r="N30" s="254"/>
      <c r="O30" s="108"/>
      <c r="P30" s="58"/>
    </row>
    <row r="31" spans="1:16" ht="16.5" customHeight="1">
      <c r="A31" s="107"/>
      <c r="B31" s="762"/>
      <c r="C31" s="223"/>
      <c r="D31" s="829"/>
      <c r="E31" s="84"/>
      <c r="F31" s="104"/>
      <c r="G31" s="289"/>
      <c r="H31" s="829"/>
      <c r="I31" s="84"/>
      <c r="J31" s="790"/>
      <c r="K31" s="59"/>
      <c r="L31" s="914"/>
      <c r="M31" s="243"/>
      <c r="N31" s="254"/>
      <c r="O31" s="108"/>
      <c r="P31" s="58"/>
    </row>
    <row r="32" spans="1:16" ht="16.5" customHeight="1">
      <c r="A32" s="107"/>
      <c r="B32" s="762"/>
      <c r="C32" s="104" t="s">
        <v>1174</v>
      </c>
      <c r="D32" s="829">
        <v>3685</v>
      </c>
      <c r="E32" s="84"/>
      <c r="F32" s="104" t="s">
        <v>227</v>
      </c>
      <c r="G32" s="724" t="s">
        <v>1174</v>
      </c>
      <c r="H32" s="829">
        <v>3525</v>
      </c>
      <c r="I32" s="84"/>
      <c r="J32" s="790"/>
      <c r="K32" s="251" t="s">
        <v>1174</v>
      </c>
      <c r="L32" s="829">
        <v>8385</v>
      </c>
      <c r="M32" s="243"/>
      <c r="N32" s="254"/>
      <c r="O32" s="108"/>
      <c r="P32" s="58"/>
    </row>
    <row r="33" spans="1:16" ht="16.5" customHeight="1">
      <c r="A33" s="107"/>
      <c r="B33" s="762"/>
      <c r="C33" s="104" t="s">
        <v>1175</v>
      </c>
      <c r="D33" s="829">
        <v>0</v>
      </c>
      <c r="E33" s="84"/>
      <c r="F33" s="104"/>
      <c r="G33" s="724" t="s">
        <v>1175</v>
      </c>
      <c r="H33" s="829">
        <v>975</v>
      </c>
      <c r="I33" s="84"/>
      <c r="J33" s="790"/>
      <c r="K33" s="251" t="s">
        <v>1175</v>
      </c>
      <c r="L33" s="829">
        <v>0</v>
      </c>
      <c r="M33" s="243"/>
      <c r="N33" s="254"/>
      <c r="O33" s="108"/>
      <c r="P33" s="58"/>
    </row>
    <row r="34" spans="1:16" ht="16.5" customHeight="1">
      <c r="A34" s="107"/>
      <c r="B34" s="762"/>
      <c r="C34" s="104" t="s">
        <v>1114</v>
      </c>
      <c r="D34" s="829">
        <v>3685</v>
      </c>
      <c r="E34" s="84"/>
      <c r="F34" s="104"/>
      <c r="G34" s="724" t="s">
        <v>1114</v>
      </c>
      <c r="H34" s="829">
        <v>4500</v>
      </c>
      <c r="I34" s="84"/>
      <c r="J34" s="290"/>
      <c r="K34" s="251" t="s">
        <v>1114</v>
      </c>
      <c r="L34" s="829">
        <v>8385</v>
      </c>
      <c r="M34" s="243"/>
      <c r="N34" s="236"/>
      <c r="O34" s="108"/>
      <c r="P34" s="58"/>
    </row>
    <row r="35" spans="1:16" ht="16.5" customHeight="1">
      <c r="A35" s="107"/>
      <c r="B35" s="762"/>
      <c r="C35" s="284"/>
      <c r="D35" s="905"/>
      <c r="E35" s="276"/>
      <c r="F35" s="285"/>
      <c r="G35" s="286"/>
      <c r="H35" s="905"/>
      <c r="I35" s="276"/>
      <c r="J35" s="287"/>
      <c r="K35" s="709" t="s">
        <v>2</v>
      </c>
      <c r="L35" s="905"/>
      <c r="M35" s="276"/>
      <c r="N35" s="288"/>
      <c r="O35" s="108"/>
      <c r="P35" s="58"/>
    </row>
    <row r="36" spans="1:16" ht="16.5" customHeight="1">
      <c r="A36" s="107"/>
      <c r="B36" s="762"/>
      <c r="C36" s="59" t="s">
        <v>954</v>
      </c>
      <c r="D36" s="813" t="s">
        <v>954</v>
      </c>
      <c r="E36" s="243"/>
      <c r="F36" s="104"/>
      <c r="G36" s="289"/>
      <c r="H36" s="813"/>
      <c r="I36" s="84"/>
      <c r="J36" s="290"/>
      <c r="K36" s="59" t="s">
        <v>954</v>
      </c>
      <c r="L36" s="813" t="s">
        <v>954</v>
      </c>
      <c r="M36" s="84"/>
      <c r="N36" s="105"/>
      <c r="O36" s="108"/>
      <c r="P36" s="58"/>
    </row>
    <row r="37" spans="1:16" ht="16.5" customHeight="1">
      <c r="A37" s="107"/>
      <c r="B37" s="755" t="s">
        <v>949</v>
      </c>
      <c r="C37" s="786" t="s">
        <v>345</v>
      </c>
      <c r="D37" s="829">
        <v>350</v>
      </c>
      <c r="E37" s="243" t="s">
        <v>18</v>
      </c>
      <c r="F37" s="104"/>
      <c r="G37" s="289" t="s">
        <v>58</v>
      </c>
      <c r="H37" s="829">
        <v>650</v>
      </c>
      <c r="I37" s="243" t="s">
        <v>18</v>
      </c>
      <c r="J37" s="290"/>
      <c r="K37" s="59" t="s">
        <v>767</v>
      </c>
      <c r="L37" s="829">
        <v>110</v>
      </c>
      <c r="M37" s="243" t="s">
        <v>18</v>
      </c>
      <c r="N37" s="105"/>
      <c r="O37" s="108"/>
      <c r="P37" s="58"/>
    </row>
    <row r="38" spans="1:16" ht="16.5" customHeight="1">
      <c r="A38" s="107"/>
      <c r="B38" s="762"/>
      <c r="C38" s="223"/>
      <c r="D38" s="829"/>
      <c r="E38" s="243"/>
      <c r="F38" s="104"/>
      <c r="G38" s="252"/>
      <c r="H38" s="829"/>
      <c r="I38" s="84"/>
      <c r="J38" s="290"/>
      <c r="K38" s="59" t="s">
        <v>314</v>
      </c>
      <c r="L38" s="829">
        <v>250</v>
      </c>
      <c r="M38" s="243" t="s">
        <v>18</v>
      </c>
      <c r="N38" s="105" t="s">
        <v>954</v>
      </c>
      <c r="O38" s="108"/>
      <c r="P38" s="58"/>
    </row>
    <row r="39" spans="1:16" ht="16.5" customHeight="1">
      <c r="A39" s="107"/>
      <c r="B39" s="762"/>
      <c r="C39" s="223"/>
      <c r="D39" s="829"/>
      <c r="E39" s="84"/>
      <c r="F39" s="104"/>
      <c r="G39" s="252"/>
      <c r="H39" s="912"/>
      <c r="I39" s="116"/>
      <c r="J39" s="290"/>
      <c r="K39" s="59" t="s">
        <v>345</v>
      </c>
      <c r="L39" s="829">
        <v>130</v>
      </c>
      <c r="M39" s="243" t="s">
        <v>18</v>
      </c>
      <c r="N39" s="105"/>
      <c r="O39" s="108"/>
      <c r="P39" s="58"/>
    </row>
    <row r="40" spans="1:16" ht="16.5" customHeight="1">
      <c r="A40" s="107"/>
      <c r="B40" s="762"/>
      <c r="C40" s="58"/>
      <c r="D40" s="912"/>
      <c r="E40" s="116"/>
      <c r="F40" s="104"/>
      <c r="G40" s="252"/>
      <c r="H40" s="912"/>
      <c r="I40" s="116"/>
      <c r="J40" s="290"/>
      <c r="K40" s="59" t="s">
        <v>256</v>
      </c>
      <c r="L40" s="829">
        <v>435</v>
      </c>
      <c r="M40" s="243" t="s">
        <v>18</v>
      </c>
      <c r="N40" s="105"/>
      <c r="O40" s="108"/>
      <c r="P40" s="58"/>
    </row>
    <row r="41" spans="1:16" ht="16.5" customHeight="1">
      <c r="A41" s="107"/>
      <c r="B41" s="762"/>
      <c r="C41" s="58"/>
      <c r="D41" s="912"/>
      <c r="E41" s="116"/>
      <c r="F41" s="104"/>
      <c r="G41" s="252"/>
      <c r="H41" s="912"/>
      <c r="I41" s="116"/>
      <c r="J41" s="290"/>
      <c r="K41" s="779" t="s">
        <v>277</v>
      </c>
      <c r="L41" s="915">
        <v>199</v>
      </c>
      <c r="M41" s="784" t="s">
        <v>18</v>
      </c>
      <c r="N41" s="109"/>
      <c r="O41" s="108"/>
      <c r="P41" s="58"/>
    </row>
    <row r="42" spans="1:16" ht="16.5" customHeight="1">
      <c r="A42" s="107"/>
      <c r="B42" s="762"/>
      <c r="C42" s="58"/>
      <c r="D42" s="912"/>
      <c r="E42" s="116"/>
      <c r="F42" s="104"/>
      <c r="G42" s="252"/>
      <c r="H42" s="912"/>
      <c r="I42" s="116"/>
      <c r="J42" s="790"/>
      <c r="K42" s="59"/>
      <c r="L42" s="829">
        <f>SUM(L37:L41)</f>
        <v>1124</v>
      </c>
      <c r="M42" s="243"/>
      <c r="N42" s="105"/>
      <c r="O42" s="108"/>
      <c r="P42" s="58"/>
    </row>
    <row r="43" spans="1:16" ht="16.5" customHeight="1">
      <c r="A43" s="107"/>
      <c r="B43" s="762"/>
      <c r="C43" s="58"/>
      <c r="D43" s="912"/>
      <c r="E43" s="116"/>
      <c r="F43" s="104"/>
      <c r="G43" s="252"/>
      <c r="H43" s="912"/>
      <c r="I43" s="116"/>
      <c r="J43" s="790"/>
      <c r="K43" s="59"/>
      <c r="L43" s="829"/>
      <c r="M43" s="243"/>
      <c r="N43" s="105"/>
      <c r="O43" s="108"/>
      <c r="P43" s="58"/>
    </row>
    <row r="44" spans="1:16" ht="16.5" customHeight="1">
      <c r="A44" s="107"/>
      <c r="B44" s="762"/>
      <c r="C44" s="58"/>
      <c r="D44" s="912"/>
      <c r="E44" s="116"/>
      <c r="F44" s="104"/>
      <c r="G44" s="252"/>
      <c r="H44" s="912"/>
      <c r="I44" s="116"/>
      <c r="J44" s="790"/>
      <c r="K44" s="59"/>
      <c r="L44" s="829"/>
      <c r="M44" s="243"/>
      <c r="N44" s="105"/>
      <c r="O44" s="108"/>
      <c r="P44" s="58"/>
    </row>
    <row r="45" spans="1:16" ht="16.5" customHeight="1">
      <c r="A45" s="107"/>
      <c r="B45" s="762"/>
      <c r="C45" s="58"/>
      <c r="D45" s="912"/>
      <c r="E45" s="116"/>
      <c r="F45" s="104"/>
      <c r="G45" s="252"/>
      <c r="H45" s="912"/>
      <c r="I45" s="116"/>
      <c r="J45" s="790"/>
      <c r="K45" s="59"/>
      <c r="L45" s="829"/>
      <c r="M45" s="243"/>
      <c r="N45" s="105"/>
      <c r="O45" s="108"/>
      <c r="P45" s="58"/>
    </row>
    <row r="46" spans="1:16" ht="16.5" customHeight="1">
      <c r="A46" s="107"/>
      <c r="B46" s="762"/>
      <c r="C46" s="251" t="s">
        <v>1174</v>
      </c>
      <c r="D46" s="829">
        <v>350</v>
      </c>
      <c r="E46" s="116"/>
      <c r="F46" s="104"/>
      <c r="G46" s="787" t="s">
        <v>1174</v>
      </c>
      <c r="H46" s="829">
        <v>650</v>
      </c>
      <c r="I46" s="116"/>
      <c r="J46" s="790"/>
      <c r="K46" s="251" t="s">
        <v>1174</v>
      </c>
      <c r="L46" s="829">
        <v>1124</v>
      </c>
      <c r="M46" s="243"/>
      <c r="N46" s="105"/>
      <c r="O46" s="108"/>
      <c r="P46" s="58"/>
    </row>
    <row r="47" spans="1:16" ht="16.5" customHeight="1">
      <c r="A47" s="107"/>
      <c r="B47" s="762"/>
      <c r="C47" s="251" t="s">
        <v>1175</v>
      </c>
      <c r="D47" s="829">
        <v>0</v>
      </c>
      <c r="E47" s="116"/>
      <c r="F47" s="104"/>
      <c r="G47" s="724" t="s">
        <v>1175</v>
      </c>
      <c r="H47" s="829">
        <v>0</v>
      </c>
      <c r="I47" s="84"/>
      <c r="J47" s="290"/>
      <c r="K47" s="251" t="s">
        <v>1175</v>
      </c>
      <c r="L47" s="829">
        <v>0</v>
      </c>
      <c r="M47" s="84"/>
      <c r="N47" s="105"/>
      <c r="O47" s="108"/>
      <c r="P47" s="58"/>
    </row>
    <row r="48" spans="1:16" ht="16.5" customHeight="1">
      <c r="A48" s="107"/>
      <c r="B48" s="762"/>
      <c r="C48" s="251" t="s">
        <v>1114</v>
      </c>
      <c r="D48" s="829">
        <v>350</v>
      </c>
      <c r="E48" s="116"/>
      <c r="F48" s="104"/>
      <c r="G48" s="107" t="s">
        <v>1114</v>
      </c>
      <c r="H48" s="829">
        <v>650</v>
      </c>
      <c r="I48" s="84"/>
      <c r="J48" s="109"/>
      <c r="K48" s="251" t="s">
        <v>1114</v>
      </c>
      <c r="L48" s="829">
        <v>1124</v>
      </c>
      <c r="M48" s="84"/>
      <c r="N48" s="109"/>
      <c r="O48" s="108"/>
      <c r="P48" s="58"/>
    </row>
    <row r="49" spans="1:16" ht="16.5" customHeight="1">
      <c r="A49" s="107"/>
      <c r="B49" s="762"/>
      <c r="C49" s="4"/>
      <c r="D49" s="829"/>
      <c r="E49" s="84"/>
      <c r="F49" s="104"/>
      <c r="G49" s="291"/>
      <c r="H49" s="829"/>
      <c r="I49" s="84"/>
      <c r="J49" s="290"/>
      <c r="K49" s="2"/>
      <c r="L49" s="829"/>
      <c r="M49" s="84"/>
      <c r="N49" s="105"/>
      <c r="O49" s="108"/>
      <c r="P49" s="58"/>
    </row>
    <row r="50" spans="1:16" ht="16.5" customHeight="1">
      <c r="A50" s="255"/>
      <c r="B50" s="260"/>
      <c r="C50" s="237"/>
      <c r="D50" s="887"/>
      <c r="E50" s="281"/>
      <c r="F50" s="292"/>
      <c r="G50" s="237"/>
      <c r="H50" s="887"/>
      <c r="I50" s="281"/>
      <c r="J50" s="293"/>
      <c r="K50" s="237"/>
      <c r="L50" s="887"/>
      <c r="M50" s="281"/>
      <c r="N50" s="260"/>
      <c r="O50" s="108"/>
      <c r="P50" s="58"/>
    </row>
    <row r="51" spans="1:16" ht="16.5" customHeight="1">
      <c r="A51" s="263" t="s">
        <v>1221</v>
      </c>
      <c r="B51" s="763"/>
      <c r="C51" s="126" t="s">
        <v>1174</v>
      </c>
      <c r="D51" s="818">
        <v>4035</v>
      </c>
      <c r="E51" s="116"/>
      <c r="F51" s="108"/>
      <c r="G51" s="126" t="s">
        <v>1174</v>
      </c>
      <c r="H51" s="818">
        <v>4175</v>
      </c>
      <c r="I51" s="116"/>
      <c r="J51" s="791"/>
      <c r="K51" s="126" t="s">
        <v>1174</v>
      </c>
      <c r="L51" s="818">
        <f>L32+L46</f>
        <v>9509</v>
      </c>
      <c r="M51" s="116"/>
      <c r="N51" s="259"/>
      <c r="O51" s="108"/>
      <c r="P51" s="58"/>
    </row>
    <row r="52" spans="1:16" ht="16.5" customHeight="1">
      <c r="A52" s="110"/>
      <c r="B52" s="763"/>
      <c r="C52" s="126" t="s">
        <v>1175</v>
      </c>
      <c r="D52" s="818">
        <v>0</v>
      </c>
      <c r="E52" s="116"/>
      <c r="F52" s="108"/>
      <c r="G52" s="126" t="s">
        <v>1175</v>
      </c>
      <c r="H52" s="818">
        <v>975</v>
      </c>
      <c r="I52" s="116"/>
      <c r="J52" s="791"/>
      <c r="K52" s="126" t="s">
        <v>1175</v>
      </c>
      <c r="L52" s="818">
        <v>0</v>
      </c>
      <c r="M52" s="116"/>
      <c r="N52" s="259"/>
      <c r="O52" s="108"/>
      <c r="P52" s="58"/>
    </row>
    <row r="53" spans="1:16" ht="16.5" customHeight="1">
      <c r="A53" s="110"/>
      <c r="B53" s="763"/>
      <c r="C53" s="126" t="s">
        <v>1129</v>
      </c>
      <c r="D53" s="829">
        <v>4035</v>
      </c>
      <c r="E53" s="116"/>
      <c r="F53" s="108"/>
      <c r="G53" s="231" t="s">
        <v>1114</v>
      </c>
      <c r="H53" s="829">
        <v>5150</v>
      </c>
      <c r="I53" s="116"/>
      <c r="J53" s="791"/>
      <c r="K53" s="231" t="s">
        <v>1114</v>
      </c>
      <c r="L53" s="829">
        <f>L51+L52</f>
        <v>9509</v>
      </c>
      <c r="M53" s="116"/>
      <c r="N53" s="259"/>
      <c r="O53" s="108"/>
      <c r="P53" s="58"/>
    </row>
    <row r="54" spans="1:16" ht="16.5" customHeight="1">
      <c r="A54" s="245"/>
      <c r="B54" s="760"/>
      <c r="C54" s="245"/>
      <c r="D54" s="913"/>
      <c r="E54" s="717"/>
      <c r="F54" s="723"/>
      <c r="G54" s="246"/>
      <c r="H54" s="910"/>
      <c r="I54" s="717"/>
      <c r="J54" s="723"/>
      <c r="K54" s="245"/>
      <c r="L54" s="910"/>
      <c r="M54" s="717"/>
      <c r="N54" s="723"/>
    </row>
    <row r="55" spans="1:16" ht="16.5" customHeight="1"/>
    <row r="56" spans="1:16" ht="14.25" customHeight="1"/>
    <row r="57" spans="1:16" ht="14.25" customHeight="1"/>
    <row r="58" spans="1:16" ht="14.25" customHeight="1"/>
    <row r="59" spans="1:16" ht="14.25" customHeight="1"/>
    <row r="60" spans="1:16" ht="14.25" customHeight="1"/>
    <row r="61" spans="1:16" ht="14.25" customHeight="1"/>
    <row r="62" spans="1:16" ht="14.25" customHeight="1"/>
    <row r="63" spans="1:16" ht="14.25" customHeight="1"/>
    <row r="64" spans="1:1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</sheetData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47" firstPageNumber="95" orientation="portrait" useFirstPageNumber="1" r:id="rId1"/>
  <headerFooter scaleWithDoc="0" alignWithMargins="0">
    <oddFooter>&amp;C129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0">
    <tabColor rgb="FFFFFF00"/>
    <pageSetUpPr fitToPage="1"/>
  </sheetPr>
  <dimension ref="A1:P380"/>
  <sheetViews>
    <sheetView showGridLines="0" view="pageBreakPreview" zoomScaleNormal="85" zoomScaleSheetLayoutView="100" workbookViewId="0">
      <pane ySplit="5" topLeftCell="A6" activePane="bottomLeft" state="frozen"/>
      <selection activeCell="A6" sqref="A6"/>
      <selection pane="bottomLeft"/>
    </sheetView>
  </sheetViews>
  <sheetFormatPr defaultColWidth="9" defaultRowHeight="14.25"/>
  <cols>
    <col min="1" max="1" width="2.125" style="3" customWidth="1"/>
    <col min="2" max="2" width="11" style="2" customWidth="1"/>
    <col min="3" max="3" width="31.375" style="3" customWidth="1"/>
    <col min="4" max="4" width="8.875" style="853" customWidth="1"/>
    <col min="5" max="5" width="8.125" style="555" customWidth="1"/>
    <col min="6" max="6" width="8.875" style="13" customWidth="1"/>
    <col min="7" max="7" width="31.5" style="3" customWidth="1"/>
    <col min="8" max="8" width="8.875" style="908" customWidth="1"/>
    <col min="9" max="9" width="8.125" style="555" customWidth="1"/>
    <col min="10" max="10" width="8.875" style="555" customWidth="1"/>
    <col min="11" max="11" width="31.5" style="13" customWidth="1"/>
    <col min="12" max="12" width="8.875" style="908" customWidth="1"/>
    <col min="13" max="13" width="8.125" style="555" customWidth="1"/>
    <col min="14" max="14" width="8.875" style="555" customWidth="1"/>
    <col min="15" max="15" width="9" style="13"/>
    <col min="16" max="16384" width="9" style="3"/>
  </cols>
  <sheetData>
    <row r="1" spans="1:16" s="619" customFormat="1" ht="18" customHeight="1">
      <c r="A1" s="351" t="s">
        <v>1058</v>
      </c>
      <c r="B1" s="938"/>
      <c r="C1" s="939"/>
      <c r="D1" s="824"/>
      <c r="E1" s="632"/>
      <c r="F1" s="938"/>
      <c r="G1" s="939"/>
      <c r="H1" s="854" t="s">
        <v>944</v>
      </c>
      <c r="I1" s="632"/>
      <c r="J1" s="632"/>
      <c r="K1" s="940"/>
      <c r="L1" s="997"/>
      <c r="M1" s="565"/>
      <c r="N1" s="565"/>
      <c r="O1" s="940"/>
    </row>
    <row r="2" spans="1:16" s="619" customFormat="1" ht="16.5" customHeight="1">
      <c r="A2" s="938"/>
      <c r="B2" s="938"/>
      <c r="C2" s="939"/>
      <c r="D2" s="824"/>
      <c r="E2" s="632"/>
      <c r="F2" s="938"/>
      <c r="G2" s="939"/>
      <c r="H2" s="824"/>
      <c r="I2" s="632"/>
      <c r="J2" s="632"/>
      <c r="K2" s="940"/>
      <c r="L2" s="997"/>
      <c r="M2" s="565"/>
      <c r="N2" s="565"/>
      <c r="O2" s="940"/>
    </row>
    <row r="3" spans="1:16" s="619" customFormat="1" ht="16.5" customHeight="1">
      <c r="A3" s="938"/>
      <c r="B3" s="938"/>
      <c r="C3" s="939"/>
      <c r="D3" s="824"/>
      <c r="E3" s="632"/>
      <c r="F3" s="938"/>
      <c r="G3" s="939"/>
      <c r="H3" s="997"/>
      <c r="I3" s="632"/>
      <c r="J3" s="564" t="s">
        <v>408</v>
      </c>
      <c r="K3" s="940"/>
      <c r="L3" s="997"/>
      <c r="N3" s="565"/>
      <c r="O3" s="567"/>
    </row>
    <row r="4" spans="1:16" s="619" customFormat="1" ht="18" customHeight="1">
      <c r="A4" s="98" t="s">
        <v>416</v>
      </c>
      <c r="B4" s="111"/>
      <c r="C4" s="219" t="s">
        <v>426</v>
      </c>
      <c r="D4" s="911"/>
      <c r="E4" s="744"/>
      <c r="F4" s="745"/>
      <c r="G4" s="219" t="s">
        <v>427</v>
      </c>
      <c r="H4" s="998"/>
      <c r="I4" s="744"/>
      <c r="J4" s="999"/>
      <c r="K4" s="1000"/>
      <c r="L4" s="854"/>
      <c r="M4" s="567"/>
      <c r="N4" s="567"/>
      <c r="O4" s="1000"/>
    </row>
    <row r="5" spans="1:16" s="619" customFormat="1" ht="18" customHeight="1">
      <c r="A5" s="102"/>
      <c r="B5" s="112"/>
      <c r="C5" s="455" t="s">
        <v>412</v>
      </c>
      <c r="D5" s="1001" t="s">
        <v>870</v>
      </c>
      <c r="E5" s="959" t="s">
        <v>302</v>
      </c>
      <c r="F5" s="960" t="s">
        <v>413</v>
      </c>
      <c r="G5" s="455" t="s">
        <v>412</v>
      </c>
      <c r="H5" s="1001" t="s">
        <v>870</v>
      </c>
      <c r="I5" s="959" t="s">
        <v>302</v>
      </c>
      <c r="J5" s="960" t="s">
        <v>413</v>
      </c>
      <c r="K5" s="940"/>
      <c r="L5" s="997"/>
      <c r="M5" s="565"/>
      <c r="N5" s="565"/>
      <c r="O5" s="940"/>
    </row>
    <row r="6" spans="1:16" s="58" customFormat="1" ht="18.75" customHeight="1">
      <c r="A6" s="121" t="s">
        <v>945</v>
      </c>
      <c r="B6" s="292"/>
      <c r="C6" s="110"/>
      <c r="D6" s="870"/>
      <c r="E6" s="243"/>
      <c r="F6" s="254"/>
      <c r="G6" s="106"/>
      <c r="H6" s="813"/>
      <c r="I6" s="84"/>
      <c r="J6" s="105"/>
      <c r="K6" s="108"/>
      <c r="L6" s="908"/>
      <c r="M6" s="116"/>
      <c r="N6" s="116"/>
      <c r="O6" s="108"/>
    </row>
    <row r="7" spans="1:16" s="58" customFormat="1" ht="6" customHeight="1">
      <c r="A7" s="106"/>
      <c r="B7" s="104"/>
      <c r="C7" s="110"/>
      <c r="D7" s="870"/>
      <c r="E7" s="243"/>
      <c r="F7" s="254"/>
      <c r="G7" s="106"/>
      <c r="H7" s="813"/>
      <c r="I7" s="84"/>
      <c r="J7" s="105"/>
      <c r="K7" s="108"/>
      <c r="L7" s="908"/>
      <c r="M7" s="116"/>
      <c r="N7" s="116"/>
      <c r="O7" s="108"/>
    </row>
    <row r="8" spans="1:16" ht="16.5" customHeight="1">
      <c r="A8" s="107"/>
      <c r="B8" s="223" t="s">
        <v>951</v>
      </c>
      <c r="C8" s="263" t="s">
        <v>353</v>
      </c>
      <c r="D8" s="829">
        <v>38</v>
      </c>
      <c r="E8" s="243" t="s">
        <v>18</v>
      </c>
      <c r="F8" s="254"/>
      <c r="G8" s="263" t="s">
        <v>147</v>
      </c>
      <c r="H8" s="829">
        <v>797</v>
      </c>
      <c r="I8" s="243" t="s">
        <v>18</v>
      </c>
      <c r="J8" s="254"/>
      <c r="K8" s="108"/>
      <c r="M8" s="116"/>
      <c r="N8" s="116"/>
      <c r="O8" s="108"/>
      <c r="P8" s="58"/>
    </row>
    <row r="9" spans="1:16" ht="16.5" customHeight="1">
      <c r="A9" s="107"/>
      <c r="B9" s="104"/>
      <c r="C9" s="263" t="s">
        <v>354</v>
      </c>
      <c r="D9" s="829">
        <v>40</v>
      </c>
      <c r="E9" s="243" t="s">
        <v>18</v>
      </c>
      <c r="F9" s="254"/>
      <c r="G9" s="263" t="s">
        <v>262</v>
      </c>
      <c r="H9" s="829">
        <v>525</v>
      </c>
      <c r="I9" s="243" t="s">
        <v>18</v>
      </c>
      <c r="J9" s="259"/>
      <c r="K9" s="108"/>
      <c r="M9" s="116"/>
      <c r="N9" s="116"/>
      <c r="O9" s="108"/>
      <c r="P9" s="58"/>
    </row>
    <row r="10" spans="1:16" ht="16.5" customHeight="1">
      <c r="A10" s="107"/>
      <c r="B10" s="104"/>
      <c r="C10" s="263" t="s">
        <v>275</v>
      </c>
      <c r="D10" s="829">
        <v>388</v>
      </c>
      <c r="E10" s="243" t="s">
        <v>18</v>
      </c>
      <c r="F10" s="254"/>
      <c r="G10" s="263" t="s">
        <v>275</v>
      </c>
      <c r="H10" s="829">
        <v>415</v>
      </c>
      <c r="I10" s="243" t="s">
        <v>18</v>
      </c>
      <c r="J10" s="254"/>
      <c r="K10" s="108"/>
      <c r="M10" s="116"/>
      <c r="N10" s="116"/>
      <c r="O10" s="108"/>
      <c r="P10" s="58"/>
    </row>
    <row r="11" spans="1:16" ht="16.5" customHeight="1">
      <c r="A11" s="107"/>
      <c r="B11" s="104"/>
      <c r="C11" s="263" t="s">
        <v>355</v>
      </c>
      <c r="D11" s="829">
        <v>55</v>
      </c>
      <c r="E11" s="243" t="s">
        <v>18</v>
      </c>
      <c r="F11" s="254"/>
      <c r="G11" s="263" t="s">
        <v>68</v>
      </c>
      <c r="H11" s="829">
        <v>2000</v>
      </c>
      <c r="I11" s="243" t="s">
        <v>18</v>
      </c>
      <c r="J11" s="254" t="s">
        <v>227</v>
      </c>
      <c r="K11" s="108"/>
      <c r="M11" s="116"/>
      <c r="N11" s="116"/>
      <c r="O11" s="108"/>
      <c r="P11" s="58"/>
    </row>
    <row r="12" spans="1:16" ht="16.5" customHeight="1">
      <c r="A12" s="107"/>
      <c r="B12" s="104"/>
      <c r="C12" s="263" t="s">
        <v>1164</v>
      </c>
      <c r="D12" s="829">
        <v>200</v>
      </c>
      <c r="E12" s="243" t="s">
        <v>18</v>
      </c>
      <c r="F12" s="789"/>
      <c r="G12" s="263" t="s">
        <v>266</v>
      </c>
      <c r="H12" s="829">
        <v>975</v>
      </c>
      <c r="I12" s="243" t="s">
        <v>18</v>
      </c>
      <c r="J12" s="789"/>
      <c r="K12" s="108"/>
      <c r="M12" s="116"/>
      <c r="N12" s="116"/>
      <c r="O12" s="108"/>
      <c r="P12" s="58"/>
    </row>
    <row r="13" spans="1:16" ht="16.5" customHeight="1">
      <c r="A13" s="107"/>
      <c r="B13" s="104"/>
      <c r="C13" s="263" t="s">
        <v>356</v>
      </c>
      <c r="D13" s="829">
        <v>131</v>
      </c>
      <c r="E13" s="243" t="s">
        <v>18</v>
      </c>
      <c r="F13" s="254"/>
      <c r="G13" s="263" t="s">
        <v>958</v>
      </c>
      <c r="H13" s="829">
        <v>1166</v>
      </c>
      <c r="I13" s="243" t="s">
        <v>18</v>
      </c>
      <c r="J13" s="254" t="s">
        <v>227</v>
      </c>
      <c r="K13" s="108"/>
      <c r="M13" s="116"/>
      <c r="N13" s="116"/>
      <c r="O13" s="108"/>
      <c r="P13" s="58"/>
    </row>
    <row r="14" spans="1:16" ht="16.5" customHeight="1">
      <c r="A14" s="107"/>
      <c r="B14" s="104"/>
      <c r="C14" s="263" t="s">
        <v>68</v>
      </c>
      <c r="D14" s="829">
        <v>1330</v>
      </c>
      <c r="E14" s="243" t="s">
        <v>18</v>
      </c>
      <c r="F14" s="254"/>
      <c r="G14" s="263" t="s">
        <v>342</v>
      </c>
      <c r="H14" s="829">
        <v>110</v>
      </c>
      <c r="I14" s="243" t="s">
        <v>18</v>
      </c>
      <c r="J14" s="254" t="s">
        <v>227</v>
      </c>
      <c r="K14" s="108"/>
      <c r="M14" s="116"/>
      <c r="N14" s="116"/>
      <c r="O14" s="108"/>
      <c r="P14" s="58"/>
    </row>
    <row r="15" spans="1:16" ht="16.5" customHeight="1">
      <c r="A15" s="107"/>
      <c r="B15" s="104"/>
      <c r="C15" s="263" t="s">
        <v>266</v>
      </c>
      <c r="D15" s="829">
        <v>666</v>
      </c>
      <c r="E15" s="243" t="s">
        <v>18</v>
      </c>
      <c r="F15" s="254"/>
      <c r="G15" s="263" t="s">
        <v>272</v>
      </c>
      <c r="H15" s="829">
        <v>473</v>
      </c>
      <c r="I15" s="243" t="s">
        <v>18</v>
      </c>
      <c r="J15" s="254"/>
      <c r="K15" s="108"/>
      <c r="M15" s="116"/>
      <c r="N15" s="116"/>
      <c r="O15" s="108"/>
      <c r="P15" s="58"/>
    </row>
    <row r="16" spans="1:16" ht="16.5" customHeight="1">
      <c r="A16" s="107"/>
      <c r="B16" s="104"/>
      <c r="C16" s="263" t="s">
        <v>347</v>
      </c>
      <c r="D16" s="829">
        <v>39</v>
      </c>
      <c r="E16" s="243" t="s">
        <v>18</v>
      </c>
      <c r="F16" s="254"/>
      <c r="G16" s="263" t="s">
        <v>54</v>
      </c>
      <c r="H16" s="829">
        <v>247</v>
      </c>
      <c r="I16" s="243" t="s">
        <v>18</v>
      </c>
      <c r="J16" s="254"/>
      <c r="K16" s="108"/>
      <c r="M16" s="116"/>
      <c r="N16" s="116"/>
      <c r="O16" s="108"/>
      <c r="P16" s="58"/>
    </row>
    <row r="17" spans="1:16" ht="16.5" customHeight="1">
      <c r="A17" s="107"/>
      <c r="B17" s="104"/>
      <c r="C17" s="263" t="s">
        <v>336</v>
      </c>
      <c r="D17" s="829">
        <v>343</v>
      </c>
      <c r="E17" s="243" t="s">
        <v>18</v>
      </c>
      <c r="F17" s="254"/>
      <c r="G17" s="263" t="s">
        <v>359</v>
      </c>
      <c r="H17" s="829">
        <v>191</v>
      </c>
      <c r="I17" s="243" t="s">
        <v>18</v>
      </c>
      <c r="J17" s="254"/>
      <c r="K17" s="108"/>
      <c r="M17" s="116"/>
      <c r="N17" s="116"/>
      <c r="O17" s="108"/>
      <c r="P17" s="58"/>
    </row>
    <row r="18" spans="1:16" ht="16.5" customHeight="1">
      <c r="A18" s="107"/>
      <c r="B18" s="104"/>
      <c r="C18" s="263" t="s">
        <v>349</v>
      </c>
      <c r="D18" s="829">
        <v>53</v>
      </c>
      <c r="E18" s="243" t="s">
        <v>18</v>
      </c>
      <c r="F18" s="254" t="s">
        <v>1</v>
      </c>
      <c r="G18" s="263" t="s">
        <v>72</v>
      </c>
      <c r="H18" s="829">
        <v>287</v>
      </c>
      <c r="I18" s="243" t="s">
        <v>18</v>
      </c>
      <c r="J18" s="254"/>
      <c r="K18" s="108"/>
      <c r="M18" s="116"/>
      <c r="N18" s="116"/>
      <c r="O18" s="108"/>
      <c r="P18" s="58"/>
    </row>
    <row r="19" spans="1:16" ht="16.5" customHeight="1">
      <c r="A19" s="107"/>
      <c r="B19" s="104"/>
      <c r="C19" s="263" t="s">
        <v>958</v>
      </c>
      <c r="D19" s="829">
        <v>1015</v>
      </c>
      <c r="E19" s="243" t="s">
        <v>18</v>
      </c>
      <c r="F19" s="254"/>
      <c r="G19" s="263" t="s">
        <v>274</v>
      </c>
      <c r="H19" s="1126">
        <v>510</v>
      </c>
      <c r="I19" s="1121" t="s">
        <v>18</v>
      </c>
      <c r="J19" s="254" t="s">
        <v>227</v>
      </c>
      <c r="K19" s="108"/>
      <c r="M19" s="116"/>
      <c r="N19" s="116"/>
      <c r="O19" s="108"/>
      <c r="P19" s="58"/>
    </row>
    <row r="20" spans="1:16" ht="16.5" customHeight="1">
      <c r="A20" s="107"/>
      <c r="B20" s="104"/>
      <c r="C20" s="263" t="s">
        <v>342</v>
      </c>
      <c r="D20" s="829">
        <v>190</v>
      </c>
      <c r="E20" s="243" t="s">
        <v>18</v>
      </c>
      <c r="F20" s="254"/>
      <c r="G20" s="263"/>
      <c r="H20" s="829">
        <f>SUM(H8:H19)</f>
        <v>7696</v>
      </c>
      <c r="I20" s="243"/>
      <c r="J20" s="254"/>
      <c r="K20" s="108"/>
      <c r="M20" s="116"/>
      <c r="N20" s="116"/>
      <c r="O20" s="108"/>
      <c r="P20" s="58"/>
    </row>
    <row r="21" spans="1:16" ht="16.5" customHeight="1">
      <c r="A21" s="107"/>
      <c r="B21" s="104"/>
      <c r="C21" s="263" t="s">
        <v>357</v>
      </c>
      <c r="D21" s="829">
        <v>165</v>
      </c>
      <c r="E21" s="243" t="s">
        <v>18</v>
      </c>
      <c r="F21" s="254"/>
      <c r="G21" s="263"/>
      <c r="H21" s="829"/>
      <c r="I21" s="243"/>
      <c r="J21" s="254"/>
      <c r="K21" s="108"/>
      <c r="M21" s="116"/>
      <c r="N21" s="116"/>
      <c r="O21" s="108"/>
      <c r="P21" s="58"/>
    </row>
    <row r="22" spans="1:16" ht="16.5" customHeight="1">
      <c r="A22" s="107"/>
      <c r="B22" s="104"/>
      <c r="C22" s="263" t="s">
        <v>272</v>
      </c>
      <c r="D22" s="829">
        <v>360</v>
      </c>
      <c r="E22" s="243" t="s">
        <v>18</v>
      </c>
      <c r="F22" s="254"/>
      <c r="G22" s="263"/>
      <c r="H22" s="829"/>
      <c r="I22" s="243"/>
      <c r="J22" s="796"/>
      <c r="K22" s="108"/>
      <c r="M22" s="116"/>
      <c r="N22" s="116"/>
      <c r="O22" s="108"/>
      <c r="P22" s="58"/>
    </row>
    <row r="23" spans="1:16" ht="16.5" customHeight="1">
      <c r="A23" s="107"/>
      <c r="B23" s="104"/>
      <c r="C23" s="263" t="s">
        <v>54</v>
      </c>
      <c r="D23" s="829">
        <v>98</v>
      </c>
      <c r="E23" s="243" t="s">
        <v>18</v>
      </c>
      <c r="F23" s="254"/>
      <c r="G23" s="263"/>
      <c r="H23" s="829"/>
      <c r="I23" s="243"/>
      <c r="J23" s="796"/>
      <c r="K23" s="108"/>
      <c r="M23" s="116"/>
      <c r="N23" s="116"/>
      <c r="O23" s="108"/>
      <c r="P23" s="58"/>
    </row>
    <row r="24" spans="1:16" ht="16.5" customHeight="1">
      <c r="A24" s="107"/>
      <c r="B24" s="104"/>
      <c r="C24" s="263" t="s">
        <v>359</v>
      </c>
      <c r="D24" s="829">
        <v>165</v>
      </c>
      <c r="E24" s="243" t="s">
        <v>18</v>
      </c>
      <c r="F24" s="254"/>
      <c r="G24" s="263" t="s">
        <v>360</v>
      </c>
      <c r="H24" s="829">
        <v>600</v>
      </c>
      <c r="I24" s="243" t="s">
        <v>11</v>
      </c>
      <c r="J24" s="796">
        <v>2017</v>
      </c>
      <c r="K24" s="108"/>
      <c r="M24" s="116"/>
      <c r="N24" s="116"/>
      <c r="O24" s="108"/>
      <c r="P24" s="58"/>
    </row>
    <row r="25" spans="1:16" ht="16.5" customHeight="1">
      <c r="A25" s="107"/>
      <c r="B25" s="104"/>
      <c r="C25" s="263" t="s">
        <v>72</v>
      </c>
      <c r="D25" s="829">
        <v>200</v>
      </c>
      <c r="E25" s="243" t="s">
        <v>18</v>
      </c>
      <c r="F25" s="254"/>
      <c r="G25" s="263" t="s">
        <v>273</v>
      </c>
      <c r="H25" s="829">
        <v>188</v>
      </c>
      <c r="I25" s="243" t="s">
        <v>10</v>
      </c>
      <c r="J25" s="796">
        <v>2018</v>
      </c>
      <c r="K25" s="108"/>
      <c r="M25" s="116"/>
      <c r="N25" s="116"/>
      <c r="O25" s="108"/>
      <c r="P25" s="58"/>
    </row>
    <row r="26" spans="1:16" ht="16.5" customHeight="1">
      <c r="A26" s="107"/>
      <c r="B26" s="104"/>
      <c r="C26" s="263" t="s">
        <v>358</v>
      </c>
      <c r="D26" s="829">
        <v>250</v>
      </c>
      <c r="E26" s="243" t="s">
        <v>18</v>
      </c>
      <c r="F26" s="254" t="s">
        <v>227</v>
      </c>
      <c r="G26" s="263"/>
      <c r="H26" s="1126">
        <v>562</v>
      </c>
      <c r="I26" s="1121" t="s">
        <v>10</v>
      </c>
      <c r="J26" s="796">
        <v>2019</v>
      </c>
      <c r="K26" s="108"/>
      <c r="M26" s="116"/>
      <c r="N26" s="116"/>
      <c r="O26" s="108"/>
      <c r="P26" s="58"/>
    </row>
    <row r="27" spans="1:16" ht="16.5" customHeight="1">
      <c r="A27" s="107"/>
      <c r="B27" s="104"/>
      <c r="C27" s="263" t="s">
        <v>257</v>
      </c>
      <c r="D27" s="1126">
        <v>8</v>
      </c>
      <c r="E27" s="1121" t="s">
        <v>18</v>
      </c>
      <c r="F27" s="254"/>
      <c r="G27" s="263"/>
      <c r="H27" s="829">
        <f>SUM(H24:H26)</f>
        <v>1350</v>
      </c>
      <c r="I27" s="243"/>
      <c r="J27" s="254"/>
      <c r="K27" s="108"/>
      <c r="M27" s="116"/>
      <c r="N27" s="116"/>
      <c r="O27" s="108"/>
      <c r="P27" s="58"/>
    </row>
    <row r="28" spans="1:16" ht="16.5" customHeight="1">
      <c r="A28" s="107"/>
      <c r="B28" s="104"/>
      <c r="C28" s="263"/>
      <c r="D28" s="829">
        <f>SUM(D8:D27)</f>
        <v>5734</v>
      </c>
      <c r="E28" s="243"/>
      <c r="F28" s="254"/>
      <c r="G28" s="263"/>
      <c r="H28" s="829"/>
      <c r="I28" s="243"/>
      <c r="J28" s="254"/>
      <c r="K28" s="108"/>
      <c r="M28" s="116"/>
      <c r="N28" s="116"/>
      <c r="O28" s="108"/>
      <c r="P28" s="58"/>
    </row>
    <row r="29" spans="1:16" ht="16.5" customHeight="1">
      <c r="A29" s="107"/>
      <c r="B29" s="104"/>
      <c r="C29" s="263"/>
      <c r="D29" s="829"/>
      <c r="E29" s="243"/>
      <c r="F29" s="254"/>
      <c r="G29" s="263"/>
      <c r="H29" s="829"/>
      <c r="I29" s="243"/>
      <c r="J29" s="254"/>
      <c r="K29" s="108"/>
      <c r="M29" s="116"/>
      <c r="N29" s="116"/>
      <c r="O29" s="108"/>
      <c r="P29" s="58"/>
    </row>
    <row r="30" spans="1:16" ht="16.5" customHeight="1">
      <c r="A30" s="107"/>
      <c r="B30" s="104"/>
      <c r="C30" s="263"/>
      <c r="D30" s="829"/>
      <c r="E30" s="243"/>
      <c r="F30" s="1098"/>
      <c r="G30" s="263"/>
      <c r="H30" s="829"/>
      <c r="I30" s="243"/>
      <c r="J30" s="1098"/>
      <c r="K30" s="108"/>
      <c r="M30" s="116"/>
      <c r="N30" s="116"/>
      <c r="O30" s="108"/>
      <c r="P30" s="58"/>
    </row>
    <row r="31" spans="1:16" ht="16.5" customHeight="1">
      <c r="A31" s="107"/>
      <c r="B31" s="104"/>
      <c r="C31" s="263"/>
      <c r="D31" s="829"/>
      <c r="E31" s="243"/>
      <c r="F31" s="254"/>
      <c r="G31" s="263"/>
      <c r="H31" s="829"/>
      <c r="I31" s="243"/>
      <c r="J31" s="254"/>
      <c r="K31" s="108"/>
      <c r="M31" s="116"/>
      <c r="N31" s="116"/>
      <c r="O31" s="108"/>
      <c r="P31" s="58"/>
    </row>
    <row r="32" spans="1:16" ht="16.5" customHeight="1">
      <c r="A32" s="107"/>
      <c r="B32" s="104"/>
      <c r="C32" s="795" t="s">
        <v>1174</v>
      </c>
      <c r="D32" s="829">
        <v>5734</v>
      </c>
      <c r="E32" s="243"/>
      <c r="F32" s="796"/>
      <c r="G32" s="795" t="s">
        <v>959</v>
      </c>
      <c r="H32" s="829">
        <v>7696</v>
      </c>
      <c r="I32" s="243"/>
      <c r="J32" s="254"/>
      <c r="K32" s="108"/>
      <c r="M32" s="116"/>
      <c r="N32" s="116"/>
      <c r="O32" s="108"/>
      <c r="P32" s="58"/>
    </row>
    <row r="33" spans="1:16" ht="16.5" customHeight="1">
      <c r="A33" s="107"/>
      <c r="B33" s="104"/>
      <c r="C33" s="795" t="s">
        <v>1175</v>
      </c>
      <c r="D33" s="829">
        <v>0</v>
      </c>
      <c r="E33" s="243"/>
      <c r="F33" s="796"/>
      <c r="G33" s="795" t="s">
        <v>1175</v>
      </c>
      <c r="H33" s="829">
        <v>1350</v>
      </c>
      <c r="I33" s="243"/>
      <c r="J33" s="254"/>
      <c r="K33" s="108"/>
      <c r="M33" s="116"/>
      <c r="N33" s="116"/>
      <c r="O33" s="108"/>
      <c r="P33" s="58"/>
    </row>
    <row r="34" spans="1:16" ht="16.5" customHeight="1">
      <c r="A34" s="107"/>
      <c r="B34" s="104"/>
      <c r="C34" s="795" t="s">
        <v>1114</v>
      </c>
      <c r="D34" s="829">
        <v>5734</v>
      </c>
      <c r="E34" s="243"/>
      <c r="F34" s="796" t="s">
        <v>1</v>
      </c>
      <c r="G34" s="795" t="s">
        <v>1114</v>
      </c>
      <c r="H34" s="829">
        <v>9046</v>
      </c>
      <c r="I34" s="243"/>
      <c r="J34" s="254"/>
      <c r="K34" s="108"/>
      <c r="M34" s="116"/>
      <c r="N34" s="116"/>
      <c r="O34" s="108"/>
      <c r="P34" s="58"/>
    </row>
    <row r="35" spans="1:16" ht="16.5" customHeight="1">
      <c r="A35" s="107"/>
      <c r="B35" s="104"/>
      <c r="C35" s="294"/>
      <c r="D35" s="905"/>
      <c r="E35" s="276"/>
      <c r="F35" s="288"/>
      <c r="G35" s="294"/>
      <c r="H35" s="905"/>
      <c r="I35" s="276"/>
      <c r="J35" s="288"/>
      <c r="K35" s="108"/>
      <c r="M35" s="116"/>
      <c r="N35" s="116"/>
      <c r="O35" s="108"/>
      <c r="P35" s="58"/>
    </row>
    <row r="36" spans="1:16" ht="16.5" customHeight="1">
      <c r="A36" s="107"/>
      <c r="B36" s="104"/>
      <c r="C36" s="110"/>
      <c r="D36" s="870"/>
      <c r="E36" s="84"/>
      <c r="F36" s="105"/>
      <c r="G36" s="106" t="s">
        <v>2</v>
      </c>
      <c r="H36" s="813"/>
      <c r="I36" s="84"/>
      <c r="J36" s="105"/>
      <c r="K36" s="108"/>
      <c r="M36" s="116"/>
      <c r="N36" s="116"/>
      <c r="O36" s="108"/>
      <c r="P36" s="58"/>
    </row>
    <row r="37" spans="1:16" ht="16.5" customHeight="1">
      <c r="A37" s="107"/>
      <c r="B37" s="223" t="s">
        <v>949</v>
      </c>
      <c r="C37" s="263" t="s">
        <v>313</v>
      </c>
      <c r="D37" s="829">
        <v>80</v>
      </c>
      <c r="E37" s="243" t="s">
        <v>18</v>
      </c>
      <c r="F37" s="105"/>
      <c r="G37" s="263" t="s">
        <v>313</v>
      </c>
      <c r="H37" s="829">
        <v>35</v>
      </c>
      <c r="I37" s="243" t="s">
        <v>18</v>
      </c>
      <c r="J37" s="105" t="s">
        <v>227</v>
      </c>
      <c r="K37" s="108"/>
      <c r="M37" s="116"/>
      <c r="N37" s="116"/>
      <c r="O37" s="108"/>
      <c r="P37" s="58"/>
    </row>
    <row r="38" spans="1:16" ht="16.5" customHeight="1">
      <c r="A38" s="107"/>
      <c r="B38" s="104"/>
      <c r="C38" s="263" t="s">
        <v>276</v>
      </c>
      <c r="D38" s="829">
        <v>240</v>
      </c>
      <c r="E38" s="243" t="s">
        <v>18</v>
      </c>
      <c r="F38" s="105"/>
      <c r="G38" s="263" t="s">
        <v>345</v>
      </c>
      <c r="H38" s="829">
        <v>75</v>
      </c>
      <c r="I38" s="243" t="s">
        <v>18</v>
      </c>
      <c r="J38" s="105"/>
      <c r="K38" s="108"/>
      <c r="M38" s="116"/>
      <c r="N38" s="116"/>
      <c r="O38" s="108"/>
      <c r="P38" s="58"/>
    </row>
    <row r="39" spans="1:16" ht="16.5" customHeight="1">
      <c r="A39" s="107"/>
      <c r="B39" s="104"/>
      <c r="C39" s="263" t="s">
        <v>256</v>
      </c>
      <c r="D39" s="829">
        <v>407</v>
      </c>
      <c r="E39" s="243" t="s">
        <v>18</v>
      </c>
      <c r="F39" s="105"/>
      <c r="G39" s="263" t="s">
        <v>276</v>
      </c>
      <c r="H39" s="829">
        <v>210</v>
      </c>
      <c r="I39" s="243" t="s">
        <v>18</v>
      </c>
      <c r="J39" s="105"/>
      <c r="K39" s="108"/>
      <c r="M39" s="116"/>
      <c r="N39" s="116"/>
      <c r="O39" s="108"/>
      <c r="P39" s="58"/>
    </row>
    <row r="40" spans="1:16" ht="16.5" customHeight="1">
      <c r="A40" s="107"/>
      <c r="B40" s="104"/>
      <c r="C40" s="263" t="s">
        <v>277</v>
      </c>
      <c r="D40" s="1126">
        <v>160</v>
      </c>
      <c r="E40" s="1121" t="s">
        <v>18</v>
      </c>
      <c r="F40" s="105"/>
      <c r="G40" s="263" t="s">
        <v>256</v>
      </c>
      <c r="H40" s="829">
        <v>100</v>
      </c>
      <c r="I40" s="243" t="s">
        <v>18</v>
      </c>
      <c r="J40" s="105"/>
      <c r="K40" s="108"/>
      <c r="M40" s="116"/>
      <c r="N40" s="116"/>
      <c r="O40" s="108"/>
      <c r="P40" s="58"/>
    </row>
    <row r="41" spans="1:16" ht="16.5" customHeight="1">
      <c r="A41" s="107"/>
      <c r="B41" s="104"/>
      <c r="C41" s="263"/>
      <c r="D41" s="829">
        <f>SUM(D37:D40)</f>
        <v>887</v>
      </c>
      <c r="E41" s="243"/>
      <c r="F41" s="105"/>
      <c r="G41" s="263" t="s">
        <v>277</v>
      </c>
      <c r="H41" s="1126">
        <v>185</v>
      </c>
      <c r="I41" s="1101" t="s">
        <v>18</v>
      </c>
      <c r="J41" s="105"/>
      <c r="K41" s="108"/>
      <c r="M41" s="116"/>
      <c r="N41" s="116"/>
      <c r="O41" s="108"/>
      <c r="P41" s="58"/>
    </row>
    <row r="42" spans="1:16" ht="16.5" customHeight="1">
      <c r="A42" s="107"/>
      <c r="B42" s="104"/>
      <c r="C42" s="263"/>
      <c r="D42" s="829"/>
      <c r="E42" s="243"/>
      <c r="F42" s="105"/>
      <c r="G42" s="263"/>
      <c r="H42" s="829">
        <f>SUM(H37:H41)</f>
        <v>605</v>
      </c>
      <c r="I42" s="243"/>
      <c r="J42" s="254"/>
      <c r="K42" s="108"/>
      <c r="M42" s="116"/>
      <c r="N42" s="116"/>
      <c r="O42" s="108"/>
      <c r="P42" s="58"/>
    </row>
    <row r="43" spans="1:16" ht="16.5" customHeight="1">
      <c r="A43" s="107"/>
      <c r="B43" s="104"/>
      <c r="C43" s="797"/>
      <c r="D43" s="829"/>
      <c r="E43" s="243"/>
      <c r="F43" s="105"/>
      <c r="G43" s="263"/>
      <c r="H43" s="829"/>
      <c r="I43" s="243"/>
      <c r="J43" s="254"/>
      <c r="K43" s="108"/>
      <c r="M43" s="116"/>
      <c r="N43" s="116"/>
      <c r="O43" s="108"/>
      <c r="P43" s="58"/>
    </row>
    <row r="44" spans="1:16" ht="16.5" customHeight="1">
      <c r="A44" s="107"/>
      <c r="B44" s="104"/>
      <c r="C44" s="797"/>
      <c r="D44" s="829"/>
      <c r="E44" s="243"/>
      <c r="F44" s="109"/>
      <c r="G44" s="263"/>
      <c r="H44" s="829"/>
      <c r="I44" s="243"/>
      <c r="J44" s="1098"/>
      <c r="K44" s="108"/>
      <c r="M44" s="116"/>
      <c r="N44" s="116"/>
      <c r="O44" s="108"/>
      <c r="P44" s="58"/>
    </row>
    <row r="45" spans="1:16" ht="16.5" customHeight="1">
      <c r="A45" s="107"/>
      <c r="B45" s="104"/>
      <c r="C45" s="798"/>
      <c r="D45" s="912"/>
      <c r="E45" s="84"/>
      <c r="F45" s="105"/>
      <c r="G45" s="263"/>
      <c r="H45" s="829"/>
      <c r="I45" s="243"/>
      <c r="J45" s="254"/>
      <c r="K45" s="108"/>
      <c r="M45" s="116"/>
      <c r="N45" s="116"/>
      <c r="O45" s="108"/>
      <c r="P45" s="58"/>
    </row>
    <row r="46" spans="1:16" ht="16.5" customHeight="1">
      <c r="A46" s="107"/>
      <c r="B46" s="104"/>
      <c r="C46" s="795" t="s">
        <v>1174</v>
      </c>
      <c r="D46" s="829">
        <v>887</v>
      </c>
      <c r="E46" s="84"/>
      <c r="F46" s="105"/>
      <c r="G46" s="795" t="s">
        <v>1174</v>
      </c>
      <c r="H46" s="829">
        <v>605</v>
      </c>
      <c r="I46" s="243"/>
      <c r="J46" s="254"/>
      <c r="K46" s="108"/>
      <c r="M46" s="116"/>
      <c r="N46" s="116"/>
      <c r="O46" s="108"/>
      <c r="P46" s="58"/>
    </row>
    <row r="47" spans="1:16" ht="16.5" customHeight="1">
      <c r="A47" s="107"/>
      <c r="B47" s="104"/>
      <c r="C47" s="126" t="s">
        <v>1175</v>
      </c>
      <c r="D47" s="818">
        <v>0</v>
      </c>
      <c r="E47" s="57"/>
      <c r="F47" s="105"/>
      <c r="G47" s="126" t="s">
        <v>1175</v>
      </c>
      <c r="H47" s="818">
        <v>0</v>
      </c>
      <c r="I47" s="57"/>
      <c r="J47" s="105"/>
      <c r="K47" s="108"/>
      <c r="M47" s="116"/>
      <c r="N47" s="116"/>
      <c r="O47" s="108"/>
      <c r="P47" s="58"/>
    </row>
    <row r="48" spans="1:16" ht="16.5" customHeight="1">
      <c r="A48" s="107"/>
      <c r="B48" s="104"/>
      <c r="C48" s="126" t="s">
        <v>1114</v>
      </c>
      <c r="D48" s="818">
        <v>887</v>
      </c>
      <c r="E48" s="57"/>
      <c r="F48" s="105"/>
      <c r="G48" s="126" t="s">
        <v>1114</v>
      </c>
      <c r="H48" s="818">
        <v>605</v>
      </c>
      <c r="I48" s="57"/>
      <c r="J48" s="105"/>
      <c r="K48" s="108"/>
      <c r="M48" s="116"/>
      <c r="N48" s="116"/>
      <c r="O48" s="108"/>
      <c r="P48" s="58"/>
    </row>
    <row r="49" spans="1:16" ht="16.5" customHeight="1">
      <c r="A49" s="107"/>
      <c r="B49" s="759"/>
      <c r="C49" s="126"/>
      <c r="D49" s="829"/>
      <c r="E49" s="84"/>
      <c r="F49" s="105"/>
      <c r="G49" s="126"/>
      <c r="H49" s="829"/>
      <c r="I49" s="84"/>
      <c r="J49" s="105"/>
      <c r="K49" s="108"/>
      <c r="M49" s="116"/>
      <c r="N49" s="116"/>
      <c r="O49" s="108"/>
      <c r="P49" s="58"/>
    </row>
    <row r="50" spans="1:16" ht="16.5" customHeight="1">
      <c r="A50" s="255"/>
      <c r="B50" s="292"/>
      <c r="C50" s="237"/>
      <c r="D50" s="887"/>
      <c r="E50" s="281"/>
      <c r="F50" s="260"/>
      <c r="G50" s="237"/>
      <c r="H50" s="909"/>
      <c r="I50" s="281"/>
      <c r="J50" s="260"/>
      <c r="K50" s="108"/>
      <c r="M50" s="116"/>
      <c r="N50" s="116"/>
      <c r="O50" s="108"/>
      <c r="P50" s="58"/>
    </row>
    <row r="51" spans="1:16" ht="16.5" customHeight="1">
      <c r="A51" s="263" t="s">
        <v>1221</v>
      </c>
      <c r="B51" s="59"/>
      <c r="C51" s="126" t="s">
        <v>1174</v>
      </c>
      <c r="D51" s="818">
        <v>6621</v>
      </c>
      <c r="E51" s="116"/>
      <c r="F51" s="259"/>
      <c r="G51" s="126" t="s">
        <v>1174</v>
      </c>
      <c r="H51" s="818">
        <v>8301</v>
      </c>
      <c r="I51" s="116"/>
      <c r="J51" s="259"/>
      <c r="K51" s="108"/>
      <c r="M51" s="116"/>
      <c r="N51" s="116"/>
      <c r="O51" s="108"/>
      <c r="P51" s="58"/>
    </row>
    <row r="52" spans="1:16" ht="16.5" customHeight="1">
      <c r="A52" s="110"/>
      <c r="B52" s="59"/>
      <c r="C52" s="126" t="s">
        <v>1175</v>
      </c>
      <c r="D52" s="818">
        <v>0</v>
      </c>
      <c r="E52" s="116"/>
      <c r="F52" s="259"/>
      <c r="G52" s="126" t="s">
        <v>1175</v>
      </c>
      <c r="H52" s="818">
        <v>1350</v>
      </c>
      <c r="I52" s="116"/>
      <c r="J52" s="259"/>
      <c r="K52" s="108"/>
      <c r="M52" s="116"/>
      <c r="N52" s="116"/>
      <c r="O52" s="108"/>
      <c r="P52" s="58"/>
    </row>
    <row r="53" spans="1:16" ht="16.5" customHeight="1">
      <c r="A53" s="110"/>
      <c r="B53" s="59"/>
      <c r="C53" s="231" t="s">
        <v>1114</v>
      </c>
      <c r="D53" s="829">
        <v>6621</v>
      </c>
      <c r="E53" s="116"/>
      <c r="F53" s="259"/>
      <c r="G53" s="231" t="s">
        <v>1114</v>
      </c>
      <c r="H53" s="829">
        <v>9651</v>
      </c>
      <c r="I53" s="116"/>
      <c r="J53" s="259"/>
      <c r="K53" s="108"/>
      <c r="M53" s="116"/>
      <c r="N53" s="116"/>
      <c r="O53" s="108"/>
      <c r="P53" s="58"/>
    </row>
    <row r="54" spans="1:16" ht="16.5" customHeight="1">
      <c r="A54" s="245"/>
      <c r="B54" s="760"/>
      <c r="C54" s="245"/>
      <c r="D54" s="913"/>
      <c r="E54" s="717"/>
      <c r="F54" s="723"/>
      <c r="G54" s="245"/>
      <c r="H54" s="910"/>
      <c r="I54" s="717"/>
      <c r="J54" s="723"/>
    </row>
    <row r="55" spans="1:16" ht="16.5" customHeight="1"/>
    <row r="56" spans="1:16" ht="14.25" customHeight="1"/>
    <row r="57" spans="1:16" ht="14.25" customHeight="1"/>
    <row r="58" spans="1:16" ht="14.25" customHeight="1"/>
    <row r="59" spans="1:16" ht="14.25" customHeight="1"/>
    <row r="60" spans="1:16" ht="14.25" customHeight="1"/>
    <row r="61" spans="1:16" ht="14.25" customHeight="1"/>
    <row r="62" spans="1:16" ht="14.25" customHeight="1"/>
    <row r="63" spans="1:16" ht="14.25" customHeight="1"/>
    <row r="64" spans="1:1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</sheetData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47" firstPageNumber="95" orientation="portrait" useFirstPageNumber="1" r:id="rId1"/>
  <headerFooter scaleWithDoc="0" alignWithMargins="0">
    <oddFooter>&amp;C130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1">
    <tabColor rgb="FFFFFF00"/>
    <pageSetUpPr fitToPage="1"/>
  </sheetPr>
  <dimension ref="A1:P256"/>
  <sheetViews>
    <sheetView showGridLines="0" view="pageBreakPreview" zoomScaleNormal="85" zoomScaleSheetLayoutView="100" workbookViewId="0">
      <pane ySplit="5" topLeftCell="A6" activePane="bottomLeft" state="frozen"/>
      <selection activeCell="A6" sqref="A6"/>
      <selection pane="bottomLeft" activeCell="B1" sqref="B1"/>
    </sheetView>
  </sheetViews>
  <sheetFormatPr defaultColWidth="9" defaultRowHeight="14.25"/>
  <cols>
    <col min="1" max="1" width="1.625" style="2" customWidth="1"/>
    <col min="2" max="2" width="14.75" style="2" customWidth="1"/>
    <col min="3" max="3" width="31.375" style="3" customWidth="1"/>
    <col min="4" max="4" width="8.875" style="974" customWidth="1"/>
    <col min="5" max="5" width="8.125" style="555" customWidth="1"/>
    <col min="6" max="6" width="8.875" style="13" customWidth="1"/>
    <col min="7" max="7" width="31.375" style="3" customWidth="1"/>
    <col min="8" max="8" width="8.875" style="974" customWidth="1"/>
    <col min="9" max="9" width="8.125" style="555" customWidth="1"/>
    <col min="10" max="10" width="8.875" style="13" customWidth="1"/>
    <col min="11" max="11" width="31.375" style="3" customWidth="1"/>
    <col min="12" max="12" width="8.875" style="974" customWidth="1"/>
    <col min="13" max="13" width="8.125" style="555" customWidth="1"/>
    <col min="14" max="14" width="8.875" style="13" customWidth="1"/>
    <col min="15" max="16384" width="9" style="3"/>
  </cols>
  <sheetData>
    <row r="1" spans="1:16" s="619" customFormat="1" ht="18" customHeight="1">
      <c r="A1" s="351" t="s">
        <v>1058</v>
      </c>
      <c r="B1" s="938"/>
      <c r="C1" s="939"/>
      <c r="D1" s="824"/>
      <c r="E1" s="632"/>
      <c r="F1" s="938"/>
      <c r="G1" s="939"/>
      <c r="H1" s="854" t="s">
        <v>960</v>
      </c>
      <c r="I1" s="632"/>
      <c r="J1" s="938"/>
      <c r="K1" s="938"/>
      <c r="L1" s="824"/>
      <c r="M1" s="632"/>
      <c r="N1" s="938"/>
      <c r="O1" s="940"/>
    </row>
    <row r="2" spans="1:16" s="619" customFormat="1" ht="16.5" customHeight="1">
      <c r="A2" s="938"/>
      <c r="B2" s="938"/>
      <c r="C2" s="939"/>
      <c r="D2" s="824"/>
      <c r="E2" s="632"/>
      <c r="F2" s="938"/>
      <c r="G2" s="939"/>
      <c r="H2" s="824"/>
      <c r="I2" s="632"/>
      <c r="J2" s="938"/>
      <c r="K2" s="938"/>
      <c r="L2" s="824"/>
      <c r="M2" s="632"/>
      <c r="N2" s="938"/>
      <c r="O2" s="940"/>
    </row>
    <row r="3" spans="1:16" s="619" customFormat="1" ht="16.5" customHeight="1">
      <c r="A3" s="938"/>
      <c r="B3" s="938"/>
      <c r="C3" s="939" t="s">
        <v>6</v>
      </c>
      <c r="D3" s="824"/>
      <c r="E3" s="632"/>
      <c r="F3" s="938"/>
      <c r="G3" s="939"/>
      <c r="H3" s="824"/>
      <c r="I3" s="632"/>
      <c r="J3" s="938"/>
      <c r="K3" s="938"/>
      <c r="L3" s="888"/>
      <c r="N3" s="824" t="s">
        <v>408</v>
      </c>
      <c r="O3" s="632"/>
    </row>
    <row r="4" spans="1:16" s="619" customFormat="1" ht="18" customHeight="1">
      <c r="A4" s="98" t="s">
        <v>942</v>
      </c>
      <c r="B4" s="111"/>
      <c r="C4" s="933" t="s">
        <v>417</v>
      </c>
      <c r="D4" s="970"/>
      <c r="E4" s="747"/>
      <c r="F4" s="934"/>
      <c r="G4" s="935" t="s">
        <v>418</v>
      </c>
      <c r="H4" s="975"/>
      <c r="I4" s="718"/>
      <c r="J4" s="936"/>
      <c r="K4" s="711" t="s">
        <v>419</v>
      </c>
      <c r="L4" s="975"/>
      <c r="M4" s="718"/>
      <c r="N4" s="101"/>
    </row>
    <row r="5" spans="1:16" s="619" customFormat="1" ht="18" customHeight="1">
      <c r="A5" s="102"/>
      <c r="B5" s="113"/>
      <c r="C5" s="941" t="s">
        <v>412</v>
      </c>
      <c r="D5" s="971" t="s">
        <v>870</v>
      </c>
      <c r="E5" s="637" t="s">
        <v>302</v>
      </c>
      <c r="F5" s="942" t="s">
        <v>413</v>
      </c>
      <c r="G5" s="943" t="s">
        <v>412</v>
      </c>
      <c r="H5" s="976" t="s">
        <v>870</v>
      </c>
      <c r="I5" s="944" t="s">
        <v>302</v>
      </c>
      <c r="J5" s="945" t="s">
        <v>413</v>
      </c>
      <c r="K5" s="946" t="s">
        <v>412</v>
      </c>
      <c r="L5" s="971" t="s">
        <v>870</v>
      </c>
      <c r="M5" s="637" t="s">
        <v>302</v>
      </c>
      <c r="N5" s="942" t="s">
        <v>413</v>
      </c>
    </row>
    <row r="6" spans="1:16" s="58" customFormat="1" ht="18.75" customHeight="1">
      <c r="A6" s="121" t="s">
        <v>960</v>
      </c>
      <c r="B6" s="928"/>
      <c r="C6" s="923"/>
      <c r="D6" s="972"/>
      <c r="E6" s="239"/>
      <c r="F6" s="256"/>
      <c r="G6" s="924"/>
      <c r="H6" s="977"/>
      <c r="I6" s="257"/>
      <c r="J6" s="258"/>
      <c r="K6" s="235"/>
      <c r="L6" s="978"/>
      <c r="M6" s="239"/>
      <c r="N6" s="256"/>
    </row>
    <row r="7" spans="1:16" s="58" customFormat="1" ht="6" customHeight="1">
      <c r="A7" s="106"/>
      <c r="B7" s="786"/>
      <c r="C7" s="110"/>
      <c r="D7" s="973"/>
      <c r="E7" s="116"/>
      <c r="F7" s="259"/>
      <c r="H7" s="974"/>
      <c r="I7" s="116"/>
      <c r="J7" s="259"/>
      <c r="L7" s="974"/>
      <c r="M7" s="116"/>
      <c r="N7" s="259"/>
    </row>
    <row r="8" spans="1:16" ht="16.5" customHeight="1">
      <c r="A8" s="107"/>
      <c r="B8" s="93" t="s">
        <v>961</v>
      </c>
      <c r="C8" s="263" t="s">
        <v>974</v>
      </c>
      <c r="D8" s="1011">
        <v>1200</v>
      </c>
      <c r="E8" s="84" t="s">
        <v>18</v>
      </c>
      <c r="F8" s="105"/>
      <c r="G8" s="59" t="s">
        <v>962</v>
      </c>
      <c r="H8" s="1012">
        <v>315</v>
      </c>
      <c r="I8" s="84" t="s">
        <v>18</v>
      </c>
      <c r="J8" s="105"/>
      <c r="K8" s="59" t="s">
        <v>30</v>
      </c>
      <c r="L8" s="1012">
        <v>230</v>
      </c>
      <c r="M8" s="84" t="s">
        <v>18</v>
      </c>
      <c r="N8" s="105"/>
      <c r="O8" s="58"/>
      <c r="P8" s="58"/>
    </row>
    <row r="9" spans="1:16" ht="16.5" customHeight="1">
      <c r="A9" s="107"/>
      <c r="B9" s="223"/>
      <c r="C9" s="263" t="s">
        <v>768</v>
      </c>
      <c r="D9" s="1100">
        <v>1050</v>
      </c>
      <c r="E9" s="1121" t="s">
        <v>18</v>
      </c>
      <c r="F9" s="254"/>
      <c r="G9" s="59" t="s">
        <v>769</v>
      </c>
      <c r="H9" s="1013">
        <v>250</v>
      </c>
      <c r="I9" s="84" t="s">
        <v>18</v>
      </c>
      <c r="J9" s="105" t="s">
        <v>227</v>
      </c>
      <c r="K9" s="59" t="s">
        <v>963</v>
      </c>
      <c r="L9" s="1100">
        <v>563</v>
      </c>
      <c r="M9" s="1121" t="s">
        <v>18</v>
      </c>
      <c r="N9" s="254"/>
      <c r="O9" s="58"/>
      <c r="P9" s="58"/>
    </row>
    <row r="10" spans="1:16" ht="16.5" customHeight="1">
      <c r="A10" s="107"/>
      <c r="B10" s="223"/>
      <c r="C10" s="263"/>
      <c r="D10" s="1011">
        <f>SUM(D8:D9)</f>
        <v>2250</v>
      </c>
      <c r="E10" s="243"/>
      <c r="F10" s="254"/>
      <c r="G10" s="59" t="s">
        <v>770</v>
      </c>
      <c r="H10" s="1120">
        <v>300</v>
      </c>
      <c r="I10" s="1121" t="s">
        <v>27</v>
      </c>
      <c r="J10" s="254"/>
      <c r="K10" s="59"/>
      <c r="L10" s="1012">
        <f>SUM(L8:L9)</f>
        <v>793</v>
      </c>
      <c r="M10" s="243"/>
      <c r="N10" s="254"/>
      <c r="O10" s="58"/>
      <c r="P10" s="58"/>
    </row>
    <row r="11" spans="1:16" ht="16.5" customHeight="1">
      <c r="A11" s="107"/>
      <c r="B11" s="223"/>
      <c r="C11" s="263"/>
      <c r="D11" s="1011"/>
      <c r="E11" s="243"/>
      <c r="F11" s="796"/>
      <c r="G11" s="59"/>
      <c r="H11" s="1011">
        <f>SUM(H8:H10)</f>
        <v>865</v>
      </c>
      <c r="I11" s="243"/>
      <c r="J11" s="796"/>
      <c r="K11" s="59"/>
      <c r="L11" s="1013"/>
      <c r="M11" s="84"/>
      <c r="N11" s="609"/>
      <c r="O11" s="58"/>
      <c r="P11" s="58"/>
    </row>
    <row r="12" spans="1:16" ht="16.5" customHeight="1">
      <c r="A12" s="107"/>
      <c r="B12" s="223"/>
      <c r="C12" s="263"/>
      <c r="D12" s="1011"/>
      <c r="E12" s="243"/>
      <c r="F12" s="254"/>
      <c r="G12" s="59"/>
      <c r="H12" s="1011"/>
      <c r="I12" s="243"/>
      <c r="J12" s="254"/>
      <c r="K12" s="59" t="s">
        <v>768</v>
      </c>
      <c r="L12" s="1012">
        <v>187</v>
      </c>
      <c r="M12" s="84" t="s">
        <v>11</v>
      </c>
      <c r="N12" s="1014">
        <v>2017</v>
      </c>
      <c r="O12" s="58"/>
      <c r="P12" s="58"/>
    </row>
    <row r="13" spans="1:16" ht="16.5" customHeight="1">
      <c r="A13" s="107"/>
      <c r="B13" s="223"/>
      <c r="C13" s="263"/>
      <c r="D13" s="1011"/>
      <c r="E13" s="243"/>
      <c r="F13" s="796"/>
      <c r="G13" s="59"/>
      <c r="H13" s="1011"/>
      <c r="I13" s="243"/>
      <c r="J13" s="796"/>
      <c r="K13" s="59"/>
      <c r="L13" s="1012"/>
      <c r="M13" s="84"/>
      <c r="N13" s="105"/>
      <c r="O13" s="58"/>
      <c r="P13" s="58"/>
    </row>
    <row r="14" spans="1:16" ht="16.5" customHeight="1">
      <c r="A14" s="107"/>
      <c r="B14" s="223"/>
      <c r="C14" s="263"/>
      <c r="D14" s="1011"/>
      <c r="E14" s="243"/>
      <c r="F14" s="254"/>
      <c r="G14" s="59"/>
      <c r="H14" s="1013"/>
      <c r="I14" s="84"/>
      <c r="J14" s="105"/>
      <c r="K14" s="59"/>
      <c r="L14" s="1012"/>
      <c r="M14" s="243"/>
      <c r="N14" s="254"/>
      <c r="O14" s="58"/>
      <c r="P14" s="58"/>
    </row>
    <row r="15" spans="1:16" ht="16.5" customHeight="1">
      <c r="A15" s="107"/>
      <c r="B15" s="223"/>
      <c r="C15" s="263"/>
      <c r="D15" s="1011"/>
      <c r="E15" s="243"/>
      <c r="F15" s="254"/>
      <c r="G15" s="59"/>
      <c r="H15" s="1013"/>
      <c r="I15" s="84"/>
      <c r="J15" s="105"/>
      <c r="K15" s="59"/>
      <c r="L15" s="1012"/>
      <c r="M15" s="243"/>
      <c r="N15" s="254"/>
      <c r="O15" s="58"/>
      <c r="P15" s="58"/>
    </row>
    <row r="16" spans="1:16" ht="16.5" customHeight="1">
      <c r="A16" s="107"/>
      <c r="B16" s="223"/>
      <c r="C16" s="1052" t="s">
        <v>1174</v>
      </c>
      <c r="D16" s="1011">
        <v>2250</v>
      </c>
      <c r="E16" s="243"/>
      <c r="F16" s="254"/>
      <c r="G16" s="1053" t="s">
        <v>1174</v>
      </c>
      <c r="H16" s="1013">
        <f>H8+H9+H10</f>
        <v>865</v>
      </c>
      <c r="I16" s="84"/>
      <c r="J16" s="105"/>
      <c r="K16" s="1053" t="s">
        <v>1174</v>
      </c>
      <c r="L16" s="1012">
        <v>793</v>
      </c>
      <c r="M16" s="243"/>
      <c r="N16" s="254"/>
      <c r="O16" s="58"/>
      <c r="P16" s="58"/>
    </row>
    <row r="17" spans="1:16" ht="16.5" customHeight="1">
      <c r="A17" s="107"/>
      <c r="B17" s="223"/>
      <c r="C17" s="1052" t="s">
        <v>1175</v>
      </c>
      <c r="D17" s="1016">
        <v>0</v>
      </c>
      <c r="E17" s="243"/>
      <c r="F17" s="254"/>
      <c r="G17" s="1053" t="s">
        <v>1175</v>
      </c>
      <c r="H17" s="1013">
        <v>0</v>
      </c>
      <c r="I17" s="84"/>
      <c r="J17" s="105"/>
      <c r="K17" s="1053" t="s">
        <v>1175</v>
      </c>
      <c r="L17" s="1012">
        <v>187</v>
      </c>
      <c r="M17" s="243"/>
      <c r="N17" s="254"/>
      <c r="O17" s="58"/>
      <c r="P17" s="58"/>
    </row>
    <row r="18" spans="1:16" ht="16.5" customHeight="1">
      <c r="A18" s="107"/>
      <c r="B18" s="223"/>
      <c r="C18" s="1052" t="s">
        <v>1114</v>
      </c>
      <c r="D18" s="1016">
        <v>2250</v>
      </c>
      <c r="E18" s="57"/>
      <c r="F18" s="1017"/>
      <c r="G18" s="1053" t="s">
        <v>1114</v>
      </c>
      <c r="H18" s="1016">
        <v>865</v>
      </c>
      <c r="I18" s="57"/>
      <c r="J18" s="1017"/>
      <c r="K18" s="1052" t="s">
        <v>1114</v>
      </c>
      <c r="L18" s="1016">
        <v>980</v>
      </c>
      <c r="M18" s="57"/>
      <c r="N18" s="1019"/>
      <c r="O18" s="58"/>
      <c r="P18" s="58"/>
    </row>
    <row r="19" spans="1:16" ht="16.5" customHeight="1">
      <c r="A19" s="107"/>
      <c r="B19" s="223"/>
      <c r="C19" s="1099"/>
      <c r="D19" s="1100"/>
      <c r="E19" s="1101"/>
      <c r="F19" s="1102"/>
      <c r="G19" s="1103"/>
      <c r="H19" s="1104"/>
      <c r="I19" s="1101"/>
      <c r="J19" s="1102"/>
      <c r="K19" s="1103"/>
      <c r="L19" s="1104"/>
      <c r="M19" s="1101"/>
      <c r="N19" s="1102"/>
      <c r="O19" s="58"/>
      <c r="P19" s="58"/>
    </row>
    <row r="20" spans="1:16" ht="16.5" customHeight="1">
      <c r="A20" s="107"/>
      <c r="B20" s="223"/>
      <c r="C20" s="263"/>
      <c r="D20" s="1011"/>
      <c r="E20" s="243"/>
      <c r="F20" s="1098"/>
      <c r="G20" s="59"/>
      <c r="H20" s="1012"/>
      <c r="I20" s="243"/>
      <c r="J20" s="1098"/>
      <c r="K20" s="59"/>
      <c r="L20" s="1012"/>
      <c r="M20" s="84"/>
      <c r="N20" s="109"/>
      <c r="O20" s="58"/>
      <c r="P20" s="58"/>
    </row>
    <row r="21" spans="1:16" ht="16.5" customHeight="1">
      <c r="A21" s="107"/>
      <c r="B21" s="93" t="s">
        <v>965</v>
      </c>
      <c r="C21" s="263" t="s">
        <v>259</v>
      </c>
      <c r="D21" s="1011">
        <v>3952</v>
      </c>
      <c r="E21" s="84" t="s">
        <v>18</v>
      </c>
      <c r="F21" s="254"/>
      <c r="G21" s="59" t="s">
        <v>771</v>
      </c>
      <c r="H21" s="1012">
        <v>795</v>
      </c>
      <c r="I21" s="243" t="s">
        <v>18</v>
      </c>
      <c r="J21" s="254"/>
      <c r="K21" s="59" t="s">
        <v>259</v>
      </c>
      <c r="L21" s="1012">
        <v>1330</v>
      </c>
      <c r="M21" s="84" t="s">
        <v>18</v>
      </c>
      <c r="N21" s="105"/>
      <c r="O21" s="58"/>
      <c r="P21" s="58"/>
    </row>
    <row r="22" spans="1:16" ht="16.5" customHeight="1">
      <c r="A22" s="107"/>
      <c r="B22" s="223"/>
      <c r="C22" s="1020"/>
      <c r="D22" s="1011"/>
      <c r="E22" s="243"/>
      <c r="F22" s="254"/>
      <c r="G22" s="59" t="s">
        <v>950</v>
      </c>
      <c r="H22" s="1120">
        <v>930</v>
      </c>
      <c r="I22" s="1121" t="s">
        <v>18</v>
      </c>
      <c r="J22" s="254"/>
      <c r="K22" s="59"/>
      <c r="L22" s="1012"/>
      <c r="M22" s="84"/>
      <c r="N22" s="105"/>
      <c r="O22" s="58"/>
      <c r="P22" s="58"/>
    </row>
    <row r="23" spans="1:16" ht="16.5" customHeight="1">
      <c r="A23" s="107"/>
      <c r="B23" s="223"/>
      <c r="C23" s="263"/>
      <c r="D23" s="1011"/>
      <c r="E23" s="84"/>
      <c r="F23" s="254"/>
      <c r="G23" s="1018"/>
      <c r="H23" s="1012">
        <f>SUM(H21:H22)</f>
        <v>1725</v>
      </c>
      <c r="I23" s="84"/>
      <c r="J23" s="254"/>
      <c r="K23" s="59"/>
      <c r="L23" s="1012"/>
      <c r="M23" s="243"/>
      <c r="N23" s="254" t="s">
        <v>227</v>
      </c>
      <c r="O23" s="58"/>
      <c r="P23" s="58"/>
    </row>
    <row r="24" spans="1:16" ht="16.5" customHeight="1">
      <c r="A24" s="107"/>
      <c r="B24" s="223"/>
      <c r="C24" s="263"/>
      <c r="D24" s="1011"/>
      <c r="E24" s="84"/>
      <c r="F24" s="254"/>
      <c r="G24" s="1018"/>
      <c r="H24" s="1012"/>
      <c r="I24" s="84"/>
      <c r="J24" s="254"/>
      <c r="K24" s="59"/>
      <c r="L24" s="1012"/>
      <c r="M24" s="243"/>
      <c r="N24" s="254"/>
      <c r="O24" s="58"/>
      <c r="P24" s="58"/>
    </row>
    <row r="25" spans="1:16" ht="16.5" customHeight="1">
      <c r="A25" s="107"/>
      <c r="B25" s="223"/>
      <c r="C25" s="263"/>
      <c r="D25" s="1012"/>
      <c r="E25" s="243"/>
      <c r="F25" s="254"/>
      <c r="G25" s="1021"/>
      <c r="H25" s="1012"/>
      <c r="I25" s="243"/>
      <c r="J25" s="254"/>
      <c r="K25" s="59"/>
      <c r="L25" s="1012"/>
      <c r="M25" s="243"/>
      <c r="N25" s="105"/>
      <c r="O25" s="58"/>
      <c r="P25" s="58"/>
    </row>
    <row r="26" spans="1:16" ht="16.5" customHeight="1">
      <c r="A26" s="107"/>
      <c r="B26" s="223"/>
      <c r="C26" s="263"/>
      <c r="D26" s="1011"/>
      <c r="E26" s="243"/>
      <c r="F26" s="254"/>
      <c r="G26" s="59"/>
      <c r="H26" s="1012"/>
      <c r="I26" s="243"/>
      <c r="J26" s="254"/>
      <c r="K26" s="59"/>
      <c r="L26" s="1012"/>
      <c r="M26" s="243"/>
      <c r="N26" s="105"/>
      <c r="O26" s="58"/>
      <c r="P26" s="58"/>
    </row>
    <row r="27" spans="1:16" ht="16.5" customHeight="1">
      <c r="A27" s="107"/>
      <c r="B27" s="223"/>
      <c r="C27" s="1052" t="s">
        <v>1174</v>
      </c>
      <c r="D27" s="1016">
        <v>3952</v>
      </c>
      <c r="E27" s="57"/>
      <c r="F27" s="1022"/>
      <c r="G27" s="1053" t="s">
        <v>1174</v>
      </c>
      <c r="H27" s="1016">
        <v>1725</v>
      </c>
      <c r="I27" s="57"/>
      <c r="J27" s="1022"/>
      <c r="K27" s="1052" t="s">
        <v>1174</v>
      </c>
      <c r="L27" s="1016">
        <v>1330</v>
      </c>
      <c r="M27" s="57"/>
      <c r="N27" s="1022" t="s">
        <v>2</v>
      </c>
      <c r="O27" s="58"/>
      <c r="P27" s="58"/>
    </row>
    <row r="28" spans="1:16" ht="16.5" customHeight="1">
      <c r="A28" s="107"/>
      <c r="B28" s="223"/>
      <c r="C28" s="1052" t="s">
        <v>1175</v>
      </c>
      <c r="D28" s="1016">
        <v>0</v>
      </c>
      <c r="E28" s="57"/>
      <c r="F28" s="1022" t="s">
        <v>227</v>
      </c>
      <c r="G28" s="1053" t="s">
        <v>1175</v>
      </c>
      <c r="H28" s="1016">
        <v>0</v>
      </c>
      <c r="I28" s="57"/>
      <c r="J28" s="1022"/>
      <c r="K28" s="1052" t="s">
        <v>1175</v>
      </c>
      <c r="L28" s="1016">
        <v>0</v>
      </c>
      <c r="M28" s="57"/>
      <c r="N28" s="1023"/>
      <c r="O28" s="58"/>
      <c r="P28" s="58"/>
    </row>
    <row r="29" spans="1:16" ht="16.5" customHeight="1">
      <c r="A29" s="107"/>
      <c r="B29" s="223"/>
      <c r="C29" s="231" t="s">
        <v>1114</v>
      </c>
      <c r="D29" s="1016">
        <v>3952</v>
      </c>
      <c r="E29" s="57"/>
      <c r="F29" s="1022"/>
      <c r="G29" s="231" t="s">
        <v>1114</v>
      </c>
      <c r="H29" s="1016">
        <v>1725</v>
      </c>
      <c r="I29" s="57"/>
      <c r="J29" s="1022"/>
      <c r="K29" s="231" t="s">
        <v>1114</v>
      </c>
      <c r="L29" s="1016">
        <v>1330</v>
      </c>
      <c r="M29" s="57"/>
      <c r="N29" s="1019" t="s">
        <v>2</v>
      </c>
      <c r="O29" s="58"/>
      <c r="P29" s="58"/>
    </row>
    <row r="30" spans="1:16" ht="16.5" customHeight="1">
      <c r="A30" s="107"/>
      <c r="B30" s="223"/>
      <c r="C30" s="1099"/>
      <c r="D30" s="1100"/>
      <c r="E30" s="1101"/>
      <c r="F30" s="1102"/>
      <c r="G30" s="1103"/>
      <c r="H30" s="1104"/>
      <c r="I30" s="1101"/>
      <c r="J30" s="1105"/>
      <c r="K30" s="1103"/>
      <c r="L30" s="1104"/>
      <c r="M30" s="1101"/>
      <c r="N30" s="1106"/>
      <c r="O30" s="58"/>
      <c r="P30" s="58"/>
    </row>
    <row r="31" spans="1:16" ht="16.5" customHeight="1">
      <c r="A31" s="107"/>
      <c r="B31" s="223"/>
      <c r="C31" s="922"/>
      <c r="D31" s="1011"/>
      <c r="E31" s="84"/>
      <c r="F31" s="105"/>
      <c r="G31" s="710"/>
      <c r="H31" s="1013"/>
      <c r="I31" s="84"/>
      <c r="J31" s="290"/>
      <c r="K31" s="710"/>
      <c r="L31" s="1013"/>
      <c r="M31" s="84"/>
      <c r="N31" s="105"/>
      <c r="O31" s="58"/>
      <c r="P31" s="58"/>
    </row>
    <row r="32" spans="1:16" ht="16.5" customHeight="1">
      <c r="A32" s="106" t="s">
        <v>1223</v>
      </c>
      <c r="B32" s="223"/>
      <c r="C32" s="922"/>
      <c r="D32" s="1011"/>
      <c r="E32" s="84"/>
      <c r="F32" s="105"/>
      <c r="G32" s="59"/>
      <c r="H32" s="1012"/>
      <c r="I32" s="243"/>
      <c r="J32" s="253"/>
      <c r="K32" s="59"/>
      <c r="L32" s="1012"/>
      <c r="M32" s="243"/>
      <c r="N32" s="254"/>
      <c r="O32" s="58"/>
      <c r="P32" s="58"/>
    </row>
    <row r="33" spans="1:16" ht="16.5" customHeight="1">
      <c r="A33" s="107"/>
      <c r="B33" s="223"/>
      <c r="C33" s="922"/>
      <c r="D33" s="1011"/>
      <c r="E33" s="84"/>
      <c r="F33" s="105"/>
      <c r="G33" s="59"/>
      <c r="H33" s="1012"/>
      <c r="I33" s="243"/>
      <c r="J33" s="253"/>
      <c r="K33" s="59"/>
      <c r="L33" s="1012"/>
      <c r="M33" s="243"/>
      <c r="N33" s="254"/>
      <c r="O33" s="58"/>
      <c r="P33" s="58"/>
    </row>
    <row r="34" spans="1:16" ht="16.5" customHeight="1">
      <c r="A34" s="107"/>
      <c r="B34" s="93" t="s">
        <v>966</v>
      </c>
      <c r="C34" s="263" t="s">
        <v>772</v>
      </c>
      <c r="D34" s="1011">
        <v>700</v>
      </c>
      <c r="E34" s="84" t="s">
        <v>18</v>
      </c>
      <c r="F34" s="105"/>
      <c r="G34" s="59" t="s">
        <v>773</v>
      </c>
      <c r="H34" s="1012">
        <v>90</v>
      </c>
      <c r="I34" s="84" t="s">
        <v>18</v>
      </c>
      <c r="J34" s="253"/>
      <c r="K34" s="710" t="s">
        <v>773</v>
      </c>
      <c r="L34" s="1012">
        <v>280</v>
      </c>
      <c r="M34" s="84" t="s">
        <v>18</v>
      </c>
      <c r="N34" s="254"/>
      <c r="O34" s="58"/>
      <c r="P34" s="58"/>
    </row>
    <row r="35" spans="1:16" ht="16.5" customHeight="1">
      <c r="A35" s="107"/>
      <c r="B35" s="223"/>
      <c r="C35" s="1015" t="s">
        <v>775</v>
      </c>
      <c r="D35" s="1011">
        <v>30</v>
      </c>
      <c r="E35" s="243" t="s">
        <v>27</v>
      </c>
      <c r="F35" s="254"/>
      <c r="G35" s="263" t="s">
        <v>774</v>
      </c>
      <c r="H35" s="1024">
        <v>290</v>
      </c>
      <c r="I35" s="276" t="s">
        <v>18</v>
      </c>
      <c r="J35" s="253" t="s">
        <v>1</v>
      </c>
      <c r="K35" s="710"/>
      <c r="L35" s="1025"/>
      <c r="M35" s="1026"/>
      <c r="N35" s="789"/>
      <c r="O35" s="58"/>
      <c r="P35" s="58"/>
    </row>
    <row r="36" spans="1:16" ht="16.5" customHeight="1">
      <c r="A36" s="107"/>
      <c r="B36" s="223"/>
      <c r="C36" s="1015" t="s">
        <v>1196</v>
      </c>
      <c r="D36" s="1027">
        <v>22</v>
      </c>
      <c r="E36" s="784" t="s">
        <v>27</v>
      </c>
      <c r="F36" s="1098"/>
      <c r="G36" s="59"/>
      <c r="H36" s="986">
        <f>SUM(H34:H35)</f>
        <v>380</v>
      </c>
      <c r="I36" s="84"/>
      <c r="J36" s="253"/>
      <c r="K36" s="710"/>
      <c r="L36" s="1025"/>
      <c r="M36" s="1026"/>
      <c r="N36" s="789"/>
      <c r="O36" s="58"/>
      <c r="P36" s="58"/>
    </row>
    <row r="37" spans="1:16" ht="16.5" customHeight="1">
      <c r="A37" s="107"/>
      <c r="B37" s="223"/>
      <c r="C37" s="922"/>
      <c r="D37" s="1028">
        <f>SUM(D34:D36)</f>
        <v>752</v>
      </c>
      <c r="E37" s="84"/>
      <c r="F37" s="105"/>
      <c r="G37" s="710"/>
      <c r="H37" s="982"/>
      <c r="I37" s="84"/>
      <c r="J37" s="290"/>
      <c r="K37" s="710"/>
      <c r="L37" s="982"/>
      <c r="M37" s="84"/>
      <c r="N37" s="105"/>
      <c r="O37" s="58"/>
      <c r="P37" s="58"/>
    </row>
    <row r="38" spans="1:16" ht="16.5" customHeight="1">
      <c r="A38" s="107"/>
      <c r="B38" s="223"/>
      <c r="C38" s="1109"/>
      <c r="D38" s="1110"/>
      <c r="E38" s="1111"/>
      <c r="F38" s="1112"/>
      <c r="G38" s="1113"/>
      <c r="H38" s="1114"/>
      <c r="I38" s="1111"/>
      <c r="J38" s="1115"/>
      <c r="K38" s="1113"/>
      <c r="L38" s="1114"/>
      <c r="M38" s="1111"/>
      <c r="N38" s="1112"/>
      <c r="O38" s="58"/>
      <c r="P38" s="58"/>
    </row>
    <row r="39" spans="1:16" ht="16.5" customHeight="1">
      <c r="A39" s="107"/>
      <c r="B39" s="223"/>
      <c r="C39" s="922"/>
      <c r="D39" s="1028"/>
      <c r="E39" s="84"/>
      <c r="F39" s="109"/>
      <c r="G39" s="710"/>
      <c r="H39" s="982"/>
      <c r="I39" s="84"/>
      <c r="J39" s="290"/>
      <c r="K39" s="710"/>
      <c r="L39" s="982"/>
      <c r="M39" s="84"/>
      <c r="N39" s="109"/>
      <c r="O39" s="58"/>
      <c r="P39" s="58"/>
    </row>
    <row r="40" spans="1:16" ht="16.5" customHeight="1">
      <c r="A40" s="107"/>
      <c r="B40" s="93" t="s">
        <v>968</v>
      </c>
      <c r="C40" s="922" t="s">
        <v>1197</v>
      </c>
      <c r="D40" s="1011">
        <v>100</v>
      </c>
      <c r="E40" s="84" t="s">
        <v>18</v>
      </c>
      <c r="F40" s="109"/>
      <c r="G40" s="710" t="s">
        <v>378</v>
      </c>
      <c r="H40" s="1013">
        <v>58</v>
      </c>
      <c r="I40" s="84" t="s">
        <v>18</v>
      </c>
      <c r="J40" s="290"/>
      <c r="K40" s="710"/>
      <c r="L40" s="982"/>
      <c r="M40" s="84"/>
      <c r="N40" s="105"/>
      <c r="O40" s="58"/>
      <c r="P40" s="58"/>
    </row>
    <row r="41" spans="1:16" ht="16.5" customHeight="1">
      <c r="A41" s="107"/>
      <c r="B41" s="93"/>
      <c r="C41" s="922"/>
      <c r="D41" s="1011"/>
      <c r="E41" s="84"/>
      <c r="F41" s="105"/>
      <c r="G41" s="710"/>
      <c r="H41" s="1013"/>
      <c r="I41" s="84"/>
      <c r="J41" s="290"/>
      <c r="K41" s="710"/>
      <c r="L41" s="982"/>
      <c r="M41" s="84"/>
      <c r="N41" s="109"/>
      <c r="O41" s="58"/>
      <c r="P41" s="58"/>
    </row>
    <row r="42" spans="1:16" ht="16.5" customHeight="1">
      <c r="A42" s="107"/>
      <c r="B42" s="93"/>
      <c r="C42" s="1109"/>
      <c r="D42" s="1116"/>
      <c r="E42" s="1111"/>
      <c r="F42" s="1112"/>
      <c r="G42" s="1113"/>
      <c r="H42" s="1117"/>
      <c r="I42" s="1111"/>
      <c r="J42" s="1115"/>
      <c r="K42" s="1113"/>
      <c r="L42" s="1114"/>
      <c r="M42" s="1111"/>
      <c r="N42" s="1112"/>
      <c r="O42" s="58"/>
      <c r="P42" s="58"/>
    </row>
    <row r="43" spans="1:16" ht="16.5" customHeight="1">
      <c r="A43" s="107"/>
      <c r="B43" s="93"/>
      <c r="C43" s="263"/>
      <c r="D43" s="1011"/>
      <c r="E43" s="243"/>
      <c r="F43" s="254"/>
      <c r="G43" s="59"/>
      <c r="H43" s="1012"/>
      <c r="I43" s="243"/>
      <c r="J43" s="253"/>
      <c r="K43" s="710"/>
      <c r="L43" s="982"/>
      <c r="M43" s="84"/>
      <c r="N43" s="105"/>
      <c r="O43" s="58"/>
      <c r="P43" s="58"/>
    </row>
    <row r="44" spans="1:16" ht="16.5" customHeight="1">
      <c r="A44" s="107"/>
      <c r="B44" s="93" t="s">
        <v>969</v>
      </c>
      <c r="C44" s="922" t="s">
        <v>372</v>
      </c>
      <c r="D44" s="1011">
        <v>600</v>
      </c>
      <c r="E44" s="84" t="s">
        <v>18</v>
      </c>
      <c r="F44" s="105"/>
      <c r="G44" s="59" t="s">
        <v>777</v>
      </c>
      <c r="H44" s="1012">
        <v>190</v>
      </c>
      <c r="I44" s="84" t="s">
        <v>18</v>
      </c>
      <c r="J44" s="253"/>
      <c r="K44" s="710" t="s">
        <v>778</v>
      </c>
      <c r="L44" s="1013">
        <v>160</v>
      </c>
      <c r="M44" s="84" t="s">
        <v>18</v>
      </c>
      <c r="N44" s="105"/>
      <c r="O44" s="58"/>
      <c r="P44" s="58"/>
    </row>
    <row r="45" spans="1:16" ht="16.5" customHeight="1">
      <c r="A45" s="107"/>
      <c r="B45" s="93"/>
      <c r="C45" s="922"/>
      <c r="D45" s="1011"/>
      <c r="E45" s="84"/>
      <c r="F45" s="105"/>
      <c r="G45" s="263" t="s">
        <v>778</v>
      </c>
      <c r="H45" s="1029">
        <v>80</v>
      </c>
      <c r="I45" s="1030"/>
      <c r="J45" s="253"/>
      <c r="K45" s="710"/>
      <c r="L45" s="982"/>
      <c r="M45" s="84"/>
      <c r="N45" s="105"/>
      <c r="O45" s="58"/>
      <c r="P45" s="58"/>
    </row>
    <row r="46" spans="1:16" ht="16.5" customHeight="1">
      <c r="A46" s="107"/>
      <c r="B46" s="93"/>
      <c r="C46" s="922"/>
      <c r="D46" s="1011"/>
      <c r="E46" s="84"/>
      <c r="F46" s="105"/>
      <c r="G46" s="710"/>
      <c r="H46" s="1013">
        <f>SUM(H44:H45)</f>
        <v>270</v>
      </c>
      <c r="I46" s="1031"/>
      <c r="J46" s="1032"/>
      <c r="K46" s="710"/>
      <c r="L46" s="982"/>
      <c r="M46" s="84"/>
      <c r="N46" s="105"/>
      <c r="O46" s="58"/>
      <c r="P46" s="58"/>
    </row>
    <row r="47" spans="1:16" ht="16.5" customHeight="1">
      <c r="A47" s="107"/>
      <c r="B47" s="93"/>
      <c r="C47" s="922"/>
      <c r="D47" s="1011"/>
      <c r="E47" s="84"/>
      <c r="F47" s="105"/>
      <c r="G47" s="710"/>
      <c r="H47" s="1013"/>
      <c r="I47" s="1031"/>
      <c r="J47" s="1032"/>
      <c r="K47" s="710"/>
      <c r="L47" s="982"/>
      <c r="M47" s="84"/>
      <c r="N47" s="105"/>
      <c r="O47" s="58"/>
      <c r="P47" s="58"/>
    </row>
    <row r="48" spans="1:16" ht="16.5" customHeight="1">
      <c r="A48" s="107"/>
      <c r="B48" s="93"/>
      <c r="C48" s="922"/>
      <c r="D48" s="1011"/>
      <c r="E48" s="84"/>
      <c r="F48" s="109"/>
      <c r="G48" s="710"/>
      <c r="H48" s="1013"/>
      <c r="I48" s="84"/>
      <c r="J48" s="290"/>
      <c r="K48" s="710"/>
      <c r="L48" s="982"/>
      <c r="M48" s="84"/>
      <c r="N48" s="109"/>
      <c r="O48" s="58"/>
      <c r="P48" s="58"/>
    </row>
    <row r="49" spans="1:16" ht="16.5" customHeight="1">
      <c r="A49" s="107"/>
      <c r="B49" s="962"/>
      <c r="C49" s="263"/>
      <c r="D49" s="1011"/>
      <c r="E49" s="243"/>
      <c r="F49" s="254"/>
      <c r="G49" s="59"/>
      <c r="H49" s="1012"/>
      <c r="I49" s="243"/>
      <c r="J49" s="253"/>
      <c r="K49" s="59"/>
      <c r="L49" s="986"/>
      <c r="M49" s="243"/>
      <c r="N49" s="254"/>
      <c r="O49" s="58"/>
      <c r="P49" s="58"/>
    </row>
    <row r="50" spans="1:16" ht="16.5" customHeight="1">
      <c r="A50" s="1620" t="s">
        <v>1225</v>
      </c>
      <c r="B50" s="1621"/>
      <c r="C50" s="1052" t="s">
        <v>1174</v>
      </c>
      <c r="D50" s="1016">
        <f>D37+D40+D44</f>
        <v>1452</v>
      </c>
      <c r="E50" s="57"/>
      <c r="F50" s="1017"/>
      <c r="G50" s="1053" t="s">
        <v>1174</v>
      </c>
      <c r="H50" s="1016">
        <f>H36+H40+H46</f>
        <v>708</v>
      </c>
      <c r="I50" s="57"/>
      <c r="J50" s="1033"/>
      <c r="K50" s="1052" t="s">
        <v>1174</v>
      </c>
      <c r="L50" s="1016">
        <v>440</v>
      </c>
      <c r="M50" s="57"/>
      <c r="N50" s="1017"/>
      <c r="O50" s="58"/>
      <c r="P50" s="58"/>
    </row>
    <row r="51" spans="1:16" ht="16.5" customHeight="1">
      <c r="A51" s="1620"/>
      <c r="B51" s="1621"/>
      <c r="C51" s="1052" t="s">
        <v>1175</v>
      </c>
      <c r="D51" s="1016">
        <v>0</v>
      </c>
      <c r="E51" s="57"/>
      <c r="F51" s="1019"/>
      <c r="G51" s="1053" t="s">
        <v>1175</v>
      </c>
      <c r="H51" s="1016">
        <v>0</v>
      </c>
      <c r="I51" s="57"/>
      <c r="J51" s="1034"/>
      <c r="K51" s="1052" t="s">
        <v>1175</v>
      </c>
      <c r="L51" s="1016">
        <v>0</v>
      </c>
      <c r="M51" s="57"/>
      <c r="N51" s="1019"/>
      <c r="O51" s="58"/>
      <c r="P51" s="58"/>
    </row>
    <row r="52" spans="1:16" ht="16.5" customHeight="1">
      <c r="A52" s="107"/>
      <c r="B52" s="963"/>
      <c r="C52" s="231" t="s">
        <v>1114</v>
      </c>
      <c r="D52" s="1016">
        <f>D50+D51</f>
        <v>1452</v>
      </c>
      <c r="E52" s="57"/>
      <c r="F52" s="1019"/>
      <c r="G52" s="231" t="s">
        <v>1114</v>
      </c>
      <c r="H52" s="1016">
        <v>708</v>
      </c>
      <c r="I52" s="57"/>
      <c r="J52" s="1034"/>
      <c r="K52" s="231" t="s">
        <v>1114</v>
      </c>
      <c r="L52" s="1016">
        <v>440</v>
      </c>
      <c r="M52" s="57"/>
      <c r="N52" s="1019"/>
      <c r="O52" s="58"/>
      <c r="P52" s="58"/>
    </row>
    <row r="53" spans="1:16" ht="16.5" customHeight="1">
      <c r="A53" s="107"/>
      <c r="B53" s="223"/>
      <c r="C53" s="1015"/>
      <c r="D53" s="1016"/>
      <c r="E53" s="57"/>
      <c r="F53" s="1022"/>
      <c r="G53" s="1018"/>
      <c r="H53" s="1035"/>
      <c r="I53" s="57"/>
      <c r="J53" s="1036"/>
      <c r="K53" s="1018"/>
      <c r="L53" s="1037"/>
      <c r="M53" s="57"/>
      <c r="N53" s="1017"/>
      <c r="O53" s="58"/>
      <c r="P53" s="58"/>
    </row>
    <row r="54" spans="1:16" ht="16.5" customHeight="1">
      <c r="A54" s="122"/>
      <c r="B54" s="125"/>
      <c r="C54" s="1038"/>
      <c r="D54" s="1039"/>
      <c r="E54" s="1040"/>
      <c r="F54" s="1041"/>
      <c r="G54" s="1042"/>
      <c r="H54" s="1043"/>
      <c r="I54" s="1040"/>
      <c r="J54" s="1044"/>
      <c r="K54" s="1045"/>
      <c r="L54" s="1046"/>
      <c r="M54" s="1047"/>
      <c r="N54" s="1048"/>
      <c r="O54" s="58"/>
      <c r="P54" s="58"/>
    </row>
    <row r="55" spans="1:16" ht="16.5" customHeight="1">
      <c r="A55" s="969" t="s">
        <v>1224</v>
      </c>
      <c r="B55" s="114"/>
      <c r="C55" s="1052" t="s">
        <v>1174</v>
      </c>
      <c r="D55" s="1016">
        <f>D16+D27+D50</f>
        <v>7654</v>
      </c>
      <c r="E55" s="1049"/>
      <c r="F55" s="1022"/>
      <c r="G55" s="1053" t="s">
        <v>1174</v>
      </c>
      <c r="H55" s="1016">
        <f>H16+H27+H50</f>
        <v>3298</v>
      </c>
      <c r="I55" s="1049"/>
      <c r="J55" s="1036"/>
      <c r="K55" s="1052" t="s">
        <v>1174</v>
      </c>
      <c r="L55" s="1016">
        <v>2563</v>
      </c>
      <c r="M55" s="1049"/>
      <c r="N55" s="1022"/>
      <c r="O55" s="58"/>
      <c r="P55" s="58"/>
    </row>
    <row r="56" spans="1:16" ht="16.5" customHeight="1">
      <c r="A56" s="115"/>
      <c r="B56" s="114"/>
      <c r="C56" s="1052" t="s">
        <v>1175</v>
      </c>
      <c r="D56" s="1016">
        <v>0</v>
      </c>
      <c r="E56" s="1049"/>
      <c r="F56" s="1022"/>
      <c r="G56" s="1053" t="s">
        <v>1175</v>
      </c>
      <c r="H56" s="1016">
        <v>0</v>
      </c>
      <c r="I56" s="1049"/>
      <c r="J56" s="1036"/>
      <c r="K56" s="1052" t="s">
        <v>1175</v>
      </c>
      <c r="L56" s="1016">
        <v>187</v>
      </c>
      <c r="M56" s="1049"/>
      <c r="N56" s="1022"/>
      <c r="O56" s="58"/>
      <c r="P56" s="58"/>
    </row>
    <row r="57" spans="1:16" ht="16.5" customHeight="1">
      <c r="A57" s="115"/>
      <c r="B57" s="114"/>
      <c r="C57" s="231" t="s">
        <v>1114</v>
      </c>
      <c r="D57" s="1016">
        <f>D55+D56</f>
        <v>7654</v>
      </c>
      <c r="E57" s="1049"/>
      <c r="F57" s="1022"/>
      <c r="G57" s="231" t="s">
        <v>1114</v>
      </c>
      <c r="H57" s="1016">
        <v>3298</v>
      </c>
      <c r="I57" s="1049"/>
      <c r="J57" s="1036"/>
      <c r="K57" s="231" t="s">
        <v>1114</v>
      </c>
      <c r="L57" s="1016">
        <v>2750</v>
      </c>
      <c r="M57" s="1049"/>
      <c r="N57" s="1022"/>
      <c r="O57" s="58"/>
      <c r="P57" s="58"/>
    </row>
    <row r="58" spans="1:16" ht="16.5" customHeight="1">
      <c r="A58" s="33"/>
      <c r="B58" s="757"/>
      <c r="C58" s="18"/>
      <c r="D58" s="1050"/>
      <c r="E58" s="715"/>
      <c r="F58" s="1051"/>
      <c r="G58" s="238"/>
      <c r="H58" s="1050"/>
      <c r="I58" s="715"/>
      <c r="J58" s="770"/>
      <c r="K58" s="18"/>
      <c r="L58" s="1050"/>
      <c r="M58" s="715"/>
      <c r="N58" s="1051"/>
    </row>
    <row r="59" spans="1:16" ht="16.5" customHeight="1"/>
    <row r="60" spans="1:16" ht="14.25" customHeight="1"/>
    <row r="61" spans="1:16" ht="14.25" customHeight="1"/>
    <row r="62" spans="1:16" ht="14.25" customHeight="1"/>
    <row r="63" spans="1:16" ht="14.25" customHeight="1"/>
    <row r="64" spans="1:1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</sheetData>
  <mergeCells count="1">
    <mergeCell ref="A50:B51"/>
  </mergeCells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46" firstPageNumber="95" orientation="portrait" useFirstPageNumber="1" r:id="rId1"/>
  <headerFooter scaleWithDoc="0" alignWithMargins="0">
    <oddFooter>&amp;C131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2">
    <tabColor rgb="FFFFFF00"/>
    <pageSetUpPr fitToPage="1"/>
  </sheetPr>
  <dimension ref="A1:P270"/>
  <sheetViews>
    <sheetView showGridLines="0" view="pageBreakPreview" zoomScaleNormal="85" zoomScaleSheetLayoutView="100" workbookViewId="0">
      <pane ySplit="5" topLeftCell="A6" activePane="bottomLeft" state="frozen"/>
      <selection activeCell="A6" sqref="A6"/>
      <selection pane="bottomLeft" activeCell="B1" sqref="B1"/>
    </sheetView>
  </sheetViews>
  <sheetFormatPr defaultColWidth="9" defaultRowHeight="14.25"/>
  <cols>
    <col min="1" max="1" width="1.625" style="2" customWidth="1"/>
    <col min="2" max="2" width="14.75" style="2" customWidth="1"/>
    <col min="3" max="3" width="31.375" style="3" customWidth="1"/>
    <col min="4" max="4" width="8.875" style="974" customWidth="1"/>
    <col min="5" max="5" width="8.125" style="555" customWidth="1"/>
    <col min="6" max="6" width="8.875" style="13" customWidth="1"/>
    <col min="7" max="7" width="31.375" style="3" customWidth="1"/>
    <col min="8" max="8" width="8.875" style="974" customWidth="1"/>
    <col min="9" max="9" width="8.125" style="555" customWidth="1"/>
    <col min="10" max="10" width="8.875" style="13" customWidth="1"/>
    <col min="11" max="11" width="31.375" style="3" customWidth="1"/>
    <col min="12" max="12" width="8.875" style="974" customWidth="1"/>
    <col min="13" max="13" width="8.125" style="555" customWidth="1"/>
    <col min="14" max="14" width="8.875" style="13" customWidth="1"/>
    <col min="15" max="15" width="7.125" style="3" customWidth="1"/>
    <col min="16" max="16384" width="9" style="3"/>
  </cols>
  <sheetData>
    <row r="1" spans="1:16" s="619" customFormat="1" ht="18" customHeight="1">
      <c r="A1" s="351" t="s">
        <v>1058</v>
      </c>
      <c r="B1" s="938"/>
      <c r="C1" s="939"/>
      <c r="D1" s="824"/>
      <c r="E1" s="632"/>
      <c r="F1" s="938"/>
      <c r="G1" s="939"/>
      <c r="H1" s="854" t="s">
        <v>960</v>
      </c>
      <c r="I1" s="632"/>
      <c r="J1" s="938"/>
      <c r="K1" s="938"/>
      <c r="L1" s="824"/>
      <c r="M1" s="632"/>
      <c r="N1" s="938"/>
      <c r="O1" s="940"/>
    </row>
    <row r="2" spans="1:16" s="619" customFormat="1" ht="16.5" customHeight="1">
      <c r="A2" s="938"/>
      <c r="B2" s="938"/>
      <c r="C2" s="939"/>
      <c r="D2" s="824"/>
      <c r="E2" s="632"/>
      <c r="F2" s="938"/>
      <c r="G2" s="939"/>
      <c r="H2" s="824"/>
      <c r="I2" s="632"/>
      <c r="J2" s="938"/>
      <c r="K2" s="938"/>
      <c r="L2" s="824"/>
      <c r="M2" s="632"/>
      <c r="N2" s="938"/>
      <c r="O2" s="940"/>
    </row>
    <row r="3" spans="1:16" s="619" customFormat="1" ht="16.5" customHeight="1">
      <c r="A3" s="938"/>
      <c r="B3" s="938"/>
      <c r="C3" s="939"/>
      <c r="D3" s="824"/>
      <c r="E3" s="632"/>
      <c r="F3" s="938"/>
      <c r="G3" s="939"/>
      <c r="H3" s="824"/>
      <c r="I3" s="632"/>
      <c r="J3" s="938"/>
      <c r="K3" s="938"/>
      <c r="L3" s="888"/>
      <c r="N3" s="824" t="s">
        <v>408</v>
      </c>
      <c r="O3" s="632"/>
    </row>
    <row r="4" spans="1:16" s="619" customFormat="1" ht="18" customHeight="1">
      <c r="A4" s="117" t="s">
        <v>416</v>
      </c>
      <c r="B4" s="118"/>
      <c r="C4" s="933" t="s">
        <v>420</v>
      </c>
      <c r="D4" s="984"/>
      <c r="E4" s="747"/>
      <c r="F4" s="934"/>
      <c r="G4" s="933" t="s">
        <v>421</v>
      </c>
      <c r="H4" s="984"/>
      <c r="I4" s="747"/>
      <c r="J4" s="934"/>
      <c r="K4" s="937" t="s">
        <v>422</v>
      </c>
      <c r="L4" s="975"/>
      <c r="M4" s="718"/>
      <c r="N4" s="101"/>
    </row>
    <row r="5" spans="1:16" s="619" customFormat="1" ht="18" customHeight="1">
      <c r="A5" s="119"/>
      <c r="B5" s="120"/>
      <c r="C5" s="941" t="s">
        <v>412</v>
      </c>
      <c r="D5" s="971" t="s">
        <v>870</v>
      </c>
      <c r="E5" s="637" t="s">
        <v>302</v>
      </c>
      <c r="F5" s="951" t="s">
        <v>413</v>
      </c>
      <c r="G5" s="953" t="s">
        <v>412</v>
      </c>
      <c r="H5" s="988" t="s">
        <v>870</v>
      </c>
      <c r="I5" s="954" t="s">
        <v>302</v>
      </c>
      <c r="J5" s="955" t="s">
        <v>413</v>
      </c>
      <c r="K5" s="952" t="s">
        <v>412</v>
      </c>
      <c r="L5" s="971" t="s">
        <v>870</v>
      </c>
      <c r="M5" s="637" t="s">
        <v>302</v>
      </c>
      <c r="N5" s="942" t="s">
        <v>413</v>
      </c>
    </row>
    <row r="6" spans="1:16" s="58" customFormat="1" ht="18.75" customHeight="1">
      <c r="A6" s="121" t="s">
        <v>960</v>
      </c>
      <c r="B6" s="964"/>
      <c r="C6" s="927"/>
      <c r="D6" s="977"/>
      <c r="E6" s="930"/>
      <c r="F6" s="260"/>
      <c r="G6" s="110"/>
      <c r="H6" s="974"/>
      <c r="I6" s="243"/>
      <c r="J6" s="250"/>
      <c r="K6" s="235"/>
      <c r="L6" s="978"/>
      <c r="M6" s="227"/>
      <c r="N6" s="250"/>
    </row>
    <row r="7" spans="1:16" s="58" customFormat="1" ht="6" customHeight="1">
      <c r="A7" s="106"/>
      <c r="B7" s="965"/>
      <c r="C7" s="110"/>
      <c r="D7" s="974"/>
      <c r="E7" s="84"/>
      <c r="F7" s="105"/>
      <c r="G7" s="110"/>
      <c r="H7" s="974"/>
      <c r="I7" s="243"/>
      <c r="J7" s="254"/>
      <c r="L7" s="974"/>
      <c r="M7" s="243"/>
      <c r="N7" s="254"/>
    </row>
    <row r="8" spans="1:16" ht="16.5" customHeight="1">
      <c r="A8" s="107"/>
      <c r="B8" s="965" t="s">
        <v>970</v>
      </c>
      <c r="C8" s="263" t="s">
        <v>349</v>
      </c>
      <c r="D8" s="1012">
        <v>160</v>
      </c>
      <c r="E8" s="84" t="s">
        <v>18</v>
      </c>
      <c r="F8" s="105"/>
      <c r="G8" s="263" t="s">
        <v>30</v>
      </c>
      <c r="H8" s="1012">
        <v>150</v>
      </c>
      <c r="I8" s="84" t="s">
        <v>18</v>
      </c>
      <c r="J8" s="254" t="s">
        <v>227</v>
      </c>
      <c r="K8" s="59" t="s">
        <v>1198</v>
      </c>
      <c r="L8" s="1012">
        <v>15</v>
      </c>
      <c r="M8" s="84" t="s">
        <v>18</v>
      </c>
      <c r="N8" s="254" t="s">
        <v>227</v>
      </c>
      <c r="O8" s="58"/>
      <c r="P8" s="58"/>
    </row>
    <row r="9" spans="1:16" ht="16.5" customHeight="1">
      <c r="A9" s="107"/>
      <c r="B9" s="965"/>
      <c r="C9" s="263" t="s">
        <v>278</v>
      </c>
      <c r="D9" s="1120">
        <v>165</v>
      </c>
      <c r="E9" s="1101" t="s">
        <v>18</v>
      </c>
      <c r="F9" s="105"/>
      <c r="G9" s="263"/>
      <c r="H9" s="1012"/>
      <c r="I9" s="243"/>
      <c r="J9" s="254"/>
      <c r="K9" s="263" t="s">
        <v>367</v>
      </c>
      <c r="L9" s="1024">
        <v>805</v>
      </c>
      <c r="M9" s="276" t="s">
        <v>18</v>
      </c>
      <c r="N9" s="254"/>
      <c r="O9" s="58"/>
      <c r="P9" s="58"/>
    </row>
    <row r="10" spans="1:16" ht="16.5" customHeight="1">
      <c r="A10" s="107"/>
      <c r="B10" s="965"/>
      <c r="C10" s="263"/>
      <c r="D10" s="1011">
        <f>SUM(D8:D9)</f>
        <v>325</v>
      </c>
      <c r="E10" s="84"/>
      <c r="F10" s="105"/>
      <c r="G10" s="263" t="s">
        <v>30</v>
      </c>
      <c r="H10" s="1477">
        <v>-150</v>
      </c>
      <c r="I10" s="1121" t="s">
        <v>948</v>
      </c>
      <c r="J10" s="236">
        <v>2017</v>
      </c>
      <c r="K10" s="59"/>
      <c r="L10" s="1012">
        <f>SUM(L8:L9)</f>
        <v>820</v>
      </c>
      <c r="M10" s="243"/>
      <c r="N10" s="789"/>
      <c r="O10" s="58"/>
      <c r="P10" s="58"/>
    </row>
    <row r="11" spans="1:16" ht="16.5" customHeight="1">
      <c r="A11" s="107"/>
      <c r="B11" s="965"/>
      <c r="C11" s="263"/>
      <c r="D11" s="1012"/>
      <c r="E11" s="84"/>
      <c r="F11" s="105"/>
      <c r="G11" s="263"/>
      <c r="H11" s="1012">
        <f>SUM(H8:H10)</f>
        <v>0</v>
      </c>
      <c r="I11" s="243"/>
      <c r="J11" s="236"/>
      <c r="K11" s="59"/>
      <c r="L11" s="1012"/>
      <c r="M11" s="84"/>
      <c r="N11" s="254" t="s">
        <v>954</v>
      </c>
      <c r="O11" s="58"/>
      <c r="P11" s="58"/>
    </row>
    <row r="12" spans="1:16" ht="16.5" customHeight="1">
      <c r="A12" s="107"/>
      <c r="B12" s="965"/>
      <c r="C12" s="263"/>
      <c r="D12" s="1012"/>
      <c r="E12" s="84"/>
      <c r="F12" s="105"/>
      <c r="G12" s="263"/>
      <c r="H12" s="1012"/>
      <c r="I12" s="243"/>
      <c r="J12" s="236"/>
      <c r="K12" s="59"/>
      <c r="L12" s="1012"/>
      <c r="M12" s="84"/>
      <c r="N12" s="254"/>
      <c r="O12" s="58"/>
      <c r="P12" s="58"/>
    </row>
    <row r="13" spans="1:16" ht="16.5" customHeight="1">
      <c r="A13" s="107"/>
      <c r="B13" s="965"/>
      <c r="C13" s="263"/>
      <c r="D13" s="1012"/>
      <c r="E13" s="84"/>
      <c r="F13" s="1054"/>
      <c r="G13" s="263"/>
      <c r="H13" s="1012"/>
      <c r="I13" s="243"/>
      <c r="J13" s="254"/>
      <c r="K13" s="59"/>
      <c r="L13" s="1013"/>
      <c r="M13" s="243"/>
      <c r="N13" s="254"/>
      <c r="O13" s="58"/>
      <c r="P13" s="58"/>
    </row>
    <row r="14" spans="1:16" ht="16.5" customHeight="1">
      <c r="A14" s="107"/>
      <c r="B14" s="223"/>
      <c r="C14" s="1052" t="s">
        <v>1174</v>
      </c>
      <c r="D14" s="1011">
        <v>325</v>
      </c>
      <c r="E14" s="243"/>
      <c r="F14" s="254"/>
      <c r="G14" s="1053" t="s">
        <v>1174</v>
      </c>
      <c r="H14" s="1013">
        <v>0</v>
      </c>
      <c r="I14" s="84"/>
      <c r="J14" s="105"/>
      <c r="K14" s="1053" t="s">
        <v>1174</v>
      </c>
      <c r="L14" s="1012">
        <v>820</v>
      </c>
      <c r="M14" s="243"/>
      <c r="N14" s="254"/>
      <c r="O14" s="58"/>
      <c r="P14" s="58"/>
    </row>
    <row r="15" spans="1:16" ht="16.5" customHeight="1">
      <c r="A15" s="107"/>
      <c r="B15" s="223"/>
      <c r="C15" s="1052" t="s">
        <v>1175</v>
      </c>
      <c r="D15" s="1016">
        <v>0</v>
      </c>
      <c r="E15" s="243"/>
      <c r="F15" s="254"/>
      <c r="G15" s="1053" t="s">
        <v>1175</v>
      </c>
      <c r="H15" s="1013">
        <v>0</v>
      </c>
      <c r="I15" s="84"/>
      <c r="J15" s="105"/>
      <c r="K15" s="1053" t="s">
        <v>1175</v>
      </c>
      <c r="L15" s="1012">
        <v>0</v>
      </c>
      <c r="M15" s="243"/>
      <c r="N15" s="254" t="s">
        <v>954</v>
      </c>
      <c r="O15" s="58"/>
      <c r="P15" s="58"/>
    </row>
    <row r="16" spans="1:16" ht="16.5" customHeight="1">
      <c r="A16" s="107"/>
      <c r="B16" s="223"/>
      <c r="C16" s="1052" t="s">
        <v>1114</v>
      </c>
      <c r="D16" s="1016">
        <v>325</v>
      </c>
      <c r="E16" s="57"/>
      <c r="F16" s="1017"/>
      <c r="G16" s="1053" t="s">
        <v>1114</v>
      </c>
      <c r="H16" s="1016">
        <v>0</v>
      </c>
      <c r="I16" s="57"/>
      <c r="J16" s="1017"/>
      <c r="K16" s="1052" t="s">
        <v>1114</v>
      </c>
      <c r="L16" s="1016">
        <v>820</v>
      </c>
      <c r="M16" s="57"/>
      <c r="N16" s="1019"/>
      <c r="O16" s="58"/>
      <c r="P16" s="58"/>
    </row>
    <row r="17" spans="1:16" ht="16.5" customHeight="1">
      <c r="A17" s="107"/>
      <c r="B17" s="965"/>
      <c r="C17" s="1099"/>
      <c r="D17" s="1100"/>
      <c r="E17" s="1101"/>
      <c r="F17" s="1108"/>
      <c r="G17" s="1099"/>
      <c r="H17" s="1104"/>
      <c r="I17" s="1101"/>
      <c r="J17" s="1108"/>
      <c r="K17" s="1103"/>
      <c r="L17" s="1104"/>
      <c r="M17" s="1101"/>
      <c r="N17" s="1108"/>
      <c r="O17" s="58"/>
      <c r="P17" s="58"/>
    </row>
    <row r="18" spans="1:16" ht="16.5" customHeight="1">
      <c r="A18" s="107"/>
      <c r="B18" s="965"/>
      <c r="C18" s="263"/>
      <c r="D18" s="1012"/>
      <c r="E18" s="243"/>
      <c r="F18" s="254"/>
      <c r="G18" s="263"/>
      <c r="H18" s="1012"/>
      <c r="I18" s="243"/>
      <c r="J18" s="254"/>
      <c r="K18" s="59"/>
      <c r="L18" s="1012"/>
      <c r="M18" s="243"/>
      <c r="N18" s="254"/>
      <c r="O18" s="58"/>
      <c r="P18" s="58"/>
    </row>
    <row r="19" spans="1:16" ht="16.5" customHeight="1">
      <c r="A19" s="107"/>
      <c r="B19" s="965" t="s">
        <v>965</v>
      </c>
      <c r="C19" s="263" t="s">
        <v>361</v>
      </c>
      <c r="D19" s="1012">
        <v>310</v>
      </c>
      <c r="E19" s="243" t="s">
        <v>18</v>
      </c>
      <c r="F19" s="254" t="s">
        <v>227</v>
      </c>
      <c r="G19" s="263" t="s">
        <v>365</v>
      </c>
      <c r="H19" s="1012">
        <v>120</v>
      </c>
      <c r="I19" s="84" t="s">
        <v>18</v>
      </c>
      <c r="J19" s="254"/>
      <c r="K19" s="59" t="s">
        <v>259</v>
      </c>
      <c r="L19" s="1012">
        <v>710</v>
      </c>
      <c r="M19" s="84" t="s">
        <v>18</v>
      </c>
      <c r="N19" s="254" t="s">
        <v>1</v>
      </c>
      <c r="O19" s="58"/>
      <c r="P19" s="58"/>
    </row>
    <row r="20" spans="1:16" ht="16.5" customHeight="1">
      <c r="A20" s="107"/>
      <c r="B20" s="965"/>
      <c r="C20" s="263" t="s">
        <v>362</v>
      </c>
      <c r="D20" s="1012">
        <v>240</v>
      </c>
      <c r="E20" s="84" t="s">
        <v>18</v>
      </c>
      <c r="F20" s="254"/>
      <c r="G20" s="263" t="s">
        <v>366</v>
      </c>
      <c r="H20" s="1012">
        <v>160</v>
      </c>
      <c r="I20" s="243" t="s">
        <v>18</v>
      </c>
      <c r="J20" s="254" t="s">
        <v>227</v>
      </c>
      <c r="K20" s="1020" t="s">
        <v>1199</v>
      </c>
      <c r="L20" s="1055">
        <v>300</v>
      </c>
      <c r="M20" s="1056" t="s">
        <v>18</v>
      </c>
      <c r="N20" s="254"/>
      <c r="O20" s="58"/>
      <c r="P20" s="58"/>
    </row>
    <row r="21" spans="1:16" ht="16.5" customHeight="1">
      <c r="A21" s="107"/>
      <c r="B21" s="965"/>
      <c r="C21" s="263" t="s">
        <v>364</v>
      </c>
      <c r="D21" s="1055">
        <v>80</v>
      </c>
      <c r="E21" s="1057" t="s">
        <v>27</v>
      </c>
      <c r="F21" s="254" t="s">
        <v>227</v>
      </c>
      <c r="G21" s="1020" t="s">
        <v>1200</v>
      </c>
      <c r="H21" s="1055">
        <v>256</v>
      </c>
      <c r="I21" s="1056" t="s">
        <v>27</v>
      </c>
      <c r="J21" s="254"/>
      <c r="K21" s="1058"/>
      <c r="L21" s="1012">
        <f>SUM(L19:L20)</f>
        <v>1010</v>
      </c>
      <c r="M21" s="243"/>
      <c r="N21" s="254"/>
      <c r="O21" s="58"/>
      <c r="P21" s="58"/>
    </row>
    <row r="22" spans="1:16" ht="16.5" customHeight="1">
      <c r="A22" s="107"/>
      <c r="B22" s="965"/>
      <c r="C22" s="263"/>
      <c r="D22" s="1012">
        <f>SUM(D19:D21)</f>
        <v>630</v>
      </c>
      <c r="E22" s="84"/>
      <c r="F22" s="254"/>
      <c r="G22" s="263"/>
      <c r="H22" s="1012">
        <f>SUM(H19:H21)</f>
        <v>536</v>
      </c>
      <c r="I22" s="84"/>
      <c r="J22" s="254"/>
      <c r="K22" s="59"/>
      <c r="L22" s="1012"/>
      <c r="M22" s="84"/>
      <c r="N22" s="254" t="s">
        <v>1</v>
      </c>
      <c r="O22" s="58"/>
      <c r="P22" s="58"/>
    </row>
    <row r="23" spans="1:16" ht="16.5" customHeight="1">
      <c r="A23" s="107"/>
      <c r="B23" s="965"/>
      <c r="C23" s="263"/>
      <c r="D23" s="1012"/>
      <c r="E23" s="84"/>
      <c r="F23" s="254"/>
      <c r="G23" s="1020"/>
      <c r="H23" s="1012"/>
      <c r="I23" s="243"/>
      <c r="J23" s="254"/>
      <c r="K23" s="1058"/>
      <c r="L23" s="1059"/>
      <c r="M23" s="1026"/>
      <c r="N23" s="789"/>
      <c r="O23" s="58"/>
      <c r="P23" s="58"/>
    </row>
    <row r="24" spans="1:16" ht="16.5" customHeight="1">
      <c r="A24" s="107"/>
      <c r="B24" s="965"/>
      <c r="C24" s="263"/>
      <c r="D24" s="1012"/>
      <c r="E24" s="84"/>
      <c r="F24" s="254"/>
      <c r="G24" s="263" t="s">
        <v>1200</v>
      </c>
      <c r="H24" s="1012">
        <v>120</v>
      </c>
      <c r="I24" s="243" t="s">
        <v>10</v>
      </c>
      <c r="J24" s="236">
        <v>2019</v>
      </c>
      <c r="K24" s="1058"/>
      <c r="L24" s="1012"/>
      <c r="M24" s="243"/>
      <c r="N24" s="254"/>
      <c r="O24" s="58"/>
      <c r="P24" s="58"/>
    </row>
    <row r="25" spans="1:16" ht="16.5" customHeight="1">
      <c r="A25" s="107"/>
      <c r="B25" s="965"/>
      <c r="C25" s="263" t="s">
        <v>363</v>
      </c>
      <c r="D25" s="1476">
        <v>-80</v>
      </c>
      <c r="E25" s="84" t="s">
        <v>957</v>
      </c>
      <c r="F25" s="236">
        <v>2018</v>
      </c>
      <c r="G25" s="263"/>
      <c r="H25" s="1120">
        <v>40</v>
      </c>
      <c r="I25" s="1121" t="s">
        <v>10</v>
      </c>
      <c r="J25" s="236">
        <v>2020</v>
      </c>
      <c r="K25" s="59"/>
      <c r="L25" s="1012"/>
      <c r="M25" s="243"/>
      <c r="N25" s="254"/>
      <c r="O25" s="58"/>
      <c r="P25" s="58"/>
    </row>
    <row r="26" spans="1:16" ht="16.5" customHeight="1">
      <c r="A26" s="107"/>
      <c r="B26" s="965"/>
      <c r="C26" s="263" t="s">
        <v>362</v>
      </c>
      <c r="D26" s="1120">
        <v>80</v>
      </c>
      <c r="E26" s="1101" t="s">
        <v>957</v>
      </c>
      <c r="F26" s="236">
        <v>2018</v>
      </c>
      <c r="G26" s="263"/>
      <c r="H26" s="1012">
        <f>SUM(H24:H25)</f>
        <v>160</v>
      </c>
      <c r="I26" s="243"/>
      <c r="J26" s="236"/>
      <c r="K26" s="59"/>
      <c r="L26" s="1012"/>
      <c r="M26" s="243"/>
      <c r="N26" s="254"/>
      <c r="O26" s="58"/>
      <c r="P26" s="58"/>
    </row>
    <row r="27" spans="1:16" ht="16.5" customHeight="1">
      <c r="A27" s="107"/>
      <c r="B27" s="965"/>
      <c r="C27" s="263"/>
      <c r="D27" s="1012">
        <f>SUM(D25:D26)</f>
        <v>0</v>
      </c>
      <c r="E27" s="84"/>
      <c r="F27" s="236"/>
      <c r="G27" s="263"/>
      <c r="H27" s="1012"/>
      <c r="I27" s="243"/>
      <c r="J27" s="254"/>
      <c r="K27" s="59"/>
      <c r="L27" s="1012"/>
      <c r="M27" s="243"/>
      <c r="N27" s="254"/>
      <c r="O27" s="58"/>
      <c r="P27" s="58"/>
    </row>
    <row r="28" spans="1:16" ht="16.5" customHeight="1">
      <c r="A28" s="107"/>
      <c r="B28" s="965"/>
      <c r="C28" s="263"/>
      <c r="D28" s="1012"/>
      <c r="E28" s="243"/>
      <c r="F28" s="236"/>
      <c r="G28" s="263"/>
      <c r="H28" s="1012"/>
      <c r="I28" s="243"/>
      <c r="J28" s="254"/>
      <c r="K28" s="59"/>
      <c r="L28" s="1012"/>
      <c r="M28" s="243"/>
      <c r="N28" s="254"/>
      <c r="O28" s="58"/>
      <c r="P28" s="58"/>
    </row>
    <row r="29" spans="1:16" ht="16.5" customHeight="1">
      <c r="A29" s="107"/>
      <c r="B29" s="965"/>
      <c r="C29" s="263"/>
      <c r="D29" s="1012"/>
      <c r="E29" s="243"/>
      <c r="F29" s="236"/>
      <c r="G29" s="263"/>
      <c r="H29" s="1012"/>
      <c r="I29" s="243"/>
      <c r="J29" s="254"/>
      <c r="K29" s="59"/>
      <c r="L29" s="1012"/>
      <c r="M29" s="243"/>
      <c r="N29" s="254"/>
      <c r="O29" s="58"/>
      <c r="P29" s="58"/>
    </row>
    <row r="30" spans="1:16" ht="16.5" customHeight="1">
      <c r="A30" s="107"/>
      <c r="B30" s="965"/>
      <c r="C30" s="263"/>
      <c r="D30" s="1012"/>
      <c r="E30" s="243"/>
      <c r="F30" s="236"/>
      <c r="G30" s="263"/>
      <c r="H30" s="1012"/>
      <c r="I30" s="243"/>
      <c r="J30" s="254"/>
      <c r="K30" s="59"/>
      <c r="L30" s="1012"/>
      <c r="M30" s="243"/>
      <c r="N30" s="254"/>
      <c r="O30" s="58"/>
      <c r="P30" s="58"/>
    </row>
    <row r="31" spans="1:16" ht="16.5" customHeight="1">
      <c r="A31" s="107"/>
      <c r="B31" s="223"/>
      <c r="C31" s="1052" t="s">
        <v>1174</v>
      </c>
      <c r="D31" s="1011">
        <v>630</v>
      </c>
      <c r="E31" s="243"/>
      <c r="F31" s="254"/>
      <c r="G31" s="1053" t="s">
        <v>1174</v>
      </c>
      <c r="H31" s="1013">
        <v>536</v>
      </c>
      <c r="I31" s="84"/>
      <c r="J31" s="105"/>
      <c r="K31" s="1053" t="s">
        <v>1174</v>
      </c>
      <c r="L31" s="1012">
        <v>1010</v>
      </c>
      <c r="M31" s="243"/>
      <c r="N31" s="254" t="s">
        <v>2</v>
      </c>
      <c r="O31" s="58"/>
      <c r="P31" s="58"/>
    </row>
    <row r="32" spans="1:16" ht="16.5" customHeight="1">
      <c r="A32" s="107"/>
      <c r="B32" s="223"/>
      <c r="C32" s="1052" t="s">
        <v>1175</v>
      </c>
      <c r="D32" s="1016">
        <v>0</v>
      </c>
      <c r="E32" s="243"/>
      <c r="F32" s="254" t="s">
        <v>227</v>
      </c>
      <c r="G32" s="1053" t="s">
        <v>1175</v>
      </c>
      <c r="H32" s="1013">
        <v>160</v>
      </c>
      <c r="I32" s="84"/>
      <c r="J32" s="105"/>
      <c r="K32" s="1053" t="s">
        <v>1175</v>
      </c>
      <c r="L32" s="1012">
        <v>0</v>
      </c>
      <c r="M32" s="243"/>
      <c r="N32" s="254"/>
      <c r="O32" s="58"/>
      <c r="P32" s="58"/>
    </row>
    <row r="33" spans="1:16" ht="16.5" customHeight="1">
      <c r="A33" s="107"/>
      <c r="B33" s="223"/>
      <c r="C33" s="1052" t="s">
        <v>1114</v>
      </c>
      <c r="D33" s="1016">
        <f>D31+D32</f>
        <v>630</v>
      </c>
      <c r="E33" s="57"/>
      <c r="F33" s="1017"/>
      <c r="G33" s="1053" t="s">
        <v>1114</v>
      </c>
      <c r="H33" s="1016">
        <f>H31+H32</f>
        <v>696</v>
      </c>
      <c r="I33" s="57"/>
      <c r="J33" s="1017"/>
      <c r="K33" s="1052" t="s">
        <v>1114</v>
      </c>
      <c r="L33" s="1016">
        <v>1010</v>
      </c>
      <c r="M33" s="57"/>
      <c r="N33" s="1019"/>
      <c r="O33" s="58"/>
      <c r="P33" s="58"/>
    </row>
    <row r="34" spans="1:16" ht="16.5" customHeight="1">
      <c r="A34" s="107"/>
      <c r="B34" s="965"/>
      <c r="C34" s="1099"/>
      <c r="D34" s="1107"/>
      <c r="E34" s="1101"/>
      <c r="F34" s="1108"/>
      <c r="G34" s="1099"/>
      <c r="H34" s="1107"/>
      <c r="I34" s="1101"/>
      <c r="J34" s="1108"/>
      <c r="K34" s="1103"/>
      <c r="L34" s="1107"/>
      <c r="M34" s="1101"/>
      <c r="N34" s="1108"/>
      <c r="O34" s="58"/>
      <c r="P34" s="58"/>
    </row>
    <row r="35" spans="1:16" ht="16.5" customHeight="1">
      <c r="A35" s="107"/>
      <c r="B35" s="965"/>
      <c r="C35" s="922"/>
      <c r="D35" s="982"/>
      <c r="E35" s="84"/>
      <c r="F35" s="105"/>
      <c r="G35" s="922"/>
      <c r="H35" s="982"/>
      <c r="I35" s="84"/>
      <c r="J35" s="105"/>
      <c r="K35" s="710"/>
      <c r="L35" s="982"/>
      <c r="M35" s="84"/>
      <c r="N35" s="105"/>
      <c r="O35" s="58"/>
      <c r="P35" s="58"/>
    </row>
    <row r="36" spans="1:16" ht="16.5" customHeight="1">
      <c r="A36" s="106" t="s">
        <v>1223</v>
      </c>
      <c r="B36" s="965"/>
      <c r="C36" s="922"/>
      <c r="D36" s="1028"/>
      <c r="E36" s="84"/>
      <c r="F36" s="105"/>
      <c r="G36" s="110"/>
      <c r="I36" s="116"/>
      <c r="J36" s="259"/>
      <c r="K36" s="58"/>
      <c r="M36" s="116"/>
      <c r="N36" s="259"/>
      <c r="O36" s="58"/>
      <c r="P36" s="58"/>
    </row>
    <row r="37" spans="1:16" ht="16.5" customHeight="1">
      <c r="A37" s="107"/>
      <c r="B37" s="965"/>
      <c r="C37" s="922"/>
      <c r="D37" s="982"/>
      <c r="E37" s="84"/>
      <c r="F37" s="105"/>
      <c r="G37" s="922"/>
      <c r="H37" s="982"/>
      <c r="I37" s="84"/>
      <c r="J37" s="105"/>
      <c r="K37" s="710"/>
      <c r="L37" s="982"/>
      <c r="M37" s="84"/>
      <c r="N37" s="105"/>
      <c r="O37" s="58"/>
      <c r="P37" s="58"/>
    </row>
    <row r="38" spans="1:16" ht="16.5" customHeight="1">
      <c r="A38" s="107"/>
      <c r="B38" s="966" t="s">
        <v>966</v>
      </c>
      <c r="C38" s="263" t="s">
        <v>775</v>
      </c>
      <c r="D38" s="1012">
        <v>65</v>
      </c>
      <c r="E38" s="84" t="s">
        <v>18</v>
      </c>
      <c r="F38" s="254"/>
      <c r="G38" s="263" t="s">
        <v>376</v>
      </c>
      <c r="H38" s="1012">
        <v>160</v>
      </c>
      <c r="I38" s="84" t="s">
        <v>18</v>
      </c>
      <c r="J38" s="254"/>
      <c r="K38" s="59" t="s">
        <v>1199</v>
      </c>
      <c r="L38" s="1012">
        <v>222</v>
      </c>
      <c r="M38" s="84" t="s">
        <v>18</v>
      </c>
      <c r="N38" s="254"/>
      <c r="O38" s="58"/>
      <c r="P38" s="58"/>
    </row>
    <row r="39" spans="1:16" ht="16.5" customHeight="1">
      <c r="A39" s="107"/>
      <c r="B39" s="966"/>
      <c r="C39" s="263"/>
      <c r="D39" s="1012"/>
      <c r="E39" s="84"/>
      <c r="F39" s="254"/>
      <c r="G39" s="263"/>
      <c r="H39" s="1012"/>
      <c r="I39" s="84"/>
      <c r="J39" s="254"/>
      <c r="K39" s="59"/>
      <c r="L39" s="1012"/>
      <c r="M39" s="84"/>
      <c r="N39" s="254"/>
      <c r="O39" s="58"/>
      <c r="P39" s="58"/>
    </row>
    <row r="40" spans="1:16" ht="16.5" customHeight="1">
      <c r="A40" s="107"/>
      <c r="B40" s="966"/>
      <c r="C40" s="1109"/>
      <c r="D40" s="1117"/>
      <c r="E40" s="1111"/>
      <c r="F40" s="1112"/>
      <c r="G40" s="1109"/>
      <c r="H40" s="1117"/>
      <c r="I40" s="1111"/>
      <c r="J40" s="1112"/>
      <c r="K40" s="1113"/>
      <c r="L40" s="1117"/>
      <c r="M40" s="1111"/>
      <c r="N40" s="1112"/>
      <c r="O40" s="58"/>
      <c r="P40" s="58"/>
    </row>
    <row r="41" spans="1:16" ht="16.5" customHeight="1">
      <c r="A41" s="107"/>
      <c r="B41" s="966"/>
      <c r="C41" s="922"/>
      <c r="D41" s="1013"/>
      <c r="E41" s="84"/>
      <c r="F41" s="105"/>
      <c r="G41" s="922"/>
      <c r="H41" s="1013"/>
      <c r="I41" s="84"/>
      <c r="J41" s="105"/>
      <c r="K41" s="710"/>
      <c r="L41" s="1013"/>
      <c r="M41" s="84"/>
      <c r="N41" s="105"/>
      <c r="O41" s="58"/>
      <c r="P41" s="58"/>
    </row>
    <row r="42" spans="1:16" ht="16.5" customHeight="1">
      <c r="A42" s="107"/>
      <c r="B42" s="966" t="s">
        <v>968</v>
      </c>
      <c r="C42" s="263" t="s">
        <v>779</v>
      </c>
      <c r="D42" s="1012">
        <v>30</v>
      </c>
      <c r="E42" s="84" t="s">
        <v>18</v>
      </c>
      <c r="F42" s="105"/>
      <c r="G42" s="922"/>
      <c r="H42" s="1013"/>
      <c r="I42" s="84"/>
      <c r="J42" s="105"/>
      <c r="K42" s="59" t="s">
        <v>326</v>
      </c>
      <c r="L42" s="1012">
        <v>480</v>
      </c>
      <c r="M42" s="84" t="s">
        <v>18</v>
      </c>
      <c r="N42" s="254"/>
      <c r="O42" s="58"/>
      <c r="P42" s="58"/>
    </row>
    <row r="43" spans="1:16" ht="16.5" customHeight="1">
      <c r="A43" s="107"/>
      <c r="B43" s="966"/>
      <c r="C43" s="922" t="s">
        <v>1201</v>
      </c>
      <c r="D43" s="1104">
        <v>75</v>
      </c>
      <c r="E43" s="1101" t="s">
        <v>27</v>
      </c>
      <c r="F43" s="105"/>
      <c r="G43" s="922"/>
      <c r="H43" s="1013"/>
      <c r="I43" s="84"/>
      <c r="J43" s="105"/>
      <c r="K43" s="59"/>
      <c r="L43" s="1060"/>
      <c r="M43" s="116"/>
      <c r="N43" s="259"/>
      <c r="O43" s="58"/>
      <c r="P43" s="58"/>
    </row>
    <row r="44" spans="1:16" ht="16.5" customHeight="1">
      <c r="A44" s="107"/>
      <c r="B44" s="1119"/>
      <c r="C44" s="922"/>
      <c r="D44" s="1013">
        <f>SUM(D42:D43)</f>
        <v>105</v>
      </c>
      <c r="E44" s="84"/>
      <c r="F44" s="109"/>
      <c r="G44" s="922"/>
      <c r="H44" s="1013"/>
      <c r="I44" s="84"/>
      <c r="J44" s="109"/>
      <c r="K44" s="59"/>
      <c r="L44" s="1060"/>
      <c r="M44" s="116"/>
      <c r="N44" s="1118"/>
      <c r="O44" s="58"/>
      <c r="P44" s="58"/>
    </row>
    <row r="45" spans="1:16" ht="16.5" customHeight="1">
      <c r="A45" s="107"/>
      <c r="B45" s="966"/>
      <c r="C45" s="1109"/>
      <c r="D45" s="1117"/>
      <c r="E45" s="1111"/>
      <c r="F45" s="1112"/>
      <c r="G45" s="1109"/>
      <c r="H45" s="1117"/>
      <c r="I45" s="1111"/>
      <c r="J45" s="1112"/>
      <c r="K45" s="1113"/>
      <c r="L45" s="1117"/>
      <c r="M45" s="1111"/>
      <c r="N45" s="1112"/>
      <c r="O45" s="58"/>
      <c r="P45" s="58"/>
    </row>
    <row r="46" spans="1:16" ht="16.5" customHeight="1">
      <c r="A46" s="107"/>
      <c r="B46" s="966"/>
      <c r="C46" s="922"/>
      <c r="D46" s="1013"/>
      <c r="E46" s="84"/>
      <c r="F46" s="105"/>
      <c r="G46" s="922"/>
      <c r="H46" s="1013"/>
      <c r="I46" s="84"/>
      <c r="J46" s="105"/>
      <c r="K46" s="710"/>
      <c r="L46" s="1013"/>
      <c r="M46" s="84"/>
      <c r="N46" s="105"/>
      <c r="O46" s="58"/>
      <c r="P46" s="58"/>
    </row>
    <row r="47" spans="1:16" ht="16.5" customHeight="1">
      <c r="A47" s="107"/>
      <c r="B47" s="966" t="s">
        <v>969</v>
      </c>
      <c r="C47" s="263" t="s">
        <v>780</v>
      </c>
      <c r="D47" s="1012">
        <v>47</v>
      </c>
      <c r="E47" s="84" t="s">
        <v>18</v>
      </c>
      <c r="F47" s="105"/>
      <c r="G47" s="922"/>
      <c r="H47" s="1013" t="s">
        <v>227</v>
      </c>
      <c r="I47" s="84" t="s">
        <v>971</v>
      </c>
      <c r="J47" s="105" t="s">
        <v>227</v>
      </c>
      <c r="K47" s="59" t="s">
        <v>372</v>
      </c>
      <c r="L47" s="1012">
        <v>155</v>
      </c>
      <c r="M47" s="84" t="s">
        <v>18</v>
      </c>
      <c r="N47" s="254"/>
      <c r="O47" s="58"/>
      <c r="P47" s="58"/>
    </row>
    <row r="48" spans="1:16" ht="16.5" customHeight="1">
      <c r="A48" s="107"/>
      <c r="B48" s="966"/>
      <c r="C48" s="922"/>
      <c r="D48" s="1013"/>
      <c r="E48" s="84"/>
      <c r="F48" s="105"/>
      <c r="G48" s="922"/>
      <c r="H48" s="1013"/>
      <c r="I48" s="84"/>
      <c r="J48" s="105"/>
      <c r="K48" s="710"/>
      <c r="L48" s="1013"/>
      <c r="M48" s="84"/>
      <c r="N48" s="105"/>
      <c r="O48" s="58"/>
      <c r="P48" s="58"/>
    </row>
    <row r="49" spans="1:16" ht="16.5" customHeight="1">
      <c r="A49" s="107"/>
      <c r="B49" s="966"/>
      <c r="C49" s="1109"/>
      <c r="D49" s="1117"/>
      <c r="E49" s="1111"/>
      <c r="F49" s="1112"/>
      <c r="G49" s="1109"/>
      <c r="H49" s="1117"/>
      <c r="I49" s="1111"/>
      <c r="J49" s="1112"/>
      <c r="K49" s="1113"/>
      <c r="L49" s="1117"/>
      <c r="M49" s="1111"/>
      <c r="N49" s="1112"/>
      <c r="O49" s="58"/>
      <c r="P49" s="58"/>
    </row>
    <row r="50" spans="1:16" ht="16.5" customHeight="1">
      <c r="A50" s="107"/>
      <c r="B50" s="966"/>
      <c r="C50" s="922"/>
      <c r="D50" s="1013"/>
      <c r="E50" s="84"/>
      <c r="F50" s="105"/>
      <c r="G50" s="922"/>
      <c r="H50" s="1013"/>
      <c r="I50" s="84"/>
      <c r="J50" s="105"/>
      <c r="K50" s="710"/>
      <c r="L50" s="1013"/>
      <c r="M50" s="84"/>
      <c r="N50" s="105"/>
      <c r="O50" s="58"/>
      <c r="P50" s="58"/>
    </row>
    <row r="51" spans="1:16" ht="16.5" customHeight="1">
      <c r="A51" s="107"/>
      <c r="B51" s="966" t="s">
        <v>972</v>
      </c>
      <c r="C51" s="922"/>
      <c r="D51" s="1013"/>
      <c r="E51" s="84"/>
      <c r="F51" s="105"/>
      <c r="G51" s="922"/>
      <c r="H51" s="1013"/>
      <c r="I51" s="84"/>
      <c r="J51" s="105"/>
      <c r="K51" s="710"/>
      <c r="L51" s="1013"/>
      <c r="M51" s="84"/>
      <c r="N51" s="105"/>
      <c r="O51" s="58"/>
      <c r="P51" s="58"/>
    </row>
    <row r="52" spans="1:16" ht="16.5" customHeight="1">
      <c r="A52" s="107"/>
      <c r="B52" s="965"/>
      <c r="C52" s="922"/>
      <c r="D52" s="1013"/>
      <c r="E52" s="84"/>
      <c r="F52" s="105"/>
      <c r="G52" s="922"/>
      <c r="H52" s="1013"/>
      <c r="I52" s="84"/>
      <c r="J52" s="105"/>
      <c r="K52" s="58"/>
      <c r="L52" s="1060"/>
      <c r="M52" s="116"/>
      <c r="N52" s="259"/>
      <c r="O52" s="58"/>
      <c r="P52" s="58"/>
    </row>
    <row r="53" spans="1:16" ht="16.5" customHeight="1">
      <c r="A53" s="107"/>
      <c r="B53" s="965"/>
      <c r="C53" s="922"/>
      <c r="D53" s="1013"/>
      <c r="E53" s="84"/>
      <c r="F53" s="109"/>
      <c r="G53" s="922"/>
      <c r="H53" s="1013"/>
      <c r="I53" s="84"/>
      <c r="J53" s="109"/>
      <c r="K53" s="58"/>
      <c r="L53" s="1060"/>
      <c r="M53" s="116"/>
      <c r="N53" s="1118"/>
      <c r="O53" s="58"/>
      <c r="P53" s="58"/>
    </row>
    <row r="54" spans="1:16" ht="16.5" customHeight="1">
      <c r="A54" s="107"/>
      <c r="B54" s="965"/>
      <c r="C54" s="922"/>
      <c r="D54" s="1013"/>
      <c r="E54" s="84"/>
      <c r="F54" s="105"/>
      <c r="G54" s="922"/>
      <c r="H54" s="1013"/>
      <c r="I54" s="84"/>
      <c r="J54" s="105"/>
      <c r="K54" s="58"/>
      <c r="L54" s="1060"/>
      <c r="M54" s="116"/>
      <c r="N54" s="259"/>
      <c r="O54" s="58"/>
      <c r="P54" s="58"/>
    </row>
    <row r="55" spans="1:16" ht="16.5" customHeight="1">
      <c r="A55" s="1620" t="s">
        <v>1225</v>
      </c>
      <c r="B55" s="1621"/>
      <c r="C55" s="795" t="s">
        <v>1174</v>
      </c>
      <c r="D55" s="1016">
        <v>217</v>
      </c>
      <c r="E55" s="57"/>
      <c r="F55" s="1054"/>
      <c r="G55" s="251" t="s">
        <v>1174</v>
      </c>
      <c r="H55" s="1016">
        <v>160</v>
      </c>
      <c r="I55" s="57"/>
      <c r="J55" s="1054"/>
      <c r="K55" s="251" t="s">
        <v>1174</v>
      </c>
      <c r="L55" s="1016">
        <f>L38+L42+L47</f>
        <v>857</v>
      </c>
      <c r="M55" s="116"/>
      <c r="N55" s="1118"/>
      <c r="O55" s="58"/>
      <c r="P55" s="58"/>
    </row>
    <row r="56" spans="1:16" ht="16.5" customHeight="1">
      <c r="A56" s="1620"/>
      <c r="B56" s="1621"/>
      <c r="C56" s="795" t="s">
        <v>1175</v>
      </c>
      <c r="D56" s="1016">
        <v>0</v>
      </c>
      <c r="E56" s="57"/>
      <c r="F56" s="105"/>
      <c r="G56" s="251" t="s">
        <v>1175</v>
      </c>
      <c r="H56" s="1016">
        <v>0</v>
      </c>
      <c r="I56" s="57"/>
      <c r="J56" s="105"/>
      <c r="K56" s="251" t="s">
        <v>1175</v>
      </c>
      <c r="L56" s="1016">
        <v>0</v>
      </c>
      <c r="M56" s="116"/>
      <c r="N56" s="1118"/>
      <c r="O56" s="58"/>
      <c r="P56" s="58"/>
    </row>
    <row r="57" spans="1:16" ht="16.5" customHeight="1">
      <c r="A57" s="107"/>
      <c r="B57" s="223"/>
      <c r="C57" s="231" t="s">
        <v>1114</v>
      </c>
      <c r="D57" s="1016">
        <f>D55+D56</f>
        <v>217</v>
      </c>
      <c r="E57" s="57"/>
      <c r="F57" s="105"/>
      <c r="G57" s="231" t="s">
        <v>1114</v>
      </c>
      <c r="H57" s="1016">
        <v>160</v>
      </c>
      <c r="I57" s="57"/>
      <c r="J57" s="105"/>
      <c r="K57" s="231" t="s">
        <v>1114</v>
      </c>
      <c r="L57" s="1016">
        <f>L55+L56</f>
        <v>857</v>
      </c>
      <c r="M57" s="116"/>
      <c r="N57" s="1118"/>
      <c r="O57" s="58"/>
      <c r="P57" s="58"/>
    </row>
    <row r="58" spans="1:16" ht="16.5" customHeight="1">
      <c r="A58" s="107"/>
      <c r="B58" s="967"/>
      <c r="C58" s="110"/>
      <c r="D58" s="1060"/>
      <c r="E58" s="57"/>
      <c r="F58" s="254"/>
      <c r="G58" s="110"/>
      <c r="H58" s="1060"/>
      <c r="I58" s="57"/>
      <c r="J58" s="259"/>
      <c r="K58" s="58"/>
      <c r="L58" s="1060"/>
      <c r="M58" s="57"/>
      <c r="N58" s="259"/>
      <c r="O58" s="58"/>
      <c r="P58" s="58"/>
    </row>
    <row r="59" spans="1:16" ht="16.5" customHeight="1">
      <c r="A59" s="122"/>
      <c r="B59" s="968"/>
      <c r="C59" s="923"/>
      <c r="D59" s="1065"/>
      <c r="E59" s="929"/>
      <c r="F59" s="262"/>
      <c r="G59" s="923"/>
      <c r="H59" s="1065"/>
      <c r="I59" s="929"/>
      <c r="J59" s="262"/>
      <c r="K59" s="235"/>
      <c r="L59" s="1065"/>
      <c r="M59" s="929"/>
      <c r="N59" s="262"/>
      <c r="O59" s="58"/>
      <c r="P59" s="58"/>
    </row>
    <row r="60" spans="1:16" ht="16.5" customHeight="1">
      <c r="A60" s="106" t="s">
        <v>1224</v>
      </c>
      <c r="B60" s="223"/>
      <c r="C60" s="1052" t="s">
        <v>1174</v>
      </c>
      <c r="D60" s="1011">
        <v>1172</v>
      </c>
      <c r="E60" s="243"/>
      <c r="F60" s="254"/>
      <c r="G60" s="1053" t="s">
        <v>1174</v>
      </c>
      <c r="H60" s="1013">
        <v>696</v>
      </c>
      <c r="I60" s="84"/>
      <c r="J60" s="105"/>
      <c r="K60" s="1053" t="s">
        <v>1174</v>
      </c>
      <c r="L60" s="1012">
        <v>2687</v>
      </c>
      <c r="M60" s="243"/>
      <c r="N60" s="254"/>
      <c r="O60" s="58"/>
      <c r="P60" s="58"/>
    </row>
    <row r="61" spans="1:16" ht="16.5" customHeight="1">
      <c r="A61" s="107"/>
      <c r="B61" s="223"/>
      <c r="C61" s="1052" t="s">
        <v>1175</v>
      </c>
      <c r="D61" s="1016">
        <v>0</v>
      </c>
      <c r="E61" s="243"/>
      <c r="F61" s="254"/>
      <c r="G61" s="1053" t="s">
        <v>1175</v>
      </c>
      <c r="H61" s="1013">
        <v>160</v>
      </c>
      <c r="I61" s="84"/>
      <c r="J61" s="105"/>
      <c r="K61" s="1053" t="s">
        <v>1175</v>
      </c>
      <c r="L61" s="1012">
        <v>0</v>
      </c>
      <c r="M61" s="243"/>
      <c r="N61" s="254"/>
      <c r="O61" s="58"/>
      <c r="P61" s="58"/>
    </row>
    <row r="62" spans="1:16" ht="16.5" customHeight="1">
      <c r="A62" s="107"/>
      <c r="B62" s="223"/>
      <c r="C62" s="1052" t="s">
        <v>1114</v>
      </c>
      <c r="D62" s="1016">
        <v>1172</v>
      </c>
      <c r="E62" s="57"/>
      <c r="F62" s="1017"/>
      <c r="G62" s="1053" t="s">
        <v>1114</v>
      </c>
      <c r="H62" s="1016">
        <v>856</v>
      </c>
      <c r="I62" s="57"/>
      <c r="J62" s="1017"/>
      <c r="K62" s="1052" t="s">
        <v>1114</v>
      </c>
      <c r="L62" s="1016">
        <v>2687</v>
      </c>
      <c r="M62" s="57"/>
      <c r="N62" s="1019"/>
      <c r="O62" s="58"/>
      <c r="P62" s="58"/>
    </row>
    <row r="63" spans="1:16" ht="16.5" customHeight="1">
      <c r="A63" s="33"/>
      <c r="B63" s="48"/>
      <c r="C63" s="18"/>
      <c r="D63" s="1050"/>
      <c r="E63" s="715"/>
      <c r="F63" s="1051"/>
      <c r="G63" s="18"/>
      <c r="H63" s="1050"/>
      <c r="I63" s="715"/>
      <c r="J63" s="1051"/>
      <c r="K63" s="238"/>
      <c r="L63" s="1050"/>
      <c r="M63" s="715"/>
      <c r="N63" s="1051"/>
    </row>
    <row r="64" spans="1:16" ht="16.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</sheetData>
  <mergeCells count="1">
    <mergeCell ref="A55:B56"/>
  </mergeCells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46" firstPageNumber="95" orientation="portrait" useFirstPageNumber="1" r:id="rId1"/>
  <headerFooter scaleWithDoc="0" alignWithMargins="0">
    <oddFooter>&amp;C132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3">
    <tabColor rgb="FFFFFF00"/>
    <pageSetUpPr fitToPage="1"/>
  </sheetPr>
  <dimension ref="A1:P253"/>
  <sheetViews>
    <sheetView showGridLines="0" view="pageBreakPreview" zoomScaleNormal="85" zoomScaleSheetLayoutView="100" workbookViewId="0">
      <pane ySplit="5" topLeftCell="A6" activePane="bottomLeft" state="frozen"/>
      <selection pane="bottomLeft" activeCell="B1" sqref="B1"/>
    </sheetView>
  </sheetViews>
  <sheetFormatPr defaultColWidth="9" defaultRowHeight="14.25"/>
  <cols>
    <col min="1" max="1" width="1.625" style="2" customWidth="1"/>
    <col min="2" max="2" width="14.75" style="2" customWidth="1"/>
    <col min="3" max="3" width="31.375" style="3" customWidth="1"/>
    <col min="4" max="4" width="8.875" style="974" customWidth="1"/>
    <col min="5" max="5" width="8.125" style="555" customWidth="1"/>
    <col min="6" max="6" width="8.875" style="13" customWidth="1"/>
    <col min="7" max="7" width="31.375" style="3" customWidth="1"/>
    <col min="8" max="8" width="8.875" style="974" customWidth="1"/>
    <col min="9" max="9" width="8.125" style="555" customWidth="1"/>
    <col min="10" max="10" width="8.875" style="13" customWidth="1"/>
    <col min="11" max="11" width="31.375" style="3" customWidth="1"/>
    <col min="12" max="12" width="8.875" style="974" customWidth="1"/>
    <col min="13" max="13" width="8.125" style="555" customWidth="1"/>
    <col min="14" max="14" width="8.875" style="13" customWidth="1"/>
    <col min="15" max="15" width="7.125" style="3" customWidth="1"/>
    <col min="16" max="16384" width="9" style="3"/>
  </cols>
  <sheetData>
    <row r="1" spans="1:16" s="619" customFormat="1" ht="18" customHeight="1">
      <c r="A1" s="351" t="s">
        <v>1058</v>
      </c>
      <c r="B1" s="938"/>
      <c r="C1" s="939"/>
      <c r="D1" s="824"/>
      <c r="E1" s="632"/>
      <c r="F1" s="938"/>
      <c r="G1" s="939"/>
      <c r="H1" s="854" t="s">
        <v>960</v>
      </c>
      <c r="I1" s="632"/>
      <c r="J1" s="938"/>
      <c r="K1" s="938"/>
      <c r="L1" s="824"/>
      <c r="M1" s="632"/>
      <c r="N1" s="938"/>
      <c r="O1" s="940"/>
    </row>
    <row r="2" spans="1:16" s="619" customFormat="1" ht="16.5" customHeight="1">
      <c r="A2" s="938"/>
      <c r="B2" s="938"/>
      <c r="C2" s="939"/>
      <c r="D2" s="824"/>
      <c r="E2" s="632"/>
      <c r="F2" s="938"/>
      <c r="G2" s="939"/>
      <c r="H2" s="824"/>
      <c r="I2" s="632"/>
      <c r="J2" s="938"/>
      <c r="K2" s="938"/>
      <c r="L2" s="824"/>
      <c r="M2" s="632"/>
      <c r="N2" s="938"/>
      <c r="O2" s="940"/>
    </row>
    <row r="3" spans="1:16" s="619" customFormat="1" ht="16.5" customHeight="1">
      <c r="A3" s="938"/>
      <c r="B3" s="938"/>
      <c r="C3" s="939"/>
      <c r="D3" s="824"/>
      <c r="E3" s="632"/>
      <c r="F3" s="938"/>
      <c r="G3" s="939"/>
      <c r="H3" s="824"/>
      <c r="I3" s="632"/>
      <c r="J3" s="938"/>
      <c r="K3" s="938" t="s">
        <v>227</v>
      </c>
      <c r="L3" s="888"/>
      <c r="N3" s="824" t="s">
        <v>408</v>
      </c>
      <c r="O3" s="632"/>
    </row>
    <row r="4" spans="1:16" s="619" customFormat="1" ht="18" customHeight="1">
      <c r="A4" s="98" t="s">
        <v>952</v>
      </c>
      <c r="B4" s="111"/>
      <c r="C4" s="933" t="s">
        <v>428</v>
      </c>
      <c r="D4" s="984"/>
      <c r="E4" s="747"/>
      <c r="F4" s="934"/>
      <c r="G4" s="933" t="s">
        <v>423</v>
      </c>
      <c r="H4" s="984"/>
      <c r="I4" s="747"/>
      <c r="J4" s="934"/>
      <c r="K4" s="933" t="s">
        <v>424</v>
      </c>
      <c r="L4" s="984"/>
      <c r="M4" s="747"/>
      <c r="N4" s="934"/>
    </row>
    <row r="5" spans="1:16" s="619" customFormat="1" ht="18" customHeight="1">
      <c r="A5" s="102"/>
      <c r="B5" s="112"/>
      <c r="C5" s="941" t="s">
        <v>412</v>
      </c>
      <c r="D5" s="971" t="s">
        <v>870</v>
      </c>
      <c r="E5" s="637" t="s">
        <v>302</v>
      </c>
      <c r="F5" s="951" t="s">
        <v>413</v>
      </c>
      <c r="G5" s="947" t="s">
        <v>412</v>
      </c>
      <c r="H5" s="976" t="s">
        <v>870</v>
      </c>
      <c r="I5" s="944" t="s">
        <v>302</v>
      </c>
      <c r="J5" s="948" t="s">
        <v>413</v>
      </c>
      <c r="K5" s="941" t="s">
        <v>412</v>
      </c>
      <c r="L5" s="971" t="s">
        <v>870</v>
      </c>
      <c r="M5" s="637" t="s">
        <v>302</v>
      </c>
      <c r="N5" s="942" t="s">
        <v>413</v>
      </c>
    </row>
    <row r="6" spans="1:16" s="58" customFormat="1" ht="18.75" customHeight="1">
      <c r="A6" s="121" t="s">
        <v>960</v>
      </c>
      <c r="B6" s="123"/>
      <c r="C6" s="923"/>
      <c r="D6" s="978"/>
      <c r="E6" s="227"/>
      <c r="F6" s="250"/>
      <c r="G6" s="110"/>
      <c r="H6" s="974"/>
      <c r="I6" s="243"/>
      <c r="J6" s="250"/>
      <c r="K6" s="923"/>
      <c r="L6" s="978"/>
      <c r="M6" s="227"/>
      <c r="N6" s="250"/>
    </row>
    <row r="7" spans="1:16" s="58" customFormat="1" ht="6" customHeight="1">
      <c r="A7" s="106"/>
      <c r="B7" s="223"/>
      <c r="C7" s="110"/>
      <c r="D7" s="974"/>
      <c r="E7" s="243"/>
      <c r="F7" s="254"/>
      <c r="G7" s="110"/>
      <c r="H7" s="974"/>
      <c r="I7" s="243"/>
      <c r="J7" s="254"/>
      <c r="K7" s="110"/>
      <c r="L7" s="974"/>
      <c r="M7" s="243"/>
      <c r="N7" s="254"/>
    </row>
    <row r="8" spans="1:16" ht="16.5" customHeight="1">
      <c r="A8" s="107"/>
      <c r="B8" s="223" t="s">
        <v>970</v>
      </c>
      <c r="C8" s="263" t="s">
        <v>1202</v>
      </c>
      <c r="D8" s="1012">
        <v>170</v>
      </c>
      <c r="E8" s="243" t="s">
        <v>18</v>
      </c>
      <c r="F8" s="254" t="s">
        <v>227</v>
      </c>
      <c r="G8" s="263" t="s">
        <v>368</v>
      </c>
      <c r="H8" s="1012">
        <v>188</v>
      </c>
      <c r="I8" s="243" t="s">
        <v>18</v>
      </c>
      <c r="J8" s="254"/>
      <c r="K8" s="263" t="s">
        <v>31</v>
      </c>
      <c r="L8" s="1012">
        <v>320</v>
      </c>
      <c r="M8" s="243" t="s">
        <v>18</v>
      </c>
      <c r="N8" s="254"/>
      <c r="O8" s="58"/>
      <c r="P8" s="58"/>
    </row>
    <row r="9" spans="1:16" ht="16.5" customHeight="1">
      <c r="A9" s="107"/>
      <c r="B9" s="223"/>
      <c r="C9" s="263" t="s">
        <v>974</v>
      </c>
      <c r="D9" s="1024">
        <v>178</v>
      </c>
      <c r="E9" s="1066" t="s">
        <v>1168</v>
      </c>
      <c r="F9" s="254"/>
      <c r="G9" s="263" t="s">
        <v>368</v>
      </c>
      <c r="H9" s="1477">
        <v>-188</v>
      </c>
      <c r="I9" s="1121" t="s">
        <v>964</v>
      </c>
      <c r="J9" s="796">
        <v>2017</v>
      </c>
      <c r="K9" s="263" t="s">
        <v>30</v>
      </c>
      <c r="L9" s="1024">
        <v>175</v>
      </c>
      <c r="M9" s="1066" t="s">
        <v>18</v>
      </c>
      <c r="N9" s="254"/>
      <c r="O9" s="58"/>
      <c r="P9" s="58"/>
    </row>
    <row r="10" spans="1:16" ht="16.5" customHeight="1">
      <c r="A10" s="107"/>
      <c r="B10" s="223"/>
      <c r="C10" s="110"/>
      <c r="D10" s="1011">
        <f>SUM(D8:D9)</f>
        <v>348</v>
      </c>
      <c r="E10" s="243"/>
      <c r="F10" s="254"/>
      <c r="G10" s="110"/>
      <c r="H10" s="1013">
        <f>SUM(H8:H9)</f>
        <v>0</v>
      </c>
      <c r="I10" s="243"/>
      <c r="J10" s="254"/>
      <c r="K10" s="263"/>
      <c r="L10" s="1012">
        <f>SUM(L8:L9)</f>
        <v>495</v>
      </c>
      <c r="M10" s="243"/>
      <c r="N10" s="254"/>
      <c r="O10" s="58"/>
      <c r="P10" s="58"/>
    </row>
    <row r="11" spans="1:16" ht="16.5" customHeight="1">
      <c r="A11" s="107"/>
      <c r="B11" s="223"/>
      <c r="C11" s="110"/>
      <c r="D11" s="1060"/>
      <c r="E11" s="243"/>
      <c r="F11" s="254"/>
      <c r="G11" s="110"/>
      <c r="H11" s="1012"/>
      <c r="I11" s="243"/>
      <c r="J11" s="254"/>
      <c r="K11" s="263"/>
      <c r="L11" s="1012"/>
      <c r="M11" s="243"/>
      <c r="N11" s="254"/>
      <c r="O11" s="58"/>
      <c r="P11" s="58"/>
    </row>
    <row r="12" spans="1:16" ht="16.5" customHeight="1">
      <c r="A12" s="107"/>
      <c r="B12" s="223"/>
      <c r="C12" s="110"/>
      <c r="D12" s="1060"/>
      <c r="E12" s="243"/>
      <c r="F12" s="254"/>
      <c r="G12" s="58"/>
      <c r="H12" s="1012"/>
      <c r="I12" s="243"/>
      <c r="J12" s="254"/>
      <c r="K12" s="59"/>
      <c r="L12" s="1012"/>
      <c r="M12" s="243"/>
      <c r="N12" s="254"/>
      <c r="O12" s="58"/>
      <c r="P12" s="58"/>
    </row>
    <row r="13" spans="1:16" ht="16.5" customHeight="1">
      <c r="A13" s="107"/>
      <c r="B13" s="223"/>
      <c r="C13" s="110"/>
      <c r="D13" s="1060"/>
      <c r="E13" s="243"/>
      <c r="F13" s="254"/>
      <c r="G13" s="58"/>
      <c r="H13" s="1012"/>
      <c r="I13" s="243"/>
      <c r="J13" s="254"/>
      <c r="K13" s="59"/>
      <c r="L13" s="1012"/>
      <c r="M13" s="243"/>
      <c r="N13" s="254"/>
      <c r="O13" s="58"/>
      <c r="P13" s="58"/>
    </row>
    <row r="14" spans="1:16" ht="16.5" customHeight="1">
      <c r="A14" s="107"/>
      <c r="B14" s="223"/>
      <c r="C14" s="1052" t="s">
        <v>1174</v>
      </c>
      <c r="D14" s="1011">
        <v>348</v>
      </c>
      <c r="E14" s="243"/>
      <c r="F14" s="254"/>
      <c r="G14" s="1053" t="s">
        <v>1174</v>
      </c>
      <c r="H14" s="1013">
        <v>0</v>
      </c>
      <c r="I14" s="84"/>
      <c r="J14" s="105"/>
      <c r="K14" s="1053" t="s">
        <v>1174</v>
      </c>
      <c r="L14" s="1012">
        <v>495</v>
      </c>
      <c r="M14" s="243"/>
      <c r="N14" s="254" t="s">
        <v>2</v>
      </c>
      <c r="O14" s="58"/>
      <c r="P14" s="58"/>
    </row>
    <row r="15" spans="1:16" ht="16.5" customHeight="1">
      <c r="A15" s="107"/>
      <c r="B15" s="223"/>
      <c r="C15" s="1052" t="s">
        <v>1175</v>
      </c>
      <c r="D15" s="1016">
        <v>0</v>
      </c>
      <c r="E15" s="243"/>
      <c r="F15" s="254" t="s">
        <v>227</v>
      </c>
      <c r="G15" s="1053" t="s">
        <v>1175</v>
      </c>
      <c r="H15" s="1013">
        <v>0</v>
      </c>
      <c r="I15" s="84"/>
      <c r="J15" s="105"/>
      <c r="K15" s="1053" t="s">
        <v>1175</v>
      </c>
      <c r="L15" s="1012">
        <v>0</v>
      </c>
      <c r="M15" s="243"/>
      <c r="N15" s="254"/>
      <c r="O15" s="58"/>
      <c r="P15" s="58"/>
    </row>
    <row r="16" spans="1:16" ht="16.5" customHeight="1">
      <c r="A16" s="107"/>
      <c r="B16" s="223"/>
      <c r="C16" s="1052" t="s">
        <v>1114</v>
      </c>
      <c r="D16" s="1016">
        <f>D14+D15</f>
        <v>348</v>
      </c>
      <c r="E16" s="57"/>
      <c r="F16" s="1017"/>
      <c r="G16" s="1053" t="s">
        <v>1114</v>
      </c>
      <c r="H16" s="1016">
        <v>0</v>
      </c>
      <c r="I16" s="57"/>
      <c r="J16" s="1017"/>
      <c r="K16" s="1052" t="s">
        <v>1114</v>
      </c>
      <c r="L16" s="1016">
        <v>495</v>
      </c>
      <c r="M16" s="57"/>
      <c r="N16" s="1019"/>
      <c r="O16" s="58"/>
      <c r="P16" s="58"/>
    </row>
    <row r="17" spans="1:16" ht="16.5" customHeight="1">
      <c r="A17" s="107"/>
      <c r="B17" s="223"/>
      <c r="C17" s="1099"/>
      <c r="D17" s="1104"/>
      <c r="E17" s="1101"/>
      <c r="F17" s="1108"/>
      <c r="G17" s="1099"/>
      <c r="H17" s="1104"/>
      <c r="I17" s="1101"/>
      <c r="J17" s="1108"/>
      <c r="K17" s="1099"/>
      <c r="L17" s="1104"/>
      <c r="M17" s="1101"/>
      <c r="N17" s="1108"/>
      <c r="O17" s="58"/>
      <c r="P17" s="58"/>
    </row>
    <row r="18" spans="1:16" ht="16.5" customHeight="1">
      <c r="A18" s="107"/>
      <c r="B18" s="223"/>
      <c r="C18" s="110"/>
      <c r="D18" s="1060"/>
      <c r="E18" s="243"/>
      <c r="F18" s="105"/>
      <c r="G18" s="110"/>
      <c r="H18" s="1060"/>
      <c r="I18" s="243"/>
      <c r="J18" s="105"/>
      <c r="K18" s="110"/>
      <c r="L18" s="1060"/>
      <c r="M18" s="243"/>
      <c r="N18" s="105"/>
      <c r="O18" s="58"/>
      <c r="P18" s="58"/>
    </row>
    <row r="19" spans="1:16" ht="16.5" customHeight="1">
      <c r="A19" s="107"/>
      <c r="B19" s="223" t="s">
        <v>965</v>
      </c>
      <c r="C19" s="263" t="s">
        <v>259</v>
      </c>
      <c r="D19" s="1012">
        <v>770</v>
      </c>
      <c r="E19" s="243" t="s">
        <v>18</v>
      </c>
      <c r="F19" s="254"/>
      <c r="G19" s="263" t="s">
        <v>259</v>
      </c>
      <c r="H19" s="1012">
        <v>1005</v>
      </c>
      <c r="I19" s="243" t="s">
        <v>18</v>
      </c>
      <c r="J19" s="789"/>
      <c r="K19" s="263" t="s">
        <v>279</v>
      </c>
      <c r="L19" s="1012">
        <v>295</v>
      </c>
      <c r="M19" s="243" t="s">
        <v>18</v>
      </c>
      <c r="N19" s="105"/>
      <c r="O19" s="58"/>
      <c r="P19" s="58"/>
    </row>
    <row r="20" spans="1:16" ht="16.5" customHeight="1">
      <c r="A20" s="107"/>
      <c r="B20" s="223"/>
      <c r="C20" s="263" t="s">
        <v>1203</v>
      </c>
      <c r="D20" s="1055">
        <v>360</v>
      </c>
      <c r="E20" s="1056" t="s">
        <v>18</v>
      </c>
      <c r="F20" s="254"/>
      <c r="G20" s="263" t="s">
        <v>370</v>
      </c>
      <c r="H20" s="1012">
        <v>140</v>
      </c>
      <c r="I20" s="243" t="s">
        <v>18</v>
      </c>
      <c r="J20" s="259"/>
      <c r="K20" s="263"/>
      <c r="L20" s="1012"/>
      <c r="M20" s="243"/>
      <c r="N20" s="105"/>
      <c r="O20" s="58"/>
      <c r="P20" s="58"/>
    </row>
    <row r="21" spans="1:16" ht="16.5" customHeight="1">
      <c r="A21" s="107"/>
      <c r="B21" s="223"/>
      <c r="C21" s="263"/>
      <c r="D21" s="1012">
        <f>SUM(D19:D20)</f>
        <v>1130</v>
      </c>
      <c r="E21" s="243"/>
      <c r="F21" s="796"/>
      <c r="G21" s="263" t="s">
        <v>781</v>
      </c>
      <c r="H21" s="1120">
        <v>470</v>
      </c>
      <c r="I21" s="1121" t="s">
        <v>18</v>
      </c>
      <c r="J21" s="254" t="s">
        <v>227</v>
      </c>
      <c r="K21" s="263"/>
      <c r="L21" s="1012"/>
      <c r="M21" s="243"/>
      <c r="N21" s="105"/>
      <c r="O21" s="58"/>
      <c r="P21" s="58"/>
    </row>
    <row r="22" spans="1:16" ht="16.5" customHeight="1">
      <c r="A22" s="107"/>
      <c r="B22" s="223"/>
      <c r="C22" s="263"/>
      <c r="D22" s="1012"/>
      <c r="E22" s="243"/>
      <c r="F22" s="796"/>
      <c r="G22" s="1020"/>
      <c r="H22" s="1012">
        <f>SUM(H19:H21)</f>
        <v>1615</v>
      </c>
      <c r="I22" s="243"/>
      <c r="J22" s="254"/>
      <c r="K22" s="110"/>
      <c r="L22" s="1060"/>
      <c r="M22" s="116"/>
      <c r="N22" s="259"/>
      <c r="O22" s="58"/>
      <c r="P22" s="58"/>
    </row>
    <row r="23" spans="1:16" ht="16.5" customHeight="1">
      <c r="A23" s="107"/>
      <c r="B23" s="223"/>
      <c r="C23" s="1020"/>
      <c r="D23" s="1012"/>
      <c r="E23" s="243"/>
      <c r="F23" s="254"/>
      <c r="G23" s="263"/>
      <c r="H23" s="1012"/>
      <c r="I23" s="243"/>
      <c r="J23" s="254"/>
      <c r="K23" s="110"/>
      <c r="L23" s="1060"/>
      <c r="M23" s="116"/>
      <c r="N23" s="259"/>
      <c r="O23" s="58"/>
      <c r="P23" s="58"/>
    </row>
    <row r="24" spans="1:16" ht="16.5" customHeight="1">
      <c r="A24" s="107"/>
      <c r="B24" s="223"/>
      <c r="C24" s="110"/>
      <c r="D24" s="1060"/>
      <c r="E24" s="116"/>
      <c r="F24" s="259"/>
      <c r="G24" s="263" t="s">
        <v>371</v>
      </c>
      <c r="H24" s="1476">
        <v>-470</v>
      </c>
      <c r="I24" s="243" t="s">
        <v>957</v>
      </c>
      <c r="J24" s="796">
        <v>2017</v>
      </c>
      <c r="K24" s="263"/>
      <c r="L24" s="1012"/>
      <c r="M24" s="243"/>
      <c r="N24" s="254"/>
      <c r="O24" s="58"/>
      <c r="P24" s="58"/>
    </row>
    <row r="25" spans="1:16" ht="16.5" customHeight="1">
      <c r="A25" s="107"/>
      <c r="B25" s="223"/>
      <c r="C25" s="110"/>
      <c r="D25" s="1060"/>
      <c r="E25" s="116"/>
      <c r="F25" s="242"/>
      <c r="G25" s="263" t="s">
        <v>782</v>
      </c>
      <c r="H25" s="1120">
        <v>470</v>
      </c>
      <c r="I25" s="1121" t="s">
        <v>957</v>
      </c>
      <c r="J25" s="796">
        <v>2017</v>
      </c>
      <c r="K25" s="110"/>
      <c r="L25" s="1060"/>
      <c r="M25" s="116"/>
      <c r="N25" s="259"/>
      <c r="O25" s="58"/>
      <c r="P25" s="58"/>
    </row>
    <row r="26" spans="1:16" ht="16.5" customHeight="1">
      <c r="A26" s="107"/>
      <c r="B26" s="223"/>
      <c r="C26" s="110"/>
      <c r="D26" s="1060"/>
      <c r="E26" s="116"/>
      <c r="F26" s="242"/>
      <c r="G26" s="263"/>
      <c r="H26" s="1012">
        <f>SUM(H24:H25)</f>
        <v>0</v>
      </c>
      <c r="I26" s="243"/>
      <c r="J26" s="254"/>
      <c r="K26" s="110"/>
      <c r="L26" s="1060"/>
      <c r="M26" s="116"/>
      <c r="N26" s="259"/>
      <c r="O26" s="58"/>
      <c r="P26" s="58"/>
    </row>
    <row r="27" spans="1:16" ht="16.5" customHeight="1">
      <c r="A27" s="107"/>
      <c r="B27" s="223"/>
      <c r="C27" s="110"/>
      <c r="D27" s="1060"/>
      <c r="E27" s="116"/>
      <c r="F27" s="242"/>
      <c r="G27" s="263"/>
      <c r="H27" s="1012"/>
      <c r="I27" s="243"/>
      <c r="J27" s="254"/>
      <c r="K27" s="110"/>
      <c r="L27" s="1060"/>
      <c r="M27" s="116"/>
      <c r="N27" s="259"/>
      <c r="O27" s="58"/>
      <c r="P27" s="58"/>
    </row>
    <row r="28" spans="1:16" ht="16.5" customHeight="1">
      <c r="A28" s="107"/>
      <c r="B28" s="223"/>
      <c r="C28" s="110"/>
      <c r="D28" s="1060"/>
      <c r="E28" s="116"/>
      <c r="F28" s="242"/>
      <c r="G28" s="59"/>
      <c r="H28" s="1012"/>
      <c r="I28" s="243"/>
      <c r="J28" s="254"/>
      <c r="K28" s="58"/>
      <c r="L28" s="1060"/>
      <c r="M28" s="116"/>
      <c r="N28" s="259"/>
      <c r="O28" s="58"/>
      <c r="P28" s="58"/>
    </row>
    <row r="29" spans="1:16" ht="16.5" customHeight="1">
      <c r="A29" s="107"/>
      <c r="B29" s="223"/>
      <c r="C29" s="110"/>
      <c r="D29" s="1060"/>
      <c r="E29" s="116"/>
      <c r="F29" s="242"/>
      <c r="G29" s="59"/>
      <c r="H29" s="1012"/>
      <c r="I29" s="243"/>
      <c r="J29" s="254"/>
      <c r="K29" s="58"/>
      <c r="L29" s="1060"/>
      <c r="M29" s="116"/>
      <c r="N29" s="259"/>
      <c r="O29" s="58"/>
      <c r="P29" s="58"/>
    </row>
    <row r="30" spans="1:16" ht="16.5" customHeight="1">
      <c r="A30" s="107"/>
      <c r="B30" s="223"/>
      <c r="C30" s="1052" t="s">
        <v>1174</v>
      </c>
      <c r="D30" s="1011">
        <v>1130</v>
      </c>
      <c r="E30" s="243"/>
      <c r="F30" s="254"/>
      <c r="G30" s="1053" t="s">
        <v>1174</v>
      </c>
      <c r="H30" s="1013">
        <v>1615</v>
      </c>
      <c r="I30" s="84"/>
      <c r="J30" s="105"/>
      <c r="K30" s="1053" t="s">
        <v>1174</v>
      </c>
      <c r="L30" s="1012">
        <v>295</v>
      </c>
      <c r="M30" s="243"/>
      <c r="N30" s="254"/>
      <c r="O30" s="58"/>
      <c r="P30" s="58"/>
    </row>
    <row r="31" spans="1:16" ht="16.5" customHeight="1">
      <c r="A31" s="107"/>
      <c r="B31" s="223"/>
      <c r="C31" s="1052" t="s">
        <v>1175</v>
      </c>
      <c r="D31" s="1016">
        <v>0</v>
      </c>
      <c r="E31" s="243"/>
      <c r="F31" s="254" t="s">
        <v>227</v>
      </c>
      <c r="G31" s="1053" t="s">
        <v>1175</v>
      </c>
      <c r="H31" s="1013">
        <v>0</v>
      </c>
      <c r="I31" s="84"/>
      <c r="J31" s="105"/>
      <c r="K31" s="1053" t="s">
        <v>1175</v>
      </c>
      <c r="L31" s="1012">
        <v>0</v>
      </c>
      <c r="M31" s="243"/>
      <c r="N31" s="254"/>
      <c r="O31" s="58"/>
      <c r="P31" s="58"/>
    </row>
    <row r="32" spans="1:16" ht="16.5" customHeight="1">
      <c r="A32" s="107"/>
      <c r="B32" s="223"/>
      <c r="C32" s="1052" t="s">
        <v>1114</v>
      </c>
      <c r="D32" s="1016">
        <v>1130</v>
      </c>
      <c r="E32" s="57"/>
      <c r="F32" s="1017"/>
      <c r="G32" s="1053" t="s">
        <v>1114</v>
      </c>
      <c r="H32" s="1016">
        <v>1615</v>
      </c>
      <c r="I32" s="57"/>
      <c r="J32" s="1017"/>
      <c r="K32" s="1052" t="s">
        <v>1114</v>
      </c>
      <c r="L32" s="1016">
        <v>295</v>
      </c>
      <c r="M32" s="57"/>
      <c r="N32" s="1019"/>
      <c r="O32" s="58"/>
      <c r="P32" s="58"/>
    </row>
    <row r="33" spans="1:16" ht="16.5" customHeight="1">
      <c r="A33" s="107"/>
      <c r="B33" s="223"/>
      <c r="C33" s="1099"/>
      <c r="D33" s="1107"/>
      <c r="E33" s="1101"/>
      <c r="F33" s="1108"/>
      <c r="G33" s="1099"/>
      <c r="H33" s="1107"/>
      <c r="I33" s="1101"/>
      <c r="J33" s="1108"/>
      <c r="K33" s="1099"/>
      <c r="L33" s="1107"/>
      <c r="M33" s="1101"/>
      <c r="N33" s="1108"/>
      <c r="O33" s="58"/>
      <c r="P33" s="58"/>
    </row>
    <row r="34" spans="1:16" ht="16.5" customHeight="1">
      <c r="A34" s="107"/>
      <c r="B34" s="223"/>
      <c r="C34" s="922"/>
      <c r="D34" s="982"/>
      <c r="E34" s="84"/>
      <c r="F34" s="105"/>
      <c r="G34" s="922"/>
      <c r="H34" s="982"/>
      <c r="I34" s="84"/>
      <c r="J34" s="105"/>
      <c r="K34" s="922"/>
      <c r="L34" s="982"/>
      <c r="M34" s="84"/>
      <c r="N34" s="105"/>
      <c r="O34" s="58"/>
      <c r="P34" s="58"/>
    </row>
    <row r="35" spans="1:16" ht="16.5" customHeight="1">
      <c r="A35" s="106" t="s">
        <v>1223</v>
      </c>
      <c r="B35" s="223"/>
      <c r="C35" s="922"/>
      <c r="D35" s="1028"/>
      <c r="E35" s="84"/>
      <c r="F35" s="105"/>
      <c r="G35" s="110"/>
      <c r="I35" s="116"/>
      <c r="J35" s="259"/>
      <c r="K35" s="110"/>
      <c r="M35" s="116"/>
      <c r="N35" s="259"/>
      <c r="O35" s="58"/>
      <c r="P35" s="58"/>
    </row>
    <row r="36" spans="1:16" ht="16.5" customHeight="1">
      <c r="A36" s="107"/>
      <c r="B36" s="223"/>
      <c r="C36" s="922"/>
      <c r="D36" s="982"/>
      <c r="E36" s="84"/>
      <c r="F36" s="105"/>
      <c r="G36" s="922"/>
      <c r="H36" s="982"/>
      <c r="I36" s="84"/>
      <c r="J36" s="105"/>
      <c r="K36" s="922"/>
      <c r="L36" s="982"/>
      <c r="M36" s="84"/>
      <c r="N36" s="105"/>
      <c r="O36" s="58"/>
      <c r="P36" s="58"/>
    </row>
    <row r="37" spans="1:16" ht="16.5" customHeight="1">
      <c r="A37" s="107"/>
      <c r="B37" s="93" t="s">
        <v>966</v>
      </c>
      <c r="C37" s="263" t="s">
        <v>370</v>
      </c>
      <c r="D37" s="1012">
        <v>250</v>
      </c>
      <c r="E37" s="243" t="s">
        <v>27</v>
      </c>
      <c r="F37" s="236"/>
      <c r="G37" s="263" t="s">
        <v>369</v>
      </c>
      <c r="H37" s="1012">
        <v>380</v>
      </c>
      <c r="I37" s="243" t="s">
        <v>18</v>
      </c>
      <c r="J37" s="254"/>
      <c r="K37" s="922"/>
      <c r="L37" s="982"/>
      <c r="M37" s="84"/>
      <c r="N37" s="105"/>
      <c r="O37" s="58"/>
      <c r="P37" s="58"/>
    </row>
    <row r="38" spans="1:16" ht="16.5" customHeight="1">
      <c r="A38" s="107"/>
      <c r="B38" s="93"/>
      <c r="C38" s="263"/>
      <c r="D38" s="1012"/>
      <c r="E38" s="243"/>
      <c r="F38" s="254"/>
      <c r="G38" s="263"/>
      <c r="H38" s="1012"/>
      <c r="I38" s="243"/>
      <c r="J38" s="254"/>
      <c r="K38" s="922"/>
      <c r="L38" s="982"/>
      <c r="M38" s="84"/>
      <c r="N38" s="105"/>
      <c r="O38" s="58"/>
      <c r="P38" s="58"/>
    </row>
    <row r="39" spans="1:16" ht="16.5" customHeight="1">
      <c r="A39" s="107"/>
      <c r="B39" s="93"/>
      <c r="C39" s="263"/>
      <c r="D39" s="1012"/>
      <c r="E39" s="243"/>
      <c r="F39" s="236"/>
      <c r="G39" s="263" t="s">
        <v>369</v>
      </c>
      <c r="H39" s="1476">
        <v>-380</v>
      </c>
      <c r="I39" s="243" t="s">
        <v>957</v>
      </c>
      <c r="J39" s="254"/>
      <c r="K39" s="922"/>
      <c r="L39" s="982"/>
      <c r="M39" s="84"/>
      <c r="N39" s="105"/>
      <c r="O39" s="58"/>
      <c r="P39" s="58"/>
    </row>
    <row r="40" spans="1:16" ht="16.5" customHeight="1">
      <c r="A40" s="107"/>
      <c r="B40" s="93"/>
      <c r="C40" s="263"/>
      <c r="D40" s="1012"/>
      <c r="E40" s="243"/>
      <c r="F40" s="236"/>
      <c r="G40" s="263" t="s">
        <v>782</v>
      </c>
      <c r="H40" s="1120">
        <v>380</v>
      </c>
      <c r="I40" s="1121" t="s">
        <v>957</v>
      </c>
      <c r="J40" s="254"/>
      <c r="K40" s="922"/>
      <c r="L40" s="982"/>
      <c r="M40" s="84"/>
      <c r="N40" s="105"/>
      <c r="O40" s="58"/>
      <c r="P40" s="58"/>
    </row>
    <row r="41" spans="1:16" ht="16.5" customHeight="1">
      <c r="A41" s="107"/>
      <c r="B41" s="93"/>
      <c r="C41" s="263"/>
      <c r="D41" s="1012"/>
      <c r="E41" s="243"/>
      <c r="F41" s="316"/>
      <c r="G41" s="263"/>
      <c r="H41" s="1012">
        <f>SUM(H39:H40)</f>
        <v>0</v>
      </c>
      <c r="I41" s="243"/>
      <c r="J41" s="1098"/>
      <c r="K41" s="922"/>
      <c r="L41" s="982"/>
      <c r="M41" s="84"/>
      <c r="N41" s="109"/>
      <c r="O41" s="58"/>
      <c r="P41" s="58"/>
    </row>
    <row r="42" spans="1:16" ht="16.5" customHeight="1">
      <c r="A42" s="107"/>
      <c r="B42" s="93"/>
      <c r="C42" s="1067"/>
      <c r="D42" s="1068"/>
      <c r="E42" s="1069"/>
      <c r="F42" s="1070"/>
      <c r="G42" s="1067"/>
      <c r="H42" s="1068"/>
      <c r="I42" s="1069"/>
      <c r="J42" s="1070"/>
      <c r="K42" s="1067"/>
      <c r="L42" s="1068"/>
      <c r="M42" s="1069"/>
      <c r="N42" s="1070"/>
      <c r="O42" s="58"/>
      <c r="P42" s="58"/>
    </row>
    <row r="43" spans="1:16" ht="16.5" customHeight="1">
      <c r="A43" s="107"/>
      <c r="B43" s="93"/>
      <c r="C43" s="922"/>
      <c r="D43" s="982"/>
      <c r="E43" s="84"/>
      <c r="F43" s="105"/>
      <c r="G43" s="922"/>
      <c r="H43" s="982"/>
      <c r="I43" s="84"/>
      <c r="J43" s="105"/>
      <c r="K43" s="922"/>
      <c r="L43" s="982"/>
      <c r="M43" s="84"/>
      <c r="N43" s="105"/>
      <c r="O43" s="58"/>
      <c r="P43" s="58"/>
    </row>
    <row r="44" spans="1:16" ht="16.5" customHeight="1">
      <c r="A44" s="107"/>
      <c r="B44" s="93" t="s">
        <v>967</v>
      </c>
      <c r="C44" s="922"/>
      <c r="D44" s="982"/>
      <c r="E44" s="84"/>
      <c r="F44" s="105"/>
      <c r="G44" s="922"/>
      <c r="H44" s="982"/>
      <c r="I44" s="84"/>
      <c r="J44" s="105"/>
      <c r="K44" s="922"/>
      <c r="L44" s="982"/>
      <c r="M44" s="84"/>
      <c r="N44" s="105"/>
      <c r="O44" s="58"/>
      <c r="P44" s="58"/>
    </row>
    <row r="45" spans="1:16" ht="16.5" customHeight="1">
      <c r="A45" s="107"/>
      <c r="B45" s="93"/>
      <c r="C45" s="922"/>
      <c r="D45" s="982"/>
      <c r="E45" s="84"/>
      <c r="F45" s="105"/>
      <c r="G45" s="922"/>
      <c r="H45" s="982"/>
      <c r="I45" s="84"/>
      <c r="J45" s="105"/>
      <c r="K45" s="922"/>
      <c r="L45" s="982"/>
      <c r="M45" s="84"/>
      <c r="N45" s="105"/>
      <c r="O45" s="58"/>
      <c r="P45" s="58"/>
    </row>
    <row r="46" spans="1:16" ht="16.5" customHeight="1">
      <c r="A46" s="107"/>
      <c r="B46" s="93"/>
      <c r="C46" s="1067"/>
      <c r="D46" s="1068"/>
      <c r="E46" s="1069"/>
      <c r="F46" s="1070"/>
      <c r="G46" s="1067"/>
      <c r="H46" s="1068"/>
      <c r="I46" s="1069"/>
      <c r="J46" s="1070"/>
      <c r="K46" s="1067"/>
      <c r="L46" s="1068"/>
      <c r="M46" s="1069"/>
      <c r="N46" s="1070"/>
      <c r="O46" s="58"/>
      <c r="P46" s="58"/>
    </row>
    <row r="47" spans="1:16" ht="16.5" customHeight="1">
      <c r="A47" s="107"/>
      <c r="B47" s="93"/>
      <c r="C47" s="922"/>
      <c r="D47" s="982"/>
      <c r="E47" s="84"/>
      <c r="F47" s="105"/>
      <c r="G47" s="922"/>
      <c r="H47" s="982"/>
      <c r="I47" s="84"/>
      <c r="J47" s="105"/>
      <c r="K47" s="922"/>
      <c r="L47" s="982"/>
      <c r="M47" s="84"/>
      <c r="N47" s="105"/>
      <c r="O47" s="58"/>
      <c r="P47" s="58"/>
    </row>
    <row r="48" spans="1:16" ht="16.5" customHeight="1">
      <c r="A48" s="107"/>
      <c r="B48" s="93" t="s">
        <v>968</v>
      </c>
      <c r="C48" s="922"/>
      <c r="D48" s="982"/>
      <c r="E48" s="84"/>
      <c r="F48" s="105"/>
      <c r="G48" s="922"/>
      <c r="H48" s="982"/>
      <c r="I48" s="84"/>
      <c r="J48" s="105"/>
      <c r="K48" s="922"/>
      <c r="L48" s="982"/>
      <c r="M48" s="84"/>
      <c r="N48" s="105"/>
      <c r="O48" s="58"/>
      <c r="P48" s="58"/>
    </row>
    <row r="49" spans="1:16" ht="16.5" customHeight="1">
      <c r="A49" s="107"/>
      <c r="B49" s="93"/>
      <c r="C49" s="922"/>
      <c r="D49" s="982"/>
      <c r="E49" s="84"/>
      <c r="F49" s="105"/>
      <c r="G49" s="922"/>
      <c r="H49" s="982"/>
      <c r="I49" s="84"/>
      <c r="J49" s="105"/>
      <c r="K49" s="922"/>
      <c r="L49" s="982"/>
      <c r="M49" s="84"/>
      <c r="N49" s="105"/>
      <c r="O49" s="58"/>
      <c r="P49" s="58"/>
    </row>
    <row r="50" spans="1:16" ht="16.5" customHeight="1">
      <c r="A50" s="107"/>
      <c r="B50" s="93"/>
      <c r="C50" s="1067"/>
      <c r="D50" s="1068"/>
      <c r="E50" s="1069"/>
      <c r="F50" s="1070"/>
      <c r="G50" s="1067"/>
      <c r="H50" s="1068"/>
      <c r="I50" s="1069"/>
      <c r="J50" s="1070"/>
      <c r="K50" s="1067"/>
      <c r="L50" s="1068"/>
      <c r="M50" s="1069"/>
      <c r="N50" s="1070"/>
      <c r="O50" s="58"/>
      <c r="P50" s="58"/>
    </row>
    <row r="51" spans="1:16" ht="16.5" customHeight="1">
      <c r="A51" s="107"/>
      <c r="B51" s="93"/>
      <c r="C51" s="922"/>
      <c r="D51" s="982"/>
      <c r="E51" s="84"/>
      <c r="F51" s="105"/>
      <c r="G51" s="922"/>
      <c r="H51" s="982"/>
      <c r="I51" s="84"/>
      <c r="J51" s="105"/>
      <c r="K51" s="922"/>
      <c r="L51" s="982"/>
      <c r="M51" s="84"/>
      <c r="N51" s="105"/>
      <c r="O51" s="58"/>
      <c r="P51" s="58"/>
    </row>
    <row r="52" spans="1:16" ht="16.5" customHeight="1">
      <c r="A52" s="107"/>
      <c r="B52" s="93" t="s">
        <v>969</v>
      </c>
      <c r="C52" s="263" t="s">
        <v>372</v>
      </c>
      <c r="D52" s="1012">
        <v>180</v>
      </c>
      <c r="E52" s="243" t="s">
        <v>18</v>
      </c>
      <c r="F52" s="254"/>
      <c r="G52" s="263" t="s">
        <v>372</v>
      </c>
      <c r="H52" s="1012">
        <v>254</v>
      </c>
      <c r="I52" s="243" t="s">
        <v>18</v>
      </c>
      <c r="J52" s="254"/>
      <c r="K52" s="263" t="s">
        <v>783</v>
      </c>
      <c r="L52" s="1012">
        <v>84</v>
      </c>
      <c r="M52" s="243" t="s">
        <v>18</v>
      </c>
      <c r="N52" s="254"/>
      <c r="O52" s="58"/>
      <c r="P52" s="58"/>
    </row>
    <row r="53" spans="1:16" ht="16.5" customHeight="1">
      <c r="A53" s="107"/>
      <c r="B53" s="93"/>
      <c r="C53" s="263"/>
      <c r="D53" s="1012"/>
      <c r="E53" s="243"/>
      <c r="F53" s="254"/>
      <c r="G53" s="263"/>
      <c r="H53" s="1012"/>
      <c r="I53" s="243"/>
      <c r="J53" s="254"/>
      <c r="K53" s="263"/>
      <c r="L53" s="1012"/>
      <c r="M53" s="243"/>
      <c r="N53" s="254"/>
      <c r="O53" s="58"/>
      <c r="P53" s="58"/>
    </row>
    <row r="54" spans="1:16" ht="16.5" customHeight="1">
      <c r="A54" s="107"/>
      <c r="B54" s="93"/>
      <c r="C54" s="1071"/>
      <c r="D54" s="1072"/>
      <c r="E54" s="1073"/>
      <c r="F54" s="1074"/>
      <c r="G54" s="1071"/>
      <c r="H54" s="1084"/>
      <c r="I54" s="1073"/>
      <c r="J54" s="1074"/>
      <c r="K54" s="1071"/>
      <c r="L54" s="1075"/>
      <c r="M54" s="1076"/>
      <c r="N54" s="1077"/>
      <c r="O54" s="58"/>
      <c r="P54" s="58"/>
    </row>
    <row r="55" spans="1:16" ht="16.5" customHeight="1">
      <c r="A55" s="107"/>
      <c r="B55" s="93"/>
      <c r="C55" s="922"/>
      <c r="D55" s="1013"/>
      <c r="E55" s="84"/>
      <c r="F55" s="105"/>
      <c r="G55" s="922"/>
      <c r="H55" s="1013"/>
      <c r="I55" s="84"/>
      <c r="J55" s="105"/>
      <c r="K55" s="922"/>
      <c r="L55" s="1012"/>
      <c r="M55" s="243"/>
      <c r="N55" s="254" t="s">
        <v>954</v>
      </c>
      <c r="O55" s="58"/>
      <c r="P55" s="58"/>
    </row>
    <row r="56" spans="1:16" ht="16.5" customHeight="1">
      <c r="A56" s="107"/>
      <c r="B56" s="93" t="s">
        <v>972</v>
      </c>
      <c r="C56" s="922"/>
      <c r="D56" s="1013"/>
      <c r="E56" s="84"/>
      <c r="F56" s="105"/>
      <c r="G56" s="922"/>
      <c r="H56" s="1013"/>
      <c r="I56" s="84"/>
      <c r="J56" s="105"/>
      <c r="K56" s="922"/>
      <c r="L56" s="1013"/>
      <c r="M56" s="84"/>
      <c r="N56" s="105"/>
      <c r="O56" s="58"/>
      <c r="P56" s="58"/>
    </row>
    <row r="57" spans="1:16" ht="16.5" customHeight="1">
      <c r="A57" s="107"/>
      <c r="B57" s="93"/>
      <c r="C57" s="922"/>
      <c r="D57" s="1013"/>
      <c r="E57" s="84"/>
      <c r="F57" s="105"/>
      <c r="G57" s="922"/>
      <c r="H57" s="1013"/>
      <c r="I57" s="84"/>
      <c r="J57" s="105"/>
      <c r="K57" s="922"/>
      <c r="L57" s="1013"/>
      <c r="M57" s="84"/>
      <c r="N57" s="105"/>
      <c r="O57" s="58"/>
      <c r="P57" s="58"/>
    </row>
    <row r="58" spans="1:16" ht="16.5" customHeight="1">
      <c r="A58" s="107"/>
      <c r="B58" s="223"/>
      <c r="C58" s="922"/>
      <c r="D58" s="1013"/>
      <c r="E58" s="84"/>
      <c r="F58" s="105"/>
      <c r="G58" s="922"/>
      <c r="H58" s="1013"/>
      <c r="I58" s="84"/>
      <c r="J58" s="105"/>
      <c r="K58" s="922"/>
      <c r="L58" s="1013"/>
      <c r="M58" s="84"/>
      <c r="N58" s="105"/>
      <c r="O58" s="58"/>
      <c r="P58" s="58"/>
    </row>
    <row r="59" spans="1:16" ht="16.5" customHeight="1">
      <c r="A59" s="107"/>
      <c r="B59" s="223"/>
      <c r="C59" s="922"/>
      <c r="D59" s="1013"/>
      <c r="E59" s="84"/>
      <c r="F59" s="105"/>
      <c r="G59" s="922"/>
      <c r="H59" s="1013"/>
      <c r="I59" s="84"/>
      <c r="J59" s="105"/>
      <c r="K59" s="922"/>
      <c r="L59" s="1013"/>
      <c r="M59" s="84"/>
      <c r="N59" s="105"/>
      <c r="O59" s="58"/>
      <c r="P59" s="58"/>
    </row>
    <row r="60" spans="1:16" ht="16.5" customHeight="1">
      <c r="A60" s="1620" t="s">
        <v>1225</v>
      </c>
      <c r="B60" s="1621"/>
      <c r="C60" s="795" t="s">
        <v>1174</v>
      </c>
      <c r="D60" s="1016">
        <f>D37+D52</f>
        <v>430</v>
      </c>
      <c r="E60" s="57"/>
      <c r="F60" s="1054"/>
      <c r="G60" s="251" t="s">
        <v>1174</v>
      </c>
      <c r="H60" s="1016">
        <v>634</v>
      </c>
      <c r="I60" s="57"/>
      <c r="J60" s="1054"/>
      <c r="K60" s="251" t="s">
        <v>1174</v>
      </c>
      <c r="L60" s="1016">
        <v>84</v>
      </c>
      <c r="M60" s="116"/>
      <c r="N60" s="1118"/>
      <c r="O60" s="58"/>
      <c r="P60" s="58"/>
    </row>
    <row r="61" spans="1:16" ht="16.5" customHeight="1">
      <c r="A61" s="1620"/>
      <c r="B61" s="1621"/>
      <c r="C61" s="795" t="s">
        <v>1175</v>
      </c>
      <c r="D61" s="1016">
        <v>0</v>
      </c>
      <c r="E61" s="57"/>
      <c r="F61" s="105"/>
      <c r="G61" s="251" t="s">
        <v>1175</v>
      </c>
      <c r="H61" s="1016">
        <v>0</v>
      </c>
      <c r="I61" s="57"/>
      <c r="J61" s="105"/>
      <c r="K61" s="251" t="s">
        <v>1175</v>
      </c>
      <c r="L61" s="1016">
        <v>0</v>
      </c>
      <c r="M61" s="116"/>
      <c r="N61" s="1118"/>
      <c r="O61" s="58"/>
      <c r="P61" s="58"/>
    </row>
    <row r="62" spans="1:16" ht="16.5" customHeight="1">
      <c r="A62" s="107"/>
      <c r="B62" s="223"/>
      <c r="C62" s="231" t="s">
        <v>1114</v>
      </c>
      <c r="D62" s="1016">
        <f>D60+D61</f>
        <v>430</v>
      </c>
      <c r="E62" s="57"/>
      <c r="F62" s="105"/>
      <c r="G62" s="231" t="s">
        <v>1114</v>
      </c>
      <c r="H62" s="1016">
        <v>634</v>
      </c>
      <c r="I62" s="57"/>
      <c r="J62" s="105"/>
      <c r="K62" s="231" t="s">
        <v>1114</v>
      </c>
      <c r="L62" s="1016">
        <v>84</v>
      </c>
      <c r="M62" s="116"/>
      <c r="N62" s="1118"/>
      <c r="O62" s="58"/>
      <c r="P62" s="58"/>
    </row>
    <row r="63" spans="1:16" ht="16.5" customHeight="1">
      <c r="A63" s="107"/>
      <c r="B63" s="223"/>
      <c r="C63" s="110"/>
      <c r="D63" s="1060"/>
      <c r="E63" s="57"/>
      <c r="F63" s="254"/>
      <c r="G63" s="110"/>
      <c r="H63" s="1060"/>
      <c r="I63" s="57"/>
      <c r="J63" s="254"/>
      <c r="K63" s="110"/>
      <c r="L63" s="1060"/>
      <c r="M63" s="57"/>
      <c r="N63" s="254"/>
      <c r="O63" s="58"/>
      <c r="P63" s="58"/>
    </row>
    <row r="64" spans="1:16" ht="16.5" customHeight="1">
      <c r="A64" s="122"/>
      <c r="B64" s="125"/>
      <c r="C64" s="923"/>
      <c r="D64" s="1065"/>
      <c r="E64" s="929"/>
      <c r="F64" s="262"/>
      <c r="G64" s="923"/>
      <c r="H64" s="1065"/>
      <c r="I64" s="929"/>
      <c r="J64" s="262"/>
      <c r="K64" s="923"/>
      <c r="L64" s="1065"/>
      <c r="M64" s="929"/>
      <c r="N64" s="262"/>
      <c r="O64" s="58"/>
      <c r="P64" s="58"/>
    </row>
    <row r="65" spans="1:16" ht="16.5" customHeight="1">
      <c r="A65" s="107" t="s">
        <v>1224</v>
      </c>
      <c r="B65" s="223"/>
      <c r="C65" s="1052" t="s">
        <v>1174</v>
      </c>
      <c r="D65" s="1011">
        <f>D14+D30+D60</f>
        <v>1908</v>
      </c>
      <c r="E65" s="243"/>
      <c r="F65" s="254"/>
      <c r="G65" s="1053" t="s">
        <v>1174</v>
      </c>
      <c r="H65" s="1013">
        <v>2249</v>
      </c>
      <c r="I65" s="84"/>
      <c r="J65" s="105"/>
      <c r="K65" s="1053" t="s">
        <v>1174</v>
      </c>
      <c r="L65" s="1012">
        <f>L14+L30+L60</f>
        <v>874</v>
      </c>
      <c r="M65" s="243"/>
      <c r="N65" s="254"/>
      <c r="O65" s="58"/>
      <c r="P65" s="58"/>
    </row>
    <row r="66" spans="1:16" ht="16.5" customHeight="1">
      <c r="A66" s="107"/>
      <c r="B66" s="223"/>
      <c r="C66" s="1052" t="s">
        <v>1175</v>
      </c>
      <c r="D66" s="1016">
        <v>0</v>
      </c>
      <c r="E66" s="243"/>
      <c r="F66" s="254"/>
      <c r="G66" s="1053" t="s">
        <v>1175</v>
      </c>
      <c r="H66" s="1013">
        <v>0</v>
      </c>
      <c r="I66" s="84"/>
      <c r="J66" s="105"/>
      <c r="K66" s="1053" t="s">
        <v>1175</v>
      </c>
      <c r="L66" s="1012">
        <v>0</v>
      </c>
      <c r="M66" s="243"/>
      <c r="N66" s="254"/>
      <c r="O66" s="58"/>
      <c r="P66" s="58"/>
    </row>
    <row r="67" spans="1:16" ht="16.5" customHeight="1">
      <c r="A67" s="107"/>
      <c r="B67" s="223"/>
      <c r="C67" s="1052" t="s">
        <v>1114</v>
      </c>
      <c r="D67" s="1016">
        <f>D65+D66</f>
        <v>1908</v>
      </c>
      <c r="E67" s="57"/>
      <c r="F67" s="1017"/>
      <c r="G67" s="1053" t="s">
        <v>1114</v>
      </c>
      <c r="H67" s="1016">
        <v>2249</v>
      </c>
      <c r="I67" s="57"/>
      <c r="J67" s="1017"/>
      <c r="K67" s="1052" t="s">
        <v>1114</v>
      </c>
      <c r="L67" s="1016">
        <v>874</v>
      </c>
      <c r="M67" s="57"/>
      <c r="N67" s="1019"/>
      <c r="O67" s="58"/>
      <c r="P67" s="58"/>
    </row>
    <row r="68" spans="1:16" ht="16.5" customHeight="1">
      <c r="A68" s="33"/>
      <c r="B68" s="757"/>
      <c r="C68" s="18"/>
      <c r="D68" s="1050"/>
      <c r="E68" s="715"/>
      <c r="F68" s="1051"/>
      <c r="G68" s="18"/>
      <c r="H68" s="1050"/>
      <c r="I68" s="715"/>
      <c r="J68" s="1051"/>
      <c r="K68" s="18"/>
      <c r="L68" s="1050"/>
      <c r="M68" s="715"/>
      <c r="N68" s="1051"/>
    </row>
    <row r="69" spans="1:16" ht="16.5" customHeight="1"/>
    <row r="70" spans="1:16" ht="14.25" customHeight="1"/>
    <row r="71" spans="1:16" ht="14.25" customHeight="1"/>
    <row r="72" spans="1:16" ht="14.25" customHeight="1"/>
    <row r="73" spans="1:16" ht="14.25" customHeight="1"/>
    <row r="74" spans="1:16" ht="14.25" customHeight="1"/>
    <row r="75" spans="1:16" ht="14.25" customHeight="1"/>
    <row r="76" spans="1:16" ht="14.25" customHeight="1"/>
    <row r="77" spans="1:16" ht="14.25" customHeight="1"/>
    <row r="78" spans="1:16" ht="14.25" customHeight="1"/>
    <row r="79" spans="1:16" ht="14.25" customHeight="1"/>
    <row r="80" spans="1:16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</sheetData>
  <mergeCells count="1">
    <mergeCell ref="A60:B61"/>
  </mergeCells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46" firstPageNumber="95" orientation="portrait" useFirstPageNumber="1" r:id="rId1"/>
  <headerFooter scaleWithDoc="0" alignWithMargins="0">
    <oddFooter>&amp;C133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FF00"/>
    <pageSetUpPr fitToPage="1"/>
  </sheetPr>
  <dimension ref="A1:S158"/>
  <sheetViews>
    <sheetView showGridLines="0" view="pageBreakPreview" zoomScaleNormal="70" zoomScaleSheetLayoutView="100" workbookViewId="0">
      <pane ySplit="5" topLeftCell="A6" activePane="bottomLeft" state="frozen"/>
      <selection activeCell="K35" sqref="K35"/>
      <selection pane="bottomLeft" activeCell="K35" sqref="K35"/>
    </sheetView>
  </sheetViews>
  <sheetFormatPr defaultColWidth="9" defaultRowHeight="14.25"/>
  <cols>
    <col min="1" max="1" width="1.625" style="3" customWidth="1"/>
    <col min="2" max="2" width="10.625" style="3" customWidth="1"/>
    <col min="3" max="3" width="41.625" style="445" customWidth="1"/>
    <col min="4" max="4" width="8.75" style="804" customWidth="1"/>
    <col min="5" max="5" width="7" style="161" customWidth="1"/>
    <col min="6" max="6" width="8.75" style="137" customWidth="1"/>
    <col min="7" max="7" width="41.625" style="445" customWidth="1"/>
    <col min="8" max="8" width="8.75" style="804" customWidth="1"/>
    <col min="9" max="9" width="7" style="161" customWidth="1"/>
    <col min="10" max="10" width="8.75" style="137" customWidth="1"/>
    <col min="11" max="11" width="41.625" style="445" customWidth="1"/>
    <col min="12" max="12" width="8.75" style="804" customWidth="1"/>
    <col min="13" max="13" width="7" style="161" customWidth="1"/>
    <col min="14" max="14" width="8.75" style="137" customWidth="1"/>
    <col min="15" max="15" width="9" style="3"/>
    <col min="16" max="16" width="28.25" style="3" bestFit="1" customWidth="1"/>
    <col min="17" max="17" width="5.5" style="3" bestFit="1" customWidth="1"/>
    <col min="18" max="18" width="28.25" style="3" bestFit="1" customWidth="1"/>
    <col min="19" max="19" width="6" style="3" bestFit="1" customWidth="1"/>
    <col min="20" max="16384" width="9" style="3"/>
  </cols>
  <sheetData>
    <row r="1" spans="1:14" s="47" customFormat="1" ht="18" customHeight="1">
      <c r="A1" s="351" t="s">
        <v>1058</v>
      </c>
      <c r="B1" s="352"/>
      <c r="C1" s="351"/>
      <c r="D1" s="799"/>
      <c r="E1" s="354"/>
      <c r="F1" s="355"/>
      <c r="G1" s="351"/>
      <c r="H1" s="810" t="s">
        <v>4</v>
      </c>
      <c r="I1" s="354"/>
      <c r="J1" s="355"/>
      <c r="K1" s="351"/>
      <c r="L1" s="799"/>
      <c r="M1" s="354"/>
      <c r="N1" s="355"/>
    </row>
    <row r="2" spans="1:14" s="47" customFormat="1" ht="16.5" customHeight="1">
      <c r="A2" s="352"/>
      <c r="B2" s="352"/>
      <c r="C2" s="351"/>
      <c r="D2" s="799"/>
      <c r="E2" s="354"/>
      <c r="F2" s="355"/>
      <c r="G2" s="351"/>
      <c r="H2" s="799"/>
      <c r="I2" s="354"/>
      <c r="J2" s="355"/>
      <c r="K2" s="351"/>
      <c r="L2" s="799"/>
      <c r="M2" s="354"/>
      <c r="N2" s="355"/>
    </row>
    <row r="3" spans="1:14" s="47" customFormat="1" ht="16.5" customHeight="1">
      <c r="A3" s="352"/>
      <c r="B3" s="352"/>
      <c r="C3" s="351"/>
      <c r="D3" s="799"/>
      <c r="E3" s="354"/>
      <c r="F3" s="355"/>
      <c r="G3" s="351"/>
      <c r="H3" s="799"/>
      <c r="I3" s="354"/>
      <c r="J3" s="355"/>
      <c r="K3" s="351"/>
      <c r="L3" s="799"/>
      <c r="M3" s="354"/>
      <c r="N3" s="144" t="s">
        <v>408</v>
      </c>
    </row>
    <row r="4" spans="1:14" s="47" customFormat="1" ht="18" customHeight="1">
      <c r="A4" s="268" t="s">
        <v>416</v>
      </c>
      <c r="B4" s="269"/>
      <c r="C4" s="21" t="s">
        <v>409</v>
      </c>
      <c r="D4" s="800"/>
      <c r="E4" s="338"/>
      <c r="F4" s="424"/>
      <c r="G4" s="419" t="s">
        <v>410</v>
      </c>
      <c r="H4" s="811"/>
      <c r="I4" s="333"/>
      <c r="J4" s="431"/>
      <c r="K4" s="433" t="s">
        <v>411</v>
      </c>
      <c r="L4" s="811"/>
      <c r="M4" s="333"/>
      <c r="N4" s="424"/>
    </row>
    <row r="5" spans="1:14" s="47" customFormat="1" ht="18" customHeight="1">
      <c r="A5" s="23"/>
      <c r="B5" s="24"/>
      <c r="C5" s="172" t="s">
        <v>412</v>
      </c>
      <c r="D5" s="801" t="s">
        <v>1207</v>
      </c>
      <c r="E5" s="334" t="s">
        <v>302</v>
      </c>
      <c r="F5" s="431" t="s">
        <v>413</v>
      </c>
      <c r="G5" s="433" t="s">
        <v>412</v>
      </c>
      <c r="H5" s="801" t="s">
        <v>1207</v>
      </c>
      <c r="I5" s="334" t="s">
        <v>302</v>
      </c>
      <c r="J5" s="431" t="s">
        <v>413</v>
      </c>
      <c r="K5" s="433" t="s">
        <v>412</v>
      </c>
      <c r="L5" s="801" t="s">
        <v>1207</v>
      </c>
      <c r="M5" s="334" t="s">
        <v>302</v>
      </c>
      <c r="N5" s="431" t="s">
        <v>413</v>
      </c>
    </row>
    <row r="6" spans="1:14" s="143" customFormat="1" ht="18.75">
      <c r="A6" s="162" t="s">
        <v>430</v>
      </c>
      <c r="B6" s="163"/>
      <c r="C6" s="381"/>
      <c r="D6" s="847"/>
      <c r="E6" s="149"/>
      <c r="F6" s="432"/>
      <c r="G6" s="423"/>
      <c r="H6" s="812"/>
      <c r="I6" s="149"/>
      <c r="J6" s="432"/>
      <c r="K6" s="420"/>
      <c r="L6" s="812"/>
      <c r="M6" s="149"/>
      <c r="N6" s="432"/>
    </row>
    <row r="7" spans="1:14" s="127" customFormat="1" ht="6" customHeight="1">
      <c r="A7" s="43"/>
      <c r="B7" s="6"/>
      <c r="C7" s="5"/>
      <c r="D7" s="803"/>
      <c r="E7" s="150"/>
      <c r="F7" s="142"/>
      <c r="G7" s="14"/>
      <c r="H7" s="803"/>
      <c r="I7" s="150"/>
      <c r="J7" s="142"/>
      <c r="K7" s="14"/>
      <c r="L7" s="803"/>
      <c r="M7" s="150"/>
      <c r="N7" s="142"/>
    </row>
    <row r="8" spans="1:14" s="127" customFormat="1" ht="16.5" customHeight="1">
      <c r="A8" s="10"/>
      <c r="B8" s="31" t="s">
        <v>1206</v>
      </c>
      <c r="C8" s="299" t="s">
        <v>509</v>
      </c>
      <c r="D8" s="840">
        <v>690</v>
      </c>
      <c r="E8" s="161" t="s">
        <v>1130</v>
      </c>
      <c r="F8" s="295"/>
      <c r="G8" s="41" t="s">
        <v>1142</v>
      </c>
      <c r="H8" s="840"/>
      <c r="I8" s="161"/>
      <c r="J8" s="295"/>
      <c r="K8" s="41" t="s">
        <v>509</v>
      </c>
      <c r="L8" s="840">
        <v>520</v>
      </c>
      <c r="M8" s="161" t="s">
        <v>1130</v>
      </c>
      <c r="N8" s="295"/>
    </row>
    <row r="9" spans="1:14" s="127" customFormat="1" ht="16.5" customHeight="1">
      <c r="A9" s="10"/>
      <c r="B9" s="14"/>
      <c r="C9" s="299" t="s">
        <v>501</v>
      </c>
      <c r="D9" s="840">
        <v>640</v>
      </c>
      <c r="E9" s="161" t="s">
        <v>1130</v>
      </c>
      <c r="F9" s="295"/>
      <c r="G9" s="41" t="s">
        <v>501</v>
      </c>
      <c r="H9" s="840">
        <v>740</v>
      </c>
      <c r="I9" s="161" t="s">
        <v>1130</v>
      </c>
      <c r="J9" s="295"/>
      <c r="K9" s="41" t="s">
        <v>505</v>
      </c>
      <c r="L9" s="840">
        <v>452</v>
      </c>
      <c r="M9" s="161" t="s">
        <v>1130</v>
      </c>
      <c r="N9" s="295"/>
    </row>
    <row r="10" spans="1:14" s="127" customFormat="1" ht="16.5" customHeight="1">
      <c r="A10" s="10"/>
      <c r="B10" s="14"/>
      <c r="C10" s="299" t="s">
        <v>499</v>
      </c>
      <c r="D10" s="840">
        <v>630</v>
      </c>
      <c r="E10" s="161" t="s">
        <v>1130</v>
      </c>
      <c r="F10" s="295"/>
      <c r="G10" s="41" t="s">
        <v>496</v>
      </c>
      <c r="H10" s="840">
        <v>700</v>
      </c>
      <c r="I10" s="161" t="s">
        <v>1130</v>
      </c>
      <c r="J10" s="295"/>
      <c r="K10" s="41" t="s">
        <v>1073</v>
      </c>
      <c r="L10" s="840">
        <v>260</v>
      </c>
      <c r="M10" s="161" t="s">
        <v>1130</v>
      </c>
      <c r="N10" s="295"/>
    </row>
    <row r="11" spans="1:14" s="127" customFormat="1" ht="16.5" customHeight="1">
      <c r="A11" s="10"/>
      <c r="B11" s="14"/>
      <c r="C11" s="299" t="s">
        <v>505</v>
      </c>
      <c r="D11" s="840">
        <v>600</v>
      </c>
      <c r="E11" s="161" t="s">
        <v>1130</v>
      </c>
      <c r="F11" s="295"/>
      <c r="G11" s="41" t="s">
        <v>603</v>
      </c>
      <c r="H11" s="840">
        <v>680</v>
      </c>
      <c r="I11" s="161" t="s">
        <v>1130</v>
      </c>
      <c r="J11" s="295"/>
      <c r="K11" s="41" t="s">
        <v>560</v>
      </c>
      <c r="L11" s="840">
        <v>210</v>
      </c>
      <c r="M11" s="161" t="s">
        <v>1130</v>
      </c>
      <c r="N11" s="295"/>
    </row>
    <row r="12" spans="1:14" s="127" customFormat="1" ht="16.5" customHeight="1">
      <c r="A12" s="10"/>
      <c r="B12" s="14"/>
      <c r="C12" s="299" t="s">
        <v>496</v>
      </c>
      <c r="D12" s="840">
        <v>580</v>
      </c>
      <c r="E12" s="161" t="s">
        <v>1130</v>
      </c>
      <c r="F12" s="295"/>
      <c r="G12" s="41" t="s">
        <v>502</v>
      </c>
      <c r="H12" s="840">
        <v>670</v>
      </c>
      <c r="I12" s="161" t="s">
        <v>1130</v>
      </c>
      <c r="J12" s="295"/>
      <c r="K12" s="41" t="s">
        <v>1074</v>
      </c>
      <c r="L12" s="840">
        <v>130</v>
      </c>
      <c r="M12" s="161" t="s">
        <v>1130</v>
      </c>
      <c r="N12" s="295"/>
    </row>
    <row r="13" spans="1:14" s="127" customFormat="1" ht="16.5" customHeight="1">
      <c r="A13" s="10"/>
      <c r="B13" s="14"/>
      <c r="C13" s="299" t="s">
        <v>1000</v>
      </c>
      <c r="D13" s="840">
        <v>550</v>
      </c>
      <c r="E13" s="161" t="s">
        <v>1130</v>
      </c>
      <c r="F13" s="295"/>
      <c r="G13" s="41" t="s">
        <v>1000</v>
      </c>
      <c r="H13" s="840">
        <v>550</v>
      </c>
      <c r="I13" s="161" t="s">
        <v>1130</v>
      </c>
      <c r="J13" s="295"/>
      <c r="K13" s="41" t="s">
        <v>380</v>
      </c>
      <c r="L13" s="840">
        <v>328</v>
      </c>
      <c r="M13" s="161" t="s">
        <v>1130</v>
      </c>
      <c r="N13" s="295"/>
    </row>
    <row r="14" spans="1:14" s="127" customFormat="1" ht="16.5" customHeight="1">
      <c r="A14" s="10"/>
      <c r="B14" s="14"/>
      <c r="C14" s="299" t="s">
        <v>514</v>
      </c>
      <c r="D14" s="840">
        <v>540</v>
      </c>
      <c r="E14" s="161" t="s">
        <v>1130</v>
      </c>
      <c r="F14" s="295"/>
      <c r="G14" s="41" t="s">
        <v>512</v>
      </c>
      <c r="H14" s="840">
        <v>500</v>
      </c>
      <c r="I14" s="161" t="s">
        <v>1130</v>
      </c>
      <c r="J14" s="295"/>
      <c r="K14" s="41" t="s">
        <v>1006</v>
      </c>
      <c r="L14" s="840">
        <f>SUM(L8:L13)</f>
        <v>1900</v>
      </c>
      <c r="M14" s="161"/>
      <c r="N14" s="295"/>
    </row>
    <row r="15" spans="1:14" s="127" customFormat="1" ht="16.5" customHeight="1">
      <c r="A15" s="10"/>
      <c r="B15" s="14"/>
      <c r="C15" s="299" t="s">
        <v>495</v>
      </c>
      <c r="D15" s="840">
        <v>535</v>
      </c>
      <c r="E15" s="161" t="s">
        <v>1130</v>
      </c>
      <c r="F15" s="295"/>
      <c r="G15" s="41" t="s">
        <v>506</v>
      </c>
      <c r="H15" s="840">
        <v>460</v>
      </c>
      <c r="I15" s="161" t="s">
        <v>1130</v>
      </c>
      <c r="J15" s="295"/>
      <c r="K15" s="41"/>
      <c r="L15" s="840"/>
      <c r="M15" s="161"/>
      <c r="N15" s="295"/>
    </row>
    <row r="16" spans="1:14" s="127" customFormat="1" ht="16.5" customHeight="1">
      <c r="A16" s="10"/>
      <c r="B16" s="14"/>
      <c r="C16" s="299" t="s">
        <v>502</v>
      </c>
      <c r="D16" s="840">
        <v>530</v>
      </c>
      <c r="E16" s="161" t="s">
        <v>1130</v>
      </c>
      <c r="F16" s="295"/>
      <c r="G16" s="41" t="s">
        <v>1002</v>
      </c>
      <c r="H16" s="840">
        <v>450</v>
      </c>
      <c r="I16" s="161" t="s">
        <v>1130</v>
      </c>
      <c r="J16" s="295"/>
      <c r="K16" s="41"/>
      <c r="L16" s="840"/>
      <c r="M16" s="161"/>
      <c r="N16" s="295"/>
    </row>
    <row r="17" spans="1:14" s="127" customFormat="1" ht="16.5" customHeight="1">
      <c r="A17" s="10"/>
      <c r="B17" s="14"/>
      <c r="C17" s="299" t="s">
        <v>504</v>
      </c>
      <c r="D17" s="840">
        <v>480</v>
      </c>
      <c r="E17" s="161" t="s">
        <v>1130</v>
      </c>
      <c r="F17" s="295"/>
      <c r="G17" s="41" t="s">
        <v>514</v>
      </c>
      <c r="H17" s="840">
        <v>450</v>
      </c>
      <c r="I17" s="161" t="s">
        <v>1130</v>
      </c>
      <c r="J17" s="295"/>
      <c r="K17" s="41" t="s">
        <v>1073</v>
      </c>
      <c r="L17" s="840">
        <v>260</v>
      </c>
      <c r="M17" s="161" t="s">
        <v>11</v>
      </c>
      <c r="N17" s="295">
        <v>2022</v>
      </c>
    </row>
    <row r="18" spans="1:14" s="127" customFormat="1" ht="16.5" customHeight="1">
      <c r="A18" s="10"/>
      <c r="B18" s="14"/>
      <c r="C18" s="299" t="s">
        <v>510</v>
      </c>
      <c r="D18" s="840">
        <v>455</v>
      </c>
      <c r="E18" s="161" t="s">
        <v>1130</v>
      </c>
      <c r="F18" s="295"/>
      <c r="G18" s="41" t="s">
        <v>510</v>
      </c>
      <c r="H18" s="840">
        <v>450</v>
      </c>
      <c r="I18" s="161" t="s">
        <v>1130</v>
      </c>
      <c r="J18" s="295"/>
      <c r="K18" s="41" t="s">
        <v>1075</v>
      </c>
      <c r="L18" s="840">
        <v>260</v>
      </c>
      <c r="M18" s="161" t="s">
        <v>11</v>
      </c>
      <c r="N18" s="295">
        <v>2019</v>
      </c>
    </row>
    <row r="19" spans="1:14" s="127" customFormat="1" ht="16.5" customHeight="1">
      <c r="A19" s="10"/>
      <c r="B19" s="14"/>
      <c r="C19" s="299" t="s">
        <v>1002</v>
      </c>
      <c r="D19" s="840">
        <v>450</v>
      </c>
      <c r="E19" s="161" t="s">
        <v>1130</v>
      </c>
      <c r="F19" s="295"/>
      <c r="G19" s="41" t="s">
        <v>503</v>
      </c>
      <c r="H19" s="840">
        <v>440</v>
      </c>
      <c r="I19" s="161" t="s">
        <v>1130</v>
      </c>
      <c r="J19" s="295"/>
      <c r="K19" s="41" t="s">
        <v>1076</v>
      </c>
      <c r="L19" s="840">
        <v>260</v>
      </c>
      <c r="M19" s="161" t="s">
        <v>11</v>
      </c>
      <c r="N19" s="295">
        <v>2019</v>
      </c>
    </row>
    <row r="20" spans="1:14" s="127" customFormat="1" ht="16.5" customHeight="1">
      <c r="A20" s="10"/>
      <c r="B20" s="14"/>
      <c r="C20" s="299" t="s">
        <v>513</v>
      </c>
      <c r="D20" s="840">
        <v>400</v>
      </c>
      <c r="E20" s="161" t="s">
        <v>1130</v>
      </c>
      <c r="F20" s="295"/>
      <c r="G20" s="41" t="s">
        <v>1001</v>
      </c>
      <c r="H20" s="840">
        <v>420</v>
      </c>
      <c r="I20" s="161" t="s">
        <v>1130</v>
      </c>
      <c r="J20" s="295"/>
      <c r="K20" s="41" t="s">
        <v>576</v>
      </c>
      <c r="L20" s="840">
        <v>200</v>
      </c>
      <c r="M20" s="161" t="s">
        <v>11</v>
      </c>
      <c r="N20" s="295">
        <v>2020</v>
      </c>
    </row>
    <row r="21" spans="1:14" s="127" customFormat="1" ht="16.5" customHeight="1">
      <c r="A21" s="10"/>
      <c r="B21" s="14"/>
      <c r="C21" s="299" t="s">
        <v>380</v>
      </c>
      <c r="D21" s="840">
        <v>3185</v>
      </c>
      <c r="E21" s="161" t="s">
        <v>1130</v>
      </c>
      <c r="F21" s="295"/>
      <c r="G21" s="41" t="s">
        <v>380</v>
      </c>
      <c r="H21" s="840">
        <v>12659</v>
      </c>
      <c r="I21" s="161" t="s">
        <v>1130</v>
      </c>
      <c r="J21" s="295"/>
      <c r="K21" s="41" t="s">
        <v>517</v>
      </c>
      <c r="L21" s="840">
        <v>200</v>
      </c>
      <c r="M21" s="161" t="s">
        <v>11</v>
      </c>
      <c r="N21" s="295">
        <v>2020</v>
      </c>
    </row>
    <row r="22" spans="1:14" s="127" customFormat="1" ht="16.5" customHeight="1">
      <c r="A22" s="10"/>
      <c r="B22" s="14"/>
      <c r="C22" s="299" t="s">
        <v>1006</v>
      </c>
      <c r="D22" s="840">
        <f>SUM(D8:D21)</f>
        <v>10265</v>
      </c>
      <c r="E22" s="161"/>
      <c r="F22" s="295"/>
      <c r="G22" s="41" t="s">
        <v>1006</v>
      </c>
      <c r="H22" s="803">
        <f>SUM(H9:H21)</f>
        <v>19169</v>
      </c>
      <c r="I22" s="161"/>
      <c r="J22" s="295"/>
      <c r="K22" s="41" t="s">
        <v>605</v>
      </c>
      <c r="L22" s="840">
        <v>130</v>
      </c>
      <c r="M22" s="161" t="s">
        <v>11</v>
      </c>
      <c r="N22" s="295">
        <v>2018</v>
      </c>
    </row>
    <row r="23" spans="1:14" s="127" customFormat="1" ht="16.5" customHeight="1">
      <c r="A23" s="10"/>
      <c r="B23" s="14"/>
      <c r="C23" s="299"/>
      <c r="D23" s="803"/>
      <c r="E23" s="161"/>
      <c r="F23" s="295"/>
      <c r="G23" s="477"/>
      <c r="H23" s="840"/>
      <c r="I23" s="161"/>
      <c r="J23" s="295"/>
      <c r="K23" s="41" t="s">
        <v>606</v>
      </c>
      <c r="L23" s="803">
        <v>130</v>
      </c>
      <c r="M23" s="161" t="s">
        <v>11</v>
      </c>
      <c r="N23" s="295">
        <v>2019</v>
      </c>
    </row>
    <row r="24" spans="1:14" s="127" customFormat="1" ht="16.5" customHeight="1">
      <c r="A24" s="10"/>
      <c r="B24" s="14"/>
      <c r="C24" s="299" t="s">
        <v>519</v>
      </c>
      <c r="D24" s="840">
        <v>750</v>
      </c>
      <c r="E24" s="161" t="s">
        <v>11</v>
      </c>
      <c r="F24" s="295">
        <v>2020</v>
      </c>
      <c r="G24" s="41" t="s">
        <v>576</v>
      </c>
      <c r="H24" s="840">
        <v>900</v>
      </c>
      <c r="I24" s="161" t="s">
        <v>11</v>
      </c>
      <c r="J24" s="295">
        <v>2019</v>
      </c>
      <c r="K24" s="41" t="s">
        <v>380</v>
      </c>
      <c r="L24" s="840">
        <v>256</v>
      </c>
      <c r="M24" s="161"/>
      <c r="N24" s="295"/>
    </row>
    <row r="25" spans="1:14" s="127" customFormat="1" ht="16.5" customHeight="1">
      <c r="A25" s="10"/>
      <c r="B25" s="14"/>
      <c r="C25" s="299" t="s">
        <v>1076</v>
      </c>
      <c r="D25" s="840">
        <v>700</v>
      </c>
      <c r="E25" s="161" t="s">
        <v>11</v>
      </c>
      <c r="F25" s="295">
        <v>2022</v>
      </c>
      <c r="G25" s="41" t="s">
        <v>519</v>
      </c>
      <c r="H25" s="840">
        <v>880</v>
      </c>
      <c r="I25" s="161" t="s">
        <v>11</v>
      </c>
      <c r="J25" s="295">
        <v>2019</v>
      </c>
      <c r="K25" s="41" t="s">
        <v>1006</v>
      </c>
      <c r="L25" s="840">
        <f>SUM(L17:L24)</f>
        <v>1696</v>
      </c>
      <c r="M25" s="161"/>
      <c r="N25" s="295"/>
    </row>
    <row r="26" spans="1:14" s="127" customFormat="1" ht="16.5" customHeight="1">
      <c r="A26" s="10"/>
      <c r="B26" s="14"/>
      <c r="C26" s="299" t="s">
        <v>576</v>
      </c>
      <c r="D26" s="803">
        <v>700</v>
      </c>
      <c r="E26" s="161" t="s">
        <v>11</v>
      </c>
      <c r="F26" s="295">
        <v>2019</v>
      </c>
      <c r="G26" s="41" t="s">
        <v>600</v>
      </c>
      <c r="H26" s="840">
        <v>800</v>
      </c>
      <c r="I26" s="161" t="s">
        <v>11</v>
      </c>
      <c r="J26" s="295">
        <v>2020</v>
      </c>
      <c r="K26" s="309"/>
      <c r="L26" s="803"/>
      <c r="M26" s="161"/>
      <c r="N26" s="295"/>
    </row>
    <row r="27" spans="1:14" s="127" customFormat="1" ht="16.5" customHeight="1">
      <c r="A27" s="10"/>
      <c r="B27" s="14"/>
      <c r="C27" s="299" t="s">
        <v>1012</v>
      </c>
      <c r="D27" s="803">
        <v>690</v>
      </c>
      <c r="E27" s="161" t="s">
        <v>11</v>
      </c>
      <c r="F27" s="295">
        <v>2020</v>
      </c>
      <c r="G27" s="41" t="s">
        <v>1076</v>
      </c>
      <c r="H27" s="840">
        <v>600</v>
      </c>
      <c r="I27" s="161" t="s">
        <v>11</v>
      </c>
      <c r="J27" s="295">
        <v>2022</v>
      </c>
      <c r="K27" s="309"/>
      <c r="L27" s="803"/>
      <c r="M27" s="161"/>
      <c r="N27" s="295"/>
    </row>
    <row r="28" spans="1:14" s="127" customFormat="1" ht="16.5" customHeight="1">
      <c r="A28" s="10"/>
      <c r="B28" s="14"/>
      <c r="C28" s="299" t="s">
        <v>1077</v>
      </c>
      <c r="D28" s="840">
        <v>650</v>
      </c>
      <c r="E28" s="161" t="s">
        <v>11</v>
      </c>
      <c r="F28" s="295">
        <v>2020</v>
      </c>
      <c r="G28" s="41" t="s">
        <v>497</v>
      </c>
      <c r="H28" s="840">
        <v>600</v>
      </c>
      <c r="I28" s="161" t="s">
        <v>11</v>
      </c>
      <c r="J28" s="295">
        <v>2020</v>
      </c>
      <c r="K28" s="309"/>
      <c r="L28" s="803"/>
      <c r="M28" s="161"/>
      <c r="N28" s="295"/>
    </row>
    <row r="29" spans="1:14" s="127" customFormat="1" ht="16.5" customHeight="1">
      <c r="A29" s="10"/>
      <c r="B29" s="14"/>
      <c r="C29" s="299" t="s">
        <v>495</v>
      </c>
      <c r="D29" s="840">
        <v>620</v>
      </c>
      <c r="E29" s="161" t="s">
        <v>11</v>
      </c>
      <c r="F29" s="295">
        <v>2018</v>
      </c>
      <c r="G29" s="41" t="s">
        <v>1010</v>
      </c>
      <c r="H29" s="840">
        <v>550</v>
      </c>
      <c r="I29" s="161" t="s">
        <v>11</v>
      </c>
      <c r="J29" s="295">
        <v>2020</v>
      </c>
      <c r="K29" s="309"/>
      <c r="L29" s="803"/>
      <c r="M29" s="161"/>
      <c r="N29" s="295"/>
    </row>
    <row r="30" spans="1:14" s="127" customFormat="1" ht="16.5" customHeight="1">
      <c r="A30" s="10"/>
      <c r="B30" s="14"/>
      <c r="C30" s="299" t="s">
        <v>514</v>
      </c>
      <c r="D30" s="840">
        <v>150</v>
      </c>
      <c r="E30" s="161" t="s">
        <v>10</v>
      </c>
      <c r="F30" s="295">
        <v>2020</v>
      </c>
      <c r="G30" s="41" t="s">
        <v>495</v>
      </c>
      <c r="H30" s="840">
        <v>400</v>
      </c>
      <c r="I30" s="161" t="s">
        <v>11</v>
      </c>
      <c r="J30" s="295">
        <v>2018</v>
      </c>
      <c r="K30" s="309"/>
      <c r="L30" s="803"/>
      <c r="M30" s="161"/>
      <c r="N30" s="295"/>
    </row>
    <row r="31" spans="1:14" s="127" customFormat="1" ht="16.5" customHeight="1">
      <c r="A31" s="10"/>
      <c r="B31" s="14"/>
      <c r="C31" s="299" t="s">
        <v>513</v>
      </c>
      <c r="D31" s="840">
        <v>150</v>
      </c>
      <c r="E31" s="161" t="s">
        <v>1131</v>
      </c>
      <c r="F31" s="295">
        <v>2020</v>
      </c>
      <c r="G31" s="41" t="s">
        <v>1018</v>
      </c>
      <c r="H31" s="840">
        <v>400</v>
      </c>
      <c r="I31" s="161" t="s">
        <v>11</v>
      </c>
      <c r="J31" s="295">
        <v>2020</v>
      </c>
      <c r="K31" s="309"/>
      <c r="L31" s="803"/>
      <c r="M31" s="161"/>
      <c r="N31" s="295"/>
    </row>
    <row r="32" spans="1:14" s="127" customFormat="1" ht="16.5" customHeight="1">
      <c r="A32" s="10"/>
      <c r="B32" s="14"/>
      <c r="C32" s="299" t="s">
        <v>380</v>
      </c>
      <c r="D32" s="840">
        <v>2716</v>
      </c>
      <c r="E32" s="161"/>
      <c r="F32" s="295"/>
      <c r="G32" s="41" t="s">
        <v>521</v>
      </c>
      <c r="H32" s="803">
        <v>350</v>
      </c>
      <c r="I32" s="161" t="s">
        <v>11</v>
      </c>
      <c r="J32" s="295">
        <v>2021</v>
      </c>
      <c r="K32" s="19"/>
      <c r="L32" s="803"/>
      <c r="M32" s="150"/>
      <c r="N32" s="142"/>
    </row>
    <row r="33" spans="1:14" s="127" customFormat="1" ht="16.5" customHeight="1">
      <c r="A33" s="10"/>
      <c r="B33" s="14"/>
      <c r="C33" s="299" t="s">
        <v>1006</v>
      </c>
      <c r="D33" s="803">
        <f>SUM(D24:D32)</f>
        <v>7126</v>
      </c>
      <c r="E33" s="161"/>
      <c r="F33" s="295"/>
      <c r="G33" s="41" t="s">
        <v>1009</v>
      </c>
      <c r="H33" s="840">
        <v>350</v>
      </c>
      <c r="I33" s="161" t="s">
        <v>11</v>
      </c>
      <c r="J33" s="295">
        <v>2020</v>
      </c>
      <c r="K33" s="309"/>
      <c r="L33" s="803"/>
      <c r="M33" s="161"/>
      <c r="N33" s="142"/>
    </row>
    <row r="34" spans="1:14" s="127" customFormat="1" ht="16.5" customHeight="1">
      <c r="A34" s="10"/>
      <c r="B34" s="14"/>
      <c r="C34" s="299"/>
      <c r="D34" s="803"/>
      <c r="E34" s="161"/>
      <c r="F34" s="295"/>
      <c r="G34" s="41" t="s">
        <v>380</v>
      </c>
      <c r="H34" s="840">
        <v>3477</v>
      </c>
      <c r="I34" s="161"/>
      <c r="J34" s="295"/>
      <c r="K34" s="19"/>
      <c r="L34" s="803"/>
      <c r="M34" s="150"/>
      <c r="N34" s="295"/>
    </row>
    <row r="35" spans="1:14" s="127" customFormat="1" ht="16.5" customHeight="1">
      <c r="A35" s="10"/>
      <c r="B35" s="14"/>
      <c r="C35" s="299" t="s">
        <v>1078</v>
      </c>
      <c r="D35" s="803"/>
      <c r="E35" s="161"/>
      <c r="F35" s="295"/>
      <c r="G35" s="41" t="s">
        <v>1006</v>
      </c>
      <c r="H35" s="840">
        <f>SUM(H23:H34)</f>
        <v>9307</v>
      </c>
      <c r="I35" s="161"/>
      <c r="J35" s="295"/>
      <c r="K35" s="19"/>
      <c r="L35" s="803"/>
      <c r="M35" s="150"/>
      <c r="N35" s="142"/>
    </row>
    <row r="36" spans="1:14" s="127" customFormat="1" ht="16.5" customHeight="1">
      <c r="A36" s="10"/>
      <c r="B36" s="14"/>
      <c r="C36" s="299" t="s">
        <v>603</v>
      </c>
      <c r="D36" s="840">
        <v>600</v>
      </c>
      <c r="E36" s="161" t="s">
        <v>1130</v>
      </c>
      <c r="F36" s="295"/>
      <c r="G36" s="41"/>
      <c r="H36" s="840"/>
      <c r="I36" s="161"/>
      <c r="J36" s="295"/>
      <c r="K36" s="19"/>
      <c r="L36" s="803"/>
      <c r="M36" s="150"/>
      <c r="N36" s="142"/>
    </row>
    <row r="37" spans="1:14" s="127" customFormat="1" ht="16.5" customHeight="1">
      <c r="A37" s="10"/>
      <c r="B37" s="14"/>
      <c r="C37" s="299" t="s">
        <v>546</v>
      </c>
      <c r="D37" s="840">
        <v>420</v>
      </c>
      <c r="E37" s="161" t="s">
        <v>1130</v>
      </c>
      <c r="F37" s="295"/>
      <c r="G37" s="41" t="s">
        <v>1079</v>
      </c>
      <c r="H37" s="840"/>
      <c r="I37" s="161"/>
      <c r="J37" s="295"/>
      <c r="K37" s="19"/>
      <c r="L37" s="803"/>
      <c r="M37" s="150"/>
      <c r="N37" s="142"/>
    </row>
    <row r="38" spans="1:14" s="127" customFormat="1" ht="16.5" customHeight="1">
      <c r="A38" s="10"/>
      <c r="B38" s="14"/>
      <c r="C38" s="299" t="s">
        <v>616</v>
      </c>
      <c r="D38" s="840">
        <v>360</v>
      </c>
      <c r="E38" s="161" t="s">
        <v>1130</v>
      </c>
      <c r="F38" s="295"/>
      <c r="G38" s="41" t="s">
        <v>531</v>
      </c>
      <c r="H38" s="840">
        <v>450</v>
      </c>
      <c r="I38" s="161" t="s">
        <v>1130</v>
      </c>
      <c r="J38" s="295"/>
      <c r="K38" s="19"/>
      <c r="L38" s="803"/>
      <c r="M38" s="150"/>
      <c r="N38" s="142"/>
    </row>
    <row r="39" spans="1:14" s="127" customFormat="1" ht="16.5" customHeight="1">
      <c r="A39" s="10"/>
      <c r="B39" s="14"/>
      <c r="C39" s="299" t="s">
        <v>619</v>
      </c>
      <c r="D39" s="840">
        <v>320</v>
      </c>
      <c r="E39" s="161" t="s">
        <v>1130</v>
      </c>
      <c r="F39" s="295"/>
      <c r="G39" s="41" t="s">
        <v>1080</v>
      </c>
      <c r="H39" s="840">
        <v>300</v>
      </c>
      <c r="I39" s="161" t="s">
        <v>1130</v>
      </c>
      <c r="J39" s="295"/>
      <c r="K39" s="19"/>
      <c r="L39" s="803"/>
      <c r="M39" s="150"/>
      <c r="N39" s="142"/>
    </row>
    <row r="40" spans="1:14" s="127" customFormat="1" ht="16.5" customHeight="1">
      <c r="A40" s="10"/>
      <c r="B40" s="14"/>
      <c r="C40" s="299" t="s">
        <v>607</v>
      </c>
      <c r="D40" s="840">
        <v>300</v>
      </c>
      <c r="E40" s="161" t="s">
        <v>1130</v>
      </c>
      <c r="F40" s="295"/>
      <c r="G40" s="41" t="s">
        <v>526</v>
      </c>
      <c r="H40" s="840">
        <v>220</v>
      </c>
      <c r="I40" s="161" t="s">
        <v>1130</v>
      </c>
      <c r="J40" s="295"/>
      <c r="K40" s="19"/>
      <c r="L40" s="803"/>
      <c r="M40" s="150"/>
      <c r="N40" s="142"/>
    </row>
    <row r="41" spans="1:14" s="127" customFormat="1" ht="16.5" customHeight="1">
      <c r="A41" s="10"/>
      <c r="B41" s="14"/>
      <c r="C41" s="299" t="s">
        <v>1140</v>
      </c>
      <c r="D41" s="840">
        <v>7577</v>
      </c>
      <c r="E41" s="161" t="s">
        <v>1130</v>
      </c>
      <c r="F41" s="295"/>
      <c r="G41" s="41" t="s">
        <v>380</v>
      </c>
      <c r="H41" s="840">
        <v>180</v>
      </c>
      <c r="I41" s="161" t="s">
        <v>1130</v>
      </c>
      <c r="J41" s="295"/>
      <c r="K41" s="19"/>
      <c r="L41" s="803"/>
      <c r="M41" s="150"/>
      <c r="N41" s="142"/>
    </row>
    <row r="42" spans="1:14" s="127" customFormat="1" ht="16.5" customHeight="1">
      <c r="A42" s="10"/>
      <c r="B42" s="14"/>
      <c r="C42" s="299" t="s">
        <v>1006</v>
      </c>
      <c r="D42" s="840">
        <f>SUM(D36:D41)</f>
        <v>9577</v>
      </c>
      <c r="E42" s="161"/>
      <c r="F42" s="295"/>
      <c r="G42" s="41" t="s">
        <v>1006</v>
      </c>
      <c r="H42" s="840">
        <f>SUM(H38:H41)</f>
        <v>1150</v>
      </c>
      <c r="I42" s="161"/>
      <c r="J42" s="295"/>
      <c r="K42" s="19"/>
      <c r="L42" s="803"/>
      <c r="M42" s="150"/>
      <c r="N42" s="142"/>
    </row>
    <row r="43" spans="1:14" s="127" customFormat="1" ht="16.5" customHeight="1">
      <c r="A43" s="10"/>
      <c r="B43" s="14"/>
      <c r="C43" s="299"/>
      <c r="D43" s="840"/>
      <c r="E43" s="161"/>
      <c r="F43" s="295"/>
      <c r="G43" s="41"/>
      <c r="H43" s="840"/>
      <c r="I43" s="161"/>
      <c r="J43" s="295"/>
      <c r="K43" s="19"/>
      <c r="L43" s="803"/>
      <c r="M43" s="150"/>
      <c r="N43" s="142"/>
    </row>
    <row r="44" spans="1:14" s="127" customFormat="1" ht="16.5" customHeight="1">
      <c r="A44" s="10"/>
      <c r="B44" s="14"/>
      <c r="C44" s="299" t="s">
        <v>1010</v>
      </c>
      <c r="D44" s="840">
        <v>320</v>
      </c>
      <c r="E44" s="161" t="s">
        <v>1133</v>
      </c>
      <c r="F44" s="295">
        <v>2020</v>
      </c>
      <c r="G44" s="41" t="s">
        <v>522</v>
      </c>
      <c r="H44" s="840">
        <v>300</v>
      </c>
      <c r="I44" s="161" t="s">
        <v>11</v>
      </c>
      <c r="J44" s="295">
        <v>2020</v>
      </c>
      <c r="K44" s="19"/>
      <c r="L44" s="803"/>
      <c r="M44" s="150"/>
      <c r="N44" s="142"/>
    </row>
    <row r="45" spans="1:14" s="127" customFormat="1" ht="16.5" customHeight="1">
      <c r="A45" s="10"/>
      <c r="B45" s="14"/>
      <c r="C45" s="299" t="s">
        <v>380</v>
      </c>
      <c r="D45" s="840">
        <v>1580</v>
      </c>
      <c r="E45" s="161"/>
      <c r="F45" s="295"/>
      <c r="G45" s="41" t="s">
        <v>1020</v>
      </c>
      <c r="H45" s="803">
        <v>300</v>
      </c>
      <c r="I45" s="161" t="s">
        <v>11</v>
      </c>
      <c r="J45" s="295">
        <v>2019</v>
      </c>
      <c r="K45" s="19"/>
      <c r="L45" s="803"/>
      <c r="M45" s="150"/>
      <c r="N45" s="142"/>
    </row>
    <row r="46" spans="1:14" s="127" customFormat="1" ht="16.5" customHeight="1">
      <c r="A46" s="10"/>
      <c r="B46" s="14"/>
      <c r="C46" s="299" t="s">
        <v>1006</v>
      </c>
      <c r="D46" s="840">
        <f>SUM(D43:D45)</f>
        <v>1900</v>
      </c>
      <c r="E46" s="161"/>
      <c r="F46" s="295"/>
      <c r="G46" s="41" t="s">
        <v>380</v>
      </c>
      <c r="H46" s="803">
        <v>130</v>
      </c>
      <c r="I46" s="161"/>
      <c r="J46" s="295"/>
      <c r="K46" s="19"/>
      <c r="L46" s="803"/>
      <c r="M46" s="150"/>
      <c r="N46" s="142"/>
    </row>
    <row r="47" spans="1:14" s="127" customFormat="1" ht="16.5" customHeight="1">
      <c r="A47" s="10"/>
      <c r="B47" s="14"/>
      <c r="C47" s="299"/>
      <c r="D47" s="840"/>
      <c r="E47" s="161"/>
      <c r="F47" s="295"/>
      <c r="G47" s="41" t="s">
        <v>1006</v>
      </c>
      <c r="H47" s="840">
        <f>SUM(H44:H46)</f>
        <v>730</v>
      </c>
      <c r="I47" s="161"/>
      <c r="J47" s="295"/>
      <c r="K47" s="19"/>
      <c r="L47" s="803"/>
      <c r="M47" s="150"/>
      <c r="N47" s="142"/>
    </row>
    <row r="48" spans="1:14" s="127" customFormat="1" ht="16.5" customHeight="1">
      <c r="A48" s="10"/>
      <c r="B48" s="14"/>
      <c r="C48" s="299" t="s">
        <v>1081</v>
      </c>
      <c r="D48" s="840"/>
      <c r="E48" s="161"/>
      <c r="F48" s="295"/>
      <c r="G48" s="477"/>
      <c r="H48" s="840"/>
      <c r="I48" s="161"/>
      <c r="J48" s="295"/>
      <c r="K48" s="19"/>
      <c r="L48" s="803"/>
      <c r="M48" s="150"/>
      <c r="N48" s="142"/>
    </row>
    <row r="49" spans="1:14" s="127" customFormat="1" ht="16.5" customHeight="1">
      <c r="A49" s="10"/>
      <c r="B49" s="14"/>
      <c r="C49" s="299" t="s">
        <v>1015</v>
      </c>
      <c r="D49" s="840">
        <v>750</v>
      </c>
      <c r="E49" s="161" t="s">
        <v>1130</v>
      </c>
      <c r="F49" s="295"/>
      <c r="G49" s="41" t="s">
        <v>1082</v>
      </c>
      <c r="H49" s="840"/>
      <c r="I49" s="161"/>
      <c r="J49" s="295"/>
      <c r="K49" s="19"/>
      <c r="L49" s="803"/>
      <c r="M49" s="150"/>
      <c r="N49" s="142"/>
    </row>
    <row r="50" spans="1:14" s="127" customFormat="1" ht="16.5" customHeight="1">
      <c r="A50" s="10"/>
      <c r="B50" s="14"/>
      <c r="C50" s="299" t="s">
        <v>600</v>
      </c>
      <c r="D50" s="803">
        <v>660</v>
      </c>
      <c r="E50" s="161" t="s">
        <v>1130</v>
      </c>
      <c r="F50" s="295"/>
      <c r="G50" s="41" t="s">
        <v>523</v>
      </c>
      <c r="H50" s="840">
        <v>1000</v>
      </c>
      <c r="I50" s="161" t="s">
        <v>1130</v>
      </c>
      <c r="J50" s="295"/>
      <c r="K50" s="19"/>
      <c r="L50" s="803"/>
      <c r="M50" s="150"/>
      <c r="N50" s="142"/>
    </row>
    <row r="51" spans="1:14" s="127" customFormat="1" ht="16.5" customHeight="1">
      <c r="A51" s="10"/>
      <c r="B51" s="14"/>
      <c r="C51" s="299" t="s">
        <v>599</v>
      </c>
      <c r="D51" s="840">
        <v>600</v>
      </c>
      <c r="E51" s="161" t="s">
        <v>1130</v>
      </c>
      <c r="F51" s="295"/>
      <c r="G51" s="41" t="s">
        <v>1083</v>
      </c>
      <c r="H51" s="803">
        <v>600</v>
      </c>
      <c r="I51" s="161" t="s">
        <v>1130</v>
      </c>
      <c r="J51" s="295"/>
      <c r="K51" s="14"/>
      <c r="L51" s="803"/>
      <c r="M51" s="150"/>
      <c r="N51" s="142"/>
    </row>
    <row r="52" spans="1:14" s="127" customFormat="1" ht="16.5" customHeight="1">
      <c r="A52" s="10"/>
      <c r="B52" s="14"/>
      <c r="C52" s="299" t="s">
        <v>1020</v>
      </c>
      <c r="D52" s="840">
        <v>600</v>
      </c>
      <c r="E52" s="161" t="s">
        <v>1130</v>
      </c>
      <c r="F52" s="295"/>
      <c r="G52" s="41" t="s">
        <v>601</v>
      </c>
      <c r="H52" s="803">
        <v>460</v>
      </c>
      <c r="I52" s="161" t="s">
        <v>1130</v>
      </c>
      <c r="J52" s="295"/>
      <c r="K52" s="14"/>
      <c r="L52" s="803"/>
      <c r="M52" s="150"/>
      <c r="N52" s="142"/>
    </row>
    <row r="53" spans="1:14" s="127" customFormat="1" ht="16.5" customHeight="1">
      <c r="A53" s="10"/>
      <c r="B53" s="14"/>
      <c r="C53" s="299" t="s">
        <v>608</v>
      </c>
      <c r="D53" s="840">
        <v>600</v>
      </c>
      <c r="E53" s="161" t="s">
        <v>1130</v>
      </c>
      <c r="F53" s="295"/>
      <c r="G53" s="41" t="s">
        <v>1025</v>
      </c>
      <c r="H53" s="803">
        <v>440</v>
      </c>
      <c r="I53" s="161" t="s">
        <v>1130</v>
      </c>
      <c r="J53" s="295"/>
      <c r="K53" s="14"/>
      <c r="L53" s="803"/>
      <c r="M53" s="150"/>
      <c r="N53" s="142"/>
    </row>
    <row r="54" spans="1:14" s="127" customFormat="1" ht="16.5" customHeight="1">
      <c r="A54" s="10"/>
      <c r="B54" s="14"/>
      <c r="C54" s="299" t="s">
        <v>602</v>
      </c>
      <c r="D54" s="840">
        <v>500</v>
      </c>
      <c r="E54" s="161" t="s">
        <v>1130</v>
      </c>
      <c r="F54" s="295"/>
      <c r="G54" s="41" t="s">
        <v>1030</v>
      </c>
      <c r="H54" s="803">
        <v>440</v>
      </c>
      <c r="I54" s="161" t="s">
        <v>1130</v>
      </c>
      <c r="J54" s="295"/>
      <c r="K54" s="14"/>
      <c r="L54" s="803"/>
      <c r="M54" s="150"/>
      <c r="N54" s="142"/>
    </row>
    <row r="55" spans="1:14" s="127" customFormat="1" ht="16.5" customHeight="1">
      <c r="A55" s="10"/>
      <c r="B55" s="14"/>
      <c r="C55" s="299" t="s">
        <v>1140</v>
      </c>
      <c r="D55" s="840">
        <v>1346</v>
      </c>
      <c r="E55" s="161" t="s">
        <v>1130</v>
      </c>
      <c r="F55" s="295"/>
      <c r="G55" s="41" t="s">
        <v>1084</v>
      </c>
      <c r="H55" s="840">
        <v>350</v>
      </c>
      <c r="I55" s="161" t="s">
        <v>1130</v>
      </c>
      <c r="J55" s="295"/>
      <c r="K55" s="14"/>
      <c r="L55" s="803"/>
      <c r="M55" s="150"/>
      <c r="N55" s="142"/>
    </row>
    <row r="56" spans="1:14" s="127" customFormat="1" ht="16.5" customHeight="1">
      <c r="A56" s="10"/>
      <c r="B56" s="14"/>
      <c r="C56" s="299" t="s">
        <v>1006</v>
      </c>
      <c r="D56" s="840">
        <f>SUM(D49:D55)</f>
        <v>5056</v>
      </c>
      <c r="E56" s="161"/>
      <c r="F56" s="295"/>
      <c r="G56" s="41" t="s">
        <v>380</v>
      </c>
      <c r="H56" s="840">
        <v>1515</v>
      </c>
      <c r="I56" s="161" t="s">
        <v>1130</v>
      </c>
      <c r="J56" s="295"/>
      <c r="K56" s="14"/>
      <c r="L56" s="803"/>
      <c r="M56" s="150"/>
      <c r="N56" s="142"/>
    </row>
    <row r="57" spans="1:14" s="127" customFormat="1" ht="16.5" customHeight="1">
      <c r="A57" s="10"/>
      <c r="B57" s="14"/>
      <c r="C57" s="299"/>
      <c r="D57" s="840"/>
      <c r="E57" s="161"/>
      <c r="F57" s="295"/>
      <c r="G57" s="41" t="s">
        <v>1006</v>
      </c>
      <c r="H57" s="840">
        <f>SUM(H50:H56)</f>
        <v>4805</v>
      </c>
      <c r="I57" s="161"/>
      <c r="J57" s="295"/>
      <c r="K57" s="14"/>
      <c r="L57" s="803"/>
      <c r="M57" s="150"/>
      <c r="N57" s="142"/>
    </row>
    <row r="58" spans="1:14" s="127" customFormat="1" ht="16.5" customHeight="1">
      <c r="A58" s="10"/>
      <c r="B58" s="14"/>
      <c r="C58" s="299" t="s">
        <v>604</v>
      </c>
      <c r="D58" s="840">
        <v>660</v>
      </c>
      <c r="E58" s="161" t="s">
        <v>1133</v>
      </c>
      <c r="F58" s="295">
        <v>2019</v>
      </c>
      <c r="G58" s="41"/>
      <c r="H58" s="840"/>
      <c r="I58" s="161"/>
      <c r="J58" s="295"/>
      <c r="K58" s="14"/>
      <c r="L58" s="803"/>
      <c r="M58" s="150"/>
      <c r="N58" s="142"/>
    </row>
    <row r="59" spans="1:14" s="127" customFormat="1" ht="16.5" customHeight="1">
      <c r="A59" s="10"/>
      <c r="B59" s="14"/>
      <c r="C59" s="299" t="s">
        <v>600</v>
      </c>
      <c r="D59" s="840">
        <v>660</v>
      </c>
      <c r="E59" s="161" t="s">
        <v>1133</v>
      </c>
      <c r="F59" s="295">
        <v>2020</v>
      </c>
      <c r="G59" s="41" t="s">
        <v>1028</v>
      </c>
      <c r="H59" s="840">
        <v>400</v>
      </c>
      <c r="I59" s="161" t="s">
        <v>11</v>
      </c>
      <c r="J59" s="295">
        <v>2019</v>
      </c>
      <c r="K59" s="14"/>
      <c r="L59" s="803"/>
      <c r="M59" s="150"/>
      <c r="N59" s="142"/>
    </row>
    <row r="60" spans="1:14" s="127" customFormat="1" ht="16.5" customHeight="1">
      <c r="A60" s="10"/>
      <c r="B60" s="14"/>
      <c r="C60" s="299" t="s">
        <v>1085</v>
      </c>
      <c r="D60" s="840">
        <v>600</v>
      </c>
      <c r="E60" s="161" t="s">
        <v>1133</v>
      </c>
      <c r="F60" s="295">
        <v>2019</v>
      </c>
      <c r="G60" s="41" t="s">
        <v>1008</v>
      </c>
      <c r="H60" s="840">
        <v>400</v>
      </c>
      <c r="I60" s="161" t="s">
        <v>11</v>
      </c>
      <c r="J60" s="295">
        <v>2021</v>
      </c>
      <c r="K60" s="14"/>
      <c r="L60" s="803"/>
      <c r="M60" s="150"/>
      <c r="N60" s="142"/>
    </row>
    <row r="61" spans="1:14" s="127" customFormat="1" ht="16.5" customHeight="1">
      <c r="A61" s="10"/>
      <c r="B61" s="14"/>
      <c r="C61" s="299" t="s">
        <v>576</v>
      </c>
      <c r="D61" s="803">
        <v>600</v>
      </c>
      <c r="E61" s="161" t="s">
        <v>1133</v>
      </c>
      <c r="F61" s="295">
        <v>2019</v>
      </c>
      <c r="G61" s="41" t="s">
        <v>1016</v>
      </c>
      <c r="H61" s="803">
        <v>400</v>
      </c>
      <c r="I61" s="161" t="s">
        <v>11</v>
      </c>
      <c r="J61" s="295">
        <v>2021</v>
      </c>
      <c r="K61" s="14"/>
      <c r="L61" s="803"/>
      <c r="M61" s="150"/>
      <c r="N61" s="142"/>
    </row>
    <row r="62" spans="1:14" s="127" customFormat="1" ht="16.5" customHeight="1">
      <c r="A62" s="10"/>
      <c r="B62" s="14"/>
      <c r="C62" s="299" t="s">
        <v>609</v>
      </c>
      <c r="D62" s="803">
        <v>450</v>
      </c>
      <c r="E62" s="161" t="s">
        <v>1133</v>
      </c>
      <c r="F62" s="295">
        <v>2018</v>
      </c>
      <c r="G62" s="41" t="s">
        <v>1023</v>
      </c>
      <c r="H62" s="803">
        <v>350</v>
      </c>
      <c r="I62" s="161" t="s">
        <v>11</v>
      </c>
      <c r="J62" s="295">
        <v>2019</v>
      </c>
      <c r="K62" s="14"/>
      <c r="L62" s="803"/>
      <c r="M62" s="150"/>
      <c r="N62" s="142"/>
    </row>
    <row r="63" spans="1:14" s="127" customFormat="1" ht="16.5" customHeight="1">
      <c r="A63" s="10"/>
      <c r="B63" s="14"/>
      <c r="C63" s="299" t="s">
        <v>380</v>
      </c>
      <c r="D63" s="840">
        <v>2770</v>
      </c>
      <c r="E63" s="161"/>
      <c r="F63" s="295"/>
      <c r="G63" s="41" t="s">
        <v>515</v>
      </c>
      <c r="H63" s="803">
        <v>300</v>
      </c>
      <c r="I63" s="161" t="s">
        <v>11</v>
      </c>
      <c r="J63" s="295">
        <v>2019</v>
      </c>
      <c r="K63" s="14"/>
      <c r="L63" s="803"/>
      <c r="M63" s="150"/>
      <c r="N63" s="142"/>
    </row>
    <row r="64" spans="1:14" s="127" customFormat="1" ht="16.5" customHeight="1">
      <c r="A64" s="10"/>
      <c r="B64" s="14"/>
      <c r="C64" s="299" t="s">
        <v>1006</v>
      </c>
      <c r="D64" s="840">
        <f>SUM(D57:D63)</f>
        <v>5740</v>
      </c>
      <c r="E64" s="161"/>
      <c r="F64" s="295"/>
      <c r="G64" s="41" t="s">
        <v>380</v>
      </c>
      <c r="H64" s="840">
        <v>1245</v>
      </c>
      <c r="I64" s="161"/>
      <c r="J64" s="295"/>
      <c r="K64" s="14"/>
      <c r="L64" s="803"/>
      <c r="M64" s="150"/>
      <c r="N64" s="142"/>
    </row>
    <row r="65" spans="1:14" s="127" customFormat="1" ht="16.5" customHeight="1">
      <c r="A65" s="10"/>
      <c r="B65" s="14"/>
      <c r="C65" s="299"/>
      <c r="D65" s="840"/>
      <c r="E65" s="161"/>
      <c r="F65" s="295"/>
      <c r="G65" s="41" t="s">
        <v>1006</v>
      </c>
      <c r="H65" s="840">
        <f>SUM(H58:H64)</f>
        <v>3095</v>
      </c>
      <c r="I65" s="161"/>
      <c r="J65" s="295"/>
      <c r="K65" s="14"/>
      <c r="L65" s="803"/>
      <c r="M65" s="150"/>
      <c r="N65" s="142"/>
    </row>
    <row r="66" spans="1:14" s="127" customFormat="1" ht="16.5" customHeight="1">
      <c r="A66" s="10"/>
      <c r="B66" s="14"/>
      <c r="C66" s="299" t="s">
        <v>1086</v>
      </c>
      <c r="D66" s="840"/>
      <c r="E66" s="161"/>
      <c r="F66" s="295"/>
      <c r="G66" s="309"/>
      <c r="H66" s="840"/>
      <c r="I66" s="161"/>
      <c r="J66" s="295"/>
      <c r="K66" s="14"/>
      <c r="L66" s="803"/>
      <c r="M66" s="150"/>
      <c r="N66" s="142"/>
    </row>
    <row r="67" spans="1:14" s="127" customFormat="1" ht="16.5" customHeight="1">
      <c r="A67" s="10"/>
      <c r="B67" s="14"/>
      <c r="C67" s="299" t="s">
        <v>1073</v>
      </c>
      <c r="D67" s="840">
        <v>470</v>
      </c>
      <c r="E67" s="161" t="s">
        <v>1130</v>
      </c>
      <c r="F67" s="295"/>
      <c r="G67" s="309"/>
      <c r="H67" s="803"/>
      <c r="I67" s="161"/>
      <c r="J67" s="295"/>
      <c r="K67" s="14"/>
      <c r="L67" s="803"/>
      <c r="M67" s="150"/>
      <c r="N67" s="142"/>
    </row>
    <row r="68" spans="1:14" s="127" customFormat="1" ht="16.5" customHeight="1">
      <c r="A68" s="10"/>
      <c r="B68" s="14"/>
      <c r="C68" s="299" t="s">
        <v>531</v>
      </c>
      <c r="D68" s="840">
        <v>410</v>
      </c>
      <c r="E68" s="161" t="s">
        <v>1130</v>
      </c>
      <c r="F68" s="295"/>
      <c r="G68" s="309"/>
      <c r="H68" s="803"/>
      <c r="I68" s="161"/>
      <c r="J68" s="295"/>
      <c r="K68" s="14"/>
      <c r="L68" s="803"/>
      <c r="M68" s="150"/>
      <c r="N68" s="142"/>
    </row>
    <row r="69" spans="1:14" s="127" customFormat="1" ht="16.5" customHeight="1">
      <c r="A69" s="10"/>
      <c r="B69" s="14"/>
      <c r="C69" s="299" t="s">
        <v>1005</v>
      </c>
      <c r="D69" s="840">
        <v>300</v>
      </c>
      <c r="E69" s="161" t="s">
        <v>1130</v>
      </c>
      <c r="F69" s="295"/>
      <c r="G69" s="309"/>
      <c r="H69" s="803"/>
      <c r="I69" s="161"/>
      <c r="J69" s="295"/>
      <c r="K69" s="14"/>
      <c r="L69" s="803"/>
      <c r="M69" s="150"/>
      <c r="N69" s="142"/>
    </row>
    <row r="70" spans="1:14" s="127" customFormat="1" ht="16.5" customHeight="1">
      <c r="A70" s="10"/>
      <c r="B70" s="14"/>
      <c r="C70" s="299" t="s">
        <v>1025</v>
      </c>
      <c r="D70" s="840">
        <v>300</v>
      </c>
      <c r="E70" s="161" t="s">
        <v>1130</v>
      </c>
      <c r="F70" s="295"/>
      <c r="G70" s="309"/>
      <c r="H70" s="803"/>
      <c r="I70" s="161"/>
      <c r="J70" s="295"/>
      <c r="K70" s="14"/>
      <c r="L70" s="803"/>
      <c r="M70" s="150"/>
      <c r="N70" s="142"/>
    </row>
    <row r="71" spans="1:14" s="127" customFormat="1" ht="16.5" customHeight="1">
      <c r="A71" s="10"/>
      <c r="B71" s="14"/>
      <c r="C71" s="299" t="s">
        <v>1087</v>
      </c>
      <c r="D71" s="840">
        <v>300</v>
      </c>
      <c r="E71" s="161" t="s">
        <v>1130</v>
      </c>
      <c r="F71" s="295"/>
      <c r="G71" s="309"/>
      <c r="H71" s="803"/>
      <c r="I71" s="161"/>
      <c r="J71" s="295"/>
      <c r="K71" s="14"/>
      <c r="L71" s="803"/>
      <c r="M71" s="150"/>
      <c r="N71" s="142"/>
    </row>
    <row r="72" spans="1:14" s="127" customFormat="1" ht="16.5" customHeight="1">
      <c r="A72" s="10"/>
      <c r="B72" s="14"/>
      <c r="C72" s="299" t="s">
        <v>1080</v>
      </c>
      <c r="D72" s="840">
        <v>300</v>
      </c>
      <c r="E72" s="161" t="s">
        <v>1130</v>
      </c>
      <c r="F72" s="295"/>
      <c r="G72" s="309"/>
      <c r="H72" s="803"/>
      <c r="I72" s="161"/>
      <c r="J72" s="295"/>
      <c r="K72" s="14"/>
      <c r="L72" s="803"/>
      <c r="M72" s="150"/>
      <c r="N72" s="142"/>
    </row>
    <row r="73" spans="1:14" s="127" customFormat="1" ht="16.5" customHeight="1">
      <c r="A73" s="10"/>
      <c r="B73" s="14"/>
      <c r="C73" s="299" t="s">
        <v>1140</v>
      </c>
      <c r="D73" s="840">
        <v>465</v>
      </c>
      <c r="E73" s="161" t="s">
        <v>1130</v>
      </c>
      <c r="F73" s="295"/>
      <c r="G73" s="309"/>
      <c r="H73" s="803"/>
      <c r="I73" s="161"/>
      <c r="J73" s="295"/>
      <c r="K73" s="14"/>
      <c r="L73" s="803"/>
      <c r="M73" s="150"/>
      <c r="N73" s="142"/>
    </row>
    <row r="74" spans="1:14" s="127" customFormat="1" ht="16.5" customHeight="1">
      <c r="A74" s="10"/>
      <c r="B74" s="14"/>
      <c r="C74" s="299" t="s">
        <v>1006</v>
      </c>
      <c r="D74" s="803">
        <f>SUM(D67:D73)</f>
        <v>2545</v>
      </c>
      <c r="E74" s="161"/>
      <c r="F74" s="295"/>
      <c r="G74" s="309"/>
      <c r="H74" s="803"/>
      <c r="I74" s="161"/>
      <c r="J74" s="295"/>
      <c r="K74" s="14"/>
      <c r="L74" s="803"/>
      <c r="M74" s="150"/>
      <c r="N74" s="142"/>
    </row>
    <row r="75" spans="1:14" s="127" customFormat="1" ht="16.5" customHeight="1">
      <c r="A75" s="10"/>
      <c r="B75" s="14"/>
      <c r="C75" s="299"/>
      <c r="D75" s="803"/>
      <c r="E75" s="161"/>
      <c r="F75" s="295"/>
      <c r="G75" s="19"/>
      <c r="H75" s="803"/>
      <c r="I75" s="161"/>
      <c r="J75" s="142"/>
      <c r="K75" s="19"/>
      <c r="L75" s="803"/>
      <c r="M75" s="150"/>
      <c r="N75" s="142"/>
    </row>
    <row r="76" spans="1:14" s="127" customFormat="1" ht="16.5" customHeight="1">
      <c r="A76" s="10"/>
      <c r="B76" s="14"/>
      <c r="C76" s="299" t="s">
        <v>525</v>
      </c>
      <c r="D76" s="840">
        <v>360</v>
      </c>
      <c r="E76" s="161" t="s">
        <v>1133</v>
      </c>
      <c r="F76" s="295">
        <v>2019</v>
      </c>
      <c r="G76" s="41"/>
      <c r="H76" s="803"/>
      <c r="I76" s="161"/>
      <c r="J76" s="295"/>
      <c r="K76" s="14"/>
      <c r="L76" s="803"/>
      <c r="M76" s="150"/>
      <c r="N76" s="142"/>
    </row>
    <row r="77" spans="1:14" s="127" customFormat="1" ht="16.5" customHeight="1">
      <c r="A77" s="10"/>
      <c r="B77" s="14"/>
      <c r="C77" s="299" t="s">
        <v>522</v>
      </c>
      <c r="D77" s="840">
        <v>300</v>
      </c>
      <c r="E77" s="161" t="s">
        <v>1133</v>
      </c>
      <c r="F77" s="295">
        <v>2020</v>
      </c>
      <c r="G77" s="19"/>
      <c r="H77" s="803"/>
      <c r="I77" s="161"/>
      <c r="J77" s="142"/>
      <c r="K77" s="14"/>
      <c r="L77" s="803"/>
      <c r="M77" s="150"/>
      <c r="N77" s="142"/>
    </row>
    <row r="78" spans="1:14" s="127" customFormat="1" ht="16.5" customHeight="1">
      <c r="A78" s="10"/>
      <c r="B78" s="14"/>
      <c r="C78" s="299" t="s">
        <v>526</v>
      </c>
      <c r="D78" s="840">
        <v>195</v>
      </c>
      <c r="E78" s="161" t="s">
        <v>1131</v>
      </c>
      <c r="F78" s="295">
        <v>2018</v>
      </c>
      <c r="G78" s="19"/>
      <c r="H78" s="803"/>
      <c r="I78" s="161"/>
      <c r="J78" s="142"/>
      <c r="K78" s="14"/>
      <c r="L78" s="803"/>
      <c r="M78" s="150"/>
      <c r="N78" s="142"/>
    </row>
    <row r="79" spans="1:14" s="127" customFormat="1" ht="16.5" customHeight="1">
      <c r="A79" s="10"/>
      <c r="B79" s="14"/>
      <c r="C79" s="299" t="s">
        <v>380</v>
      </c>
      <c r="D79" s="840">
        <v>635</v>
      </c>
      <c r="E79" s="161"/>
      <c r="F79" s="295"/>
      <c r="G79" s="19"/>
      <c r="H79" s="803"/>
      <c r="I79" s="161"/>
      <c r="J79" s="142"/>
      <c r="K79" s="14"/>
      <c r="L79" s="803"/>
      <c r="M79" s="150"/>
      <c r="N79" s="142"/>
    </row>
    <row r="80" spans="1:14" s="127" customFormat="1" ht="16.5" customHeight="1">
      <c r="A80" s="10"/>
      <c r="B80" s="14"/>
      <c r="C80" s="299" t="s">
        <v>1006</v>
      </c>
      <c r="D80" s="803">
        <f>SUM(D76:D79)</f>
        <v>1490</v>
      </c>
      <c r="E80" s="161"/>
      <c r="F80" s="295"/>
      <c r="G80" s="19"/>
      <c r="H80" s="803"/>
      <c r="I80" s="161"/>
      <c r="J80" s="142"/>
      <c r="K80" s="14"/>
      <c r="L80" s="803"/>
      <c r="M80" s="150"/>
      <c r="N80" s="142"/>
    </row>
    <row r="81" spans="1:14" s="127" customFormat="1" ht="16.5" customHeight="1">
      <c r="A81" s="10"/>
      <c r="B81" s="14"/>
      <c r="C81" s="299"/>
      <c r="D81" s="803"/>
      <c r="E81" s="161"/>
      <c r="F81" s="295"/>
      <c r="G81" s="19"/>
      <c r="H81" s="803"/>
      <c r="I81" s="150"/>
      <c r="J81" s="142"/>
      <c r="K81" s="309"/>
      <c r="L81" s="803"/>
      <c r="M81" s="150"/>
      <c r="N81" s="142"/>
    </row>
    <row r="82" spans="1:14" s="127" customFormat="1" ht="16.5" customHeight="1">
      <c r="A82" s="10"/>
      <c r="B82" s="14"/>
      <c r="C82" s="299" t="s">
        <v>1029</v>
      </c>
      <c r="D82" s="803"/>
      <c r="E82" s="161"/>
      <c r="F82" s="295"/>
      <c r="G82" s="309"/>
      <c r="H82" s="803"/>
      <c r="I82" s="150"/>
      <c r="J82" s="142"/>
      <c r="K82" s="309"/>
      <c r="L82" s="803"/>
      <c r="M82" s="150"/>
      <c r="N82" s="142"/>
    </row>
    <row r="83" spans="1:14" s="127" customFormat="1" ht="16.5" customHeight="1">
      <c r="A83" s="10"/>
      <c r="B83" s="14"/>
      <c r="C83" s="299" t="s">
        <v>523</v>
      </c>
      <c r="D83" s="803">
        <v>1000</v>
      </c>
      <c r="E83" s="161" t="s">
        <v>1130</v>
      </c>
      <c r="F83" s="295"/>
      <c r="G83" s="309"/>
      <c r="H83" s="803"/>
      <c r="I83" s="150"/>
      <c r="J83" s="142"/>
      <c r="K83" s="309"/>
      <c r="L83" s="803"/>
      <c r="M83" s="150"/>
      <c r="N83" s="142"/>
    </row>
    <row r="84" spans="1:14" s="127" customFormat="1" ht="16.5" customHeight="1">
      <c r="A84" s="10"/>
      <c r="B84" s="14"/>
      <c r="C84" s="299" t="s">
        <v>601</v>
      </c>
      <c r="D84" s="803">
        <v>460</v>
      </c>
      <c r="E84" s="161" t="s">
        <v>1130</v>
      </c>
      <c r="F84" s="295"/>
      <c r="G84" s="309"/>
      <c r="H84" s="803"/>
      <c r="I84" s="150"/>
      <c r="J84" s="142"/>
      <c r="K84" s="14"/>
      <c r="L84" s="803"/>
      <c r="M84" s="150"/>
      <c r="N84" s="142"/>
    </row>
    <row r="85" spans="1:14" s="127" customFormat="1" ht="16.5" customHeight="1">
      <c r="A85" s="10"/>
      <c r="B85" s="14"/>
      <c r="C85" s="299" t="s">
        <v>1030</v>
      </c>
      <c r="D85" s="803">
        <v>400</v>
      </c>
      <c r="E85" s="161" t="s">
        <v>1130</v>
      </c>
      <c r="F85" s="295"/>
      <c r="G85" s="41"/>
      <c r="H85" s="803"/>
      <c r="I85" s="161"/>
      <c r="J85" s="295"/>
      <c r="K85" s="14"/>
      <c r="L85" s="803"/>
      <c r="M85" s="150"/>
      <c r="N85" s="142"/>
    </row>
    <row r="86" spans="1:14" s="127" customFormat="1" ht="16.5" customHeight="1">
      <c r="A86" s="10"/>
      <c r="B86" s="14"/>
      <c r="C86" s="299" t="s">
        <v>380</v>
      </c>
      <c r="D86" s="843">
        <v>1685</v>
      </c>
      <c r="E86" s="161" t="s">
        <v>1130</v>
      </c>
      <c r="F86" s="315"/>
      <c r="G86" s="14" t="s">
        <v>954</v>
      </c>
      <c r="H86" s="803"/>
      <c r="I86" s="150"/>
      <c r="J86" s="142"/>
      <c r="K86" s="309"/>
      <c r="L86" s="843"/>
      <c r="M86" s="161"/>
      <c r="N86" s="295"/>
    </row>
    <row r="87" spans="1:14" s="127" customFormat="1" ht="16.5" customHeight="1">
      <c r="A87" s="10"/>
      <c r="B87" s="14"/>
      <c r="C87" s="299" t="s">
        <v>1006</v>
      </c>
      <c r="D87" s="843">
        <f>SUM(D83:D86)</f>
        <v>3545</v>
      </c>
      <c r="E87" s="161"/>
      <c r="F87" s="315"/>
      <c r="G87" s="309"/>
      <c r="H87" s="843"/>
      <c r="I87" s="161"/>
      <c r="J87" s="318"/>
      <c r="K87" s="309"/>
      <c r="L87" s="843"/>
      <c r="M87" s="161"/>
      <c r="N87" s="295"/>
    </row>
    <row r="88" spans="1:14" s="127" customFormat="1" ht="16.5" customHeight="1">
      <c r="A88" s="10"/>
      <c r="B88" s="14"/>
      <c r="C88" s="299"/>
      <c r="D88" s="843"/>
      <c r="E88" s="161"/>
      <c r="F88" s="295"/>
      <c r="G88" s="309"/>
      <c r="H88" s="849"/>
      <c r="I88" s="161"/>
      <c r="J88" s="315"/>
      <c r="K88" s="309"/>
      <c r="L88" s="843"/>
      <c r="M88" s="161"/>
      <c r="N88" s="295" t="s">
        <v>227</v>
      </c>
    </row>
    <row r="89" spans="1:14" s="127" customFormat="1" ht="16.5" customHeight="1">
      <c r="A89" s="10"/>
      <c r="B89" s="14"/>
      <c r="C89" s="299" t="s">
        <v>1032</v>
      </c>
      <c r="D89" s="843">
        <v>350</v>
      </c>
      <c r="E89" s="161" t="s">
        <v>1133</v>
      </c>
      <c r="F89" s="295">
        <v>2019</v>
      </c>
      <c r="G89" s="309"/>
      <c r="H89" s="843"/>
      <c r="I89" s="161"/>
      <c r="J89" s="318"/>
      <c r="K89" s="309"/>
      <c r="L89" s="843"/>
      <c r="M89" s="161"/>
      <c r="N89" s="295"/>
    </row>
    <row r="90" spans="1:14" s="127" customFormat="1" ht="16.5" customHeight="1">
      <c r="A90" s="10"/>
      <c r="B90" s="14"/>
      <c r="C90" s="299" t="s">
        <v>515</v>
      </c>
      <c r="D90" s="843">
        <v>300</v>
      </c>
      <c r="E90" s="161" t="s">
        <v>1133</v>
      </c>
      <c r="F90" s="295">
        <v>2019</v>
      </c>
      <c r="G90" s="309"/>
      <c r="H90" s="843"/>
      <c r="I90" s="161"/>
      <c r="J90" s="318"/>
      <c r="K90" s="309"/>
      <c r="L90" s="843"/>
      <c r="M90" s="161"/>
      <c r="N90" s="295"/>
    </row>
    <row r="91" spans="1:14" s="127" customFormat="1" ht="16.5" customHeight="1">
      <c r="A91" s="10"/>
      <c r="B91" s="14"/>
      <c r="C91" s="299" t="s">
        <v>1028</v>
      </c>
      <c r="D91" s="843">
        <v>300</v>
      </c>
      <c r="E91" s="161" t="s">
        <v>1133</v>
      </c>
      <c r="F91" s="295">
        <v>2019</v>
      </c>
      <c r="G91" s="309"/>
      <c r="H91" s="843"/>
      <c r="I91" s="161"/>
      <c r="J91" s="318"/>
      <c r="K91" s="309"/>
      <c r="L91" s="843"/>
      <c r="M91" s="161"/>
      <c r="N91" s="295"/>
    </row>
    <row r="92" spans="1:14" s="127" customFormat="1" ht="16.5" customHeight="1">
      <c r="A92" s="10"/>
      <c r="B92" s="14"/>
      <c r="C92" s="299" t="s">
        <v>1083</v>
      </c>
      <c r="D92" s="843">
        <v>300</v>
      </c>
      <c r="E92" s="161" t="s">
        <v>1133</v>
      </c>
      <c r="F92" s="295">
        <v>2021</v>
      </c>
      <c r="G92" s="309"/>
      <c r="H92" s="843"/>
      <c r="I92" s="161"/>
      <c r="J92" s="318"/>
      <c r="K92" s="309"/>
      <c r="L92" s="843"/>
      <c r="M92" s="161"/>
      <c r="N92" s="295"/>
    </row>
    <row r="93" spans="1:14" s="127" customFormat="1" ht="16.5" customHeight="1">
      <c r="A93" s="10"/>
      <c r="B93" s="14"/>
      <c r="C93" s="299" t="s">
        <v>1008</v>
      </c>
      <c r="D93" s="843">
        <v>300</v>
      </c>
      <c r="E93" s="161" t="s">
        <v>1133</v>
      </c>
      <c r="F93" s="295">
        <v>2021</v>
      </c>
      <c r="G93" s="309"/>
      <c r="H93" s="843"/>
      <c r="I93" s="161"/>
      <c r="J93" s="318"/>
      <c r="K93" s="309"/>
      <c r="L93" s="843"/>
      <c r="M93" s="161"/>
      <c r="N93" s="295"/>
    </row>
    <row r="94" spans="1:14" s="127" customFormat="1" ht="16.5" customHeight="1">
      <c r="A94" s="10"/>
      <c r="B94" s="14"/>
      <c r="C94" s="299" t="s">
        <v>1016</v>
      </c>
      <c r="D94" s="843">
        <v>300</v>
      </c>
      <c r="E94" s="161" t="s">
        <v>1133</v>
      </c>
      <c r="F94" s="295">
        <v>2021</v>
      </c>
      <c r="G94" s="309"/>
      <c r="H94" s="843"/>
      <c r="I94" s="161"/>
      <c r="J94" s="318"/>
      <c r="K94" s="309"/>
      <c r="L94" s="843"/>
      <c r="M94" s="161"/>
      <c r="N94" s="295"/>
    </row>
    <row r="95" spans="1:14" s="127" customFormat="1" ht="16.5" customHeight="1">
      <c r="A95" s="10"/>
      <c r="B95" s="14"/>
      <c r="C95" s="299" t="s">
        <v>380</v>
      </c>
      <c r="D95" s="843">
        <v>885</v>
      </c>
      <c r="E95" s="161"/>
      <c r="F95" s="295"/>
      <c r="G95" s="309"/>
      <c r="H95" s="843"/>
      <c r="I95" s="161"/>
      <c r="J95" s="318"/>
      <c r="K95" s="309"/>
      <c r="L95" s="843"/>
      <c r="M95" s="161"/>
      <c r="N95" s="295"/>
    </row>
    <row r="96" spans="1:14" s="127" customFormat="1" ht="16.5" customHeight="1">
      <c r="A96" s="10"/>
      <c r="B96" s="14"/>
      <c r="C96" s="299" t="s">
        <v>1006</v>
      </c>
      <c r="D96" s="843">
        <f>SUM(D88:D95)</f>
        <v>2735</v>
      </c>
      <c r="E96" s="161"/>
      <c r="F96" s="295"/>
      <c r="G96" s="309"/>
      <c r="H96" s="843"/>
      <c r="I96" s="161"/>
      <c r="J96" s="318"/>
      <c r="K96" s="309"/>
      <c r="L96" s="843"/>
      <c r="M96" s="161"/>
      <c r="N96" s="295"/>
    </row>
    <row r="97" spans="1:19" s="127" customFormat="1" ht="16.5" customHeight="1">
      <c r="A97" s="10"/>
      <c r="B97" s="14"/>
      <c r="C97" s="299"/>
      <c r="D97" s="843"/>
      <c r="E97" s="161"/>
      <c r="F97" s="295"/>
      <c r="G97" s="309"/>
      <c r="H97" s="843"/>
      <c r="I97" s="161"/>
      <c r="J97" s="318"/>
      <c r="K97" s="309"/>
      <c r="L97" s="843"/>
      <c r="M97" s="161"/>
      <c r="N97" s="295"/>
    </row>
    <row r="98" spans="1:19" s="127" customFormat="1" ht="16.5" customHeight="1">
      <c r="A98" s="10"/>
      <c r="B98" s="14"/>
      <c r="C98" s="299"/>
      <c r="D98" s="843"/>
      <c r="E98" s="161"/>
      <c r="F98" s="295"/>
      <c r="G98" s="309"/>
      <c r="H98" s="843"/>
      <c r="I98" s="161"/>
      <c r="J98" s="318"/>
      <c r="K98" s="309"/>
      <c r="L98" s="843"/>
      <c r="M98" s="161"/>
      <c r="N98" s="295"/>
    </row>
    <row r="99" spans="1:19" s="127" customFormat="1" ht="16.5" customHeight="1">
      <c r="A99" s="10"/>
      <c r="B99" s="14"/>
      <c r="C99" s="300"/>
      <c r="D99" s="803"/>
      <c r="E99" s="161"/>
      <c r="F99" s="295"/>
      <c r="G99" s="309"/>
      <c r="H99" s="843"/>
      <c r="I99" s="161"/>
      <c r="J99" s="318"/>
      <c r="K99" s="309"/>
      <c r="L99" s="843"/>
      <c r="M99" s="161"/>
      <c r="N99" s="295"/>
    </row>
    <row r="100" spans="1:19" s="2" customFormat="1" ht="16.5" customHeight="1">
      <c r="A100" s="10"/>
      <c r="B100" s="14"/>
      <c r="C100" s="126" t="s">
        <v>1134</v>
      </c>
      <c r="D100" s="813">
        <f>D22+D42+D56+D74+D87</f>
        <v>30988</v>
      </c>
      <c r="E100" s="32"/>
      <c r="F100" s="316"/>
      <c r="G100" s="4" t="s">
        <v>1134</v>
      </c>
      <c r="H100" s="813">
        <f>H22+H42+H57</f>
        <v>25124</v>
      </c>
      <c r="I100" s="32"/>
      <c r="J100" s="446"/>
      <c r="K100" s="4" t="s">
        <v>1134</v>
      </c>
      <c r="L100" s="813">
        <f>L14</f>
        <v>1900</v>
      </c>
      <c r="M100" s="32"/>
      <c r="N100" s="316"/>
    </row>
    <row r="101" spans="1:19" s="2" customFormat="1" ht="16.5" customHeight="1">
      <c r="A101" s="10"/>
      <c r="B101" s="14"/>
      <c r="C101" s="126" t="s">
        <v>1135</v>
      </c>
      <c r="D101" s="813">
        <f>D33+D46+D64+D80+D96</f>
        <v>18991</v>
      </c>
      <c r="E101" s="32"/>
      <c r="F101" s="316"/>
      <c r="G101" s="4" t="s">
        <v>1135</v>
      </c>
      <c r="H101" s="813">
        <f>H35+H47+H65</f>
        <v>13132</v>
      </c>
      <c r="I101" s="32"/>
      <c r="J101" s="446"/>
      <c r="K101" s="4" t="s">
        <v>1135</v>
      </c>
      <c r="L101" s="813">
        <f>L25</f>
        <v>1696</v>
      </c>
      <c r="M101" s="32"/>
      <c r="N101" s="316"/>
    </row>
    <row r="102" spans="1:19" s="2" customFormat="1" ht="16.5" customHeight="1">
      <c r="A102" s="10"/>
      <c r="B102" s="14"/>
      <c r="C102" s="314" t="s">
        <v>1129</v>
      </c>
      <c r="D102" s="813">
        <f>SUM(D100:D101)</f>
        <v>49979</v>
      </c>
      <c r="E102" s="32"/>
      <c r="F102" s="316"/>
      <c r="G102" s="12" t="s">
        <v>1129</v>
      </c>
      <c r="H102" s="813">
        <f>SUM(H100:H101)</f>
        <v>38256</v>
      </c>
      <c r="I102" s="32"/>
      <c r="J102" s="446"/>
      <c r="K102" s="12" t="s">
        <v>1129</v>
      </c>
      <c r="L102" s="813">
        <f>SUM(L100:L101)</f>
        <v>3596</v>
      </c>
      <c r="M102" s="32"/>
      <c r="N102" s="316"/>
    </row>
    <row r="103" spans="1:19" s="127" customFormat="1" ht="16.5" customHeight="1">
      <c r="A103" s="10"/>
      <c r="B103" s="14"/>
      <c r="C103" s="469"/>
      <c r="D103" s="806"/>
      <c r="E103" s="317"/>
      <c r="F103" s="439"/>
      <c r="G103" s="473"/>
      <c r="H103" s="806"/>
      <c r="I103" s="317"/>
      <c r="J103" s="430"/>
      <c r="K103" s="442"/>
      <c r="L103" s="806"/>
      <c r="M103" s="317"/>
      <c r="N103" s="439"/>
    </row>
    <row r="104" spans="1:19" ht="16.5" customHeight="1">
      <c r="A104" s="15"/>
      <c r="B104" s="2"/>
      <c r="C104" s="470"/>
      <c r="D104" s="812"/>
      <c r="E104" s="349"/>
      <c r="F104" s="438"/>
      <c r="G104" s="472"/>
      <c r="H104" s="812"/>
      <c r="I104" s="349"/>
      <c r="J104" s="438"/>
      <c r="K104" s="472"/>
      <c r="L104" s="812"/>
      <c r="M104" s="349"/>
      <c r="N104" s="438"/>
      <c r="O104" s="2"/>
      <c r="P104" s="2"/>
      <c r="Q104" s="2"/>
      <c r="R104" s="2"/>
      <c r="S104" s="2"/>
    </row>
    <row r="105" spans="1:19" ht="16.5" customHeight="1">
      <c r="A105" s="10" t="s">
        <v>0</v>
      </c>
      <c r="B105" s="11" t="s">
        <v>1205</v>
      </c>
      <c r="C105" s="300" t="s">
        <v>221</v>
      </c>
      <c r="D105" s="844">
        <v>500</v>
      </c>
      <c r="E105" s="161" t="s">
        <v>20</v>
      </c>
      <c r="F105" s="295" t="s">
        <v>227</v>
      </c>
      <c r="G105" s="309" t="s">
        <v>221</v>
      </c>
      <c r="H105" s="844">
        <v>390</v>
      </c>
      <c r="I105" s="161" t="s">
        <v>20</v>
      </c>
      <c r="J105" s="318"/>
      <c r="K105" s="309" t="s">
        <v>443</v>
      </c>
      <c r="L105" s="843">
        <v>70</v>
      </c>
      <c r="M105" s="161" t="s">
        <v>20</v>
      </c>
      <c r="N105" s="295"/>
      <c r="O105" s="2"/>
      <c r="P105" s="2"/>
      <c r="Q105" s="2"/>
      <c r="R105" s="2"/>
      <c r="S105" s="2"/>
    </row>
    <row r="106" spans="1:19" ht="16.5" customHeight="1">
      <c r="A106" s="10"/>
      <c r="B106" s="14"/>
      <c r="C106" s="300" t="s">
        <v>440</v>
      </c>
      <c r="D106" s="848">
        <v>550</v>
      </c>
      <c r="E106" s="161" t="s">
        <v>20</v>
      </c>
      <c r="F106" s="315"/>
      <c r="G106" s="309" t="s">
        <v>441</v>
      </c>
      <c r="H106" s="848">
        <v>700</v>
      </c>
      <c r="I106" s="161" t="s">
        <v>442</v>
      </c>
      <c r="J106" s="315"/>
      <c r="K106" s="309" t="s">
        <v>443</v>
      </c>
      <c r="L106" s="844">
        <v>245</v>
      </c>
      <c r="M106" s="161" t="s">
        <v>27</v>
      </c>
      <c r="N106" s="295"/>
      <c r="O106" s="2"/>
      <c r="P106" s="2"/>
      <c r="Q106" s="2"/>
      <c r="R106" s="2"/>
      <c r="S106" s="2"/>
    </row>
    <row r="107" spans="1:19" ht="16.5" customHeight="1">
      <c r="A107" s="10"/>
      <c r="B107" s="14"/>
      <c r="C107" s="300" t="s">
        <v>1115</v>
      </c>
      <c r="D107" s="844">
        <v>600</v>
      </c>
      <c r="E107" s="161" t="s">
        <v>20</v>
      </c>
      <c r="F107" s="315"/>
      <c r="G107" s="309" t="s">
        <v>1116</v>
      </c>
      <c r="H107" s="845">
        <v>400</v>
      </c>
      <c r="I107" s="161" t="s">
        <v>11</v>
      </c>
      <c r="J107" s="295">
        <v>2021</v>
      </c>
      <c r="K107" s="309" t="s">
        <v>443</v>
      </c>
      <c r="L107" s="844">
        <v>245</v>
      </c>
      <c r="M107" s="161" t="s">
        <v>27</v>
      </c>
      <c r="N107" s="295" t="s">
        <v>227</v>
      </c>
      <c r="O107" s="2"/>
      <c r="P107" s="2"/>
      <c r="Q107" s="2"/>
      <c r="R107" s="2"/>
      <c r="S107" s="2"/>
    </row>
    <row r="108" spans="1:19" ht="16.5" customHeight="1">
      <c r="A108" s="10"/>
      <c r="B108" s="14"/>
      <c r="C108" s="300" t="s">
        <v>444</v>
      </c>
      <c r="D108" s="848">
        <v>1000</v>
      </c>
      <c r="E108" s="161" t="s">
        <v>20</v>
      </c>
      <c r="F108" s="319"/>
      <c r="G108" s="309" t="s">
        <v>633</v>
      </c>
      <c r="H108" s="844">
        <v>380</v>
      </c>
      <c r="I108" s="161" t="s">
        <v>20</v>
      </c>
      <c r="J108" s="318"/>
      <c r="K108" s="309" t="s">
        <v>1117</v>
      </c>
      <c r="L108" s="804">
        <v>50</v>
      </c>
      <c r="M108" s="161" t="s">
        <v>10</v>
      </c>
      <c r="N108" s="295" t="s">
        <v>1118</v>
      </c>
      <c r="O108" s="2"/>
      <c r="P108" s="2"/>
      <c r="Q108" s="2"/>
      <c r="R108" s="2"/>
      <c r="S108" s="2"/>
    </row>
    <row r="109" spans="1:19" ht="16.5" customHeight="1">
      <c r="A109" s="10"/>
      <c r="B109" s="14"/>
      <c r="C109" s="300" t="s">
        <v>445</v>
      </c>
      <c r="D109" s="844">
        <v>140</v>
      </c>
      <c r="E109" s="161" t="s">
        <v>20</v>
      </c>
      <c r="F109" s="315"/>
      <c r="G109" s="309" t="s">
        <v>222</v>
      </c>
      <c r="H109" s="844">
        <v>470</v>
      </c>
      <c r="I109" s="161" t="s">
        <v>20</v>
      </c>
      <c r="J109" s="318"/>
      <c r="K109" s="309" t="s">
        <v>232</v>
      </c>
      <c r="L109" s="844">
        <v>290</v>
      </c>
      <c r="M109" s="161" t="s">
        <v>20</v>
      </c>
      <c r="N109" s="295"/>
      <c r="O109" s="2"/>
      <c r="P109" s="2"/>
      <c r="Q109" s="2"/>
      <c r="R109" s="2"/>
      <c r="S109" s="2"/>
    </row>
    <row r="110" spans="1:19" ht="16.5" customHeight="1">
      <c r="A110" s="10"/>
      <c r="B110" s="14"/>
      <c r="C110" s="300" t="s">
        <v>444</v>
      </c>
      <c r="D110" s="844">
        <v>170</v>
      </c>
      <c r="E110" s="161" t="s">
        <v>1119</v>
      </c>
      <c r="F110" s="266">
        <v>2020</v>
      </c>
      <c r="G110" s="309" t="s">
        <v>533</v>
      </c>
      <c r="H110" s="825">
        <v>500</v>
      </c>
      <c r="I110" s="161" t="s">
        <v>20</v>
      </c>
      <c r="J110" s="295"/>
      <c r="K110" s="309"/>
      <c r="L110" s="803"/>
      <c r="N110" s="295"/>
      <c r="O110" s="2"/>
      <c r="P110" s="2"/>
      <c r="Q110" s="2"/>
      <c r="R110" s="2"/>
      <c r="S110" s="2"/>
    </row>
    <row r="111" spans="1:19" ht="16.5" customHeight="1">
      <c r="A111" s="10"/>
      <c r="B111" s="14"/>
      <c r="C111" s="300" t="s">
        <v>632</v>
      </c>
      <c r="D111" s="825">
        <v>770</v>
      </c>
      <c r="E111" s="161" t="s">
        <v>20</v>
      </c>
      <c r="F111" s="315"/>
      <c r="G111" s="309" t="s">
        <v>534</v>
      </c>
      <c r="H111" s="844">
        <v>600</v>
      </c>
      <c r="I111" s="161" t="s">
        <v>20</v>
      </c>
      <c r="J111" s="266"/>
      <c r="L111" s="843"/>
      <c r="N111" s="295"/>
      <c r="O111" s="2"/>
      <c r="P111" s="2"/>
      <c r="Q111" s="2"/>
      <c r="R111" s="2"/>
      <c r="S111" s="2"/>
    </row>
    <row r="112" spans="1:19" ht="16.5" customHeight="1">
      <c r="A112" s="10"/>
      <c r="B112" s="14"/>
      <c r="C112" s="300" t="s">
        <v>632</v>
      </c>
      <c r="D112" s="845">
        <v>465</v>
      </c>
      <c r="E112" s="161" t="s">
        <v>11</v>
      </c>
      <c r="F112" s="295">
        <v>2021</v>
      </c>
      <c r="G112" s="309" t="s">
        <v>662</v>
      </c>
      <c r="H112" s="825">
        <v>717</v>
      </c>
      <c r="I112" s="161" t="s">
        <v>20</v>
      </c>
      <c r="J112" s="295" t="s">
        <v>1</v>
      </c>
      <c r="K112" s="309"/>
      <c r="L112" s="843"/>
      <c r="N112" s="295"/>
      <c r="O112" s="2"/>
      <c r="P112" s="2"/>
      <c r="Q112" s="2"/>
      <c r="R112" s="2"/>
      <c r="S112" s="2"/>
    </row>
    <row r="113" spans="1:19" ht="16.5" customHeight="1">
      <c r="A113" s="10"/>
      <c r="B113" s="14"/>
      <c r="C113" s="300" t="s">
        <v>633</v>
      </c>
      <c r="D113" s="845">
        <v>620</v>
      </c>
      <c r="E113" s="161" t="s">
        <v>20</v>
      </c>
      <c r="F113" s="295"/>
      <c r="G113" s="309" t="s">
        <v>662</v>
      </c>
      <c r="H113" s="845">
        <v>400</v>
      </c>
      <c r="I113" s="161" t="s">
        <v>11</v>
      </c>
      <c r="J113" s="295">
        <v>2020</v>
      </c>
      <c r="K113" s="309"/>
      <c r="L113" s="843"/>
      <c r="N113" s="295"/>
      <c r="O113" s="2"/>
      <c r="P113" s="2"/>
      <c r="Q113" s="2"/>
      <c r="R113" s="2"/>
      <c r="S113" s="2"/>
    </row>
    <row r="114" spans="1:19" ht="16.5" customHeight="1">
      <c r="A114" s="10"/>
      <c r="B114" s="14"/>
      <c r="C114" s="300" t="s">
        <v>633</v>
      </c>
      <c r="D114" s="844">
        <v>115</v>
      </c>
      <c r="E114" s="161" t="s">
        <v>95</v>
      </c>
      <c r="F114" s="315">
        <v>2019</v>
      </c>
      <c r="G114" s="309" t="s">
        <v>610</v>
      </c>
      <c r="H114" s="844">
        <v>150</v>
      </c>
      <c r="I114" s="161" t="s">
        <v>20</v>
      </c>
      <c r="J114" s="295"/>
      <c r="K114" s="478"/>
      <c r="L114" s="843"/>
      <c r="N114" s="295"/>
      <c r="O114" s="2"/>
      <c r="P114" s="2"/>
      <c r="Q114" s="2"/>
      <c r="R114" s="2"/>
      <c r="S114" s="2"/>
    </row>
    <row r="115" spans="1:19" ht="16.5" customHeight="1">
      <c r="A115" s="10"/>
      <c r="B115" s="14"/>
      <c r="C115" s="299" t="s">
        <v>225</v>
      </c>
      <c r="D115" s="825">
        <v>350</v>
      </c>
      <c r="E115" s="161" t="s">
        <v>20</v>
      </c>
      <c r="F115" s="320"/>
      <c r="G115" s="309" t="s">
        <v>610</v>
      </c>
      <c r="H115" s="844">
        <v>200</v>
      </c>
      <c r="I115" s="161" t="s">
        <v>27</v>
      </c>
      <c r="J115" s="315"/>
      <c r="K115" s="309"/>
      <c r="L115" s="843"/>
      <c r="N115" s="295"/>
      <c r="O115" s="2"/>
      <c r="P115" s="2"/>
      <c r="Q115" s="2"/>
      <c r="R115" s="2"/>
      <c r="S115" s="2"/>
    </row>
    <row r="116" spans="1:19" ht="16.5" customHeight="1">
      <c r="A116" s="10"/>
      <c r="B116" s="14"/>
      <c r="C116" s="300" t="s">
        <v>446</v>
      </c>
      <c r="D116" s="844">
        <v>160</v>
      </c>
      <c r="E116" s="161" t="s">
        <v>20</v>
      </c>
      <c r="F116" s="315" t="s">
        <v>954</v>
      </c>
      <c r="G116" s="309" t="s">
        <v>610</v>
      </c>
      <c r="H116" s="844">
        <v>200</v>
      </c>
      <c r="I116" s="161" t="s">
        <v>27</v>
      </c>
      <c r="J116" s="315" t="s">
        <v>954</v>
      </c>
      <c r="K116" s="309"/>
      <c r="L116" s="843"/>
      <c r="N116" s="295"/>
      <c r="O116" s="2"/>
      <c r="P116" s="2"/>
      <c r="Q116" s="2"/>
      <c r="R116" s="2"/>
      <c r="S116" s="2"/>
    </row>
    <row r="117" spans="1:19" ht="16.5" customHeight="1">
      <c r="A117" s="10"/>
      <c r="B117" s="14"/>
      <c r="C117" s="300" t="s">
        <v>533</v>
      </c>
      <c r="D117" s="844">
        <v>600</v>
      </c>
      <c r="E117" s="161" t="s">
        <v>20</v>
      </c>
      <c r="F117" s="315"/>
      <c r="G117" s="309" t="s">
        <v>233</v>
      </c>
      <c r="H117" s="844">
        <v>180</v>
      </c>
      <c r="I117" s="161" t="s">
        <v>20</v>
      </c>
      <c r="J117" s="315"/>
      <c r="K117" s="309"/>
      <c r="L117" s="843"/>
      <c r="N117" s="295"/>
      <c r="O117" s="2"/>
      <c r="P117" s="2"/>
      <c r="Q117" s="2"/>
      <c r="R117" s="2"/>
      <c r="S117" s="2"/>
    </row>
    <row r="118" spans="1:19" ht="16.5" customHeight="1">
      <c r="A118" s="10"/>
      <c r="B118" s="14"/>
      <c r="C118" s="300" t="s">
        <v>534</v>
      </c>
      <c r="D118" s="844">
        <v>520</v>
      </c>
      <c r="E118" s="161" t="s">
        <v>20</v>
      </c>
      <c r="F118" s="266" t="s">
        <v>227</v>
      </c>
      <c r="G118" s="309" t="s">
        <v>234</v>
      </c>
      <c r="H118" s="844">
        <v>405</v>
      </c>
      <c r="I118" s="161" t="s">
        <v>11</v>
      </c>
      <c r="J118" s="266">
        <v>2018</v>
      </c>
      <c r="K118" s="309"/>
      <c r="L118" s="843"/>
      <c r="N118" s="295"/>
      <c r="O118" s="2"/>
      <c r="P118" s="2"/>
      <c r="Q118" s="2"/>
      <c r="R118" s="2"/>
      <c r="S118" s="2"/>
    </row>
    <row r="119" spans="1:19" ht="16.5" customHeight="1">
      <c r="A119" s="10"/>
      <c r="B119" s="14"/>
      <c r="C119" s="299" t="s">
        <v>534</v>
      </c>
      <c r="D119" s="844">
        <v>100</v>
      </c>
      <c r="E119" s="161" t="s">
        <v>95</v>
      </c>
      <c r="F119" s="266">
        <v>2018</v>
      </c>
      <c r="G119" s="309" t="s">
        <v>1120</v>
      </c>
      <c r="H119" s="825">
        <v>400</v>
      </c>
      <c r="I119" s="161" t="s">
        <v>11</v>
      </c>
      <c r="J119" s="266">
        <v>2021</v>
      </c>
      <c r="K119" s="309"/>
      <c r="L119" s="843"/>
      <c r="N119" s="295"/>
      <c r="O119" s="2"/>
      <c r="P119" s="2"/>
      <c r="Q119" s="2"/>
      <c r="R119" s="2"/>
      <c r="S119" s="2"/>
    </row>
    <row r="120" spans="1:19" ht="16.5" customHeight="1">
      <c r="A120" s="10"/>
      <c r="B120" s="14"/>
      <c r="C120" s="300" t="s">
        <v>381</v>
      </c>
      <c r="D120" s="825">
        <v>870</v>
      </c>
      <c r="E120" s="161" t="s">
        <v>20</v>
      </c>
      <c r="F120" s="321"/>
      <c r="G120" s="309" t="s">
        <v>234</v>
      </c>
      <c r="H120" s="825">
        <v>500</v>
      </c>
      <c r="I120" s="161" t="s">
        <v>11</v>
      </c>
      <c r="J120" s="295">
        <v>2023</v>
      </c>
      <c r="K120" s="309"/>
      <c r="L120" s="843"/>
      <c r="N120" s="295"/>
      <c r="O120" s="2"/>
      <c r="P120" s="2"/>
      <c r="Q120" s="2"/>
      <c r="R120" s="2"/>
      <c r="S120" s="2"/>
    </row>
    <row r="121" spans="1:19" ht="16.5" customHeight="1">
      <c r="A121" s="10"/>
      <c r="B121" s="14"/>
      <c r="C121" s="300" t="s">
        <v>381</v>
      </c>
      <c r="D121" s="825">
        <v>200</v>
      </c>
      <c r="E121" s="161" t="s">
        <v>95</v>
      </c>
      <c r="F121" s="315">
        <v>2019</v>
      </c>
      <c r="G121" s="309"/>
      <c r="H121" s="803"/>
      <c r="J121" s="315"/>
      <c r="K121" s="309"/>
      <c r="L121" s="843"/>
      <c r="N121" s="295"/>
      <c r="O121" s="2"/>
      <c r="P121" s="2"/>
      <c r="Q121" s="2"/>
      <c r="R121" s="2"/>
      <c r="S121" s="2"/>
    </row>
    <row r="122" spans="1:19" ht="16.5" customHeight="1">
      <c r="A122" s="10"/>
      <c r="B122" s="14"/>
      <c r="C122" s="300" t="s">
        <v>610</v>
      </c>
      <c r="D122" s="844">
        <v>200</v>
      </c>
      <c r="E122" s="161" t="s">
        <v>20</v>
      </c>
      <c r="F122" s="295"/>
      <c r="G122" s="309"/>
      <c r="H122" s="803"/>
      <c r="J122" s="295"/>
      <c r="K122" s="309"/>
      <c r="L122" s="803"/>
      <c r="N122" s="295"/>
      <c r="O122" s="2"/>
      <c r="P122" s="2"/>
      <c r="Q122" s="2"/>
      <c r="R122" s="2"/>
      <c r="S122" s="2"/>
    </row>
    <row r="123" spans="1:19" ht="16.5" customHeight="1">
      <c r="A123" s="10"/>
      <c r="B123" s="14"/>
      <c r="C123" s="300" t="s">
        <v>880</v>
      </c>
      <c r="D123" s="844">
        <v>300</v>
      </c>
      <c r="E123" s="161" t="s">
        <v>20</v>
      </c>
      <c r="F123" s="295"/>
      <c r="G123" s="309" t="s">
        <v>954</v>
      </c>
      <c r="H123" s="805"/>
      <c r="I123" s="146"/>
      <c r="J123" s="295"/>
      <c r="K123" s="309"/>
      <c r="L123" s="805"/>
      <c r="M123" s="146"/>
      <c r="N123" s="295"/>
      <c r="O123" s="2"/>
      <c r="P123" s="2"/>
      <c r="Q123" s="2"/>
      <c r="R123" s="2"/>
      <c r="S123" s="2"/>
    </row>
    <row r="124" spans="1:19" ht="16.5" customHeight="1">
      <c r="A124" s="10"/>
      <c r="B124" s="14"/>
      <c r="C124" s="300" t="s">
        <v>232</v>
      </c>
      <c r="D124" s="814">
        <v>250</v>
      </c>
      <c r="E124" s="146" t="s">
        <v>20</v>
      </c>
      <c r="F124" s="295"/>
      <c r="G124" s="309" t="s">
        <v>1216</v>
      </c>
      <c r="H124" s="805"/>
      <c r="I124" s="146"/>
      <c r="J124" s="295"/>
      <c r="K124" s="309"/>
      <c r="L124" s="805"/>
      <c r="M124" s="146"/>
      <c r="N124" s="266"/>
      <c r="O124" s="2"/>
      <c r="P124" s="2"/>
      <c r="Q124" s="2"/>
      <c r="R124" s="2"/>
      <c r="S124" s="2"/>
    </row>
    <row r="125" spans="1:19" ht="16.5" customHeight="1">
      <c r="A125" s="10"/>
      <c r="B125" s="14"/>
      <c r="C125" s="300" t="s">
        <v>235</v>
      </c>
      <c r="D125" s="814">
        <v>480</v>
      </c>
      <c r="E125" s="146" t="s">
        <v>20</v>
      </c>
      <c r="F125" s="142"/>
      <c r="G125" s="309" t="s">
        <v>1348</v>
      </c>
      <c r="H125" s="805"/>
      <c r="I125" s="146"/>
      <c r="J125" s="295"/>
      <c r="K125" s="87"/>
      <c r="L125" s="805"/>
      <c r="M125" s="146"/>
      <c r="N125" s="266"/>
      <c r="O125" s="2"/>
      <c r="P125" s="2"/>
      <c r="Q125" s="2"/>
      <c r="R125" s="2"/>
      <c r="S125" s="2"/>
    </row>
    <row r="126" spans="1:19" ht="16.5" customHeight="1">
      <c r="A126" s="10"/>
      <c r="B126" s="14"/>
      <c r="C126" s="370" t="s">
        <v>235</v>
      </c>
      <c r="D126" s="814">
        <v>350</v>
      </c>
      <c r="E126" s="146" t="s">
        <v>1119</v>
      </c>
      <c r="F126" s="142">
        <v>2022</v>
      </c>
      <c r="G126" s="309"/>
      <c r="H126" s="803"/>
      <c r="I126" s="150"/>
      <c r="J126" s="142"/>
      <c r="K126" s="14"/>
      <c r="L126" s="803"/>
      <c r="M126" s="150"/>
      <c r="N126" s="142"/>
      <c r="O126" s="2"/>
      <c r="P126" s="2"/>
      <c r="Q126" s="2"/>
      <c r="R126" s="2"/>
      <c r="S126" s="2"/>
    </row>
    <row r="127" spans="1:19" ht="16.5" customHeight="1">
      <c r="A127" s="10"/>
      <c r="B127" s="14"/>
      <c r="C127" s="5" t="s">
        <v>234</v>
      </c>
      <c r="D127" s="825">
        <v>200</v>
      </c>
      <c r="E127" s="150" t="s">
        <v>20</v>
      </c>
      <c r="F127" s="142"/>
      <c r="G127" s="309"/>
      <c r="H127" s="803"/>
      <c r="I127" s="150"/>
      <c r="J127" s="142"/>
      <c r="K127" s="14"/>
      <c r="L127" s="803"/>
      <c r="M127" s="150"/>
      <c r="N127" s="142"/>
      <c r="O127" s="2"/>
      <c r="P127" s="2"/>
      <c r="Q127" s="2"/>
      <c r="R127" s="2"/>
      <c r="S127" s="2"/>
    </row>
    <row r="128" spans="1:19" ht="16.5" customHeight="1">
      <c r="A128" s="10"/>
      <c r="B128" s="2"/>
      <c r="C128" s="5" t="s">
        <v>1121</v>
      </c>
      <c r="D128" s="825">
        <v>700</v>
      </c>
      <c r="E128" s="150" t="s">
        <v>11</v>
      </c>
      <c r="F128" s="142">
        <v>2018</v>
      </c>
      <c r="G128" s="309"/>
      <c r="H128" s="803"/>
      <c r="I128" s="150"/>
      <c r="J128" s="142"/>
      <c r="K128" s="14"/>
      <c r="L128" s="803"/>
      <c r="M128" s="150"/>
      <c r="N128" s="142"/>
      <c r="O128" s="2"/>
      <c r="P128" s="2"/>
      <c r="Q128" s="2"/>
      <c r="R128" s="2"/>
      <c r="S128" s="2"/>
    </row>
    <row r="129" spans="1:19" ht="16.5" customHeight="1">
      <c r="A129" s="15"/>
      <c r="B129" s="2"/>
      <c r="C129" s="5" t="s">
        <v>234</v>
      </c>
      <c r="D129" s="804">
        <v>500</v>
      </c>
      <c r="E129" s="161" t="s">
        <v>11</v>
      </c>
      <c r="F129" s="295">
        <v>2023</v>
      </c>
      <c r="G129" s="309"/>
      <c r="H129" s="803"/>
      <c r="I129" s="150"/>
      <c r="J129" s="142"/>
      <c r="K129" s="14"/>
      <c r="L129" s="803"/>
      <c r="M129" s="150"/>
      <c r="N129" s="142"/>
      <c r="O129" s="2"/>
      <c r="P129" s="2"/>
      <c r="Q129" s="2"/>
      <c r="R129" s="2"/>
      <c r="S129" s="2"/>
    </row>
    <row r="130" spans="1:19" ht="16.5" customHeight="1">
      <c r="A130" s="15"/>
      <c r="B130" s="2"/>
      <c r="C130" s="16" t="s">
        <v>661</v>
      </c>
      <c r="D130" s="825">
        <v>300</v>
      </c>
      <c r="E130" s="150" t="s">
        <v>20</v>
      </c>
      <c r="F130" s="142"/>
      <c r="G130" s="309"/>
      <c r="J130" s="142"/>
      <c r="K130" s="14"/>
      <c r="L130" s="803"/>
      <c r="M130" s="150"/>
      <c r="N130" s="142"/>
      <c r="O130" s="2"/>
      <c r="P130" s="2"/>
      <c r="Q130" s="2"/>
      <c r="R130" s="2"/>
      <c r="S130" s="2"/>
    </row>
    <row r="131" spans="1:19" ht="16.5" customHeight="1">
      <c r="A131" s="10"/>
      <c r="B131" s="2"/>
      <c r="C131" s="16" t="s">
        <v>1122</v>
      </c>
      <c r="D131" s="825">
        <v>390</v>
      </c>
      <c r="E131" s="150" t="s">
        <v>11</v>
      </c>
      <c r="F131" s="142">
        <v>2021</v>
      </c>
      <c r="G131" s="309"/>
      <c r="J131" s="142"/>
      <c r="K131" s="309"/>
      <c r="N131" s="142"/>
      <c r="O131" s="2"/>
      <c r="P131" s="2"/>
      <c r="Q131" s="2"/>
      <c r="R131" s="2"/>
      <c r="S131" s="2"/>
    </row>
    <row r="132" spans="1:19" ht="16.5" customHeight="1">
      <c r="A132" s="10"/>
      <c r="B132" s="14"/>
      <c r="C132" s="299"/>
      <c r="D132" s="803"/>
      <c r="F132" s="295"/>
      <c r="G132" s="14"/>
      <c r="H132" s="803"/>
      <c r="I132" s="150"/>
      <c r="J132" s="142"/>
      <c r="K132" s="14"/>
      <c r="L132" s="803"/>
      <c r="M132" s="150"/>
      <c r="N132" s="142"/>
      <c r="O132" s="2"/>
      <c r="P132" s="2"/>
      <c r="Q132" s="2"/>
      <c r="R132" s="2"/>
      <c r="S132" s="2"/>
    </row>
    <row r="133" spans="1:19" ht="16.5" customHeight="1">
      <c r="A133" s="10"/>
      <c r="B133" s="14"/>
      <c r="C133" s="299"/>
      <c r="D133" s="803"/>
      <c r="F133" s="295"/>
      <c r="G133" s="14"/>
      <c r="H133" s="803"/>
      <c r="I133" s="150"/>
      <c r="J133" s="142"/>
      <c r="K133" s="14"/>
      <c r="L133" s="803"/>
      <c r="M133" s="150"/>
      <c r="N133" s="142"/>
      <c r="O133" s="2"/>
      <c r="P133" s="2"/>
      <c r="Q133" s="2"/>
      <c r="R133" s="2"/>
      <c r="S133" s="2"/>
    </row>
    <row r="134" spans="1:19" ht="16.5" customHeight="1">
      <c r="A134" s="10"/>
      <c r="B134" s="14"/>
      <c r="C134" s="299"/>
      <c r="D134" s="803"/>
      <c r="F134" s="295"/>
      <c r="G134" s="14"/>
      <c r="H134" s="803"/>
      <c r="I134" s="150"/>
      <c r="J134" s="142"/>
      <c r="K134" s="14"/>
      <c r="L134" s="803"/>
      <c r="M134" s="150"/>
      <c r="N134" s="142"/>
      <c r="O134" s="2"/>
      <c r="P134" s="2"/>
      <c r="Q134" s="2"/>
      <c r="R134" s="2"/>
      <c r="S134" s="2"/>
    </row>
    <row r="135" spans="1:19" s="2" customFormat="1" ht="16.5" customHeight="1">
      <c r="A135" s="10"/>
      <c r="B135" s="14"/>
      <c r="C135" s="126" t="s">
        <v>1134</v>
      </c>
      <c r="D135" s="829">
        <f>SUM(D105:D109)+D111+D113+SUM(D115:D118)+D120+SUM(D122:D125)+D127+D130</f>
        <v>8410</v>
      </c>
      <c r="E135" s="32"/>
      <c r="F135" s="316"/>
      <c r="G135" s="4" t="s">
        <v>1134</v>
      </c>
      <c r="H135" s="829">
        <f>SUM(H105:H106)+SUM(H108:H112)+SUM(H114:H117)</f>
        <v>4487</v>
      </c>
      <c r="I135" s="29"/>
      <c r="J135" s="7"/>
      <c r="K135" s="4" t="s">
        <v>1134</v>
      </c>
      <c r="L135" s="829">
        <f>L105+L106+L107+L109</f>
        <v>850</v>
      </c>
      <c r="M135" s="29"/>
      <c r="N135" s="7"/>
    </row>
    <row r="136" spans="1:19" s="2" customFormat="1" ht="16.5" customHeight="1">
      <c r="A136" s="10"/>
      <c r="B136" s="14"/>
      <c r="C136" s="126" t="s">
        <v>1135</v>
      </c>
      <c r="D136" s="829">
        <f>D110+D114+D119+D121+D126+D128+D129+D131+D112</f>
        <v>2990</v>
      </c>
      <c r="E136" s="32"/>
      <c r="F136" s="316"/>
      <c r="G136" s="4" t="s">
        <v>1135</v>
      </c>
      <c r="H136" s="829">
        <f>H107+H113+H118+H119+H120</f>
        <v>2105</v>
      </c>
      <c r="I136" s="29"/>
      <c r="J136" s="7"/>
      <c r="K136" s="4" t="s">
        <v>1135</v>
      </c>
      <c r="L136" s="829">
        <v>50</v>
      </c>
      <c r="M136" s="29"/>
      <c r="N136" s="7"/>
    </row>
    <row r="137" spans="1:19" s="2" customFormat="1" ht="16.5" customHeight="1">
      <c r="A137" s="10"/>
      <c r="B137" s="37"/>
      <c r="C137" s="314" t="s">
        <v>1129</v>
      </c>
      <c r="D137" s="829">
        <f>SUM(D135:D136)</f>
        <v>11400</v>
      </c>
      <c r="E137" s="29"/>
      <c r="F137" s="7"/>
      <c r="G137" s="12" t="s">
        <v>1129</v>
      </c>
      <c r="H137" s="829">
        <f>SUM(H135:H136)</f>
        <v>6592</v>
      </c>
      <c r="I137" s="29"/>
      <c r="J137" s="7"/>
      <c r="K137" s="12" t="s">
        <v>1129</v>
      </c>
      <c r="L137" s="829">
        <v>900</v>
      </c>
      <c r="M137" s="29"/>
      <c r="N137" s="7"/>
    </row>
    <row r="138" spans="1:19" ht="16.5" customHeight="1">
      <c r="A138" s="10"/>
      <c r="B138" s="37"/>
      <c r="C138" s="469"/>
      <c r="D138" s="815"/>
      <c r="E138" s="344"/>
      <c r="F138" s="437"/>
      <c r="G138" s="421"/>
      <c r="H138" s="815"/>
      <c r="I138" s="344"/>
      <c r="J138" s="437"/>
      <c r="K138" s="421"/>
      <c r="L138" s="815"/>
      <c r="M138" s="344"/>
      <c r="N138" s="437"/>
      <c r="O138" s="2"/>
      <c r="P138" s="2"/>
      <c r="Q138" s="2"/>
      <c r="R138" s="2"/>
      <c r="S138" s="2"/>
    </row>
    <row r="139" spans="1:19" ht="16.5" customHeight="1">
      <c r="A139" s="10"/>
      <c r="B139" s="14"/>
      <c r="C139" s="300"/>
      <c r="E139" s="150"/>
      <c r="F139" s="142"/>
      <c r="G139" s="14"/>
      <c r="H139" s="803"/>
      <c r="I139" s="150"/>
      <c r="J139" s="142"/>
      <c r="K139" s="14"/>
      <c r="L139" s="803"/>
      <c r="M139" s="150"/>
      <c r="N139" s="142"/>
      <c r="O139" s="2"/>
      <c r="P139" s="2"/>
      <c r="Q139" s="2"/>
      <c r="R139" s="2"/>
      <c r="S139" s="2"/>
    </row>
    <row r="140" spans="1:19" ht="16.5" customHeight="1">
      <c r="A140" s="10"/>
      <c r="B140" s="31" t="s">
        <v>435</v>
      </c>
      <c r="C140" s="300" t="s">
        <v>382</v>
      </c>
      <c r="D140" s="845">
        <v>370</v>
      </c>
      <c r="E140" s="150" t="s">
        <v>27</v>
      </c>
      <c r="F140" s="142"/>
      <c r="G140" s="309" t="s">
        <v>447</v>
      </c>
      <c r="H140" s="825">
        <v>400</v>
      </c>
      <c r="I140" s="161" t="s">
        <v>20</v>
      </c>
      <c r="J140" s="295"/>
      <c r="K140" s="14" t="s">
        <v>448</v>
      </c>
      <c r="L140" s="825">
        <v>240</v>
      </c>
      <c r="M140" s="150" t="s">
        <v>20</v>
      </c>
      <c r="N140" s="295"/>
      <c r="O140" s="2"/>
      <c r="P140" s="2"/>
      <c r="Q140" s="2"/>
      <c r="R140" s="2"/>
      <c r="S140" s="2"/>
    </row>
    <row r="141" spans="1:19" ht="16.5" customHeight="1">
      <c r="A141" s="10"/>
      <c r="B141" s="14"/>
      <c r="C141" s="300" t="s">
        <v>449</v>
      </c>
      <c r="D141" s="814">
        <v>200</v>
      </c>
      <c r="E141" s="146" t="s">
        <v>20</v>
      </c>
      <c r="F141" s="142"/>
      <c r="G141" s="309" t="s">
        <v>450</v>
      </c>
      <c r="H141" s="814">
        <v>400</v>
      </c>
      <c r="I141" s="146" t="s">
        <v>20</v>
      </c>
      <c r="J141" s="142"/>
      <c r="K141" s="14" t="s">
        <v>388</v>
      </c>
      <c r="L141" s="825">
        <v>280</v>
      </c>
      <c r="M141" s="150" t="s">
        <v>20</v>
      </c>
      <c r="N141" s="142"/>
      <c r="O141" s="2"/>
      <c r="P141" s="2"/>
      <c r="Q141" s="2"/>
      <c r="R141" s="2"/>
      <c r="S141" s="2"/>
    </row>
    <row r="142" spans="1:19" ht="16.5" customHeight="1">
      <c r="A142" s="10"/>
      <c r="B142" s="14"/>
      <c r="C142" s="300" t="s">
        <v>451</v>
      </c>
      <c r="D142" s="814">
        <v>550</v>
      </c>
      <c r="E142" s="146" t="s">
        <v>27</v>
      </c>
      <c r="F142" s="142"/>
      <c r="G142" s="309" t="s">
        <v>396</v>
      </c>
      <c r="H142" s="814">
        <v>600</v>
      </c>
      <c r="I142" s="146" t="s">
        <v>20</v>
      </c>
      <c r="J142" s="142"/>
      <c r="K142" s="309"/>
      <c r="L142" s="814"/>
      <c r="M142" s="146"/>
      <c r="N142" s="142"/>
      <c r="O142" s="2"/>
      <c r="P142" s="2"/>
      <c r="Q142" s="2"/>
      <c r="R142" s="2"/>
      <c r="S142" s="2"/>
    </row>
    <row r="143" spans="1:19" ht="16.5" customHeight="1">
      <c r="A143" s="10"/>
      <c r="B143" s="14"/>
      <c r="C143" s="300" t="s">
        <v>452</v>
      </c>
      <c r="D143" s="814">
        <v>100</v>
      </c>
      <c r="E143" s="146" t="s">
        <v>20</v>
      </c>
      <c r="F143" s="142"/>
      <c r="G143" s="309" t="s">
        <v>396</v>
      </c>
      <c r="H143" s="814">
        <v>300</v>
      </c>
      <c r="I143" s="146" t="s">
        <v>301</v>
      </c>
      <c r="J143" s="142" t="s">
        <v>493</v>
      </c>
      <c r="K143" s="309"/>
      <c r="L143" s="814"/>
      <c r="M143" s="146"/>
      <c r="N143" s="142"/>
      <c r="O143" s="2"/>
      <c r="P143" s="2"/>
      <c r="Q143" s="2"/>
      <c r="R143" s="2"/>
      <c r="S143" s="2"/>
    </row>
    <row r="144" spans="1:19" ht="16.5" customHeight="1">
      <c r="A144" s="10"/>
      <c r="B144" s="14"/>
      <c r="C144" s="300"/>
      <c r="D144" s="814"/>
      <c r="E144" s="146"/>
      <c r="F144" s="142"/>
      <c r="G144" s="309"/>
      <c r="H144" s="814"/>
      <c r="I144" s="146"/>
      <c r="J144" s="142"/>
      <c r="K144" s="309"/>
      <c r="L144" s="814"/>
      <c r="M144" s="146"/>
      <c r="N144" s="142"/>
      <c r="O144" s="2"/>
      <c r="P144" s="2"/>
      <c r="Q144" s="2"/>
      <c r="R144" s="2"/>
      <c r="S144" s="2"/>
    </row>
    <row r="145" spans="1:19" ht="16.5" customHeight="1">
      <c r="A145" s="10"/>
      <c r="B145" s="14"/>
      <c r="C145" s="300" t="s">
        <v>453</v>
      </c>
      <c r="D145" s="814">
        <v>400</v>
      </c>
      <c r="E145" s="146" t="s">
        <v>20</v>
      </c>
      <c r="F145" s="142"/>
      <c r="G145" s="309"/>
      <c r="H145" s="814"/>
      <c r="I145" s="146"/>
      <c r="J145" s="142"/>
      <c r="K145" s="309"/>
      <c r="L145" s="814"/>
      <c r="M145" s="146"/>
      <c r="N145" s="142"/>
      <c r="O145" s="2"/>
      <c r="P145" s="2"/>
      <c r="Q145" s="2"/>
      <c r="R145" s="2"/>
      <c r="S145" s="2"/>
    </row>
    <row r="146" spans="1:19" ht="16.5" customHeight="1">
      <c r="A146" s="10"/>
      <c r="B146" s="14"/>
      <c r="C146" s="300" t="s">
        <v>385</v>
      </c>
      <c r="D146" s="814">
        <v>590</v>
      </c>
      <c r="E146" s="146" t="s">
        <v>20</v>
      </c>
      <c r="F146" s="142"/>
      <c r="G146" s="309"/>
      <c r="H146" s="814"/>
      <c r="I146" s="146"/>
      <c r="J146" s="142"/>
      <c r="K146" s="309"/>
      <c r="L146" s="814"/>
      <c r="M146" s="146"/>
      <c r="N146" s="142"/>
      <c r="O146" s="2"/>
      <c r="P146" s="2"/>
      <c r="Q146" s="2"/>
      <c r="R146" s="2"/>
      <c r="S146" s="2"/>
    </row>
    <row r="147" spans="1:19" ht="16.5" customHeight="1">
      <c r="A147" s="10"/>
      <c r="B147" s="14"/>
      <c r="C147" s="300" t="s">
        <v>385</v>
      </c>
      <c r="D147" s="814">
        <v>285</v>
      </c>
      <c r="E147" s="146" t="s">
        <v>20</v>
      </c>
      <c r="F147" s="142"/>
      <c r="G147" s="87" t="s">
        <v>1123</v>
      </c>
      <c r="H147" s="814"/>
      <c r="I147" s="146"/>
      <c r="J147" s="142"/>
      <c r="K147" s="309"/>
      <c r="L147" s="814"/>
      <c r="M147" s="146"/>
      <c r="N147" s="142"/>
      <c r="O147" s="2"/>
      <c r="P147" s="2"/>
      <c r="Q147" s="2"/>
      <c r="R147" s="2"/>
      <c r="S147" s="2"/>
    </row>
    <row r="148" spans="1:19" ht="16.5" customHeight="1">
      <c r="A148" s="10"/>
      <c r="B148" s="14"/>
      <c r="C148" s="300" t="s">
        <v>385</v>
      </c>
      <c r="D148" s="814">
        <v>300</v>
      </c>
      <c r="E148" s="146" t="s">
        <v>20</v>
      </c>
      <c r="F148" s="142"/>
      <c r="G148" s="309"/>
      <c r="H148" s="814"/>
      <c r="I148" s="146"/>
      <c r="J148" s="142"/>
      <c r="K148" s="309"/>
      <c r="L148" s="814"/>
      <c r="M148" s="146"/>
      <c r="N148" s="142"/>
      <c r="O148" s="2"/>
      <c r="P148" s="2"/>
      <c r="Q148" s="2"/>
      <c r="R148" s="2"/>
      <c r="S148" s="2"/>
    </row>
    <row r="149" spans="1:19" ht="16.5" customHeight="1">
      <c r="A149" s="10"/>
      <c r="B149" s="14"/>
      <c r="C149" s="300" t="s">
        <v>385</v>
      </c>
      <c r="D149" s="814">
        <v>250</v>
      </c>
      <c r="E149" s="146" t="s">
        <v>20</v>
      </c>
      <c r="F149" s="142"/>
      <c r="G149" s="309"/>
      <c r="H149" s="814"/>
      <c r="I149" s="146"/>
      <c r="J149" s="142"/>
      <c r="K149" s="309"/>
      <c r="L149" s="814"/>
      <c r="M149" s="146"/>
      <c r="N149" s="142"/>
      <c r="O149" s="2"/>
      <c r="P149" s="2"/>
      <c r="Q149" s="2"/>
      <c r="R149" s="2"/>
      <c r="S149" s="2"/>
    </row>
    <row r="150" spans="1:19" ht="16.5" customHeight="1">
      <c r="A150" s="10"/>
      <c r="B150" s="14"/>
      <c r="C150" s="300" t="s">
        <v>385</v>
      </c>
      <c r="D150" s="814">
        <v>550</v>
      </c>
      <c r="E150" s="146" t="s">
        <v>20</v>
      </c>
      <c r="F150" s="142"/>
      <c r="G150" s="309"/>
      <c r="H150" s="814"/>
      <c r="I150" s="146"/>
      <c r="J150" s="142"/>
      <c r="K150" s="309"/>
      <c r="L150" s="814"/>
      <c r="M150" s="146"/>
      <c r="N150" s="142"/>
      <c r="O150" s="2"/>
      <c r="P150" s="2"/>
      <c r="Q150" s="2"/>
      <c r="R150" s="2"/>
      <c r="S150" s="2"/>
    </row>
    <row r="151" spans="1:19" ht="16.5" customHeight="1">
      <c r="A151" s="10"/>
      <c r="B151" s="14"/>
      <c r="C151" s="300"/>
      <c r="D151" s="814"/>
      <c r="E151" s="146"/>
      <c r="F151" s="142"/>
      <c r="G151" s="309"/>
      <c r="H151" s="814"/>
      <c r="I151" s="146"/>
      <c r="J151" s="142"/>
      <c r="K151" s="309"/>
      <c r="L151" s="814"/>
      <c r="M151" s="146"/>
      <c r="N151" s="142"/>
      <c r="O151" s="2"/>
      <c r="P151" s="2"/>
      <c r="Q151" s="2"/>
      <c r="R151" s="2"/>
      <c r="S151" s="2"/>
    </row>
    <row r="152" spans="1:19" ht="16.5" customHeight="1">
      <c r="A152" s="10"/>
      <c r="B152" s="14"/>
      <c r="C152" s="300"/>
      <c r="D152" s="814"/>
      <c r="E152" s="146"/>
      <c r="F152" s="142"/>
      <c r="G152" s="309"/>
      <c r="H152" s="814"/>
      <c r="I152" s="146"/>
      <c r="J152" s="142"/>
      <c r="K152" s="309"/>
      <c r="L152" s="814"/>
      <c r="M152" s="146"/>
      <c r="N152" s="142"/>
      <c r="O152" s="2"/>
      <c r="P152" s="2"/>
      <c r="Q152" s="2"/>
      <c r="R152" s="2"/>
      <c r="S152" s="2"/>
    </row>
    <row r="153" spans="1:19" ht="16.5" customHeight="1">
      <c r="A153" s="10"/>
      <c r="B153" s="14"/>
      <c r="C153" s="300"/>
      <c r="D153" s="814"/>
      <c r="E153" s="146"/>
      <c r="F153" s="142"/>
      <c r="G153" s="309"/>
      <c r="H153" s="814"/>
      <c r="I153" s="146"/>
      <c r="J153" s="142"/>
      <c r="K153" s="309"/>
      <c r="L153" s="814"/>
      <c r="M153" s="146"/>
      <c r="N153" s="142"/>
      <c r="O153" s="2"/>
      <c r="P153" s="2"/>
      <c r="Q153" s="2"/>
      <c r="R153" s="2"/>
      <c r="S153" s="2"/>
    </row>
    <row r="154" spans="1:19" s="2" customFormat="1" ht="16.5" customHeight="1">
      <c r="A154" s="10"/>
      <c r="B154" s="14"/>
      <c r="C154" s="126" t="s">
        <v>1134</v>
      </c>
      <c r="D154" s="818">
        <v>3595</v>
      </c>
      <c r="E154" s="328"/>
      <c r="F154" s="7"/>
      <c r="G154" s="4" t="s">
        <v>1134</v>
      </c>
      <c r="H154" s="818">
        <v>1400</v>
      </c>
      <c r="I154" s="328"/>
      <c r="J154" s="7"/>
      <c r="K154" s="4" t="s">
        <v>1134</v>
      </c>
      <c r="L154" s="818">
        <v>520</v>
      </c>
      <c r="M154" s="328"/>
      <c r="N154" s="7"/>
    </row>
    <row r="155" spans="1:19" s="2" customFormat="1" ht="16.5" customHeight="1">
      <c r="A155" s="10"/>
      <c r="B155" s="14"/>
      <c r="C155" s="126" t="s">
        <v>1135</v>
      </c>
      <c r="D155" s="818">
        <v>0</v>
      </c>
      <c r="E155" s="328"/>
      <c r="F155" s="7"/>
      <c r="G155" s="4" t="s">
        <v>1135</v>
      </c>
      <c r="H155" s="818">
        <v>0</v>
      </c>
      <c r="I155" s="328"/>
      <c r="J155" s="7"/>
      <c r="K155" s="4" t="s">
        <v>1135</v>
      </c>
      <c r="L155" s="818">
        <v>0</v>
      </c>
      <c r="M155" s="328"/>
      <c r="N155" s="7"/>
    </row>
    <row r="156" spans="1:19" s="2" customFormat="1" ht="16.5" customHeight="1">
      <c r="A156" s="10"/>
      <c r="B156" s="14"/>
      <c r="C156" s="314" t="s">
        <v>1129</v>
      </c>
      <c r="D156" s="818">
        <v>3595</v>
      </c>
      <c r="E156" s="328"/>
      <c r="F156" s="7"/>
      <c r="G156" s="12" t="s">
        <v>1129</v>
      </c>
      <c r="H156" s="818">
        <v>1400</v>
      </c>
      <c r="I156" s="328"/>
      <c r="J156" s="7"/>
      <c r="K156" s="12" t="s">
        <v>1129</v>
      </c>
      <c r="L156" s="818">
        <v>520</v>
      </c>
      <c r="M156" s="328"/>
      <c r="N156" s="7"/>
    </row>
    <row r="157" spans="1:19" ht="16.5" customHeight="1">
      <c r="A157" s="33"/>
      <c r="B157" s="331"/>
      <c r="C157" s="469"/>
      <c r="D157" s="815"/>
      <c r="E157" s="317"/>
      <c r="F157" s="439"/>
      <c r="G157" s="473"/>
      <c r="H157" s="815"/>
      <c r="I157" s="317"/>
      <c r="J157" s="439"/>
      <c r="K157" s="473"/>
      <c r="L157" s="815"/>
      <c r="M157" s="317"/>
      <c r="N157" s="439"/>
      <c r="O157" s="2"/>
      <c r="P157" s="2"/>
      <c r="Q157" s="2"/>
      <c r="R157" s="2"/>
      <c r="S157" s="2"/>
    </row>
    <row r="158" spans="1:19" ht="16.5" customHeight="1"/>
  </sheetData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31" firstPageNumber="95" orientation="portrait" useFirstPageNumber="1" r:id="rId1"/>
  <headerFooter scaleWithDoc="0" alignWithMargins="0">
    <oddFooter>&amp;C98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4">
    <tabColor rgb="FFFFFF00"/>
    <pageSetUpPr fitToPage="1"/>
  </sheetPr>
  <dimension ref="A1:P261"/>
  <sheetViews>
    <sheetView showGridLines="0" view="pageBreakPreview" zoomScaleNormal="85" zoomScaleSheetLayoutView="100" workbookViewId="0">
      <pane ySplit="5" topLeftCell="A6" activePane="bottomLeft" state="frozen"/>
      <selection pane="bottomLeft" activeCell="B1" sqref="B1"/>
    </sheetView>
  </sheetViews>
  <sheetFormatPr defaultColWidth="9" defaultRowHeight="14.25"/>
  <cols>
    <col min="1" max="1" width="1.625" style="2" customWidth="1"/>
    <col min="2" max="2" width="14.75" style="2" customWidth="1"/>
    <col min="3" max="3" width="31.375" style="3" customWidth="1"/>
    <col min="4" max="4" width="8.875" style="974" customWidth="1"/>
    <col min="5" max="5" width="8.125" style="555" customWidth="1"/>
    <col min="6" max="6" width="8.875" style="13" customWidth="1"/>
    <col min="7" max="7" width="31.375" style="3" customWidth="1"/>
    <col min="8" max="8" width="8.875" style="974" customWidth="1"/>
    <col min="9" max="9" width="8.125" style="555" customWidth="1"/>
    <col min="10" max="10" width="8.875" style="13" customWidth="1"/>
    <col min="11" max="11" width="31.375" style="3" customWidth="1"/>
    <col min="12" max="12" width="8.875" style="974" customWidth="1"/>
    <col min="13" max="13" width="8.125" style="555" customWidth="1"/>
    <col min="14" max="14" width="8.875" style="13" customWidth="1"/>
    <col min="15" max="15" width="7.125" style="3" customWidth="1"/>
    <col min="16" max="16384" width="9" style="3"/>
  </cols>
  <sheetData>
    <row r="1" spans="1:16" s="619" customFormat="1" ht="18" customHeight="1">
      <c r="A1" s="351" t="s">
        <v>1058</v>
      </c>
      <c r="B1" s="938"/>
      <c r="C1" s="939"/>
      <c r="D1" s="824"/>
      <c r="E1" s="632"/>
      <c r="F1" s="938"/>
      <c r="G1" s="939"/>
      <c r="H1" s="854" t="s">
        <v>960</v>
      </c>
      <c r="I1" s="632"/>
      <c r="J1" s="938"/>
      <c r="K1" s="938"/>
      <c r="L1" s="824"/>
      <c r="M1" s="632"/>
      <c r="N1" s="938"/>
      <c r="O1" s="940"/>
    </row>
    <row r="2" spans="1:16" s="619" customFormat="1" ht="16.5" customHeight="1">
      <c r="A2" s="938"/>
      <c r="B2" s="938"/>
      <c r="C2" s="939"/>
      <c r="D2" s="824"/>
      <c r="E2" s="632"/>
      <c r="F2" s="938"/>
      <c r="G2" s="939"/>
      <c r="H2" s="824"/>
      <c r="I2" s="632"/>
      <c r="J2" s="938"/>
      <c r="K2" s="938"/>
      <c r="L2" s="824"/>
      <c r="M2" s="632"/>
      <c r="N2" s="938"/>
      <c r="O2" s="940"/>
    </row>
    <row r="3" spans="1:16" s="619" customFormat="1" ht="16.5" customHeight="1">
      <c r="A3" s="938"/>
      <c r="B3" s="938"/>
      <c r="C3" s="939"/>
      <c r="D3" s="824"/>
      <c r="E3" s="632"/>
      <c r="F3" s="938"/>
      <c r="G3" s="939"/>
      <c r="H3" s="824"/>
      <c r="I3" s="632" t="s">
        <v>227</v>
      </c>
      <c r="J3" s="938"/>
      <c r="K3" s="938"/>
      <c r="L3" s="888"/>
      <c r="N3" s="824" t="s">
        <v>408</v>
      </c>
      <c r="O3" s="632"/>
    </row>
    <row r="4" spans="1:16" s="114" customFormat="1" ht="18" customHeight="1">
      <c r="A4" s="98" t="s">
        <v>952</v>
      </c>
      <c r="B4" s="111"/>
      <c r="C4" s="933" t="s">
        <v>409</v>
      </c>
      <c r="D4" s="984"/>
      <c r="E4" s="747"/>
      <c r="F4" s="934"/>
      <c r="G4" s="933" t="s">
        <v>410</v>
      </c>
      <c r="H4" s="984"/>
      <c r="I4" s="747"/>
      <c r="J4" s="934"/>
      <c r="K4" s="937" t="s">
        <v>411</v>
      </c>
      <c r="L4" s="975"/>
      <c r="M4" s="718"/>
      <c r="N4" s="101"/>
    </row>
    <row r="5" spans="1:16" s="114" customFormat="1" ht="18" customHeight="1">
      <c r="A5" s="102"/>
      <c r="B5" s="112"/>
      <c r="C5" s="941" t="s">
        <v>412</v>
      </c>
      <c r="D5" s="971" t="s">
        <v>870</v>
      </c>
      <c r="E5" s="637" t="s">
        <v>302</v>
      </c>
      <c r="F5" s="951" t="s">
        <v>413</v>
      </c>
      <c r="G5" s="947" t="s">
        <v>412</v>
      </c>
      <c r="H5" s="976" t="s">
        <v>870</v>
      </c>
      <c r="I5" s="944" t="s">
        <v>302</v>
      </c>
      <c r="J5" s="948" t="s">
        <v>413</v>
      </c>
      <c r="K5" s="952" t="s">
        <v>412</v>
      </c>
      <c r="L5" s="971" t="s">
        <v>870</v>
      </c>
      <c r="M5" s="637" t="s">
        <v>302</v>
      </c>
      <c r="N5" s="942" t="s">
        <v>413</v>
      </c>
    </row>
    <row r="6" spans="1:16" s="59" customFormat="1" ht="18.75" customHeight="1">
      <c r="A6" s="121" t="s">
        <v>960</v>
      </c>
      <c r="B6" s="123"/>
      <c r="C6" s="925"/>
      <c r="D6" s="985"/>
      <c r="E6" s="227"/>
      <c r="F6" s="250"/>
      <c r="G6" s="926"/>
      <c r="H6" s="987"/>
      <c r="I6" s="720"/>
      <c r="J6" s="261"/>
      <c r="K6" s="712"/>
      <c r="L6" s="985"/>
      <c r="M6" s="929"/>
      <c r="N6" s="262"/>
    </row>
    <row r="7" spans="1:16" s="59" customFormat="1" ht="6" customHeight="1">
      <c r="A7" s="106"/>
      <c r="B7" s="223"/>
      <c r="C7" s="263"/>
      <c r="D7" s="986"/>
      <c r="E7" s="243"/>
      <c r="F7" s="254"/>
      <c r="G7" s="263"/>
      <c r="H7" s="986"/>
      <c r="I7" s="243"/>
      <c r="J7" s="254"/>
      <c r="L7" s="986"/>
      <c r="M7" s="84"/>
      <c r="N7" s="105"/>
    </row>
    <row r="8" spans="1:16" ht="16.5" customHeight="1">
      <c r="A8" s="107"/>
      <c r="B8" s="223" t="s">
        <v>970</v>
      </c>
      <c r="C8" s="263" t="s">
        <v>784</v>
      </c>
      <c r="D8" s="1012">
        <v>780</v>
      </c>
      <c r="E8" s="243" t="s">
        <v>18</v>
      </c>
      <c r="F8" s="254"/>
      <c r="G8" s="263" t="s">
        <v>784</v>
      </c>
      <c r="H8" s="1012">
        <v>590</v>
      </c>
      <c r="I8" s="243" t="s">
        <v>18</v>
      </c>
      <c r="J8" s="254" t="s">
        <v>1</v>
      </c>
      <c r="K8" s="59" t="s">
        <v>361</v>
      </c>
      <c r="L8" s="1012">
        <v>0</v>
      </c>
      <c r="M8" s="243"/>
      <c r="N8" s="105"/>
      <c r="O8" s="59"/>
      <c r="P8" s="59"/>
    </row>
    <row r="9" spans="1:16" ht="16.5" customHeight="1">
      <c r="A9" s="107"/>
      <c r="B9" s="223"/>
      <c r="C9" s="263" t="s">
        <v>30</v>
      </c>
      <c r="D9" s="1012">
        <v>633</v>
      </c>
      <c r="E9" s="243" t="s">
        <v>18</v>
      </c>
      <c r="F9" s="254"/>
      <c r="G9" s="263"/>
      <c r="H9" s="1012"/>
      <c r="I9" s="243"/>
      <c r="J9" s="254"/>
      <c r="K9" s="59"/>
      <c r="L9" s="1012"/>
      <c r="M9" s="84"/>
      <c r="N9" s="1014"/>
      <c r="O9" s="59"/>
      <c r="P9" s="59"/>
    </row>
    <row r="10" spans="1:16" ht="16.5" customHeight="1">
      <c r="A10" s="107"/>
      <c r="B10" s="223"/>
      <c r="C10" s="1020" t="s">
        <v>785</v>
      </c>
      <c r="D10" s="1100">
        <v>30</v>
      </c>
      <c r="E10" s="1121" t="s">
        <v>1168</v>
      </c>
      <c r="F10" s="254"/>
      <c r="G10" s="1020" t="s">
        <v>784</v>
      </c>
      <c r="H10" s="1012">
        <v>75</v>
      </c>
      <c r="I10" s="243" t="s">
        <v>10</v>
      </c>
      <c r="J10" s="796">
        <v>2018</v>
      </c>
      <c r="K10" s="59"/>
      <c r="L10" s="1012"/>
      <c r="M10" s="243"/>
      <c r="N10" s="254"/>
      <c r="O10" s="59"/>
      <c r="P10" s="59"/>
    </row>
    <row r="11" spans="1:16" ht="16.5" customHeight="1">
      <c r="A11" s="107"/>
      <c r="B11" s="223"/>
      <c r="C11" s="1020"/>
      <c r="D11" s="1011">
        <f>SUM(D8:D10)</f>
        <v>1443</v>
      </c>
      <c r="E11" s="243"/>
      <c r="F11" s="236"/>
      <c r="G11" s="263"/>
      <c r="H11" s="1120">
        <v>25</v>
      </c>
      <c r="I11" s="1121" t="s">
        <v>10</v>
      </c>
      <c r="J11" s="796">
        <v>2019</v>
      </c>
      <c r="K11" s="59"/>
      <c r="L11" s="1012"/>
      <c r="M11" s="84"/>
      <c r="N11" s="105"/>
      <c r="O11" s="59"/>
      <c r="P11" s="59"/>
    </row>
    <row r="12" spans="1:16" ht="16.5" customHeight="1">
      <c r="A12" s="107"/>
      <c r="B12" s="223"/>
      <c r="C12" s="263"/>
      <c r="D12" s="1011"/>
      <c r="E12" s="243"/>
      <c r="F12" s="254"/>
      <c r="G12" s="263"/>
      <c r="H12" s="1012">
        <f>SUM(H10:H11)</f>
        <v>100</v>
      </c>
      <c r="I12" s="243"/>
      <c r="J12" s="254"/>
      <c r="K12" s="59"/>
      <c r="L12" s="1012"/>
      <c r="M12" s="84"/>
      <c r="N12" s="105"/>
      <c r="O12" s="59"/>
      <c r="P12" s="59"/>
    </row>
    <row r="13" spans="1:16" ht="16.5" customHeight="1">
      <c r="A13" s="107"/>
      <c r="B13" s="223"/>
      <c r="C13" s="263"/>
      <c r="D13" s="1011"/>
      <c r="E13" s="243"/>
      <c r="F13" s="254"/>
      <c r="G13" s="263"/>
      <c r="H13" s="1012"/>
      <c r="I13" s="243"/>
      <c r="J13" s="254"/>
      <c r="K13" s="59"/>
      <c r="L13" s="1012"/>
      <c r="M13" s="84"/>
      <c r="N13" s="105"/>
      <c r="O13" s="59"/>
      <c r="P13" s="59"/>
    </row>
    <row r="14" spans="1:16" ht="16.5" customHeight="1">
      <c r="A14" s="107"/>
      <c r="B14" s="223"/>
      <c r="C14" s="263"/>
      <c r="D14" s="1011"/>
      <c r="E14" s="243"/>
      <c r="F14" s="254"/>
      <c r="G14" s="263"/>
      <c r="H14" s="1012"/>
      <c r="I14" s="243"/>
      <c r="J14" s="254"/>
      <c r="K14" s="59"/>
      <c r="L14" s="1012"/>
      <c r="M14" s="84"/>
      <c r="N14" s="105"/>
      <c r="O14" s="59"/>
      <c r="P14" s="59"/>
    </row>
    <row r="15" spans="1:16" ht="16.5" customHeight="1">
      <c r="A15" s="107"/>
      <c r="B15" s="223"/>
      <c r="C15" s="263"/>
      <c r="D15" s="1011"/>
      <c r="E15" s="243"/>
      <c r="F15" s="254"/>
      <c r="G15" s="263"/>
      <c r="H15" s="1012"/>
      <c r="I15" s="243"/>
      <c r="J15" s="254"/>
      <c r="K15" s="59"/>
      <c r="L15" s="1012"/>
      <c r="M15" s="84"/>
      <c r="N15" s="105"/>
      <c r="O15" s="59"/>
      <c r="P15" s="59"/>
    </row>
    <row r="16" spans="1:16" ht="16.5" customHeight="1">
      <c r="A16" s="107"/>
      <c r="B16" s="223"/>
      <c r="C16" s="1052" t="s">
        <v>1174</v>
      </c>
      <c r="D16" s="1011">
        <v>1443</v>
      </c>
      <c r="E16" s="243"/>
      <c r="F16" s="254"/>
      <c r="G16" s="1053" t="s">
        <v>1174</v>
      </c>
      <c r="H16" s="1013">
        <v>590</v>
      </c>
      <c r="I16" s="84"/>
      <c r="J16" s="105"/>
      <c r="K16" s="1053" t="s">
        <v>1174</v>
      </c>
      <c r="L16" s="1012">
        <v>0</v>
      </c>
      <c r="M16" s="243"/>
      <c r="N16" s="254"/>
      <c r="O16" s="58"/>
      <c r="P16" s="58"/>
    </row>
    <row r="17" spans="1:16" ht="16.5" customHeight="1">
      <c r="A17" s="107"/>
      <c r="B17" s="223"/>
      <c r="C17" s="1052" t="s">
        <v>1175</v>
      </c>
      <c r="D17" s="1016">
        <v>0</v>
      </c>
      <c r="E17" s="243"/>
      <c r="F17" s="254" t="s">
        <v>227</v>
      </c>
      <c r="G17" s="1053" t="s">
        <v>1175</v>
      </c>
      <c r="H17" s="1013">
        <v>100</v>
      </c>
      <c r="I17" s="84"/>
      <c r="J17" s="105"/>
      <c r="K17" s="1053" t="s">
        <v>1175</v>
      </c>
      <c r="L17" s="1012">
        <v>0</v>
      </c>
      <c r="M17" s="243"/>
      <c r="N17" s="254"/>
      <c r="O17" s="58"/>
      <c r="P17" s="58"/>
    </row>
    <row r="18" spans="1:16" ht="16.5" customHeight="1">
      <c r="A18" s="107"/>
      <c r="B18" s="223"/>
      <c r="C18" s="1052" t="s">
        <v>1114</v>
      </c>
      <c r="D18" s="1016">
        <v>1443</v>
      </c>
      <c r="E18" s="57"/>
      <c r="F18" s="1017"/>
      <c r="G18" s="1053" t="s">
        <v>1114</v>
      </c>
      <c r="H18" s="1016">
        <v>690</v>
      </c>
      <c r="I18" s="57"/>
      <c r="J18" s="1017"/>
      <c r="K18" s="1052" t="s">
        <v>1114</v>
      </c>
      <c r="L18" s="1016">
        <v>0</v>
      </c>
      <c r="M18" s="57"/>
      <c r="N18" s="1019"/>
      <c r="O18" s="58"/>
      <c r="P18" s="58"/>
    </row>
    <row r="19" spans="1:16" ht="16.5" customHeight="1">
      <c r="A19" s="107"/>
      <c r="B19" s="223"/>
      <c r="C19" s="1099"/>
      <c r="D19" s="1104"/>
      <c r="E19" s="1101"/>
      <c r="F19" s="1108"/>
      <c r="G19" s="1099"/>
      <c r="H19" s="1104"/>
      <c r="I19" s="1101"/>
      <c r="J19" s="1108"/>
      <c r="K19" s="1103"/>
      <c r="L19" s="1104"/>
      <c r="M19" s="1101"/>
      <c r="N19" s="1108"/>
      <c r="O19" s="59"/>
      <c r="P19" s="59"/>
    </row>
    <row r="20" spans="1:16" ht="16.5" customHeight="1">
      <c r="A20" s="107"/>
      <c r="B20" s="223"/>
      <c r="C20" s="922"/>
      <c r="D20" s="1013"/>
      <c r="E20" s="84"/>
      <c r="F20" s="105"/>
      <c r="G20" s="922"/>
      <c r="H20" s="1013"/>
      <c r="I20" s="84"/>
      <c r="J20" s="105"/>
      <c r="K20" s="710"/>
      <c r="L20" s="1013"/>
      <c r="M20" s="84"/>
      <c r="N20" s="105"/>
      <c r="O20" s="59"/>
      <c r="P20" s="59"/>
    </row>
    <row r="21" spans="1:16" ht="16.5" customHeight="1">
      <c r="A21" s="107"/>
      <c r="B21" s="223" t="s">
        <v>965</v>
      </c>
      <c r="C21" s="263" t="s">
        <v>259</v>
      </c>
      <c r="D21" s="1012">
        <v>1697</v>
      </c>
      <c r="E21" s="243" t="s">
        <v>18</v>
      </c>
      <c r="F21" s="254"/>
      <c r="G21" s="263" t="s">
        <v>259</v>
      </c>
      <c r="H21" s="1012">
        <v>1850</v>
      </c>
      <c r="I21" s="243" t="s">
        <v>18</v>
      </c>
      <c r="J21" s="254"/>
      <c r="K21" s="59" t="s">
        <v>786</v>
      </c>
      <c r="L21" s="1012">
        <v>100</v>
      </c>
      <c r="M21" s="243" t="s">
        <v>18</v>
      </c>
      <c r="N21" s="254"/>
      <c r="O21" s="59"/>
      <c r="P21" s="59"/>
    </row>
    <row r="22" spans="1:16" ht="16.5" customHeight="1">
      <c r="A22" s="107"/>
      <c r="B22" s="223"/>
      <c r="C22" s="263" t="s">
        <v>280</v>
      </c>
      <c r="D22" s="1120">
        <v>1095</v>
      </c>
      <c r="E22" s="1121" t="s">
        <v>18</v>
      </c>
      <c r="F22" s="254"/>
      <c r="G22" s="263"/>
      <c r="H22" s="1012"/>
      <c r="I22" s="243"/>
      <c r="J22" s="254"/>
      <c r="K22" s="59"/>
      <c r="L22" s="1012"/>
      <c r="M22" s="243"/>
      <c r="N22" s="254" t="s">
        <v>954</v>
      </c>
      <c r="O22" s="59"/>
      <c r="P22" s="59"/>
    </row>
    <row r="23" spans="1:16" ht="16.5" customHeight="1">
      <c r="A23" s="107"/>
      <c r="B23" s="223"/>
      <c r="C23" s="263"/>
      <c r="D23" s="1012">
        <f>SUM(D21:D22)</f>
        <v>2792</v>
      </c>
      <c r="E23" s="243"/>
      <c r="F23" s="254"/>
      <c r="G23" s="263"/>
      <c r="H23" s="1012"/>
      <c r="I23" s="243"/>
      <c r="J23" s="254"/>
      <c r="K23" s="59"/>
      <c r="L23" s="1012"/>
      <c r="M23" s="243"/>
      <c r="N23" s="254"/>
      <c r="O23" s="59"/>
      <c r="P23" s="59"/>
    </row>
    <row r="24" spans="1:16" ht="16.5" customHeight="1">
      <c r="A24" s="107"/>
      <c r="B24" s="223"/>
      <c r="C24" s="1020"/>
      <c r="D24" s="1012"/>
      <c r="E24" s="243"/>
      <c r="F24" s="254"/>
      <c r="G24" s="263"/>
      <c r="H24" s="1012"/>
      <c r="I24" s="243"/>
      <c r="J24" s="254"/>
      <c r="K24" s="59"/>
      <c r="L24" s="1012"/>
      <c r="M24" s="243"/>
      <c r="N24" s="254" t="s">
        <v>954</v>
      </c>
      <c r="O24" s="59"/>
      <c r="P24" s="59"/>
    </row>
    <row r="25" spans="1:16" ht="16.5" customHeight="1">
      <c r="A25" s="107"/>
      <c r="B25" s="223"/>
      <c r="C25" s="1020"/>
      <c r="D25" s="1012"/>
      <c r="E25" s="243"/>
      <c r="F25" s="254"/>
      <c r="G25" s="263"/>
      <c r="H25" s="1012"/>
      <c r="I25" s="243"/>
      <c r="J25" s="254"/>
      <c r="K25" s="59"/>
      <c r="L25" s="1012"/>
      <c r="M25" s="243"/>
      <c r="N25" s="254"/>
      <c r="O25" s="59"/>
      <c r="P25" s="59"/>
    </row>
    <row r="26" spans="1:16" ht="16.5" customHeight="1">
      <c r="A26" s="107"/>
      <c r="B26" s="223"/>
      <c r="C26" s="263"/>
      <c r="D26" s="1012"/>
      <c r="E26" s="243"/>
      <c r="F26" s="236"/>
      <c r="G26" s="263"/>
      <c r="H26" s="1012"/>
      <c r="I26" s="243"/>
      <c r="J26" s="236"/>
      <c r="K26" s="59"/>
      <c r="L26" s="1012"/>
      <c r="M26" s="243"/>
      <c r="N26" s="254"/>
      <c r="O26" s="59"/>
      <c r="P26" s="59"/>
    </row>
    <row r="27" spans="1:16" ht="16.5" customHeight="1">
      <c r="A27" s="107"/>
      <c r="B27" s="223"/>
      <c r="C27" s="1052" t="s">
        <v>1174</v>
      </c>
      <c r="D27" s="1011">
        <v>2792</v>
      </c>
      <c r="E27" s="243"/>
      <c r="F27" s="254"/>
      <c r="G27" s="1053" t="s">
        <v>1174</v>
      </c>
      <c r="H27" s="1013">
        <v>1850</v>
      </c>
      <c r="I27" s="84"/>
      <c r="J27" s="105"/>
      <c r="K27" s="1053" t="s">
        <v>1174</v>
      </c>
      <c r="L27" s="1012">
        <v>100</v>
      </c>
      <c r="M27" s="243"/>
      <c r="N27" s="254"/>
      <c r="O27" s="58"/>
      <c r="P27" s="58"/>
    </row>
    <row r="28" spans="1:16" ht="16.5" customHeight="1">
      <c r="A28" s="107"/>
      <c r="B28" s="223"/>
      <c r="C28" s="1052" t="s">
        <v>1175</v>
      </c>
      <c r="D28" s="1016">
        <v>0</v>
      </c>
      <c r="E28" s="243"/>
      <c r="F28" s="254" t="s">
        <v>227</v>
      </c>
      <c r="G28" s="1053" t="s">
        <v>1175</v>
      </c>
      <c r="H28" s="1013">
        <v>0</v>
      </c>
      <c r="I28" s="84"/>
      <c r="J28" s="105"/>
      <c r="K28" s="1053" t="s">
        <v>1175</v>
      </c>
      <c r="L28" s="1012">
        <v>0</v>
      </c>
      <c r="M28" s="243"/>
      <c r="N28" s="254"/>
      <c r="O28" s="58"/>
      <c r="P28" s="58"/>
    </row>
    <row r="29" spans="1:16" ht="16.5" customHeight="1">
      <c r="A29" s="107"/>
      <c r="B29" s="223"/>
      <c r="C29" s="1052" t="s">
        <v>1114</v>
      </c>
      <c r="D29" s="1016">
        <v>2792</v>
      </c>
      <c r="E29" s="57"/>
      <c r="F29" s="1017"/>
      <c r="G29" s="1053" t="s">
        <v>1114</v>
      </c>
      <c r="H29" s="1016">
        <v>1850</v>
      </c>
      <c r="I29" s="57"/>
      <c r="J29" s="1017"/>
      <c r="K29" s="1052" t="s">
        <v>1114</v>
      </c>
      <c r="L29" s="1016">
        <v>100</v>
      </c>
      <c r="M29" s="57"/>
      <c r="N29" s="1019"/>
      <c r="O29" s="58"/>
      <c r="P29" s="58"/>
    </row>
    <row r="30" spans="1:16" ht="16.5" customHeight="1">
      <c r="A30" s="107"/>
      <c r="B30" s="223"/>
      <c r="C30" s="1099"/>
      <c r="D30" s="1104"/>
      <c r="E30" s="1101"/>
      <c r="F30" s="1108"/>
      <c r="G30" s="1099"/>
      <c r="H30" s="1104"/>
      <c r="I30" s="1101"/>
      <c r="J30" s="1108"/>
      <c r="K30" s="1103"/>
      <c r="L30" s="1107"/>
      <c r="M30" s="1101"/>
      <c r="N30" s="1108"/>
      <c r="O30" s="59"/>
      <c r="P30" s="59"/>
    </row>
    <row r="31" spans="1:16" ht="16.5" customHeight="1">
      <c r="A31" s="107"/>
      <c r="B31" s="223"/>
      <c r="C31" s="922"/>
      <c r="D31" s="1013"/>
      <c r="E31" s="84"/>
      <c r="F31" s="105"/>
      <c r="G31" s="922"/>
      <c r="H31" s="1013"/>
      <c r="I31" s="84"/>
      <c r="J31" s="105"/>
      <c r="K31" s="710"/>
      <c r="L31" s="982"/>
      <c r="M31" s="84"/>
      <c r="N31" s="105"/>
      <c r="O31" s="59"/>
      <c r="P31" s="59"/>
    </row>
    <row r="32" spans="1:16" ht="16.5" customHeight="1">
      <c r="A32" s="106" t="s">
        <v>1223</v>
      </c>
      <c r="B32" s="223"/>
      <c r="C32" s="922"/>
      <c r="D32" s="1011"/>
      <c r="E32" s="84"/>
      <c r="F32" s="105"/>
      <c r="G32" s="110"/>
      <c r="H32" s="1060"/>
      <c r="I32" s="116"/>
      <c r="J32" s="259"/>
      <c r="K32" s="58"/>
      <c r="M32" s="116"/>
      <c r="N32" s="259"/>
      <c r="O32" s="58"/>
      <c r="P32" s="58"/>
    </row>
    <row r="33" spans="1:16" ht="16.5" customHeight="1">
      <c r="A33" s="107"/>
      <c r="B33" s="223"/>
      <c r="C33" s="922"/>
      <c r="D33" s="1013"/>
      <c r="E33" s="84"/>
      <c r="F33" s="105"/>
      <c r="G33" s="922"/>
      <c r="H33" s="1013"/>
      <c r="I33" s="84"/>
      <c r="J33" s="105"/>
      <c r="K33" s="710"/>
      <c r="L33" s="982"/>
      <c r="M33" s="84"/>
      <c r="N33" s="105"/>
      <c r="O33" s="59"/>
      <c r="P33" s="59"/>
    </row>
    <row r="34" spans="1:16" ht="16.5" customHeight="1">
      <c r="A34" s="107"/>
      <c r="B34" s="93" t="s">
        <v>966</v>
      </c>
      <c r="C34" s="263" t="s">
        <v>773</v>
      </c>
      <c r="D34" s="1012">
        <v>20</v>
      </c>
      <c r="E34" s="243" t="s">
        <v>18</v>
      </c>
      <c r="F34" s="254"/>
      <c r="G34" s="263" t="s">
        <v>1204</v>
      </c>
      <c r="H34" s="1012">
        <v>310</v>
      </c>
      <c r="I34" s="243" t="s">
        <v>18</v>
      </c>
      <c r="J34" s="254"/>
      <c r="K34" s="710"/>
      <c r="L34" s="982"/>
      <c r="M34" s="84"/>
      <c r="N34" s="105"/>
      <c r="O34" s="59"/>
      <c r="P34" s="59"/>
    </row>
    <row r="35" spans="1:16" ht="16.5" customHeight="1">
      <c r="A35" s="107"/>
      <c r="B35" s="93"/>
      <c r="C35" s="263" t="s">
        <v>1204</v>
      </c>
      <c r="D35" s="1012">
        <v>376</v>
      </c>
      <c r="E35" s="243" t="s">
        <v>18</v>
      </c>
      <c r="F35" s="254"/>
      <c r="G35" s="263"/>
      <c r="H35" s="1012"/>
      <c r="I35" s="243"/>
      <c r="J35" s="254"/>
      <c r="K35" s="710"/>
      <c r="L35" s="982"/>
      <c r="M35" s="84"/>
      <c r="N35" s="105"/>
      <c r="O35" s="59"/>
      <c r="P35" s="59"/>
    </row>
    <row r="36" spans="1:16" ht="16.5" customHeight="1">
      <c r="A36" s="107"/>
      <c r="B36" s="93"/>
      <c r="C36" s="263" t="s">
        <v>787</v>
      </c>
      <c r="D36" s="1055">
        <v>156</v>
      </c>
      <c r="E36" s="1056" t="s">
        <v>18</v>
      </c>
      <c r="F36" s="254" t="s">
        <v>227</v>
      </c>
      <c r="G36" s="263"/>
      <c r="H36" s="1012"/>
      <c r="I36" s="243"/>
      <c r="J36" s="254"/>
      <c r="K36" s="710"/>
      <c r="L36" s="982"/>
      <c r="M36" s="84"/>
      <c r="N36" s="105"/>
      <c r="O36" s="59"/>
      <c r="P36" s="59"/>
    </row>
    <row r="37" spans="1:16" ht="16.5" customHeight="1">
      <c r="A37" s="107"/>
      <c r="B37" s="93"/>
      <c r="C37" s="263"/>
      <c r="D37" s="1012">
        <f>SUM(D34:D36)</f>
        <v>552</v>
      </c>
      <c r="E37" s="243"/>
      <c r="F37" s="254"/>
      <c r="G37" s="263"/>
      <c r="H37" s="986"/>
      <c r="I37" s="243"/>
      <c r="J37" s="254"/>
      <c r="K37" s="710"/>
      <c r="L37" s="982"/>
      <c r="M37" s="84"/>
      <c r="N37" s="105"/>
      <c r="O37" s="59"/>
      <c r="P37" s="59"/>
    </row>
    <row r="38" spans="1:16" ht="16.5" customHeight="1">
      <c r="A38" s="107"/>
      <c r="B38" s="93"/>
      <c r="C38" s="1078"/>
      <c r="D38" s="1079"/>
      <c r="E38" s="1080"/>
      <c r="F38" s="1081"/>
      <c r="G38" s="1078"/>
      <c r="H38" s="1079"/>
      <c r="I38" s="1080"/>
      <c r="J38" s="1081"/>
      <c r="K38" s="1082"/>
      <c r="L38" s="1079"/>
      <c r="M38" s="1080"/>
      <c r="N38" s="1081"/>
      <c r="O38" s="59"/>
      <c r="P38" s="59"/>
    </row>
    <row r="39" spans="1:16" ht="16.5" customHeight="1">
      <c r="A39" s="107"/>
      <c r="B39" s="93"/>
      <c r="C39" s="922"/>
      <c r="D39" s="982"/>
      <c r="E39" s="84"/>
      <c r="F39" s="105"/>
      <c r="G39" s="922"/>
      <c r="H39" s="982"/>
      <c r="I39" s="84"/>
      <c r="J39" s="105"/>
      <c r="K39" s="710"/>
      <c r="L39" s="982"/>
      <c r="M39" s="84"/>
      <c r="N39" s="105"/>
      <c r="O39" s="59"/>
      <c r="P39" s="59"/>
    </row>
    <row r="40" spans="1:16" ht="16.5" customHeight="1">
      <c r="A40" s="107"/>
      <c r="B40" s="93" t="s">
        <v>967</v>
      </c>
      <c r="C40" s="263" t="s">
        <v>776</v>
      </c>
      <c r="D40" s="1012">
        <v>100</v>
      </c>
      <c r="E40" s="243" t="s">
        <v>18</v>
      </c>
      <c r="F40" s="254"/>
      <c r="G40" s="263" t="s">
        <v>788</v>
      </c>
      <c r="H40" s="1012">
        <v>120</v>
      </c>
      <c r="I40" s="243" t="s">
        <v>18</v>
      </c>
      <c r="J40" s="254"/>
      <c r="K40" s="710"/>
      <c r="L40" s="982"/>
      <c r="M40" s="84"/>
      <c r="N40" s="105"/>
      <c r="O40" s="59"/>
      <c r="P40" s="59"/>
    </row>
    <row r="41" spans="1:16" ht="16.5" customHeight="1">
      <c r="A41" s="107"/>
      <c r="B41" s="93"/>
      <c r="C41" s="263"/>
      <c r="D41" s="1012"/>
      <c r="E41" s="243"/>
      <c r="F41" s="254"/>
      <c r="G41" s="263"/>
      <c r="H41" s="1012"/>
      <c r="I41" s="243"/>
      <c r="J41" s="254"/>
      <c r="K41" s="710"/>
      <c r="L41" s="982"/>
      <c r="M41" s="84"/>
      <c r="N41" s="105"/>
      <c r="O41" s="59"/>
      <c r="P41" s="59"/>
    </row>
    <row r="42" spans="1:16" ht="16.5" customHeight="1">
      <c r="A42" s="107"/>
      <c r="B42" s="93"/>
      <c r="C42" s="1083"/>
      <c r="D42" s="1084"/>
      <c r="E42" s="1085"/>
      <c r="F42" s="1086"/>
      <c r="G42" s="1083"/>
      <c r="H42" s="1087"/>
      <c r="I42" s="1088"/>
      <c r="J42" s="1089"/>
      <c r="K42" s="1082"/>
      <c r="L42" s="1079"/>
      <c r="M42" s="1080"/>
      <c r="N42" s="1081"/>
      <c r="O42" s="59"/>
      <c r="P42" s="59"/>
    </row>
    <row r="43" spans="1:16" ht="16.5" customHeight="1">
      <c r="A43" s="107"/>
      <c r="B43" s="93"/>
      <c r="C43" s="922"/>
      <c r="D43" s="1013"/>
      <c r="E43" s="84"/>
      <c r="F43" s="105"/>
      <c r="G43" s="922"/>
      <c r="H43" s="1013"/>
      <c r="I43" s="84"/>
      <c r="J43" s="105"/>
      <c r="K43" s="710"/>
      <c r="L43" s="982"/>
      <c r="M43" s="84"/>
      <c r="N43" s="105"/>
      <c r="O43" s="59"/>
      <c r="P43" s="59"/>
    </row>
    <row r="44" spans="1:16" ht="16.5" customHeight="1">
      <c r="A44" s="107"/>
      <c r="B44" s="93" t="s">
        <v>968</v>
      </c>
      <c r="C44" s="263" t="s">
        <v>789</v>
      </c>
      <c r="D44" s="1012">
        <v>150</v>
      </c>
      <c r="E44" s="243" t="s">
        <v>18</v>
      </c>
      <c r="F44" s="254"/>
      <c r="G44" s="263" t="s">
        <v>378</v>
      </c>
      <c r="H44" s="1012">
        <v>500</v>
      </c>
      <c r="I44" s="243" t="s">
        <v>18</v>
      </c>
      <c r="J44" s="105"/>
      <c r="K44" s="710"/>
      <c r="L44" s="982"/>
      <c r="M44" s="84"/>
      <c r="N44" s="105"/>
      <c r="O44" s="59"/>
      <c r="P44" s="59"/>
    </row>
    <row r="45" spans="1:16" ht="16.5" customHeight="1">
      <c r="A45" s="107"/>
      <c r="B45" s="93"/>
      <c r="C45" s="263"/>
      <c r="D45" s="1012"/>
      <c r="E45" s="243"/>
      <c r="F45" s="254"/>
      <c r="G45" s="263"/>
      <c r="H45" s="1012"/>
      <c r="I45" s="243"/>
      <c r="J45" s="105"/>
      <c r="K45" s="710"/>
      <c r="L45" s="982"/>
      <c r="M45" s="84"/>
      <c r="N45" s="105"/>
      <c r="O45" s="59"/>
      <c r="P45" s="59"/>
    </row>
    <row r="46" spans="1:16" ht="16.5" customHeight="1">
      <c r="A46" s="107"/>
      <c r="B46" s="93"/>
      <c r="C46" s="1083"/>
      <c r="D46" s="1084"/>
      <c r="E46" s="1085"/>
      <c r="F46" s="1086"/>
      <c r="G46" s="1083"/>
      <c r="H46" s="1084"/>
      <c r="I46" s="1085"/>
      <c r="J46" s="1086"/>
      <c r="K46" s="1082"/>
      <c r="L46" s="1079"/>
      <c r="M46" s="1080"/>
      <c r="N46" s="1081"/>
      <c r="O46" s="59"/>
      <c r="P46" s="59"/>
    </row>
    <row r="47" spans="1:16" ht="16.5" customHeight="1">
      <c r="A47" s="107"/>
      <c r="B47" s="93"/>
      <c r="C47" s="922"/>
      <c r="D47" s="1013"/>
      <c r="E47" s="84"/>
      <c r="F47" s="105"/>
      <c r="G47" s="263"/>
      <c r="H47" s="1012"/>
      <c r="I47" s="243"/>
      <c r="J47" s="254"/>
      <c r="K47" s="710"/>
      <c r="L47" s="982"/>
      <c r="M47" s="84"/>
      <c r="N47" s="105"/>
      <c r="O47" s="59"/>
      <c r="P47" s="59"/>
    </row>
    <row r="48" spans="1:16" ht="16.5" customHeight="1">
      <c r="A48" s="107"/>
      <c r="B48" s="93" t="s">
        <v>969</v>
      </c>
      <c r="C48" s="263" t="s">
        <v>372</v>
      </c>
      <c r="D48" s="1012">
        <v>260</v>
      </c>
      <c r="E48" s="243" t="s">
        <v>18</v>
      </c>
      <c r="F48" s="254"/>
      <c r="G48" s="263" t="s">
        <v>790</v>
      </c>
      <c r="H48" s="1012">
        <v>144</v>
      </c>
      <c r="I48" s="243" t="s">
        <v>18</v>
      </c>
      <c r="J48" s="254"/>
      <c r="K48" s="59"/>
      <c r="L48" s="986"/>
      <c r="M48" s="84"/>
      <c r="N48" s="105"/>
      <c r="O48" s="59"/>
      <c r="P48" s="59"/>
    </row>
    <row r="49" spans="1:16" ht="16.5" customHeight="1">
      <c r="A49" s="107"/>
      <c r="B49" s="93"/>
      <c r="C49" s="263" t="s">
        <v>791</v>
      </c>
      <c r="D49" s="1120">
        <v>160</v>
      </c>
      <c r="E49" s="1121" t="s">
        <v>18</v>
      </c>
      <c r="F49" s="254"/>
      <c r="G49" s="263"/>
      <c r="H49" s="1012"/>
      <c r="I49" s="243"/>
      <c r="J49" s="254"/>
      <c r="K49" s="710"/>
      <c r="L49" s="982"/>
      <c r="M49" s="84"/>
      <c r="N49" s="105"/>
      <c r="O49" s="59"/>
      <c r="P49" s="59"/>
    </row>
    <row r="50" spans="1:16" ht="16.5" customHeight="1">
      <c r="A50" s="107"/>
      <c r="B50" s="93"/>
      <c r="C50" s="263"/>
      <c r="D50" s="1012">
        <f>SUM(D48:D49)</f>
        <v>420</v>
      </c>
      <c r="E50" s="243"/>
      <c r="F50" s="254"/>
      <c r="G50" s="263"/>
      <c r="H50" s="1012"/>
      <c r="I50" s="243"/>
      <c r="J50" s="254"/>
      <c r="K50" s="710"/>
      <c r="L50" s="982"/>
      <c r="M50" s="84"/>
      <c r="N50" s="105"/>
      <c r="O50" s="59"/>
      <c r="P50" s="59"/>
    </row>
    <row r="51" spans="1:16" ht="16.5" customHeight="1">
      <c r="A51" s="107"/>
      <c r="B51" s="93"/>
      <c r="C51" s="263"/>
      <c r="D51" s="1012"/>
      <c r="E51" s="243"/>
      <c r="F51" s="254"/>
      <c r="G51" s="263"/>
      <c r="H51" s="1012"/>
      <c r="I51" s="243"/>
      <c r="J51" s="254"/>
      <c r="K51" s="710"/>
      <c r="L51" s="982"/>
      <c r="M51" s="84"/>
      <c r="N51" s="105"/>
      <c r="O51" s="59"/>
      <c r="P51" s="59"/>
    </row>
    <row r="52" spans="1:16" ht="16.5" customHeight="1">
      <c r="A52" s="107"/>
      <c r="B52" s="93"/>
      <c r="C52" s="263"/>
      <c r="D52" s="1012"/>
      <c r="E52" s="243"/>
      <c r="F52" s="254"/>
      <c r="G52" s="263"/>
      <c r="H52" s="1012"/>
      <c r="I52" s="243"/>
      <c r="J52" s="254"/>
      <c r="K52" s="710"/>
      <c r="L52" s="982"/>
      <c r="M52" s="84"/>
      <c r="N52" s="105"/>
      <c r="O52" s="59"/>
      <c r="P52" s="59"/>
    </row>
    <row r="53" spans="1:16" ht="16.5" customHeight="1">
      <c r="A53" s="107"/>
      <c r="B53" s="93"/>
      <c r="C53" s="263"/>
      <c r="D53" s="1012"/>
      <c r="E53" s="243"/>
      <c r="F53" s="105"/>
      <c r="G53" s="263"/>
      <c r="H53" s="1012"/>
      <c r="I53" s="243"/>
      <c r="J53" s="254"/>
      <c r="K53" s="710"/>
      <c r="L53" s="982"/>
      <c r="M53" s="84"/>
      <c r="N53" s="105"/>
      <c r="O53" s="59"/>
      <c r="P53" s="59"/>
    </row>
    <row r="54" spans="1:16" ht="16.5" customHeight="1">
      <c r="A54" s="107"/>
      <c r="B54" s="124"/>
      <c r="C54" s="263"/>
      <c r="D54" s="1012"/>
      <c r="E54" s="243"/>
      <c r="F54" s="105"/>
      <c r="G54" s="922"/>
      <c r="H54" s="1013"/>
      <c r="I54" s="84"/>
      <c r="J54" s="105"/>
      <c r="K54" s="710"/>
      <c r="L54" s="982"/>
      <c r="M54" s="84"/>
      <c r="N54" s="105"/>
      <c r="O54" s="59"/>
      <c r="P54" s="59"/>
    </row>
    <row r="55" spans="1:16" ht="16.5" customHeight="1">
      <c r="A55" s="1620" t="s">
        <v>1225</v>
      </c>
      <c r="B55" s="1621"/>
      <c r="C55" s="795" t="s">
        <v>1174</v>
      </c>
      <c r="D55" s="1016">
        <f>D37+D40+D44+D50</f>
        <v>1222</v>
      </c>
      <c r="E55" s="57"/>
      <c r="F55" s="1054"/>
      <c r="G55" s="251" t="s">
        <v>1174</v>
      </c>
      <c r="H55" s="1016">
        <f>H34+H40+H44+H48</f>
        <v>1074</v>
      </c>
      <c r="I55" s="57"/>
      <c r="J55" s="1054"/>
      <c r="K55" s="251" t="s">
        <v>1174</v>
      </c>
      <c r="L55" s="1016">
        <v>0</v>
      </c>
      <c r="M55" s="116"/>
      <c r="N55" s="1118"/>
      <c r="O55" s="58"/>
      <c r="P55" s="58"/>
    </row>
    <row r="56" spans="1:16" ht="16.5" customHeight="1">
      <c r="A56" s="1620"/>
      <c r="B56" s="1621"/>
      <c r="C56" s="795" t="s">
        <v>1175</v>
      </c>
      <c r="D56" s="1016">
        <v>0</v>
      </c>
      <c r="E56" s="57"/>
      <c r="F56" s="105"/>
      <c r="G56" s="251" t="s">
        <v>1175</v>
      </c>
      <c r="H56" s="1016">
        <v>0</v>
      </c>
      <c r="I56" s="57"/>
      <c r="J56" s="105"/>
      <c r="K56" s="251" t="s">
        <v>1175</v>
      </c>
      <c r="L56" s="1016">
        <v>0</v>
      </c>
      <c r="M56" s="116"/>
      <c r="N56" s="1118"/>
      <c r="O56" s="58"/>
      <c r="P56" s="58"/>
    </row>
    <row r="57" spans="1:16" ht="16.5" customHeight="1">
      <c r="A57" s="107"/>
      <c r="B57" s="223"/>
      <c r="C57" s="231" t="s">
        <v>1114</v>
      </c>
      <c r="D57" s="1016">
        <f>D55+D56</f>
        <v>1222</v>
      </c>
      <c r="E57" s="57"/>
      <c r="F57" s="105"/>
      <c r="G57" s="231" t="s">
        <v>1114</v>
      </c>
      <c r="H57" s="1016">
        <v>1074</v>
      </c>
      <c r="I57" s="57"/>
      <c r="J57" s="105"/>
      <c r="K57" s="231" t="s">
        <v>1114</v>
      </c>
      <c r="L57" s="1016">
        <v>0</v>
      </c>
      <c r="M57" s="116"/>
      <c r="N57" s="1118"/>
      <c r="O57" s="58"/>
      <c r="P57" s="58"/>
    </row>
    <row r="58" spans="1:16" ht="16.5" customHeight="1">
      <c r="A58" s="107"/>
      <c r="B58" s="223"/>
      <c r="C58" s="110"/>
      <c r="D58" s="1013"/>
      <c r="E58" s="57"/>
      <c r="F58" s="105"/>
      <c r="G58" s="110"/>
      <c r="H58" s="1012"/>
      <c r="I58" s="57"/>
      <c r="J58" s="254"/>
      <c r="K58" s="110"/>
      <c r="L58" s="1012"/>
      <c r="M58" s="84"/>
      <c r="N58" s="105"/>
      <c r="O58" s="59"/>
      <c r="P58" s="59"/>
    </row>
    <row r="59" spans="1:16" ht="16.5" customHeight="1">
      <c r="A59" s="122"/>
      <c r="B59" s="125"/>
      <c r="C59" s="923"/>
      <c r="D59" s="1065"/>
      <c r="E59" s="929"/>
      <c r="F59" s="262"/>
      <c r="G59" s="923"/>
      <c r="H59" s="1090"/>
      <c r="I59" s="227"/>
      <c r="J59" s="250"/>
      <c r="K59" s="235"/>
      <c r="L59" s="1065"/>
      <c r="M59" s="929"/>
      <c r="N59" s="262"/>
      <c r="O59" s="59"/>
      <c r="P59" s="59"/>
    </row>
    <row r="60" spans="1:16" ht="16.5" customHeight="1">
      <c r="A60" s="106" t="s">
        <v>1224</v>
      </c>
      <c r="B60" s="223"/>
      <c r="C60" s="1052" t="s">
        <v>1174</v>
      </c>
      <c r="D60" s="1011">
        <v>5457</v>
      </c>
      <c r="E60" s="243"/>
      <c r="F60" s="254"/>
      <c r="G60" s="1053" t="s">
        <v>1174</v>
      </c>
      <c r="H60" s="1013">
        <f>H16+H27+H55</f>
        <v>3514</v>
      </c>
      <c r="I60" s="84"/>
      <c r="J60" s="105"/>
      <c r="K60" s="1053" t="s">
        <v>1174</v>
      </c>
      <c r="L60" s="1012">
        <v>100</v>
      </c>
      <c r="M60" s="243"/>
      <c r="N60" s="254"/>
      <c r="O60" s="58"/>
      <c r="P60" s="58"/>
    </row>
    <row r="61" spans="1:16" ht="16.5" customHeight="1">
      <c r="A61" s="107"/>
      <c r="B61" s="223"/>
      <c r="C61" s="1052" t="s">
        <v>1175</v>
      </c>
      <c r="D61" s="1016">
        <v>0</v>
      </c>
      <c r="E61" s="243"/>
      <c r="F61" s="254"/>
      <c r="G61" s="1053" t="s">
        <v>1175</v>
      </c>
      <c r="H61" s="1013">
        <f>H17+H56</f>
        <v>100</v>
      </c>
      <c r="I61" s="84"/>
      <c r="J61" s="105"/>
      <c r="K61" s="1053" t="s">
        <v>1175</v>
      </c>
      <c r="L61" s="1012">
        <v>0</v>
      </c>
      <c r="M61" s="243"/>
      <c r="N61" s="254"/>
      <c r="O61" s="58"/>
      <c r="P61" s="58"/>
    </row>
    <row r="62" spans="1:16" ht="16.5" customHeight="1">
      <c r="A62" s="107"/>
      <c r="B62" s="223"/>
      <c r="C62" s="1052" t="s">
        <v>1114</v>
      </c>
      <c r="D62" s="1016">
        <v>5457</v>
      </c>
      <c r="E62" s="57"/>
      <c r="F62" s="1017"/>
      <c r="G62" s="1053" t="s">
        <v>1114</v>
      </c>
      <c r="H62" s="1016">
        <v>3614</v>
      </c>
      <c r="I62" s="57"/>
      <c r="J62" s="1017"/>
      <c r="K62" s="1052" t="s">
        <v>1114</v>
      </c>
      <c r="L62" s="1016">
        <v>100</v>
      </c>
      <c r="M62" s="57"/>
      <c r="N62" s="1019"/>
      <c r="O62" s="58"/>
      <c r="P62" s="58"/>
    </row>
    <row r="63" spans="1:16" ht="16.5" customHeight="1">
      <c r="A63" s="33"/>
      <c r="B63" s="757"/>
      <c r="C63" s="18"/>
      <c r="D63" s="1050"/>
      <c r="E63" s="715"/>
      <c r="F63" s="1051"/>
      <c r="G63" s="18"/>
      <c r="H63" s="1050"/>
      <c r="I63" s="715"/>
      <c r="J63" s="1051"/>
      <c r="K63" s="238"/>
      <c r="L63" s="1050"/>
      <c r="M63" s="715"/>
      <c r="N63" s="1051"/>
    </row>
    <row r="64" spans="1:16" ht="16.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</sheetData>
  <mergeCells count="1">
    <mergeCell ref="A55:B56"/>
  </mergeCells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46" firstPageNumber="95" orientation="portrait" useFirstPageNumber="1" r:id="rId1"/>
  <headerFooter scaleWithDoc="0" alignWithMargins="0">
    <oddFooter>&amp;C134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35">
    <tabColor rgb="FFFFFF00"/>
    <pageSetUpPr fitToPage="1"/>
  </sheetPr>
  <dimension ref="A1:P267"/>
  <sheetViews>
    <sheetView showGridLines="0" view="pageBreakPreview" zoomScaleNormal="85" zoomScaleSheetLayoutView="100" workbookViewId="0">
      <pane ySplit="5" topLeftCell="A6" activePane="bottomLeft" state="frozen"/>
      <selection pane="bottomLeft" activeCell="B1" sqref="B1"/>
    </sheetView>
  </sheetViews>
  <sheetFormatPr defaultColWidth="9" defaultRowHeight="14.25"/>
  <cols>
    <col min="1" max="1" width="1.625" style="2" customWidth="1"/>
    <col min="2" max="2" width="14.75" style="2" customWidth="1"/>
    <col min="3" max="3" width="31.375" style="3" customWidth="1"/>
    <col min="4" max="4" width="8.875" style="974" customWidth="1"/>
    <col min="5" max="5" width="8.125" style="555" customWidth="1"/>
    <col min="6" max="6" width="8.875" style="13" customWidth="1"/>
    <col min="7" max="7" width="31.375" style="3" customWidth="1"/>
    <col min="8" max="8" width="8.875" style="974" customWidth="1"/>
    <col min="9" max="9" width="8.125" style="555" customWidth="1"/>
    <col min="10" max="10" width="8.875" style="13" customWidth="1"/>
    <col min="11" max="11" width="31.375" style="3" customWidth="1"/>
    <col min="12" max="12" width="8.875" style="974" customWidth="1"/>
    <col min="13" max="13" width="8.125" style="555" customWidth="1"/>
    <col min="14" max="14" width="8.875" style="13" customWidth="1"/>
    <col min="15" max="15" width="7.125" style="3" customWidth="1"/>
    <col min="16" max="16384" width="9" style="3"/>
  </cols>
  <sheetData>
    <row r="1" spans="1:16" s="619" customFormat="1" ht="18" customHeight="1">
      <c r="A1" s="351" t="s">
        <v>1058</v>
      </c>
      <c r="B1" s="938"/>
      <c r="C1" s="939"/>
      <c r="D1" s="824"/>
      <c r="E1" s="632"/>
      <c r="F1" s="938"/>
      <c r="G1" s="939"/>
      <c r="H1" s="854" t="s">
        <v>960</v>
      </c>
      <c r="I1" s="632"/>
      <c r="J1" s="938"/>
      <c r="K1" s="938"/>
      <c r="L1" s="824"/>
      <c r="M1" s="632"/>
      <c r="N1" s="938"/>
      <c r="O1" s="940"/>
    </row>
    <row r="2" spans="1:16" s="619" customFormat="1" ht="16.5" customHeight="1">
      <c r="A2" s="938"/>
      <c r="B2" s="938"/>
      <c r="C2" s="939"/>
      <c r="D2" s="824"/>
      <c r="E2" s="632"/>
      <c r="F2" s="938"/>
      <c r="G2" s="939"/>
      <c r="H2" s="824"/>
      <c r="I2" s="632"/>
      <c r="J2" s="938"/>
      <c r="K2" s="938"/>
      <c r="L2" s="824"/>
      <c r="M2" s="632"/>
      <c r="N2" s="938"/>
      <c r="O2" s="940"/>
    </row>
    <row r="3" spans="1:16" s="619" customFormat="1" ht="16.5" customHeight="1">
      <c r="A3" s="938"/>
      <c r="B3" s="938"/>
      <c r="C3" s="939"/>
      <c r="D3" s="824"/>
      <c r="E3" s="632"/>
      <c r="F3" s="938"/>
      <c r="G3" s="939"/>
      <c r="H3" s="824"/>
      <c r="I3" s="632" t="s">
        <v>227</v>
      </c>
      <c r="J3" s="938"/>
      <c r="K3" s="938"/>
      <c r="L3" s="888"/>
      <c r="N3" s="824" t="s">
        <v>408</v>
      </c>
      <c r="O3" s="632"/>
    </row>
    <row r="4" spans="1:16" s="619" customFormat="1" ht="18" customHeight="1">
      <c r="A4" s="98" t="s">
        <v>952</v>
      </c>
      <c r="B4" s="111"/>
      <c r="C4" s="933" t="s">
        <v>7</v>
      </c>
      <c r="D4" s="984"/>
      <c r="E4" s="747"/>
      <c r="F4" s="934"/>
      <c r="G4" s="933" t="s">
        <v>425</v>
      </c>
      <c r="H4" s="984"/>
      <c r="I4" s="747"/>
      <c r="J4" s="934"/>
      <c r="K4" s="937" t="s">
        <v>8</v>
      </c>
      <c r="L4" s="975"/>
      <c r="M4" s="718"/>
      <c r="N4" s="101"/>
    </row>
    <row r="5" spans="1:16" s="619" customFormat="1" ht="18" customHeight="1">
      <c r="A5" s="102"/>
      <c r="B5" s="112"/>
      <c r="C5" s="947" t="s">
        <v>412</v>
      </c>
      <c r="D5" s="976" t="s">
        <v>870</v>
      </c>
      <c r="E5" s="944" t="s">
        <v>302</v>
      </c>
      <c r="F5" s="948" t="s">
        <v>413</v>
      </c>
      <c r="G5" s="947" t="s">
        <v>412</v>
      </c>
      <c r="H5" s="976" t="s">
        <v>870</v>
      </c>
      <c r="I5" s="944" t="s">
        <v>302</v>
      </c>
      <c r="J5" s="948" t="s">
        <v>413</v>
      </c>
      <c r="K5" s="949" t="s">
        <v>412</v>
      </c>
      <c r="L5" s="976" t="s">
        <v>870</v>
      </c>
      <c r="M5" s="944" t="s">
        <v>302</v>
      </c>
      <c r="N5" s="950" t="s">
        <v>413</v>
      </c>
    </row>
    <row r="6" spans="1:16" s="58" customFormat="1" ht="18.75" customHeight="1">
      <c r="A6" s="121" t="s">
        <v>960</v>
      </c>
      <c r="B6" s="123"/>
      <c r="C6" s="110"/>
      <c r="D6" s="974"/>
      <c r="E6" s="243"/>
      <c r="F6" s="254"/>
      <c r="G6" s="110"/>
      <c r="H6" s="974"/>
      <c r="I6" s="243"/>
      <c r="J6" s="254"/>
      <c r="L6" s="974"/>
      <c r="M6" s="84"/>
      <c r="N6" s="105"/>
    </row>
    <row r="7" spans="1:16" s="58" customFormat="1" ht="6" customHeight="1">
      <c r="A7" s="106"/>
      <c r="B7" s="223"/>
      <c r="C7" s="110"/>
      <c r="D7" s="974"/>
      <c r="E7" s="243"/>
      <c r="F7" s="254"/>
      <c r="G7" s="110"/>
      <c r="H7" s="974"/>
      <c r="I7" s="243"/>
      <c r="J7" s="254"/>
      <c r="L7" s="974"/>
      <c r="M7" s="84"/>
      <c r="N7" s="105"/>
    </row>
    <row r="8" spans="1:16" ht="16.5" customHeight="1">
      <c r="A8" s="107"/>
      <c r="B8" s="223" t="s">
        <v>970</v>
      </c>
      <c r="C8" s="263" t="s">
        <v>974</v>
      </c>
      <c r="D8" s="1012">
        <v>0</v>
      </c>
      <c r="E8" s="243"/>
      <c r="F8" s="254"/>
      <c r="G8" s="263" t="s">
        <v>792</v>
      </c>
      <c r="H8" s="1012">
        <v>900</v>
      </c>
      <c r="I8" s="84" t="s">
        <v>18</v>
      </c>
      <c r="J8" s="254" t="s">
        <v>227</v>
      </c>
      <c r="K8" s="59" t="s">
        <v>30</v>
      </c>
      <c r="L8" s="1012">
        <v>160</v>
      </c>
      <c r="M8" s="84" t="s">
        <v>18</v>
      </c>
      <c r="N8" s="105"/>
      <c r="O8" s="58"/>
      <c r="P8" s="58"/>
    </row>
    <row r="9" spans="1:16" ht="16.5" customHeight="1">
      <c r="A9" s="107"/>
      <c r="B9" s="223"/>
      <c r="C9" s="1020"/>
      <c r="D9" s="1012"/>
      <c r="E9" s="243"/>
      <c r="F9" s="254"/>
      <c r="G9" s="263" t="s">
        <v>793</v>
      </c>
      <c r="H9" s="1120">
        <v>630</v>
      </c>
      <c r="I9" s="1121" t="s">
        <v>18</v>
      </c>
      <c r="J9" s="254"/>
      <c r="K9" s="1058" t="s">
        <v>794</v>
      </c>
      <c r="L9" s="1012">
        <v>2</v>
      </c>
      <c r="M9" s="84" t="s">
        <v>27</v>
      </c>
      <c r="N9" s="105"/>
      <c r="O9" s="58"/>
      <c r="P9" s="58"/>
    </row>
    <row r="10" spans="1:16" ht="16.5" customHeight="1">
      <c r="A10" s="107"/>
      <c r="B10" s="223"/>
      <c r="C10" s="1020"/>
      <c r="D10" s="1011"/>
      <c r="E10" s="243"/>
      <c r="F10" s="254"/>
      <c r="G10" s="263"/>
      <c r="H10" s="1012">
        <f>SUM(H8:H9)</f>
        <v>1530</v>
      </c>
      <c r="I10" s="243" t="s">
        <v>227</v>
      </c>
      <c r="J10" s="254" t="s">
        <v>227</v>
      </c>
      <c r="K10" s="1058" t="s">
        <v>795</v>
      </c>
      <c r="L10" s="1100">
        <v>2</v>
      </c>
      <c r="M10" s="1121" t="s">
        <v>27</v>
      </c>
      <c r="N10" s="105"/>
      <c r="O10" s="58"/>
      <c r="P10" s="58"/>
    </row>
    <row r="11" spans="1:16" ht="16.5" customHeight="1">
      <c r="A11" s="107"/>
      <c r="B11" s="223"/>
      <c r="C11" s="1020"/>
      <c r="D11" s="1012"/>
      <c r="E11" s="243"/>
      <c r="F11" s="254"/>
      <c r="G11" s="263"/>
      <c r="H11" s="1012"/>
      <c r="I11" s="243"/>
      <c r="J11" s="254"/>
      <c r="K11" s="59"/>
      <c r="L11" s="1012">
        <f>SUM(L8:L10)</f>
        <v>164</v>
      </c>
      <c r="M11" s="243"/>
      <c r="N11" s="254"/>
      <c r="O11" s="58"/>
      <c r="P11" s="58"/>
    </row>
    <row r="12" spans="1:16" ht="16.5" customHeight="1">
      <c r="A12" s="107"/>
      <c r="B12" s="223"/>
      <c r="C12" s="1020"/>
      <c r="D12" s="1012"/>
      <c r="E12" s="243"/>
      <c r="F12" s="254"/>
      <c r="G12" s="263"/>
      <c r="H12" s="1012"/>
      <c r="I12" s="243"/>
      <c r="J12" s="254"/>
      <c r="K12" s="59"/>
      <c r="L12" s="1012"/>
      <c r="M12" s="243"/>
      <c r="N12" s="254"/>
      <c r="O12" s="58"/>
      <c r="P12" s="58"/>
    </row>
    <row r="13" spans="1:16" ht="16.5" customHeight="1">
      <c r="A13" s="107"/>
      <c r="B13" s="223"/>
      <c r="C13" s="1020"/>
      <c r="D13" s="1012"/>
      <c r="E13" s="243"/>
      <c r="F13" s="254"/>
      <c r="G13" s="263"/>
      <c r="H13" s="1012"/>
      <c r="I13" s="243"/>
      <c r="J13" s="254"/>
      <c r="K13" s="59"/>
      <c r="L13" s="1012"/>
      <c r="M13" s="243"/>
      <c r="N13" s="254"/>
      <c r="O13" s="58"/>
      <c r="P13" s="58"/>
    </row>
    <row r="14" spans="1:16" ht="16.5" customHeight="1">
      <c r="A14" s="107"/>
      <c r="B14" s="223"/>
      <c r="C14" s="263"/>
      <c r="D14" s="1091"/>
      <c r="E14" s="1026"/>
      <c r="F14" s="254"/>
      <c r="G14" s="263"/>
      <c r="H14" s="1012"/>
      <c r="I14" s="243"/>
      <c r="J14" s="254"/>
      <c r="K14" s="59"/>
      <c r="L14" s="1012"/>
      <c r="M14" s="243"/>
      <c r="N14" s="254"/>
      <c r="O14" s="58"/>
      <c r="P14" s="58"/>
    </row>
    <row r="15" spans="1:16" ht="16.5" customHeight="1">
      <c r="A15" s="106"/>
      <c r="B15" s="223"/>
      <c r="C15" s="1052" t="s">
        <v>1174</v>
      </c>
      <c r="D15" s="1011">
        <v>0</v>
      </c>
      <c r="E15" s="243"/>
      <c r="F15" s="254"/>
      <c r="G15" s="1053" t="s">
        <v>1174</v>
      </c>
      <c r="H15" s="1013">
        <v>1530</v>
      </c>
      <c r="I15" s="84"/>
      <c r="J15" s="105"/>
      <c r="K15" s="1053" t="s">
        <v>1174</v>
      </c>
      <c r="L15" s="1012">
        <v>164</v>
      </c>
      <c r="M15" s="243"/>
      <c r="N15" s="254"/>
      <c r="O15" s="58"/>
      <c r="P15" s="58"/>
    </row>
    <row r="16" spans="1:16" ht="16.5" customHeight="1">
      <c r="A16" s="107"/>
      <c r="B16" s="223"/>
      <c r="C16" s="1052" t="s">
        <v>1175</v>
      </c>
      <c r="D16" s="1016">
        <v>0</v>
      </c>
      <c r="E16" s="243"/>
      <c r="F16" s="254" t="s">
        <v>227</v>
      </c>
      <c r="G16" s="1053" t="s">
        <v>1175</v>
      </c>
      <c r="H16" s="1013">
        <v>0</v>
      </c>
      <c r="I16" s="84"/>
      <c r="J16" s="105"/>
      <c r="K16" s="1053" t="s">
        <v>1175</v>
      </c>
      <c r="L16" s="1012">
        <v>0</v>
      </c>
      <c r="M16" s="243"/>
      <c r="N16" s="254"/>
      <c r="O16" s="58"/>
      <c r="P16" s="58"/>
    </row>
    <row r="17" spans="1:16" ht="16.5" customHeight="1">
      <c r="A17" s="107"/>
      <c r="B17" s="223"/>
      <c r="C17" s="1052" t="s">
        <v>1114</v>
      </c>
      <c r="D17" s="1016">
        <v>0</v>
      </c>
      <c r="E17" s="57"/>
      <c r="F17" s="1017"/>
      <c r="G17" s="1053" t="s">
        <v>1114</v>
      </c>
      <c r="H17" s="1016">
        <v>1530</v>
      </c>
      <c r="I17" s="57"/>
      <c r="J17" s="1017"/>
      <c r="K17" s="1052" t="s">
        <v>1114</v>
      </c>
      <c r="L17" s="1016">
        <v>164</v>
      </c>
      <c r="M17" s="57"/>
      <c r="N17" s="1019"/>
      <c r="O17" s="58"/>
      <c r="P17" s="58"/>
    </row>
    <row r="18" spans="1:16" ht="16.5" customHeight="1">
      <c r="A18" s="107"/>
      <c r="B18" s="223"/>
      <c r="C18" s="1099"/>
      <c r="D18" s="1104"/>
      <c r="E18" s="1101"/>
      <c r="F18" s="1108"/>
      <c r="G18" s="1099"/>
      <c r="H18" s="1104"/>
      <c r="I18" s="1101"/>
      <c r="J18" s="1108"/>
      <c r="K18" s="1103"/>
      <c r="L18" s="1104"/>
      <c r="M18" s="1101"/>
      <c r="N18" s="1108"/>
      <c r="O18" s="58"/>
      <c r="P18" s="58"/>
    </row>
    <row r="19" spans="1:16" ht="16.5" customHeight="1">
      <c r="A19" s="107"/>
      <c r="B19" s="223"/>
      <c r="C19" s="263"/>
      <c r="D19" s="1012"/>
      <c r="E19" s="243"/>
      <c r="F19" s="254"/>
      <c r="G19" s="263"/>
      <c r="H19" s="1012"/>
      <c r="I19" s="243"/>
      <c r="J19" s="254"/>
      <c r="K19" s="59"/>
      <c r="L19" s="1012"/>
      <c r="M19" s="243"/>
      <c r="N19" s="254"/>
      <c r="O19" s="58"/>
      <c r="P19" s="58"/>
    </row>
    <row r="20" spans="1:16" ht="16.5" customHeight="1">
      <c r="A20" s="107"/>
      <c r="B20" s="223" t="s">
        <v>965</v>
      </c>
      <c r="C20" s="263" t="s">
        <v>259</v>
      </c>
      <c r="D20" s="1012">
        <v>205</v>
      </c>
      <c r="E20" s="84" t="s">
        <v>18</v>
      </c>
      <c r="F20" s="254"/>
      <c r="G20" s="263" t="s">
        <v>373</v>
      </c>
      <c r="H20" s="1012">
        <v>700</v>
      </c>
      <c r="I20" s="84" t="s">
        <v>27</v>
      </c>
      <c r="J20" s="254"/>
      <c r="K20" s="59" t="s">
        <v>281</v>
      </c>
      <c r="L20" s="1012">
        <v>12</v>
      </c>
      <c r="M20" s="84" t="s">
        <v>18</v>
      </c>
      <c r="N20" s="254"/>
      <c r="O20" s="58"/>
      <c r="P20" s="58"/>
    </row>
    <row r="21" spans="1:16" ht="16.5" customHeight="1">
      <c r="A21" s="107"/>
      <c r="B21" s="223"/>
      <c r="C21" s="1020"/>
      <c r="D21" s="1012"/>
      <c r="E21" s="243"/>
      <c r="F21" s="254"/>
      <c r="G21" s="1020"/>
      <c r="H21" s="1012"/>
      <c r="I21" s="243"/>
      <c r="J21" s="254"/>
      <c r="K21" s="59" t="s">
        <v>259</v>
      </c>
      <c r="L21" s="1012">
        <v>988</v>
      </c>
      <c r="M21" s="84" t="s">
        <v>18</v>
      </c>
      <c r="N21" s="254"/>
      <c r="O21" s="58"/>
      <c r="P21" s="58"/>
    </row>
    <row r="22" spans="1:16" ht="16.5" customHeight="1">
      <c r="A22" s="107"/>
      <c r="B22" s="223"/>
      <c r="C22" s="263"/>
      <c r="D22" s="1012"/>
      <c r="E22" s="243"/>
      <c r="F22" s="254"/>
      <c r="G22" s="263"/>
      <c r="H22" s="1012"/>
      <c r="I22" s="243"/>
      <c r="J22" s="254"/>
      <c r="K22" s="59" t="s">
        <v>796</v>
      </c>
      <c r="L22" s="1012">
        <v>10</v>
      </c>
      <c r="M22" s="84" t="s">
        <v>18</v>
      </c>
      <c r="N22" s="254" t="s">
        <v>954</v>
      </c>
      <c r="O22" s="58"/>
      <c r="P22" s="58"/>
    </row>
    <row r="23" spans="1:16" ht="16.5" customHeight="1">
      <c r="A23" s="107"/>
      <c r="B23" s="223"/>
      <c r="C23" s="263"/>
      <c r="D23" s="1012"/>
      <c r="E23" s="243"/>
      <c r="F23" s="254"/>
      <c r="G23" s="263"/>
      <c r="H23" s="1012"/>
      <c r="I23" s="243"/>
      <c r="J23" s="254"/>
      <c r="K23" s="59" t="s">
        <v>280</v>
      </c>
      <c r="L23" s="1120">
        <v>35</v>
      </c>
      <c r="M23" s="1101" t="s">
        <v>18</v>
      </c>
      <c r="N23" s="254"/>
      <c r="O23" s="58"/>
      <c r="P23" s="58"/>
    </row>
    <row r="24" spans="1:16" ht="16.5" customHeight="1">
      <c r="A24" s="107"/>
      <c r="B24" s="223"/>
      <c r="C24" s="263"/>
      <c r="D24" s="1012"/>
      <c r="E24" s="243"/>
      <c r="F24" s="254"/>
      <c r="G24" s="263"/>
      <c r="H24" s="1012"/>
      <c r="I24" s="243"/>
      <c r="J24" s="254"/>
      <c r="K24" s="1058"/>
      <c r="L24" s="1122">
        <f>SUM(L20:L23)</f>
        <v>1045</v>
      </c>
      <c r="M24" s="1123"/>
      <c r="N24" s="105"/>
      <c r="O24" s="58"/>
      <c r="P24" s="58"/>
    </row>
    <row r="25" spans="1:16" ht="16.5" customHeight="1">
      <c r="A25" s="107"/>
      <c r="B25" s="223"/>
      <c r="C25" s="263"/>
      <c r="D25" s="1012"/>
      <c r="E25" s="243"/>
      <c r="F25" s="254"/>
      <c r="G25" s="922"/>
      <c r="H25" s="1013"/>
      <c r="I25" s="243"/>
      <c r="J25" s="254"/>
      <c r="K25" s="59"/>
      <c r="L25" s="1012"/>
      <c r="M25" s="243"/>
      <c r="N25" s="254"/>
      <c r="O25" s="58"/>
      <c r="P25" s="58"/>
    </row>
    <row r="26" spans="1:16" ht="16.5" customHeight="1">
      <c r="A26" s="107"/>
      <c r="B26" s="223"/>
      <c r="C26" s="263"/>
      <c r="D26" s="1012"/>
      <c r="E26" s="243"/>
      <c r="F26" s="254"/>
      <c r="G26" s="922"/>
      <c r="H26" s="1013"/>
      <c r="I26" s="243"/>
      <c r="J26" s="254"/>
      <c r="K26" s="59"/>
      <c r="L26" s="1012"/>
      <c r="M26" s="243"/>
      <c r="N26" s="254"/>
      <c r="O26" s="58"/>
      <c r="P26" s="58"/>
    </row>
    <row r="27" spans="1:16" ht="16.5" customHeight="1">
      <c r="A27" s="107"/>
      <c r="B27" s="223"/>
      <c r="C27" s="263"/>
      <c r="D27" s="1012"/>
      <c r="E27" s="243"/>
      <c r="F27" s="254"/>
      <c r="G27" s="922"/>
      <c r="H27" s="1013"/>
      <c r="I27" s="243"/>
      <c r="J27" s="254"/>
      <c r="K27" s="59"/>
      <c r="L27" s="1012"/>
      <c r="M27" s="243"/>
      <c r="N27" s="254"/>
      <c r="O27" s="58"/>
      <c r="P27" s="58"/>
    </row>
    <row r="28" spans="1:16" ht="16.5" customHeight="1">
      <c r="A28" s="106"/>
      <c r="B28" s="223"/>
      <c r="C28" s="1052" t="s">
        <v>1174</v>
      </c>
      <c r="D28" s="1011">
        <v>205</v>
      </c>
      <c r="E28" s="243"/>
      <c r="F28" s="254"/>
      <c r="G28" s="1053" t="s">
        <v>1174</v>
      </c>
      <c r="H28" s="1013">
        <v>700</v>
      </c>
      <c r="I28" s="84"/>
      <c r="J28" s="105"/>
      <c r="K28" s="1053" t="s">
        <v>1174</v>
      </c>
      <c r="L28" s="1012">
        <v>1045</v>
      </c>
      <c r="M28" s="243"/>
      <c r="N28" s="254"/>
      <c r="O28" s="58"/>
      <c r="P28" s="58"/>
    </row>
    <row r="29" spans="1:16" ht="16.5" customHeight="1">
      <c r="A29" s="107"/>
      <c r="B29" s="223"/>
      <c r="C29" s="1052" t="s">
        <v>1175</v>
      </c>
      <c r="D29" s="1016">
        <v>0</v>
      </c>
      <c r="E29" s="243"/>
      <c r="F29" s="254" t="s">
        <v>227</v>
      </c>
      <c r="G29" s="1053" t="s">
        <v>1175</v>
      </c>
      <c r="H29" s="1013">
        <v>0</v>
      </c>
      <c r="I29" s="84"/>
      <c r="J29" s="105"/>
      <c r="K29" s="1053" t="s">
        <v>1175</v>
      </c>
      <c r="L29" s="1012">
        <v>0</v>
      </c>
      <c r="M29" s="243"/>
      <c r="N29" s="254"/>
      <c r="O29" s="58"/>
      <c r="P29" s="58"/>
    </row>
    <row r="30" spans="1:16" ht="16.5" customHeight="1">
      <c r="A30" s="107"/>
      <c r="B30" s="223"/>
      <c r="C30" s="1052" t="s">
        <v>1114</v>
      </c>
      <c r="D30" s="1016">
        <v>205</v>
      </c>
      <c r="E30" s="57"/>
      <c r="F30" s="1017"/>
      <c r="G30" s="1053" t="s">
        <v>1114</v>
      </c>
      <c r="H30" s="1016">
        <v>700</v>
      </c>
      <c r="I30" s="57"/>
      <c r="J30" s="1017"/>
      <c r="K30" s="1052" t="s">
        <v>1114</v>
      </c>
      <c r="L30" s="1016">
        <v>1045</v>
      </c>
      <c r="M30" s="57"/>
      <c r="N30" s="1019"/>
      <c r="O30" s="58"/>
      <c r="P30" s="58"/>
    </row>
    <row r="31" spans="1:16" ht="16.5" customHeight="1">
      <c r="A31" s="107"/>
      <c r="B31" s="223"/>
      <c r="C31" s="1099"/>
      <c r="D31" s="1104"/>
      <c r="E31" s="1101"/>
      <c r="F31" s="1108"/>
      <c r="G31" s="1099"/>
      <c r="H31" s="1104"/>
      <c r="I31" s="1101"/>
      <c r="J31" s="1108"/>
      <c r="K31" s="1103"/>
      <c r="L31" s="1104"/>
      <c r="M31" s="1101"/>
      <c r="N31" s="1108"/>
      <c r="O31" s="58"/>
      <c r="P31" s="58"/>
    </row>
    <row r="32" spans="1:16" ht="16.5" customHeight="1">
      <c r="A32" s="107"/>
      <c r="B32" s="223"/>
      <c r="C32" s="922"/>
      <c r="D32" s="1013"/>
      <c r="E32" s="84"/>
      <c r="F32" s="105"/>
      <c r="G32" s="922"/>
      <c r="H32" s="1013"/>
      <c r="I32" s="84"/>
      <c r="J32" s="105"/>
      <c r="K32" s="710"/>
      <c r="L32" s="1013"/>
      <c r="M32" s="84"/>
      <c r="N32" s="105"/>
      <c r="O32" s="58"/>
      <c r="P32" s="58"/>
    </row>
    <row r="33" spans="1:16" ht="16.5" customHeight="1">
      <c r="A33" s="106" t="s">
        <v>1223</v>
      </c>
      <c r="B33" s="223"/>
      <c r="C33" s="922"/>
      <c r="D33" s="1011"/>
      <c r="E33" s="84"/>
      <c r="F33" s="105"/>
      <c r="G33" s="263"/>
      <c r="H33" s="1012"/>
      <c r="I33" s="243"/>
      <c r="J33" s="254"/>
      <c r="K33" s="59"/>
      <c r="L33" s="1012"/>
      <c r="M33" s="243"/>
      <c r="N33" s="254"/>
      <c r="O33" s="58"/>
      <c r="P33" s="58"/>
    </row>
    <row r="34" spans="1:16" ht="16.5" customHeight="1">
      <c r="A34" s="107"/>
      <c r="B34" s="223"/>
      <c r="C34" s="922"/>
      <c r="D34" s="1013"/>
      <c r="E34" s="84"/>
      <c r="F34" s="105"/>
      <c r="G34" s="922"/>
      <c r="H34" s="1013"/>
      <c r="I34" s="84"/>
      <c r="J34" s="105"/>
      <c r="K34" s="710"/>
      <c r="L34" s="1013"/>
      <c r="M34" s="84"/>
      <c r="N34" s="105"/>
      <c r="O34" s="58"/>
      <c r="P34" s="58"/>
    </row>
    <row r="35" spans="1:16" ht="16.5" customHeight="1">
      <c r="A35" s="107"/>
      <c r="B35" s="93" t="s">
        <v>966</v>
      </c>
      <c r="C35" s="263"/>
      <c r="D35" s="1012">
        <v>0</v>
      </c>
      <c r="E35" s="84"/>
      <c r="F35" s="105"/>
      <c r="G35" s="922"/>
      <c r="H35" s="1013">
        <v>0</v>
      </c>
      <c r="I35" s="84"/>
      <c r="J35" s="105"/>
      <c r="K35" s="59" t="s">
        <v>775</v>
      </c>
      <c r="L35" s="1012">
        <v>80</v>
      </c>
      <c r="M35" s="84" t="s">
        <v>18</v>
      </c>
      <c r="N35" s="105"/>
      <c r="O35" s="58"/>
      <c r="P35" s="58"/>
    </row>
    <row r="36" spans="1:16" ht="16.5" customHeight="1">
      <c r="A36" s="107"/>
      <c r="B36" s="93"/>
      <c r="C36" s="922"/>
      <c r="D36" s="982"/>
      <c r="E36" s="84"/>
      <c r="F36" s="105"/>
      <c r="G36" s="922"/>
      <c r="H36" s="982"/>
      <c r="I36" s="84"/>
      <c r="J36" s="105"/>
      <c r="K36" s="922" t="s">
        <v>797</v>
      </c>
      <c r="L36" s="1104">
        <v>150</v>
      </c>
      <c r="M36" s="1101" t="s">
        <v>27</v>
      </c>
      <c r="N36" s="105"/>
      <c r="O36" s="58"/>
      <c r="P36" s="58"/>
    </row>
    <row r="37" spans="1:16" ht="16.5" customHeight="1">
      <c r="A37" s="107"/>
      <c r="B37" s="93"/>
      <c r="C37" s="922"/>
      <c r="D37" s="982"/>
      <c r="E37" s="84"/>
      <c r="F37" s="105"/>
      <c r="G37" s="922"/>
      <c r="H37" s="982"/>
      <c r="I37" s="84"/>
      <c r="J37" s="105"/>
      <c r="K37" s="710"/>
      <c r="L37" s="1013">
        <f>SUM(L35:L36)</f>
        <v>230</v>
      </c>
      <c r="M37" s="84"/>
      <c r="N37" s="105"/>
      <c r="O37" s="58"/>
      <c r="P37" s="58"/>
    </row>
    <row r="38" spans="1:16" ht="16.5" customHeight="1">
      <c r="A38" s="107"/>
      <c r="B38" s="93"/>
      <c r="C38" s="1078"/>
      <c r="D38" s="1079"/>
      <c r="E38" s="1080"/>
      <c r="F38" s="1081"/>
      <c r="G38" s="1078"/>
      <c r="H38" s="1079"/>
      <c r="I38" s="1080"/>
      <c r="J38" s="1081"/>
      <c r="K38" s="1082"/>
      <c r="L38" s="1079"/>
      <c r="M38" s="1080"/>
      <c r="N38" s="1081"/>
      <c r="O38" s="58"/>
      <c r="P38" s="58"/>
    </row>
    <row r="39" spans="1:16" ht="16.5" customHeight="1">
      <c r="A39" s="107"/>
      <c r="B39" s="93"/>
      <c r="C39" s="922"/>
      <c r="D39" s="982"/>
      <c r="E39" s="84"/>
      <c r="F39" s="105"/>
      <c r="G39" s="922"/>
      <c r="H39" s="982"/>
      <c r="I39" s="84"/>
      <c r="J39" s="105"/>
      <c r="K39" s="710"/>
      <c r="L39" s="982"/>
      <c r="M39" s="84"/>
      <c r="N39" s="105"/>
      <c r="O39" s="58"/>
      <c r="P39" s="58"/>
    </row>
    <row r="40" spans="1:16" ht="16.5" customHeight="1">
      <c r="A40" s="107"/>
      <c r="B40" s="93" t="s">
        <v>967</v>
      </c>
      <c r="C40" s="922"/>
      <c r="D40" s="1013">
        <v>0</v>
      </c>
      <c r="E40" s="84"/>
      <c r="F40" s="105"/>
      <c r="G40" s="922"/>
      <c r="H40" s="1013">
        <v>0</v>
      </c>
      <c r="I40" s="84"/>
      <c r="J40" s="105"/>
      <c r="K40" s="710" t="s">
        <v>798</v>
      </c>
      <c r="L40" s="1013">
        <v>3</v>
      </c>
      <c r="M40" s="84"/>
      <c r="N40" s="105"/>
      <c r="O40" s="58"/>
      <c r="P40" s="58"/>
    </row>
    <row r="41" spans="1:16" ht="16.5" customHeight="1">
      <c r="A41" s="107"/>
      <c r="B41" s="93"/>
      <c r="C41" s="922"/>
      <c r="D41" s="1013"/>
      <c r="E41" s="84"/>
      <c r="F41" s="105"/>
      <c r="G41" s="922"/>
      <c r="H41" s="1013"/>
      <c r="I41" s="84"/>
      <c r="J41" s="105"/>
      <c r="K41" s="710"/>
      <c r="L41" s="1013"/>
      <c r="M41" s="84"/>
      <c r="N41" s="105"/>
      <c r="O41" s="58"/>
      <c r="P41" s="58"/>
    </row>
    <row r="42" spans="1:16" ht="16.5" customHeight="1">
      <c r="A42" s="107"/>
      <c r="B42" s="93"/>
      <c r="C42" s="1078"/>
      <c r="D42" s="1092"/>
      <c r="E42" s="1080"/>
      <c r="F42" s="1081"/>
      <c r="G42" s="1078"/>
      <c r="H42" s="1092"/>
      <c r="I42" s="1080"/>
      <c r="J42" s="1081"/>
      <c r="K42" s="1082"/>
      <c r="L42" s="1092"/>
      <c r="M42" s="1080"/>
      <c r="N42" s="1081"/>
      <c r="O42" s="58"/>
      <c r="P42" s="58"/>
    </row>
    <row r="43" spans="1:16" ht="16.5" customHeight="1">
      <c r="A43" s="107"/>
      <c r="B43" s="93"/>
      <c r="C43" s="922"/>
      <c r="D43" s="1013"/>
      <c r="E43" s="84"/>
      <c r="F43" s="105"/>
      <c r="G43" s="1061"/>
      <c r="H43" s="1062"/>
      <c r="I43" s="1063"/>
      <c r="J43" s="1064"/>
      <c r="K43" s="710"/>
      <c r="L43" s="1013"/>
      <c r="M43" s="84"/>
      <c r="N43" s="105"/>
      <c r="O43" s="58"/>
      <c r="P43" s="58"/>
    </row>
    <row r="44" spans="1:16" ht="16.5" customHeight="1">
      <c r="A44" s="107"/>
      <c r="B44" s="93" t="s">
        <v>968</v>
      </c>
      <c r="C44" s="922"/>
      <c r="D44" s="1013">
        <v>0</v>
      </c>
      <c r="E44" s="84"/>
      <c r="F44" s="105"/>
      <c r="G44" s="922"/>
      <c r="H44" s="1013">
        <v>0</v>
      </c>
      <c r="I44" s="84"/>
      <c r="J44" s="105"/>
      <c r="K44" s="59" t="s">
        <v>799</v>
      </c>
      <c r="L44" s="1012">
        <v>2</v>
      </c>
      <c r="M44" s="84" t="s">
        <v>18</v>
      </c>
      <c r="N44" s="105"/>
      <c r="O44" s="58"/>
      <c r="P44" s="58"/>
    </row>
    <row r="45" spans="1:16" ht="16.5" customHeight="1">
      <c r="A45" s="107"/>
      <c r="B45" s="93"/>
      <c r="C45" s="922"/>
      <c r="D45" s="1013"/>
      <c r="E45" s="84"/>
      <c r="F45" s="105"/>
      <c r="G45" s="922"/>
      <c r="H45" s="1013"/>
      <c r="I45" s="84"/>
      <c r="J45" s="105"/>
      <c r="K45" s="922" t="s">
        <v>378</v>
      </c>
      <c r="L45" s="1104">
        <v>53</v>
      </c>
      <c r="M45" s="1101" t="s">
        <v>27</v>
      </c>
      <c r="N45" s="105" t="s">
        <v>954</v>
      </c>
      <c r="O45" s="58"/>
      <c r="P45" s="58"/>
    </row>
    <row r="46" spans="1:16" ht="16.5" customHeight="1">
      <c r="A46" s="107"/>
      <c r="B46" s="93"/>
      <c r="C46" s="922"/>
      <c r="D46" s="1013"/>
      <c r="E46" s="84"/>
      <c r="F46" s="105"/>
      <c r="G46" s="922"/>
      <c r="H46" s="1013"/>
      <c r="I46" s="84"/>
      <c r="J46" s="105"/>
      <c r="K46" s="710"/>
      <c r="L46" s="1013">
        <f>SUM(L44:L45)</f>
        <v>55</v>
      </c>
      <c r="M46" s="84"/>
      <c r="N46" s="105"/>
      <c r="O46" s="58"/>
      <c r="P46" s="58"/>
    </row>
    <row r="47" spans="1:16" ht="16.5" customHeight="1">
      <c r="A47" s="107"/>
      <c r="B47" s="93"/>
      <c r="C47" s="1078"/>
      <c r="D47" s="1092"/>
      <c r="E47" s="1080"/>
      <c r="F47" s="1081"/>
      <c r="G47" s="1078"/>
      <c r="H47" s="1092"/>
      <c r="I47" s="1080"/>
      <c r="J47" s="1081"/>
      <c r="K47" s="1082"/>
      <c r="L47" s="1092"/>
      <c r="M47" s="1080"/>
      <c r="N47" s="1081"/>
      <c r="O47" s="58"/>
      <c r="P47" s="58"/>
    </row>
    <row r="48" spans="1:16" ht="16.5" customHeight="1">
      <c r="A48" s="107"/>
      <c r="B48" s="93"/>
      <c r="C48" s="922"/>
      <c r="D48" s="1013"/>
      <c r="E48" s="84"/>
      <c r="F48" s="105"/>
      <c r="G48" s="922"/>
      <c r="H48" s="1013"/>
      <c r="I48" s="84"/>
      <c r="J48" s="105"/>
      <c r="K48" s="710"/>
      <c r="L48" s="1013"/>
      <c r="M48" s="84"/>
      <c r="N48" s="105"/>
      <c r="O48" s="58"/>
      <c r="P48" s="58"/>
    </row>
    <row r="49" spans="1:16" ht="16.5" customHeight="1">
      <c r="A49" s="107"/>
      <c r="B49" s="93" t="s">
        <v>969</v>
      </c>
      <c r="C49" s="922"/>
      <c r="D49" s="1013">
        <v>0</v>
      </c>
      <c r="E49" s="84"/>
      <c r="F49" s="105"/>
      <c r="G49" s="922"/>
      <c r="H49" s="1013">
        <v>0</v>
      </c>
      <c r="I49" s="84"/>
      <c r="J49" s="105"/>
      <c r="K49" s="59" t="s">
        <v>372</v>
      </c>
      <c r="L49" s="1012">
        <v>30</v>
      </c>
      <c r="M49" s="84" t="s">
        <v>18</v>
      </c>
      <c r="N49" s="105"/>
      <c r="O49" s="58"/>
      <c r="P49" s="58"/>
    </row>
    <row r="50" spans="1:16" ht="16.5" customHeight="1">
      <c r="A50" s="107"/>
      <c r="B50" s="93"/>
      <c r="C50" s="922"/>
      <c r="D50" s="1013"/>
      <c r="E50" s="84"/>
      <c r="F50" s="105"/>
      <c r="G50" s="922"/>
      <c r="H50" s="1013"/>
      <c r="I50" s="84"/>
      <c r="J50" s="105"/>
      <c r="K50" s="59"/>
      <c r="L50" s="1012"/>
      <c r="M50" s="84"/>
      <c r="N50" s="105"/>
      <c r="O50" s="58"/>
      <c r="P50" s="58"/>
    </row>
    <row r="51" spans="1:16" ht="16.5" customHeight="1">
      <c r="A51" s="107"/>
      <c r="B51" s="93"/>
      <c r="C51" s="1078"/>
      <c r="D51" s="1092"/>
      <c r="E51" s="1080"/>
      <c r="F51" s="1081"/>
      <c r="G51" s="1078"/>
      <c r="H51" s="1092"/>
      <c r="I51" s="1080"/>
      <c r="J51" s="1081"/>
      <c r="K51" s="1082"/>
      <c r="L51" s="1092"/>
      <c r="M51" s="1080"/>
      <c r="N51" s="1081"/>
      <c r="O51" s="58"/>
      <c r="P51" s="58"/>
    </row>
    <row r="52" spans="1:16" ht="16.5" customHeight="1">
      <c r="A52" s="107"/>
      <c r="B52" s="93"/>
      <c r="C52" s="922"/>
      <c r="D52" s="1013"/>
      <c r="E52" s="84"/>
      <c r="F52" s="105"/>
      <c r="G52" s="922"/>
      <c r="H52" s="1013"/>
      <c r="I52" s="84"/>
      <c r="J52" s="105"/>
      <c r="K52" s="710"/>
      <c r="L52" s="1013"/>
      <c r="M52" s="84"/>
      <c r="N52" s="105"/>
      <c r="O52" s="58"/>
      <c r="P52" s="58"/>
    </row>
    <row r="53" spans="1:16" ht="16.5" customHeight="1">
      <c r="A53" s="107"/>
      <c r="B53" s="93" t="s">
        <v>972</v>
      </c>
      <c r="C53" s="922"/>
      <c r="D53" s="1013">
        <v>0</v>
      </c>
      <c r="E53" s="84"/>
      <c r="F53" s="105"/>
      <c r="G53" s="922"/>
      <c r="H53" s="1013">
        <v>0</v>
      </c>
      <c r="I53" s="84"/>
      <c r="J53" s="105"/>
      <c r="K53" s="710"/>
      <c r="L53" s="1013"/>
      <c r="M53" s="84"/>
      <c r="N53" s="105"/>
      <c r="O53" s="58"/>
      <c r="P53" s="58"/>
    </row>
    <row r="54" spans="1:16" ht="16.5" customHeight="1">
      <c r="A54" s="107"/>
      <c r="B54" s="93"/>
      <c r="C54" s="922"/>
      <c r="D54" s="1013"/>
      <c r="E54" s="84"/>
      <c r="F54" s="105"/>
      <c r="G54" s="922"/>
      <c r="H54" s="1013"/>
      <c r="I54" s="84"/>
      <c r="J54" s="105"/>
      <c r="K54" s="710"/>
      <c r="L54" s="1013"/>
      <c r="M54" s="84"/>
      <c r="N54" s="105"/>
      <c r="O54" s="58"/>
      <c r="P54" s="58"/>
    </row>
    <row r="55" spans="1:16" ht="16.5" customHeight="1">
      <c r="A55" s="107"/>
      <c r="B55" s="93"/>
      <c r="C55" s="922"/>
      <c r="D55" s="1013"/>
      <c r="E55" s="84"/>
      <c r="F55" s="105"/>
      <c r="G55" s="922"/>
      <c r="H55" s="1013"/>
      <c r="I55" s="84"/>
      <c r="J55" s="105"/>
      <c r="K55" s="710"/>
      <c r="L55" s="1013"/>
      <c r="M55" s="84"/>
      <c r="N55" s="105"/>
      <c r="O55" s="58"/>
      <c r="P55" s="58"/>
    </row>
    <row r="56" spans="1:16" ht="16.5" customHeight="1">
      <c r="A56" s="107"/>
      <c r="B56" s="93"/>
      <c r="C56" s="922"/>
      <c r="D56" s="1013"/>
      <c r="E56" s="84"/>
      <c r="F56" s="105"/>
      <c r="G56" s="922"/>
      <c r="H56" s="1013"/>
      <c r="I56" s="84"/>
      <c r="J56" s="105"/>
      <c r="K56" s="710"/>
      <c r="L56" s="1013"/>
      <c r="M56" s="84"/>
      <c r="N56" s="105"/>
      <c r="O56" s="58"/>
      <c r="P56" s="58"/>
    </row>
    <row r="57" spans="1:16" ht="16.5" customHeight="1">
      <c r="A57" s="1620" t="s">
        <v>1225</v>
      </c>
      <c r="B57" s="1621"/>
      <c r="C57" s="795" t="s">
        <v>1174</v>
      </c>
      <c r="D57" s="1016">
        <v>0</v>
      </c>
      <c r="E57" s="57"/>
      <c r="F57" s="1054"/>
      <c r="G57" s="251" t="s">
        <v>1174</v>
      </c>
      <c r="H57" s="1016">
        <v>0</v>
      </c>
      <c r="I57" s="57"/>
      <c r="J57" s="1054"/>
      <c r="K57" s="251" t="s">
        <v>1174</v>
      </c>
      <c r="L57" s="1016">
        <v>318</v>
      </c>
      <c r="M57" s="116"/>
      <c r="N57" s="1118"/>
      <c r="O57" s="58"/>
      <c r="P57" s="58"/>
    </row>
    <row r="58" spans="1:16" ht="16.5" customHeight="1">
      <c r="A58" s="1620"/>
      <c r="B58" s="1621"/>
      <c r="C58" s="795" t="s">
        <v>1175</v>
      </c>
      <c r="D58" s="1016">
        <v>0</v>
      </c>
      <c r="E58" s="57"/>
      <c r="F58" s="105"/>
      <c r="G58" s="251" t="s">
        <v>1175</v>
      </c>
      <c r="H58" s="1016">
        <v>0</v>
      </c>
      <c r="I58" s="57"/>
      <c r="J58" s="105"/>
      <c r="K58" s="251" t="s">
        <v>1175</v>
      </c>
      <c r="L58" s="1016">
        <v>0</v>
      </c>
      <c r="M58" s="116"/>
      <c r="N58" s="1118"/>
      <c r="O58" s="58"/>
      <c r="P58" s="58"/>
    </row>
    <row r="59" spans="1:16" ht="16.5" customHeight="1">
      <c r="A59" s="107"/>
      <c r="B59" s="223"/>
      <c r="C59" s="231" t="s">
        <v>1114</v>
      </c>
      <c r="D59" s="1016">
        <v>0</v>
      </c>
      <c r="E59" s="57"/>
      <c r="F59" s="105"/>
      <c r="G59" s="231" t="s">
        <v>1114</v>
      </c>
      <c r="H59" s="1016">
        <v>0</v>
      </c>
      <c r="I59" s="57"/>
      <c r="J59" s="105"/>
      <c r="K59" s="231" t="s">
        <v>1114</v>
      </c>
      <c r="L59" s="1016">
        <v>318</v>
      </c>
      <c r="M59" s="116"/>
      <c r="N59" s="1118"/>
      <c r="O59" s="58"/>
      <c r="P59" s="58"/>
    </row>
    <row r="60" spans="1:16" ht="16.5" customHeight="1">
      <c r="A60" s="107"/>
      <c r="B60" s="264"/>
      <c r="C60" s="110"/>
      <c r="D60" s="1013"/>
      <c r="E60" s="57"/>
      <c r="F60" s="105"/>
      <c r="G60" s="110"/>
      <c r="H60" s="1013"/>
      <c r="I60" s="57"/>
      <c r="J60" s="105"/>
      <c r="K60" s="58"/>
      <c r="L60" s="1013"/>
      <c r="M60" s="57"/>
      <c r="N60" s="105"/>
      <c r="O60" s="58"/>
      <c r="P60" s="58"/>
    </row>
    <row r="61" spans="1:16" ht="16.5" customHeight="1">
      <c r="A61" s="122"/>
      <c r="B61" s="125"/>
      <c r="C61" s="923"/>
      <c r="D61" s="1065"/>
      <c r="E61" s="929"/>
      <c r="F61" s="262"/>
      <c r="G61" s="923"/>
      <c r="H61" s="1065"/>
      <c r="I61" s="929"/>
      <c r="J61" s="262"/>
      <c r="K61" s="235"/>
      <c r="L61" s="1065"/>
      <c r="M61" s="929"/>
      <c r="N61" s="262"/>
      <c r="O61" s="58"/>
      <c r="P61" s="58"/>
    </row>
    <row r="62" spans="1:16" ht="16.5" customHeight="1">
      <c r="A62" s="106" t="s">
        <v>1224</v>
      </c>
      <c r="B62" s="223"/>
      <c r="C62" s="1052" t="s">
        <v>1174</v>
      </c>
      <c r="D62" s="1011">
        <v>205</v>
      </c>
      <c r="E62" s="243"/>
      <c r="F62" s="254"/>
      <c r="G62" s="1053" t="s">
        <v>1174</v>
      </c>
      <c r="H62" s="1013">
        <v>2230</v>
      </c>
      <c r="I62" s="84"/>
      <c r="J62" s="105"/>
      <c r="K62" s="1053" t="s">
        <v>1174</v>
      </c>
      <c r="L62" s="1012">
        <v>1527</v>
      </c>
      <c r="M62" s="243"/>
      <c r="N62" s="254"/>
      <c r="O62" s="58"/>
      <c r="P62" s="58"/>
    </row>
    <row r="63" spans="1:16" ht="16.5" customHeight="1">
      <c r="A63" s="107"/>
      <c r="B63" s="223"/>
      <c r="C63" s="1052" t="s">
        <v>1175</v>
      </c>
      <c r="D63" s="1016">
        <v>0</v>
      </c>
      <c r="E63" s="243"/>
      <c r="F63" s="254"/>
      <c r="G63" s="1053" t="s">
        <v>1175</v>
      </c>
      <c r="H63" s="1013">
        <v>0</v>
      </c>
      <c r="I63" s="84"/>
      <c r="J63" s="105"/>
      <c r="K63" s="1053" t="s">
        <v>1175</v>
      </c>
      <c r="L63" s="1012">
        <v>0</v>
      </c>
      <c r="M63" s="243"/>
      <c r="N63" s="254"/>
      <c r="O63" s="58"/>
      <c r="P63" s="58"/>
    </row>
    <row r="64" spans="1:16" ht="16.5" customHeight="1">
      <c r="A64" s="107"/>
      <c r="B64" s="223"/>
      <c r="C64" s="1052" t="s">
        <v>1114</v>
      </c>
      <c r="D64" s="1016">
        <v>205</v>
      </c>
      <c r="E64" s="57"/>
      <c r="F64" s="1017"/>
      <c r="G64" s="1053" t="s">
        <v>1114</v>
      </c>
      <c r="H64" s="1016">
        <v>2230</v>
      </c>
      <c r="I64" s="57"/>
      <c r="J64" s="1017"/>
      <c r="K64" s="1052" t="s">
        <v>1114</v>
      </c>
      <c r="L64" s="1016">
        <v>1527</v>
      </c>
      <c r="M64" s="57"/>
      <c r="N64" s="1019"/>
      <c r="O64" s="58"/>
      <c r="P64" s="58"/>
    </row>
    <row r="65" spans="1:14" ht="16.5" customHeight="1">
      <c r="A65" s="33"/>
      <c r="B65" s="757"/>
      <c r="C65" s="18"/>
      <c r="D65" s="1050"/>
      <c r="E65" s="715"/>
      <c r="F65" s="1051"/>
      <c r="G65" s="18"/>
      <c r="H65" s="1050"/>
      <c r="I65" s="715"/>
      <c r="J65" s="1051"/>
      <c r="K65" s="238"/>
      <c r="L65" s="1050"/>
      <c r="M65" s="715"/>
      <c r="N65" s="1051"/>
    </row>
    <row r="66" spans="1:14" ht="16.5" customHeight="1"/>
    <row r="67" spans="1:14" ht="14.25" customHeight="1"/>
    <row r="68" spans="1:14" ht="14.25" customHeight="1"/>
    <row r="69" spans="1:14" ht="14.25" customHeight="1"/>
    <row r="70" spans="1:14" ht="14.25" customHeight="1"/>
    <row r="71" spans="1:14" ht="14.25" customHeight="1"/>
    <row r="72" spans="1:14" ht="14.25" customHeight="1"/>
    <row r="73" spans="1:14" ht="14.25" customHeight="1"/>
    <row r="74" spans="1:14" ht="14.25" customHeight="1"/>
    <row r="75" spans="1:14" ht="14.25" customHeight="1"/>
    <row r="76" spans="1:14" ht="14.25" customHeight="1"/>
    <row r="77" spans="1:14" ht="14.25" customHeight="1"/>
    <row r="78" spans="1:14" ht="14.25" customHeight="1"/>
    <row r="79" spans="1:14" ht="14.25" customHeight="1"/>
    <row r="80" spans="1:1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</sheetData>
  <mergeCells count="1">
    <mergeCell ref="A57:B58"/>
  </mergeCells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46" firstPageNumber="95" orientation="portrait" useFirstPageNumber="1" r:id="rId1"/>
  <headerFooter scaleWithDoc="0" alignWithMargins="0">
    <oddFooter>&amp;C135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36">
    <tabColor rgb="FFFFFF00"/>
    <pageSetUpPr fitToPage="1"/>
  </sheetPr>
  <dimension ref="A1:P270"/>
  <sheetViews>
    <sheetView showGridLines="0" view="pageBreakPreview" zoomScaleNormal="85" zoomScaleSheetLayoutView="100" workbookViewId="0">
      <pane ySplit="5" topLeftCell="A6" activePane="bottomLeft" state="frozen"/>
      <selection pane="bottomLeft" activeCell="B1" sqref="B1"/>
    </sheetView>
  </sheetViews>
  <sheetFormatPr defaultColWidth="9" defaultRowHeight="14.25"/>
  <cols>
    <col min="1" max="1" width="1.625" style="2" customWidth="1"/>
    <col min="2" max="2" width="14.75" style="2" customWidth="1"/>
    <col min="3" max="3" width="31.375" style="3" customWidth="1"/>
    <col min="4" max="4" width="8.875" style="974" customWidth="1"/>
    <col min="5" max="5" width="8.125" style="555" customWidth="1"/>
    <col min="6" max="6" width="8.875" style="13" customWidth="1"/>
    <col min="7" max="7" width="31.375" style="3" customWidth="1"/>
    <col min="8" max="8" width="8.875" style="974" customWidth="1"/>
    <col min="9" max="9" width="8.125" style="555" customWidth="1"/>
    <col min="10" max="10" width="8.875" style="13" customWidth="1"/>
    <col min="11" max="11" width="31.375" style="3" customWidth="1"/>
    <col min="12" max="12" width="8.875" style="974" customWidth="1"/>
    <col min="13" max="13" width="8.125" style="555" customWidth="1"/>
    <col min="14" max="14" width="8.875" style="13" customWidth="1"/>
    <col min="15" max="15" width="7.125" style="3" customWidth="1"/>
    <col min="16" max="16384" width="9" style="3"/>
  </cols>
  <sheetData>
    <row r="1" spans="1:16" s="619" customFormat="1" ht="18" customHeight="1">
      <c r="A1" s="351" t="s">
        <v>1058</v>
      </c>
      <c r="B1" s="938"/>
      <c r="C1" s="939"/>
      <c r="D1" s="824"/>
      <c r="E1" s="632"/>
      <c r="F1" s="938"/>
      <c r="G1" s="939"/>
      <c r="H1" s="854" t="s">
        <v>960</v>
      </c>
      <c r="I1" s="632"/>
      <c r="J1" s="938"/>
      <c r="K1" s="938"/>
      <c r="L1" s="824"/>
      <c r="M1" s="632"/>
      <c r="N1" s="938"/>
      <c r="O1" s="940"/>
    </row>
    <row r="2" spans="1:16" s="619" customFormat="1" ht="16.5" customHeight="1">
      <c r="A2" s="938"/>
      <c r="B2" s="938"/>
      <c r="C2" s="939"/>
      <c r="D2" s="824"/>
      <c r="E2" s="632"/>
      <c r="F2" s="938"/>
      <c r="G2" s="939"/>
      <c r="H2" s="824"/>
      <c r="I2" s="632"/>
      <c r="J2" s="938"/>
      <c r="K2" s="938"/>
      <c r="L2" s="824"/>
      <c r="M2" s="632"/>
      <c r="N2" s="938"/>
      <c r="O2" s="940"/>
    </row>
    <row r="3" spans="1:16" s="619" customFormat="1" ht="16.5" customHeight="1">
      <c r="A3" s="938"/>
      <c r="B3" s="938"/>
      <c r="C3" s="939"/>
      <c r="D3" s="824"/>
      <c r="E3" s="632"/>
      <c r="F3" s="938"/>
      <c r="G3" s="939"/>
      <c r="H3" s="888"/>
      <c r="I3" s="632"/>
      <c r="J3" s="824" t="s">
        <v>408</v>
      </c>
      <c r="K3" s="938"/>
      <c r="L3" s="888"/>
      <c r="N3" s="824"/>
      <c r="O3" s="632"/>
    </row>
    <row r="4" spans="1:16" s="619" customFormat="1" ht="18" customHeight="1">
      <c r="A4" s="98" t="s">
        <v>416</v>
      </c>
      <c r="B4" s="111"/>
      <c r="C4" s="931" t="s">
        <v>426</v>
      </c>
      <c r="D4" s="979"/>
      <c r="E4" s="744"/>
      <c r="F4" s="745"/>
      <c r="G4" s="932" t="s">
        <v>973</v>
      </c>
      <c r="H4" s="981"/>
      <c r="I4" s="956"/>
      <c r="J4" s="957"/>
      <c r="L4" s="983"/>
      <c r="M4" s="565"/>
      <c r="N4" s="940"/>
    </row>
    <row r="5" spans="1:16" s="619" customFormat="1" ht="18" customHeight="1">
      <c r="A5" s="102"/>
      <c r="B5" s="112"/>
      <c r="C5" s="958" t="s">
        <v>412</v>
      </c>
      <c r="D5" s="980" t="s">
        <v>870</v>
      </c>
      <c r="E5" s="959" t="s">
        <v>302</v>
      </c>
      <c r="F5" s="960" t="s">
        <v>413</v>
      </c>
      <c r="G5" s="961" t="s">
        <v>412</v>
      </c>
      <c r="H5" s="980" t="s">
        <v>870</v>
      </c>
      <c r="I5" s="959" t="s">
        <v>302</v>
      </c>
      <c r="J5" s="960" t="s">
        <v>413</v>
      </c>
      <c r="L5" s="983"/>
      <c r="M5" s="565"/>
      <c r="N5" s="940"/>
    </row>
    <row r="6" spans="1:16" s="58" customFormat="1" ht="18.75" customHeight="1">
      <c r="A6" s="121" t="s">
        <v>960</v>
      </c>
      <c r="B6" s="123"/>
      <c r="C6" s="110"/>
      <c r="D6" s="974"/>
      <c r="E6" s="84"/>
      <c r="F6" s="105"/>
      <c r="G6" s="710"/>
      <c r="H6" s="982"/>
      <c r="I6" s="84"/>
      <c r="J6" s="105"/>
      <c r="L6" s="974"/>
      <c r="M6" s="116"/>
      <c r="N6" s="108"/>
    </row>
    <row r="7" spans="1:16" s="58" customFormat="1" ht="6" customHeight="1">
      <c r="A7" s="106"/>
      <c r="B7" s="223"/>
      <c r="C7" s="110"/>
      <c r="D7" s="974"/>
      <c r="E7" s="84"/>
      <c r="F7" s="105"/>
      <c r="G7" s="710"/>
      <c r="H7" s="982"/>
      <c r="I7" s="84"/>
      <c r="J7" s="105"/>
      <c r="L7" s="974"/>
      <c r="M7" s="116"/>
      <c r="N7" s="108"/>
    </row>
    <row r="8" spans="1:16" ht="16.5" customHeight="1">
      <c r="A8" s="107"/>
      <c r="B8" s="223" t="s">
        <v>970</v>
      </c>
      <c r="C8" s="263" t="s">
        <v>30</v>
      </c>
      <c r="D8" s="1012">
        <v>375</v>
      </c>
      <c r="E8" s="84" t="s">
        <v>18</v>
      </c>
      <c r="F8" s="105"/>
      <c r="G8" s="59" t="s">
        <v>30</v>
      </c>
      <c r="H8" s="1012">
        <v>480</v>
      </c>
      <c r="I8" s="84" t="s">
        <v>18</v>
      </c>
      <c r="J8" s="105"/>
      <c r="K8" s="58"/>
      <c r="M8" s="116"/>
      <c r="N8" s="108"/>
      <c r="O8" s="58"/>
      <c r="P8" s="58"/>
    </row>
    <row r="9" spans="1:16" ht="16.5" customHeight="1">
      <c r="A9" s="107"/>
      <c r="B9" s="223"/>
      <c r="C9" s="110"/>
      <c r="D9" s="1060"/>
      <c r="E9" s="84"/>
      <c r="F9" s="105"/>
      <c r="G9" s="710"/>
      <c r="H9" s="1013"/>
      <c r="I9" s="84"/>
      <c r="J9" s="105"/>
      <c r="K9" s="58"/>
      <c r="M9" s="116"/>
      <c r="N9" s="108"/>
      <c r="O9" s="58"/>
      <c r="P9" s="58"/>
    </row>
    <row r="10" spans="1:16" ht="16.5" customHeight="1">
      <c r="A10" s="107"/>
      <c r="B10" s="223"/>
      <c r="C10" s="110"/>
      <c r="D10" s="1093"/>
      <c r="E10" s="84"/>
      <c r="F10" s="105"/>
      <c r="G10" s="710"/>
      <c r="H10" s="1013"/>
      <c r="I10" s="84"/>
      <c r="J10" s="105"/>
      <c r="K10" s="58"/>
      <c r="M10" s="116"/>
      <c r="N10" s="108"/>
      <c r="O10" s="58"/>
      <c r="P10" s="58"/>
    </row>
    <row r="11" spans="1:16" ht="16.5" customHeight="1">
      <c r="A11" s="107"/>
      <c r="B11" s="223"/>
      <c r="C11" s="795" t="s">
        <v>1174</v>
      </c>
      <c r="D11" s="1012">
        <v>375</v>
      </c>
      <c r="E11" s="84"/>
      <c r="F11" s="105"/>
      <c r="G11" s="104" t="s">
        <v>1174</v>
      </c>
      <c r="H11" s="1013">
        <v>480</v>
      </c>
      <c r="I11" s="84"/>
      <c r="J11" s="105"/>
      <c r="K11" s="58"/>
      <c r="M11" s="116"/>
      <c r="N11" s="108"/>
      <c r="O11" s="58"/>
      <c r="P11" s="58"/>
    </row>
    <row r="12" spans="1:16" ht="16.5" customHeight="1">
      <c r="A12" s="107"/>
      <c r="B12" s="223"/>
      <c r="C12" s="107" t="s">
        <v>1175</v>
      </c>
      <c r="D12" s="1013">
        <v>0</v>
      </c>
      <c r="E12" s="84"/>
      <c r="F12" s="105"/>
      <c r="G12" s="104" t="s">
        <v>1175</v>
      </c>
      <c r="H12" s="1013">
        <v>0</v>
      </c>
      <c r="I12" s="84"/>
      <c r="J12" s="105"/>
      <c r="K12" s="58"/>
      <c r="M12" s="116"/>
      <c r="N12" s="108"/>
      <c r="O12" s="58"/>
      <c r="P12" s="58"/>
    </row>
    <row r="13" spans="1:16" ht="16.5" customHeight="1">
      <c r="A13" s="107"/>
      <c r="B13" s="223"/>
      <c r="C13" s="107" t="s">
        <v>1114</v>
      </c>
      <c r="D13" s="1013">
        <v>375</v>
      </c>
      <c r="E13" s="84"/>
      <c r="F13" s="109"/>
      <c r="G13" s="104" t="s">
        <v>1114</v>
      </c>
      <c r="H13" s="1013">
        <v>480</v>
      </c>
      <c r="I13" s="84"/>
      <c r="J13" s="109"/>
      <c r="K13" s="58"/>
      <c r="M13" s="116"/>
      <c r="N13" s="108"/>
      <c r="O13" s="58"/>
      <c r="P13" s="58"/>
    </row>
    <row r="14" spans="1:16" ht="16.5" customHeight="1">
      <c r="A14" s="107"/>
      <c r="B14" s="223"/>
      <c r="C14" s="1099"/>
      <c r="D14" s="1104"/>
      <c r="E14" s="1101"/>
      <c r="F14" s="1108"/>
      <c r="G14" s="1103"/>
      <c r="H14" s="1104"/>
      <c r="I14" s="1101"/>
      <c r="J14" s="1108"/>
      <c r="K14" s="58"/>
      <c r="M14" s="116"/>
      <c r="N14" s="108"/>
      <c r="O14" s="58"/>
      <c r="P14" s="58"/>
    </row>
    <row r="15" spans="1:16" ht="16.5" customHeight="1">
      <c r="A15" s="107"/>
      <c r="B15" s="223"/>
      <c r="C15" s="922"/>
      <c r="D15" s="1013"/>
      <c r="E15" s="84"/>
      <c r="F15" s="105"/>
      <c r="G15" s="710" t="s">
        <v>954</v>
      </c>
      <c r="H15" s="1013"/>
      <c r="I15" s="84"/>
      <c r="J15" s="105"/>
      <c r="K15" s="58"/>
      <c r="M15" s="116"/>
      <c r="N15" s="108"/>
      <c r="O15" s="58"/>
      <c r="P15" s="58"/>
    </row>
    <row r="16" spans="1:16" ht="16.5" customHeight="1">
      <c r="A16" s="107"/>
      <c r="B16" s="223" t="s">
        <v>965</v>
      </c>
      <c r="C16" s="263" t="s">
        <v>259</v>
      </c>
      <c r="D16" s="1012">
        <v>550</v>
      </c>
      <c r="E16" s="84" t="s">
        <v>18</v>
      </c>
      <c r="F16" s="254"/>
      <c r="G16" s="59" t="s">
        <v>259</v>
      </c>
      <c r="H16" s="1012">
        <v>618</v>
      </c>
      <c r="I16" s="84" t="s">
        <v>18</v>
      </c>
      <c r="J16" s="254"/>
      <c r="K16" s="58"/>
      <c r="M16" s="116"/>
      <c r="N16" s="108"/>
      <c r="O16" s="58"/>
      <c r="P16" s="58"/>
    </row>
    <row r="17" spans="1:16" ht="16.5" customHeight="1">
      <c r="A17" s="107"/>
      <c r="B17" s="223"/>
      <c r="C17" s="263" t="s">
        <v>280</v>
      </c>
      <c r="D17" s="1012">
        <v>30</v>
      </c>
      <c r="E17" s="84" t="s">
        <v>18</v>
      </c>
      <c r="F17" s="254"/>
      <c r="G17" s="59" t="s">
        <v>280</v>
      </c>
      <c r="H17" s="1012">
        <v>25</v>
      </c>
      <c r="I17" s="84" t="s">
        <v>18</v>
      </c>
      <c r="J17" s="254" t="s">
        <v>227</v>
      </c>
      <c r="K17" s="58"/>
      <c r="M17" s="116"/>
      <c r="N17" s="108"/>
      <c r="O17" s="58"/>
      <c r="P17" s="58"/>
    </row>
    <row r="18" spans="1:16" ht="16.5" customHeight="1">
      <c r="A18" s="107"/>
      <c r="B18" s="223"/>
      <c r="C18" s="1020" t="s">
        <v>362</v>
      </c>
      <c r="D18" s="1012">
        <v>7.5</v>
      </c>
      <c r="E18" s="243" t="s">
        <v>18</v>
      </c>
      <c r="F18" s="254"/>
      <c r="G18" s="1058" t="s">
        <v>379</v>
      </c>
      <c r="H18" s="1120">
        <v>5</v>
      </c>
      <c r="I18" s="1121" t="s">
        <v>18</v>
      </c>
      <c r="J18" s="254"/>
      <c r="K18" s="58"/>
      <c r="M18" s="116"/>
      <c r="N18" s="108"/>
      <c r="O18" s="58"/>
      <c r="P18" s="58"/>
    </row>
    <row r="19" spans="1:16" ht="16.5" customHeight="1">
      <c r="A19" s="107"/>
      <c r="B19" s="223"/>
      <c r="C19" s="263" t="s">
        <v>365</v>
      </c>
      <c r="D19" s="1012">
        <v>5</v>
      </c>
      <c r="E19" s="84" t="s">
        <v>18</v>
      </c>
      <c r="F19" s="254"/>
      <c r="G19" s="59"/>
      <c r="H19" s="1012">
        <f>SUM(H16:H18)</f>
        <v>648</v>
      </c>
      <c r="I19" s="84"/>
      <c r="J19" s="254"/>
      <c r="K19" s="58"/>
      <c r="M19" s="116"/>
      <c r="N19" s="108"/>
      <c r="O19" s="58"/>
      <c r="P19" s="58"/>
    </row>
    <row r="20" spans="1:16" ht="16.5" customHeight="1">
      <c r="A20" s="107"/>
      <c r="B20" s="223"/>
      <c r="C20" s="1020" t="s">
        <v>366</v>
      </c>
      <c r="D20" s="1012">
        <v>6</v>
      </c>
      <c r="E20" s="243" t="s">
        <v>18</v>
      </c>
      <c r="F20" s="254"/>
      <c r="G20" s="1058"/>
      <c r="H20" s="1012"/>
      <c r="I20" s="243"/>
      <c r="J20" s="254"/>
      <c r="K20" s="58"/>
      <c r="M20" s="116"/>
      <c r="N20" s="108"/>
      <c r="O20" s="58"/>
      <c r="P20" s="58"/>
    </row>
    <row r="21" spans="1:16" ht="16.5" customHeight="1">
      <c r="A21" s="107"/>
      <c r="B21" s="223"/>
      <c r="C21" s="263" t="s">
        <v>374</v>
      </c>
      <c r="D21" s="1120">
        <v>10</v>
      </c>
      <c r="E21" s="1101" t="s">
        <v>18</v>
      </c>
      <c r="F21" s="254"/>
      <c r="G21" s="59"/>
      <c r="H21" s="1012"/>
      <c r="I21" s="84"/>
      <c r="J21" s="254"/>
      <c r="K21" s="58"/>
      <c r="M21" s="116"/>
      <c r="N21" s="108"/>
      <c r="O21" s="58"/>
      <c r="P21" s="58"/>
    </row>
    <row r="22" spans="1:16" ht="16.5" customHeight="1">
      <c r="A22" s="107"/>
      <c r="B22" s="223"/>
      <c r="C22" s="263"/>
      <c r="D22" s="1012">
        <f>SUM(D16:D21)</f>
        <v>608.5</v>
      </c>
      <c r="E22" s="84"/>
      <c r="F22" s="254"/>
      <c r="G22" s="59"/>
      <c r="H22" s="1012"/>
      <c r="I22" s="84"/>
      <c r="J22" s="254"/>
      <c r="K22" s="58"/>
      <c r="M22" s="116"/>
      <c r="N22" s="108"/>
      <c r="O22" s="58"/>
      <c r="P22" s="58"/>
    </row>
    <row r="23" spans="1:16" ht="16.5" customHeight="1">
      <c r="A23" s="107"/>
      <c r="B23" s="223"/>
      <c r="C23" s="263"/>
      <c r="D23" s="1012"/>
      <c r="E23" s="84"/>
      <c r="F23" s="236"/>
      <c r="G23" s="59"/>
      <c r="H23" s="1012"/>
      <c r="I23" s="84"/>
      <c r="J23" s="254"/>
      <c r="K23" s="58"/>
      <c r="M23" s="116"/>
      <c r="N23" s="108"/>
      <c r="O23" s="58"/>
      <c r="P23" s="58"/>
    </row>
    <row r="24" spans="1:16" ht="16.5" customHeight="1">
      <c r="A24" s="107"/>
      <c r="B24" s="223"/>
      <c r="C24" s="263"/>
      <c r="D24" s="1012"/>
      <c r="E24" s="84"/>
      <c r="F24" s="236"/>
      <c r="G24" s="59"/>
      <c r="H24" s="1012"/>
      <c r="I24" s="84"/>
      <c r="J24" s="254"/>
      <c r="K24" s="58"/>
      <c r="M24" s="116"/>
      <c r="N24" s="108"/>
      <c r="O24" s="58"/>
      <c r="P24" s="58"/>
    </row>
    <row r="25" spans="1:16" ht="16.5" customHeight="1">
      <c r="A25" s="107"/>
      <c r="B25" s="223"/>
      <c r="C25" s="263"/>
      <c r="D25" s="1012"/>
      <c r="E25" s="84"/>
      <c r="F25" s="236"/>
      <c r="G25" s="59"/>
      <c r="H25" s="1012"/>
      <c r="I25" s="84"/>
      <c r="J25" s="254"/>
      <c r="K25" s="58"/>
      <c r="M25" s="116"/>
      <c r="N25" s="108"/>
      <c r="O25" s="58"/>
      <c r="P25" s="58"/>
    </row>
    <row r="26" spans="1:16" ht="16.5" customHeight="1">
      <c r="A26" s="107"/>
      <c r="B26" s="223"/>
      <c r="C26" s="795" t="s">
        <v>1174</v>
      </c>
      <c r="D26" s="1012">
        <v>608.5</v>
      </c>
      <c r="E26" s="84"/>
      <c r="F26" s="105"/>
      <c r="G26" s="104" t="s">
        <v>1174</v>
      </c>
      <c r="H26" s="1013">
        <v>648</v>
      </c>
      <c r="I26" s="84"/>
      <c r="J26" s="105"/>
      <c r="K26" s="58"/>
      <c r="M26" s="116"/>
      <c r="N26" s="108"/>
      <c r="O26" s="58"/>
      <c r="P26" s="58"/>
    </row>
    <row r="27" spans="1:16" ht="16.5" customHeight="1">
      <c r="A27" s="107"/>
      <c r="B27" s="223"/>
      <c r="C27" s="107" t="s">
        <v>1175</v>
      </c>
      <c r="D27" s="1013">
        <v>0</v>
      </c>
      <c r="E27" s="84"/>
      <c r="F27" s="105"/>
      <c r="G27" s="104" t="s">
        <v>1175</v>
      </c>
      <c r="H27" s="1013">
        <v>0</v>
      </c>
      <c r="I27" s="84"/>
      <c r="J27" s="105"/>
      <c r="K27" s="58"/>
      <c r="M27" s="116"/>
      <c r="N27" s="108"/>
      <c r="O27" s="58"/>
      <c r="P27" s="58"/>
    </row>
    <row r="28" spans="1:16" ht="16.5" customHeight="1">
      <c r="A28" s="107"/>
      <c r="B28" s="223"/>
      <c r="C28" s="107" t="s">
        <v>1114</v>
      </c>
      <c r="D28" s="1013">
        <v>608.5</v>
      </c>
      <c r="E28" s="84"/>
      <c r="F28" s="105"/>
      <c r="G28" s="104" t="s">
        <v>1114</v>
      </c>
      <c r="H28" s="1013">
        <v>648</v>
      </c>
      <c r="I28" s="84"/>
      <c r="J28" s="105"/>
      <c r="K28" s="58"/>
      <c r="M28" s="116"/>
      <c r="N28" s="108"/>
      <c r="O28" s="58"/>
      <c r="P28" s="58"/>
    </row>
    <row r="29" spans="1:16" ht="16.5" customHeight="1">
      <c r="A29" s="107"/>
      <c r="B29" s="223"/>
      <c r="C29" s="1099"/>
      <c r="D29" s="1104"/>
      <c r="E29" s="1101"/>
      <c r="F29" s="1108"/>
      <c r="G29" s="1103"/>
      <c r="H29" s="1104"/>
      <c r="I29" s="1101"/>
      <c r="J29" s="1108"/>
      <c r="K29" s="58"/>
      <c r="M29" s="116"/>
      <c r="N29" s="108"/>
      <c r="O29" s="58"/>
      <c r="P29" s="58"/>
    </row>
    <row r="30" spans="1:16" ht="16.5" customHeight="1">
      <c r="A30" s="107"/>
      <c r="B30" s="223"/>
      <c r="C30" s="922"/>
      <c r="D30" s="1013"/>
      <c r="E30" s="84"/>
      <c r="F30" s="105"/>
      <c r="G30" s="710"/>
      <c r="H30" s="1013"/>
      <c r="I30" s="84"/>
      <c r="J30" s="105"/>
      <c r="K30" s="58"/>
      <c r="M30" s="116"/>
      <c r="N30" s="108"/>
      <c r="O30" s="58"/>
      <c r="P30" s="58"/>
    </row>
    <row r="31" spans="1:16" ht="16.5" customHeight="1">
      <c r="A31" s="106" t="s">
        <v>1223</v>
      </c>
      <c r="B31" s="223"/>
      <c r="C31" s="922"/>
      <c r="D31" s="1013"/>
      <c r="E31" s="84"/>
      <c r="F31" s="105"/>
      <c r="G31" s="710"/>
      <c r="H31" s="1013"/>
      <c r="I31" s="84"/>
      <c r="J31" s="105"/>
      <c r="K31" s="58"/>
      <c r="M31" s="116"/>
      <c r="N31" s="108"/>
      <c r="O31" s="58"/>
      <c r="P31" s="58"/>
    </row>
    <row r="32" spans="1:16" ht="16.5" customHeight="1">
      <c r="A32" s="107"/>
      <c r="B32" s="223"/>
      <c r="C32" s="922"/>
      <c r="D32" s="1013"/>
      <c r="E32" s="84"/>
      <c r="F32" s="105"/>
      <c r="G32" s="710"/>
      <c r="H32" s="1013"/>
      <c r="I32" s="84"/>
      <c r="J32" s="105"/>
      <c r="K32" s="58"/>
      <c r="M32" s="116"/>
      <c r="N32" s="108"/>
      <c r="O32" s="58"/>
      <c r="P32" s="58"/>
    </row>
    <row r="33" spans="1:16" ht="16.5" customHeight="1">
      <c r="A33" s="107"/>
      <c r="B33" s="93" t="s">
        <v>966</v>
      </c>
      <c r="C33" s="922" t="s">
        <v>375</v>
      </c>
      <c r="D33" s="1013">
        <v>3</v>
      </c>
      <c r="E33" s="84" t="s">
        <v>18</v>
      </c>
      <c r="F33" s="105"/>
      <c r="G33" s="710" t="s">
        <v>775</v>
      </c>
      <c r="H33" s="1013">
        <v>13</v>
      </c>
      <c r="I33" s="84" t="s">
        <v>18</v>
      </c>
      <c r="J33" s="105"/>
      <c r="K33" s="58"/>
      <c r="M33" s="116"/>
      <c r="N33" s="108"/>
      <c r="O33" s="58"/>
      <c r="P33" s="58"/>
    </row>
    <row r="34" spans="1:16" ht="16.5" customHeight="1">
      <c r="A34" s="107"/>
      <c r="B34" s="93"/>
      <c r="C34" s="922" t="s">
        <v>775</v>
      </c>
      <c r="D34" s="1013">
        <v>4</v>
      </c>
      <c r="E34" s="84" t="s">
        <v>27</v>
      </c>
      <c r="F34" s="105"/>
      <c r="G34" s="922" t="s">
        <v>377</v>
      </c>
      <c r="H34" s="1104">
        <v>110</v>
      </c>
      <c r="I34" s="1101" t="s">
        <v>18</v>
      </c>
      <c r="J34" s="105"/>
      <c r="K34" s="58"/>
      <c r="M34" s="116"/>
      <c r="N34" s="108"/>
      <c r="O34" s="58"/>
      <c r="P34" s="58"/>
    </row>
    <row r="35" spans="1:16" ht="16.5" customHeight="1">
      <c r="A35" s="107"/>
      <c r="B35" s="93"/>
      <c r="C35" s="922" t="s">
        <v>775</v>
      </c>
      <c r="D35" s="1013">
        <v>125</v>
      </c>
      <c r="E35" s="84" t="s">
        <v>27</v>
      </c>
      <c r="F35" s="105"/>
      <c r="G35" s="710" t="s">
        <v>227</v>
      </c>
      <c r="H35" s="982">
        <f>SUM(H33:H34)</f>
        <v>123</v>
      </c>
      <c r="I35" s="84"/>
      <c r="J35" s="105"/>
      <c r="K35" s="58"/>
      <c r="M35" s="116"/>
      <c r="N35" s="108"/>
      <c r="O35" s="58"/>
      <c r="P35" s="58"/>
    </row>
    <row r="36" spans="1:16" ht="16.5" customHeight="1">
      <c r="A36" s="107"/>
      <c r="B36" s="93"/>
      <c r="C36" s="922" t="s">
        <v>377</v>
      </c>
      <c r="D36" s="1104">
        <v>150</v>
      </c>
      <c r="E36" s="1101" t="s">
        <v>27</v>
      </c>
      <c r="F36" s="105"/>
      <c r="G36" s="710"/>
      <c r="H36" s="982"/>
      <c r="I36" s="84"/>
      <c r="J36" s="105"/>
      <c r="K36" s="58"/>
      <c r="M36" s="116"/>
      <c r="N36" s="108"/>
      <c r="O36" s="58"/>
      <c r="P36" s="58"/>
    </row>
    <row r="37" spans="1:16" ht="16.5" customHeight="1">
      <c r="A37" s="107"/>
      <c r="B37" s="93"/>
      <c r="C37" s="922"/>
      <c r="D37" s="1013">
        <f>SUM(D33:D36)</f>
        <v>282</v>
      </c>
      <c r="E37" s="84"/>
      <c r="F37" s="109"/>
      <c r="G37" s="710"/>
      <c r="H37" s="982"/>
      <c r="I37" s="84"/>
      <c r="J37" s="109"/>
      <c r="K37" s="58"/>
      <c r="M37" s="116"/>
      <c r="N37" s="108"/>
      <c r="O37" s="58"/>
      <c r="P37" s="58"/>
    </row>
    <row r="38" spans="1:16" ht="16.5" customHeight="1">
      <c r="A38" s="107"/>
      <c r="B38" s="93"/>
      <c r="C38" s="1078"/>
      <c r="D38" s="1079"/>
      <c r="E38" s="1080"/>
      <c r="F38" s="1081"/>
      <c r="G38" s="1082"/>
      <c r="H38" s="1079"/>
      <c r="I38" s="1080"/>
      <c r="J38" s="1081"/>
      <c r="K38" s="58"/>
      <c r="M38" s="116"/>
      <c r="N38" s="108"/>
      <c r="O38" s="58"/>
      <c r="P38" s="58"/>
    </row>
    <row r="39" spans="1:16" ht="16.5" customHeight="1">
      <c r="A39" s="107"/>
      <c r="B39" s="93"/>
      <c r="C39" s="922"/>
      <c r="D39" s="982"/>
      <c r="E39" s="84"/>
      <c r="F39" s="105"/>
      <c r="G39" s="710"/>
      <c r="H39" s="982"/>
      <c r="I39" s="84"/>
      <c r="J39" s="105"/>
      <c r="K39" s="58"/>
      <c r="M39" s="116"/>
      <c r="N39" s="108"/>
      <c r="O39" s="58"/>
      <c r="P39" s="58"/>
    </row>
    <row r="40" spans="1:16" ht="16.5" customHeight="1">
      <c r="A40" s="107"/>
      <c r="B40" s="93" t="s">
        <v>967</v>
      </c>
      <c r="C40" s="922"/>
      <c r="D40" s="982"/>
      <c r="E40" s="84"/>
      <c r="F40" s="105"/>
      <c r="G40" s="710"/>
      <c r="H40" s="982"/>
      <c r="I40" s="84"/>
      <c r="J40" s="105"/>
      <c r="K40" s="58"/>
      <c r="M40" s="116"/>
      <c r="N40" s="108"/>
      <c r="O40" s="58"/>
      <c r="P40" s="58"/>
    </row>
    <row r="41" spans="1:16" ht="16.5" customHeight="1">
      <c r="A41" s="107"/>
      <c r="B41" s="93"/>
      <c r="C41" s="922"/>
      <c r="D41" s="982"/>
      <c r="E41" s="84"/>
      <c r="F41" s="105"/>
      <c r="G41" s="710"/>
      <c r="H41" s="982"/>
      <c r="I41" s="84"/>
      <c r="J41" s="105"/>
      <c r="K41" s="58"/>
      <c r="M41" s="116"/>
      <c r="N41" s="108"/>
      <c r="O41" s="58"/>
      <c r="P41" s="58"/>
    </row>
    <row r="42" spans="1:16" ht="16.5" customHeight="1">
      <c r="A42" s="107"/>
      <c r="B42" s="93"/>
      <c r="C42" s="1078"/>
      <c r="D42" s="1079"/>
      <c r="E42" s="1080"/>
      <c r="F42" s="1081"/>
      <c r="G42" s="1082"/>
      <c r="H42" s="1079"/>
      <c r="I42" s="1080"/>
      <c r="J42" s="1081"/>
      <c r="K42" s="58"/>
      <c r="M42" s="116"/>
      <c r="N42" s="108"/>
      <c r="O42" s="58"/>
      <c r="P42" s="58"/>
    </row>
    <row r="43" spans="1:16" ht="16.5" customHeight="1">
      <c r="A43" s="107"/>
      <c r="B43" s="93"/>
      <c r="C43" s="922"/>
      <c r="D43" s="982"/>
      <c r="E43" s="84"/>
      <c r="F43" s="105"/>
      <c r="G43" s="710"/>
      <c r="H43" s="982"/>
      <c r="I43" s="84"/>
      <c r="J43" s="105"/>
      <c r="K43" s="58"/>
      <c r="M43" s="116"/>
      <c r="N43" s="108"/>
      <c r="O43" s="58"/>
      <c r="P43" s="58"/>
    </row>
    <row r="44" spans="1:16" ht="16.5" customHeight="1">
      <c r="A44" s="107"/>
      <c r="B44" s="93" t="s">
        <v>968</v>
      </c>
      <c r="C44" s="922" t="s">
        <v>378</v>
      </c>
      <c r="D44" s="1013">
        <v>25</v>
      </c>
      <c r="E44" s="84" t="s">
        <v>27</v>
      </c>
      <c r="F44" s="105"/>
      <c r="G44" s="710" t="s">
        <v>378</v>
      </c>
      <c r="H44" s="1013">
        <v>40</v>
      </c>
      <c r="I44" s="84" t="s">
        <v>18</v>
      </c>
      <c r="J44" s="105"/>
      <c r="K44" s="58"/>
      <c r="M44" s="116"/>
      <c r="N44" s="108"/>
      <c r="O44" s="58"/>
      <c r="P44" s="58"/>
    </row>
    <row r="45" spans="1:16" ht="16.5" customHeight="1">
      <c r="A45" s="107"/>
      <c r="B45" s="93"/>
      <c r="C45" s="922"/>
      <c r="D45" s="1013"/>
      <c r="E45" s="84"/>
      <c r="F45" s="105"/>
      <c r="G45" s="710"/>
      <c r="H45" s="1013"/>
      <c r="I45" s="84"/>
      <c r="J45" s="105"/>
      <c r="K45" s="58"/>
      <c r="M45" s="116"/>
      <c r="N45" s="108"/>
      <c r="O45" s="58"/>
      <c r="P45" s="58"/>
    </row>
    <row r="46" spans="1:16" ht="16.5" customHeight="1">
      <c r="A46" s="107"/>
      <c r="B46" s="93"/>
      <c r="C46" s="1078"/>
      <c r="D46" s="1092"/>
      <c r="E46" s="1080"/>
      <c r="F46" s="1081"/>
      <c r="G46" s="1082"/>
      <c r="H46" s="1092"/>
      <c r="I46" s="1080"/>
      <c r="J46" s="1081"/>
      <c r="K46" s="58"/>
      <c r="M46" s="116"/>
      <c r="N46" s="108"/>
      <c r="O46" s="58"/>
      <c r="P46" s="58"/>
    </row>
    <row r="47" spans="1:16" ht="16.5" customHeight="1">
      <c r="A47" s="107"/>
      <c r="B47" s="93"/>
      <c r="C47" s="922"/>
      <c r="D47" s="1013"/>
      <c r="E47" s="84"/>
      <c r="F47" s="105"/>
      <c r="G47" s="710"/>
      <c r="H47" s="1013"/>
      <c r="I47" s="84"/>
      <c r="J47" s="105"/>
      <c r="K47" s="58"/>
      <c r="M47" s="116"/>
      <c r="N47" s="108"/>
      <c r="O47" s="58"/>
      <c r="P47" s="58"/>
    </row>
    <row r="48" spans="1:16" ht="16.5" customHeight="1">
      <c r="A48" s="107"/>
      <c r="B48" s="93" t="s">
        <v>969</v>
      </c>
      <c r="C48" s="263" t="s">
        <v>372</v>
      </c>
      <c r="D48" s="1012">
        <v>100</v>
      </c>
      <c r="E48" s="84" t="s">
        <v>27</v>
      </c>
      <c r="F48" s="105"/>
      <c r="G48" s="710" t="s">
        <v>372</v>
      </c>
      <c r="H48" s="1013">
        <v>115</v>
      </c>
      <c r="I48" s="84" t="s">
        <v>18</v>
      </c>
      <c r="J48" s="105"/>
      <c r="K48" s="58"/>
      <c r="M48" s="116"/>
      <c r="N48" s="108"/>
      <c r="O48" s="58"/>
      <c r="P48" s="58"/>
    </row>
    <row r="49" spans="1:16" ht="16.5" customHeight="1">
      <c r="A49" s="107"/>
      <c r="B49" s="93"/>
      <c r="C49" s="922"/>
      <c r="D49" s="1094"/>
      <c r="E49" s="1031"/>
      <c r="F49" s="1054"/>
      <c r="G49" s="710"/>
      <c r="H49" s="982"/>
      <c r="I49" s="84"/>
      <c r="J49" s="105"/>
      <c r="K49" s="58"/>
      <c r="M49" s="116"/>
      <c r="N49" s="108"/>
      <c r="O49" s="58"/>
      <c r="P49" s="58"/>
    </row>
    <row r="50" spans="1:16" ht="16.5" customHeight="1">
      <c r="A50" s="107"/>
      <c r="B50" s="93"/>
      <c r="C50" s="1078"/>
      <c r="D50" s="1095"/>
      <c r="E50" s="1096"/>
      <c r="F50" s="1097"/>
      <c r="G50" s="1082"/>
      <c r="H50" s="1079"/>
      <c r="I50" s="1080"/>
      <c r="J50" s="1081"/>
      <c r="K50" s="58"/>
      <c r="M50" s="116"/>
      <c r="N50" s="108"/>
      <c r="O50" s="58"/>
      <c r="P50" s="58"/>
    </row>
    <row r="51" spans="1:16" ht="16.5" customHeight="1">
      <c r="A51" s="107"/>
      <c r="B51" s="93"/>
      <c r="C51" s="922"/>
      <c r="D51" s="982"/>
      <c r="E51" s="84"/>
      <c r="F51" s="105"/>
      <c r="G51" s="710"/>
      <c r="H51" s="982"/>
      <c r="I51" s="84"/>
      <c r="J51" s="105"/>
      <c r="K51" s="58"/>
      <c r="M51" s="116"/>
      <c r="N51" s="108"/>
      <c r="O51" s="58"/>
      <c r="P51" s="58"/>
    </row>
    <row r="52" spans="1:16" ht="16.5" customHeight="1">
      <c r="A52" s="107"/>
      <c r="B52" s="93" t="s">
        <v>972</v>
      </c>
      <c r="C52" s="922"/>
      <c r="D52" s="982"/>
      <c r="E52" s="84"/>
      <c r="F52" s="105"/>
      <c r="G52" s="710"/>
      <c r="H52" s="982"/>
      <c r="I52" s="84"/>
      <c r="J52" s="105"/>
      <c r="K52" s="58"/>
      <c r="M52" s="116"/>
      <c r="N52" s="108"/>
      <c r="O52" s="58"/>
      <c r="P52" s="58"/>
    </row>
    <row r="53" spans="1:16" ht="16.5" customHeight="1">
      <c r="A53" s="107"/>
      <c r="B53" s="93"/>
      <c r="C53" s="922"/>
      <c r="D53" s="982"/>
      <c r="E53" s="84"/>
      <c r="F53" s="105"/>
      <c r="G53" s="710"/>
      <c r="H53" s="982"/>
      <c r="I53" s="84"/>
      <c r="J53" s="105"/>
      <c r="K53" s="58"/>
      <c r="M53" s="116"/>
      <c r="N53" s="108"/>
      <c r="O53" s="58"/>
      <c r="P53" s="58"/>
    </row>
    <row r="54" spans="1:16" ht="16.5" customHeight="1">
      <c r="A54" s="107"/>
      <c r="B54" s="223"/>
      <c r="C54" s="922"/>
      <c r="D54" s="982"/>
      <c r="E54" s="84"/>
      <c r="F54" s="105"/>
      <c r="G54" s="710"/>
      <c r="H54" s="982"/>
      <c r="I54" s="84"/>
      <c r="J54" s="105"/>
      <c r="K54" s="58"/>
      <c r="M54" s="116"/>
      <c r="N54" s="108"/>
      <c r="O54" s="58"/>
      <c r="P54" s="58"/>
    </row>
    <row r="55" spans="1:16" ht="16.5" customHeight="1">
      <c r="A55" s="1620" t="s">
        <v>1225</v>
      </c>
      <c r="B55" s="1621"/>
      <c r="C55" s="795" t="s">
        <v>1174</v>
      </c>
      <c r="D55" s="1016">
        <v>407</v>
      </c>
      <c r="E55" s="57"/>
      <c r="F55" s="1054"/>
      <c r="G55" s="251" t="s">
        <v>1174</v>
      </c>
      <c r="H55" s="1016">
        <v>278</v>
      </c>
      <c r="I55" s="57"/>
      <c r="J55" s="1054"/>
      <c r="K55" s="58"/>
      <c r="M55" s="116"/>
      <c r="N55" s="108"/>
      <c r="O55" s="58"/>
      <c r="P55" s="58"/>
    </row>
    <row r="56" spans="1:16" ht="16.5" customHeight="1">
      <c r="A56" s="1620"/>
      <c r="B56" s="1621"/>
      <c r="C56" s="795" t="s">
        <v>1175</v>
      </c>
      <c r="D56" s="1016">
        <v>0</v>
      </c>
      <c r="E56" s="57"/>
      <c r="F56" s="105"/>
      <c r="G56" s="251" t="s">
        <v>1175</v>
      </c>
      <c r="H56" s="1016">
        <v>0</v>
      </c>
      <c r="I56" s="57"/>
      <c r="J56" s="105"/>
      <c r="K56" s="58"/>
      <c r="M56" s="116"/>
      <c r="N56" s="108"/>
      <c r="O56" s="58"/>
      <c r="P56" s="58"/>
    </row>
    <row r="57" spans="1:16" ht="16.5" customHeight="1">
      <c r="A57" s="107"/>
      <c r="B57" s="223"/>
      <c r="C57" s="231" t="s">
        <v>1114</v>
      </c>
      <c r="D57" s="1016">
        <v>407</v>
      </c>
      <c r="E57" s="57"/>
      <c r="F57" s="105"/>
      <c r="G57" s="231" t="s">
        <v>1114</v>
      </c>
      <c r="H57" s="1016">
        <v>278</v>
      </c>
      <c r="I57" s="57"/>
      <c r="J57" s="105"/>
      <c r="K57" s="58"/>
      <c r="M57" s="116"/>
      <c r="N57" s="108"/>
      <c r="O57" s="58"/>
      <c r="P57" s="58"/>
    </row>
    <row r="58" spans="1:16" ht="16.5" customHeight="1">
      <c r="A58" s="107"/>
      <c r="B58" s="265"/>
      <c r="C58" s="110"/>
      <c r="D58" s="1012"/>
      <c r="E58" s="57"/>
      <c r="F58" s="105"/>
      <c r="G58" s="58"/>
      <c r="H58" s="1012"/>
      <c r="I58" s="57"/>
      <c r="J58" s="105"/>
      <c r="K58" s="58"/>
      <c r="M58" s="116"/>
      <c r="N58" s="108"/>
      <c r="O58" s="58"/>
      <c r="P58" s="58"/>
    </row>
    <row r="59" spans="1:16" ht="16.5" customHeight="1">
      <c r="A59" s="122"/>
      <c r="B59" s="125"/>
      <c r="C59" s="923"/>
      <c r="D59" s="1065"/>
      <c r="E59" s="929"/>
      <c r="F59" s="262"/>
      <c r="G59" s="235"/>
      <c r="H59" s="1065"/>
      <c r="I59" s="929"/>
      <c r="J59" s="262"/>
      <c r="K59" s="58"/>
      <c r="M59" s="116"/>
      <c r="N59" s="108"/>
      <c r="O59" s="58"/>
      <c r="P59" s="58"/>
    </row>
    <row r="60" spans="1:16" ht="16.5" customHeight="1">
      <c r="A60" s="106" t="s">
        <v>1224</v>
      </c>
      <c r="B60" s="223"/>
      <c r="C60" s="795" t="s">
        <v>1174</v>
      </c>
      <c r="D60" s="1012">
        <v>1390.5</v>
      </c>
      <c r="E60" s="84"/>
      <c r="F60" s="105"/>
      <c r="G60" s="104" t="s">
        <v>1174</v>
      </c>
      <c r="H60" s="1013">
        <v>1406</v>
      </c>
      <c r="I60" s="84"/>
      <c r="J60" s="105"/>
      <c r="K60" s="58"/>
      <c r="M60" s="116"/>
      <c r="N60" s="108"/>
      <c r="O60" s="58"/>
      <c r="P60" s="58"/>
    </row>
    <row r="61" spans="1:16" ht="16.5" customHeight="1">
      <c r="A61" s="107"/>
      <c r="B61" s="223"/>
      <c r="C61" s="107" t="s">
        <v>1175</v>
      </c>
      <c r="D61" s="1013">
        <v>0</v>
      </c>
      <c r="E61" s="84"/>
      <c r="F61" s="105"/>
      <c r="G61" s="104" t="s">
        <v>1175</v>
      </c>
      <c r="H61" s="1013">
        <v>0</v>
      </c>
      <c r="I61" s="84"/>
      <c r="J61" s="105"/>
      <c r="K61" s="58"/>
      <c r="M61" s="116"/>
      <c r="N61" s="108"/>
      <c r="O61" s="58"/>
      <c r="P61" s="58"/>
    </row>
    <row r="62" spans="1:16" ht="16.5" customHeight="1">
      <c r="A62" s="107"/>
      <c r="B62" s="223"/>
      <c r="C62" s="107" t="s">
        <v>1114</v>
      </c>
      <c r="D62" s="1013">
        <v>1390.5</v>
      </c>
      <c r="E62" s="84"/>
      <c r="F62" s="105"/>
      <c r="G62" s="104" t="s">
        <v>1114</v>
      </c>
      <c r="H62" s="1013">
        <v>1406</v>
      </c>
      <c r="I62" s="84"/>
      <c r="J62" s="105"/>
      <c r="K62" s="58"/>
      <c r="M62" s="116"/>
      <c r="N62" s="108"/>
      <c r="O62" s="58"/>
      <c r="P62" s="58"/>
    </row>
    <row r="63" spans="1:16" ht="16.5" customHeight="1">
      <c r="A63" s="33"/>
      <c r="B63" s="757"/>
      <c r="C63" s="18"/>
      <c r="D63" s="1050"/>
      <c r="E63" s="715"/>
      <c r="F63" s="1051"/>
      <c r="G63" s="238"/>
      <c r="H63" s="1050"/>
      <c r="I63" s="715"/>
      <c r="J63" s="1051"/>
    </row>
    <row r="64" spans="1:16" ht="16.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</sheetData>
  <mergeCells count="1">
    <mergeCell ref="A55:B56"/>
  </mergeCells>
  <phoneticPr fontId="7"/>
  <printOptions horizontalCentered="1"/>
  <pageMargins left="0.39370078740157483" right="0.39370078740157483" top="0.39370078740157483" bottom="0.39370078740157483" header="0.19685039370078741" footer="0.19685039370078741"/>
  <pageSetup paperSize="9" scale="46" firstPageNumber="95" orientation="portrait" useFirstPageNumber="1" r:id="rId1"/>
  <headerFooter scaleWithDoc="0" alignWithMargins="0">
    <oddFooter>&amp;C136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FF00"/>
    <pageSetUpPr fitToPage="1"/>
  </sheetPr>
  <dimension ref="A1:S93"/>
  <sheetViews>
    <sheetView showGridLines="0" view="pageBreakPreview" topLeftCell="C1" zoomScaleNormal="85" zoomScaleSheetLayoutView="100" workbookViewId="0">
      <pane ySplit="5" topLeftCell="A30" activePane="bottomLeft" state="frozen"/>
      <selection activeCell="K35" sqref="K35"/>
      <selection pane="bottomLeft" activeCell="K35" sqref="K35"/>
    </sheetView>
  </sheetViews>
  <sheetFormatPr defaultColWidth="9" defaultRowHeight="14.25" customHeight="1"/>
  <cols>
    <col min="1" max="1" width="1.625" style="3" customWidth="1"/>
    <col min="2" max="2" width="10.625" style="3" customWidth="1"/>
    <col min="3" max="3" width="41.625" style="3" customWidth="1"/>
    <col min="4" max="4" width="8.75" style="804" customWidth="1"/>
    <col min="5" max="5" width="7" style="161" customWidth="1"/>
    <col min="6" max="6" width="8.75" style="137" customWidth="1"/>
    <col min="7" max="7" width="41.625" style="3" customWidth="1"/>
    <col min="8" max="8" width="8.75" style="804" customWidth="1"/>
    <col min="9" max="9" width="7" style="161" customWidth="1"/>
    <col min="10" max="10" width="10.75" style="137" customWidth="1"/>
    <col min="11" max="11" width="41.5" style="3" customWidth="1"/>
    <col min="12" max="12" width="8.75" style="804" customWidth="1"/>
    <col min="13" max="13" width="7" style="161" customWidth="1"/>
    <col min="14" max="14" width="8.75" style="137" customWidth="1"/>
    <col min="15" max="15" width="9" style="3"/>
    <col min="16" max="16" width="28.25" style="3" bestFit="1" customWidth="1"/>
    <col min="17" max="17" width="5.5" style="3" bestFit="1" customWidth="1"/>
    <col min="18" max="18" width="28.25" style="3" bestFit="1" customWidth="1"/>
    <col min="19" max="19" width="6" style="3" bestFit="1" customWidth="1"/>
    <col min="20" max="16384" width="9" style="3"/>
  </cols>
  <sheetData>
    <row r="1" spans="1:14" s="47" customFormat="1" ht="18" customHeight="1">
      <c r="A1" s="351" t="s">
        <v>1058</v>
      </c>
      <c r="B1" s="352"/>
      <c r="C1" s="454"/>
      <c r="D1" s="799"/>
      <c r="E1" s="354"/>
      <c r="F1" s="355"/>
      <c r="G1" s="454"/>
      <c r="H1" s="810" t="s">
        <v>4</v>
      </c>
      <c r="I1" s="354"/>
      <c r="J1" s="355"/>
      <c r="K1" s="454"/>
      <c r="L1" s="799"/>
      <c r="M1" s="354"/>
      <c r="N1" s="355"/>
    </row>
    <row r="2" spans="1:14" s="47" customFormat="1" ht="16.5" customHeight="1">
      <c r="A2" s="352"/>
      <c r="B2" s="352"/>
      <c r="C2" s="454"/>
      <c r="D2" s="799"/>
      <c r="E2" s="354"/>
      <c r="F2" s="355"/>
      <c r="G2" s="454"/>
      <c r="H2" s="799"/>
      <c r="I2" s="354"/>
      <c r="J2" s="355"/>
      <c r="K2" s="454"/>
      <c r="L2" s="799"/>
      <c r="M2" s="354"/>
      <c r="N2" s="355"/>
    </row>
    <row r="3" spans="1:14" s="47" customFormat="1" ht="16.5" customHeight="1">
      <c r="A3" s="352"/>
      <c r="B3" s="352"/>
      <c r="C3" s="454"/>
      <c r="D3" s="799"/>
      <c r="E3" s="354"/>
      <c r="F3" s="355"/>
      <c r="G3" s="454"/>
      <c r="H3" s="799"/>
      <c r="I3" s="354"/>
      <c r="J3" s="355"/>
      <c r="K3" s="454"/>
      <c r="L3" s="799"/>
      <c r="M3" s="354"/>
      <c r="N3" s="144" t="s">
        <v>408</v>
      </c>
    </row>
    <row r="4" spans="1:14" s="47" customFormat="1" ht="18" customHeight="1">
      <c r="A4" s="268" t="s">
        <v>416</v>
      </c>
      <c r="B4" s="269"/>
      <c r="C4" s="219" t="s">
        <v>7</v>
      </c>
      <c r="D4" s="800"/>
      <c r="E4" s="338"/>
      <c r="F4" s="424"/>
      <c r="G4" s="456" t="s">
        <v>425</v>
      </c>
      <c r="H4" s="811"/>
      <c r="I4" s="333"/>
      <c r="J4" s="431"/>
      <c r="K4" s="466" t="s">
        <v>8</v>
      </c>
      <c r="L4" s="811"/>
      <c r="M4" s="333"/>
      <c r="N4" s="424"/>
    </row>
    <row r="5" spans="1:14" s="47" customFormat="1" ht="18" customHeight="1">
      <c r="A5" s="23"/>
      <c r="B5" s="24"/>
      <c r="C5" s="455" t="s">
        <v>412</v>
      </c>
      <c r="D5" s="801" t="s">
        <v>1207</v>
      </c>
      <c r="E5" s="334" t="s">
        <v>302</v>
      </c>
      <c r="F5" s="431" t="s">
        <v>413</v>
      </c>
      <c r="G5" s="466" t="s">
        <v>412</v>
      </c>
      <c r="H5" s="801" t="s">
        <v>1207</v>
      </c>
      <c r="I5" s="334" t="s">
        <v>302</v>
      </c>
      <c r="J5" s="431" t="s">
        <v>413</v>
      </c>
      <c r="K5" s="466" t="s">
        <v>412</v>
      </c>
      <c r="L5" s="801" t="s">
        <v>1207</v>
      </c>
      <c r="M5" s="334" t="s">
        <v>302</v>
      </c>
      <c r="N5" s="431" t="s">
        <v>413</v>
      </c>
    </row>
    <row r="6" spans="1:14" s="143" customFormat="1" ht="18.75">
      <c r="A6" s="162" t="s">
        <v>430</v>
      </c>
      <c r="B6" s="163"/>
      <c r="C6" s="479"/>
      <c r="D6" s="812"/>
      <c r="E6" s="149"/>
      <c r="F6" s="432"/>
      <c r="G6" s="460"/>
      <c r="H6" s="812"/>
      <c r="I6" s="149"/>
      <c r="J6" s="432"/>
      <c r="K6" s="458"/>
      <c r="L6" s="812"/>
      <c r="M6" s="149"/>
      <c r="N6" s="432"/>
    </row>
    <row r="7" spans="1:14" s="127" customFormat="1" ht="6" customHeight="1">
      <c r="A7" s="43"/>
      <c r="B7" s="6"/>
      <c r="C7" s="313"/>
      <c r="D7" s="803"/>
      <c r="E7" s="150"/>
      <c r="F7" s="142"/>
      <c r="G7" s="44"/>
      <c r="H7" s="803"/>
      <c r="I7" s="150"/>
      <c r="J7" s="142"/>
      <c r="K7" s="44"/>
      <c r="L7" s="803"/>
      <c r="M7" s="150"/>
      <c r="N7" s="142"/>
    </row>
    <row r="8" spans="1:14" s="127" customFormat="1" ht="16.5" customHeight="1">
      <c r="A8" s="10"/>
      <c r="B8" s="31" t="s">
        <v>1206</v>
      </c>
      <c r="C8" s="224" t="s">
        <v>611</v>
      </c>
      <c r="D8" s="805">
        <v>1600</v>
      </c>
      <c r="E8" s="161" t="s">
        <v>1130</v>
      </c>
      <c r="F8" s="266"/>
      <c r="G8" s="267" t="s">
        <v>614</v>
      </c>
      <c r="H8" s="805">
        <v>7100</v>
      </c>
      <c r="I8" s="161" t="s">
        <v>1130</v>
      </c>
      <c r="J8" s="266"/>
      <c r="K8" s="267" t="s">
        <v>511</v>
      </c>
      <c r="L8" s="805">
        <v>590</v>
      </c>
      <c r="M8" s="161" t="s">
        <v>1130</v>
      </c>
      <c r="N8" s="266"/>
    </row>
    <row r="9" spans="1:14" s="127" customFormat="1" ht="16.5" customHeight="1">
      <c r="A9" s="10"/>
      <c r="B9" s="14"/>
      <c r="C9" s="224" t="s">
        <v>618</v>
      </c>
      <c r="D9" s="805">
        <v>1400</v>
      </c>
      <c r="E9" s="161" t="s">
        <v>1130</v>
      </c>
      <c r="F9" s="266"/>
      <c r="G9" s="267" t="s">
        <v>519</v>
      </c>
      <c r="H9" s="805">
        <v>6600</v>
      </c>
      <c r="I9" s="161" t="s">
        <v>1130</v>
      </c>
      <c r="J9" s="266"/>
      <c r="K9" s="267" t="s">
        <v>510</v>
      </c>
      <c r="L9" s="805">
        <v>545</v>
      </c>
      <c r="M9" s="161" t="s">
        <v>1130</v>
      </c>
      <c r="N9" s="266"/>
    </row>
    <row r="10" spans="1:14" s="127" customFormat="1" ht="16.5" customHeight="1">
      <c r="A10" s="10"/>
      <c r="B10" s="14"/>
      <c r="C10" s="224" t="s">
        <v>1088</v>
      </c>
      <c r="D10" s="805">
        <v>1000</v>
      </c>
      <c r="E10" s="161" t="s">
        <v>1130</v>
      </c>
      <c r="F10" s="266"/>
      <c r="G10" s="267" t="s">
        <v>612</v>
      </c>
      <c r="H10" s="805">
        <v>5950</v>
      </c>
      <c r="I10" s="161" t="s">
        <v>1130</v>
      </c>
      <c r="J10" s="266"/>
      <c r="K10" s="267" t="s">
        <v>613</v>
      </c>
      <c r="L10" s="805">
        <v>545</v>
      </c>
      <c r="M10" s="161" t="s">
        <v>1130</v>
      </c>
      <c r="N10" s="266"/>
    </row>
    <row r="11" spans="1:14" s="127" customFormat="1" ht="16.5" customHeight="1">
      <c r="A11" s="10"/>
      <c r="B11" s="14"/>
      <c r="C11" s="224" t="s">
        <v>615</v>
      </c>
      <c r="D11" s="805">
        <v>850</v>
      </c>
      <c r="E11" s="161" t="s">
        <v>1130</v>
      </c>
      <c r="F11" s="266"/>
      <c r="G11" s="267" t="s">
        <v>627</v>
      </c>
      <c r="H11" s="805">
        <v>3000</v>
      </c>
      <c r="I11" s="161" t="s">
        <v>1130</v>
      </c>
      <c r="J11" s="266"/>
      <c r="K11" s="267" t="s">
        <v>1000</v>
      </c>
      <c r="L11" s="805">
        <v>520</v>
      </c>
      <c r="M11" s="161" t="s">
        <v>1130</v>
      </c>
      <c r="N11" s="266"/>
    </row>
    <row r="12" spans="1:14" s="127" customFormat="1" ht="16.5" customHeight="1">
      <c r="A12" s="10"/>
      <c r="B12" s="14"/>
      <c r="C12" s="224" t="s">
        <v>511</v>
      </c>
      <c r="D12" s="805">
        <v>850</v>
      </c>
      <c r="E12" s="161" t="s">
        <v>1130</v>
      </c>
      <c r="F12" s="266"/>
      <c r="G12" s="267" t="s">
        <v>625</v>
      </c>
      <c r="H12" s="805">
        <v>2400</v>
      </c>
      <c r="I12" s="161" t="s">
        <v>1130</v>
      </c>
      <c r="J12" s="266"/>
      <c r="K12" s="267" t="s">
        <v>499</v>
      </c>
      <c r="L12" s="805">
        <v>507</v>
      </c>
      <c r="M12" s="161" t="s">
        <v>1130</v>
      </c>
      <c r="N12" s="266"/>
    </row>
    <row r="13" spans="1:14" s="127" customFormat="1" ht="16.5" customHeight="1">
      <c r="A13" s="10"/>
      <c r="B13" s="14"/>
      <c r="C13" s="224" t="s">
        <v>496</v>
      </c>
      <c r="D13" s="805">
        <v>800</v>
      </c>
      <c r="E13" s="161" t="s">
        <v>1130</v>
      </c>
      <c r="F13" s="266"/>
      <c r="G13" s="267" t="s">
        <v>623</v>
      </c>
      <c r="H13" s="805">
        <v>2350</v>
      </c>
      <c r="I13" s="161" t="s">
        <v>1130</v>
      </c>
      <c r="J13" s="266"/>
      <c r="K13" s="267" t="s">
        <v>507</v>
      </c>
      <c r="L13" s="805">
        <v>504</v>
      </c>
      <c r="M13" s="161" t="s">
        <v>1130</v>
      </c>
      <c r="N13" s="266"/>
    </row>
    <row r="14" spans="1:14" s="127" customFormat="1" ht="16.5" customHeight="1">
      <c r="A14" s="10"/>
      <c r="B14" s="14"/>
      <c r="C14" s="224" t="s">
        <v>617</v>
      </c>
      <c r="D14" s="805">
        <v>800</v>
      </c>
      <c r="E14" s="161" t="s">
        <v>1130</v>
      </c>
      <c r="F14" s="266"/>
      <c r="G14" s="267" t="s">
        <v>1089</v>
      </c>
      <c r="H14" s="805">
        <v>2200</v>
      </c>
      <c r="I14" s="161" t="s">
        <v>1130</v>
      </c>
      <c r="J14" s="266"/>
      <c r="K14" s="267" t="s">
        <v>611</v>
      </c>
      <c r="L14" s="805">
        <v>480</v>
      </c>
      <c r="M14" s="161" t="s">
        <v>1130</v>
      </c>
      <c r="N14" s="266"/>
    </row>
    <row r="15" spans="1:14" s="127" customFormat="1" ht="16.5" customHeight="1">
      <c r="A15" s="10"/>
      <c r="B15" s="14"/>
      <c r="C15" s="224" t="s">
        <v>1000</v>
      </c>
      <c r="D15" s="805">
        <v>660</v>
      </c>
      <c r="E15" s="161" t="s">
        <v>1130</v>
      </c>
      <c r="F15" s="266"/>
      <c r="G15" s="267" t="s">
        <v>621</v>
      </c>
      <c r="H15" s="805">
        <v>1500</v>
      </c>
      <c r="I15" s="161" t="s">
        <v>1130</v>
      </c>
      <c r="J15" s="266"/>
      <c r="K15" s="267" t="s">
        <v>496</v>
      </c>
      <c r="L15" s="805">
        <v>450</v>
      </c>
      <c r="M15" s="161" t="s">
        <v>1130</v>
      </c>
      <c r="N15" s="266"/>
    </row>
    <row r="16" spans="1:14" s="127" customFormat="1" ht="16.5" customHeight="1">
      <c r="A16" s="10"/>
      <c r="B16" s="14"/>
      <c r="C16" s="224" t="s">
        <v>1002</v>
      </c>
      <c r="D16" s="805">
        <v>600</v>
      </c>
      <c r="E16" s="161" t="s">
        <v>1130</v>
      </c>
      <c r="F16" s="266"/>
      <c r="G16" s="267" t="s">
        <v>622</v>
      </c>
      <c r="H16" s="805">
        <v>1500</v>
      </c>
      <c r="I16" s="161" t="s">
        <v>1130</v>
      </c>
      <c r="J16" s="266"/>
      <c r="K16" s="267" t="s">
        <v>618</v>
      </c>
      <c r="L16" s="805">
        <v>400</v>
      </c>
      <c r="M16" s="161" t="s">
        <v>1130</v>
      </c>
      <c r="N16" s="266"/>
    </row>
    <row r="17" spans="1:14" s="127" customFormat="1" ht="16.5" customHeight="1">
      <c r="A17" s="10"/>
      <c r="B17" s="14"/>
      <c r="C17" s="224" t="s">
        <v>620</v>
      </c>
      <c r="D17" s="805">
        <v>600</v>
      </c>
      <c r="E17" s="161" t="s">
        <v>1130</v>
      </c>
      <c r="F17" s="266"/>
      <c r="G17" s="267" t="s">
        <v>624</v>
      </c>
      <c r="H17" s="805">
        <v>1200</v>
      </c>
      <c r="I17" s="161" t="s">
        <v>1130</v>
      </c>
      <c r="J17" s="266"/>
      <c r="K17" s="267" t="s">
        <v>1090</v>
      </c>
      <c r="L17" s="805">
        <v>395</v>
      </c>
      <c r="M17" s="161" t="s">
        <v>1130</v>
      </c>
      <c r="N17" s="266"/>
    </row>
    <row r="18" spans="1:14" s="127" customFormat="1" ht="16.5" customHeight="1">
      <c r="A18" s="10"/>
      <c r="B18" s="14"/>
      <c r="C18" s="224" t="s">
        <v>616</v>
      </c>
      <c r="D18" s="805">
        <v>600</v>
      </c>
      <c r="E18" s="161" t="s">
        <v>1130</v>
      </c>
      <c r="F18" s="266"/>
      <c r="G18" s="267" t="s">
        <v>1091</v>
      </c>
      <c r="H18" s="805">
        <v>1000</v>
      </c>
      <c r="I18" s="161" t="s">
        <v>1130</v>
      </c>
      <c r="J18" s="266"/>
      <c r="K18" s="267" t="s">
        <v>501</v>
      </c>
      <c r="L18" s="805">
        <v>393</v>
      </c>
      <c r="M18" s="161" t="s">
        <v>1130</v>
      </c>
      <c r="N18" s="266"/>
    </row>
    <row r="19" spans="1:14" s="127" customFormat="1" ht="16.5" customHeight="1">
      <c r="A19" s="10"/>
      <c r="B19" s="14"/>
      <c r="C19" s="224" t="s">
        <v>510</v>
      </c>
      <c r="D19" s="805">
        <v>600</v>
      </c>
      <c r="E19" s="161" t="s">
        <v>1130</v>
      </c>
      <c r="F19" s="266"/>
      <c r="G19" s="267" t="s">
        <v>1092</v>
      </c>
      <c r="H19" s="805">
        <v>800</v>
      </c>
      <c r="I19" s="161" t="s">
        <v>1130</v>
      </c>
      <c r="J19" s="266"/>
      <c r="K19" s="267" t="s">
        <v>1002</v>
      </c>
      <c r="L19" s="805">
        <v>370</v>
      </c>
      <c r="M19" s="161" t="s">
        <v>1130</v>
      </c>
      <c r="N19" s="266"/>
    </row>
    <row r="20" spans="1:14" s="127" customFormat="1" ht="16.5" customHeight="1">
      <c r="A20" s="10"/>
      <c r="B20" s="14"/>
      <c r="C20" s="224" t="s">
        <v>380</v>
      </c>
      <c r="D20" s="805">
        <v>1380</v>
      </c>
      <c r="E20" s="161" t="s">
        <v>1130</v>
      </c>
      <c r="F20" s="266"/>
      <c r="G20" s="267" t="s">
        <v>546</v>
      </c>
      <c r="H20" s="805">
        <v>700</v>
      </c>
      <c r="I20" s="161" t="s">
        <v>1130</v>
      </c>
      <c r="J20" s="266"/>
      <c r="K20" s="267" t="s">
        <v>616</v>
      </c>
      <c r="L20" s="805">
        <v>365</v>
      </c>
      <c r="M20" s="161" t="s">
        <v>1130</v>
      </c>
      <c r="N20" s="266"/>
    </row>
    <row r="21" spans="1:14" s="127" customFormat="1" ht="16.5" customHeight="1">
      <c r="A21" s="10"/>
      <c r="B21" s="14"/>
      <c r="C21" s="224" t="s">
        <v>1006</v>
      </c>
      <c r="D21" s="805">
        <f>SUM(D5:D20)</f>
        <v>11740</v>
      </c>
      <c r="E21" s="307"/>
      <c r="F21" s="266"/>
      <c r="G21" s="267" t="s">
        <v>1093</v>
      </c>
      <c r="H21" s="805">
        <v>700</v>
      </c>
      <c r="I21" s="161" t="s">
        <v>1130</v>
      </c>
      <c r="J21" s="266"/>
      <c r="K21" s="267" t="s">
        <v>631</v>
      </c>
      <c r="L21" s="805">
        <v>350</v>
      </c>
      <c r="M21" s="161" t="s">
        <v>1130</v>
      </c>
      <c r="N21" s="266"/>
    </row>
    <row r="22" spans="1:14" s="127" customFormat="1" ht="16.5" customHeight="1">
      <c r="A22" s="10"/>
      <c r="B22" s="14"/>
      <c r="C22" s="224"/>
      <c r="D22" s="805"/>
      <c r="E22" s="307"/>
      <c r="F22" s="266"/>
      <c r="G22" s="267" t="s">
        <v>380</v>
      </c>
      <c r="H22" s="805">
        <v>3185</v>
      </c>
      <c r="I22" s="161" t="s">
        <v>1130</v>
      </c>
      <c r="J22" s="447"/>
      <c r="K22" s="267" t="s">
        <v>504</v>
      </c>
      <c r="L22" s="805">
        <v>340</v>
      </c>
      <c r="M22" s="161" t="s">
        <v>1130</v>
      </c>
      <c r="N22" s="266"/>
    </row>
    <row r="23" spans="1:14" s="127" customFormat="1" ht="16.5" customHeight="1">
      <c r="A23" s="10"/>
      <c r="B23" s="14"/>
      <c r="C23" s="224" t="s">
        <v>519</v>
      </c>
      <c r="D23" s="805">
        <v>4500</v>
      </c>
      <c r="E23" s="307" t="s">
        <v>1133</v>
      </c>
      <c r="F23" s="266">
        <v>2019</v>
      </c>
      <c r="G23" s="267" t="s">
        <v>1006</v>
      </c>
      <c r="H23" s="805">
        <f>SUM(H8:H22)</f>
        <v>40185</v>
      </c>
      <c r="I23" s="307"/>
      <c r="J23" s="447"/>
      <c r="K23" s="267" t="s">
        <v>1094</v>
      </c>
      <c r="L23" s="805">
        <v>320</v>
      </c>
      <c r="M23" s="161" t="s">
        <v>1130</v>
      </c>
      <c r="N23" s="266"/>
    </row>
    <row r="24" spans="1:14" s="127" customFormat="1" ht="16.5" customHeight="1">
      <c r="A24" s="10"/>
      <c r="B24" s="14"/>
      <c r="C24" s="224" t="s">
        <v>576</v>
      </c>
      <c r="D24" s="805">
        <v>4000</v>
      </c>
      <c r="E24" s="307" t="s">
        <v>1133</v>
      </c>
      <c r="F24" s="266">
        <v>2019</v>
      </c>
      <c r="G24" s="267"/>
      <c r="H24" s="805"/>
      <c r="I24" s="307"/>
      <c r="J24" s="266"/>
      <c r="K24" s="267" t="s">
        <v>503</v>
      </c>
      <c r="L24" s="805">
        <v>280</v>
      </c>
      <c r="M24" s="161" t="s">
        <v>1130</v>
      </c>
      <c r="N24" s="266"/>
    </row>
    <row r="25" spans="1:14" s="127" customFormat="1" ht="16.5" customHeight="1">
      <c r="A25" s="10"/>
      <c r="B25" s="14"/>
      <c r="C25" s="224" t="s">
        <v>1077</v>
      </c>
      <c r="D25" s="805">
        <v>2800</v>
      </c>
      <c r="E25" s="307" t="s">
        <v>1133</v>
      </c>
      <c r="F25" s="266">
        <v>2023</v>
      </c>
      <c r="G25" s="267"/>
      <c r="H25" s="805"/>
      <c r="I25" s="307"/>
      <c r="J25" s="266"/>
      <c r="K25" s="267" t="s">
        <v>1140</v>
      </c>
      <c r="L25" s="805">
        <v>9393</v>
      </c>
      <c r="M25" s="307"/>
      <c r="N25" s="266"/>
    </row>
    <row r="26" spans="1:14" s="127" customFormat="1" ht="16.5" customHeight="1">
      <c r="A26" s="10"/>
      <c r="B26" s="14"/>
      <c r="C26" s="224" t="s">
        <v>1095</v>
      </c>
      <c r="D26" s="805">
        <v>2000</v>
      </c>
      <c r="E26" s="307" t="s">
        <v>1133</v>
      </c>
      <c r="F26" s="266">
        <v>2022</v>
      </c>
      <c r="G26" s="267" t="s">
        <v>627</v>
      </c>
      <c r="H26" s="805">
        <v>3150</v>
      </c>
      <c r="I26" s="307" t="s">
        <v>1133</v>
      </c>
      <c r="J26" s="266">
        <v>2019</v>
      </c>
      <c r="K26" s="267" t="s">
        <v>1006</v>
      </c>
      <c r="L26" s="805">
        <f>SUM(L8:L25)</f>
        <v>16747</v>
      </c>
      <c r="M26" s="307"/>
      <c r="N26" s="266"/>
    </row>
    <row r="27" spans="1:14" s="127" customFormat="1" ht="16.5" customHeight="1">
      <c r="A27" s="10"/>
      <c r="B27" s="14"/>
      <c r="C27" s="224" t="s">
        <v>1096</v>
      </c>
      <c r="D27" s="805">
        <v>1600</v>
      </c>
      <c r="E27" s="307" t="s">
        <v>1133</v>
      </c>
      <c r="F27" s="266">
        <v>2019</v>
      </c>
      <c r="G27" s="267" t="s">
        <v>519</v>
      </c>
      <c r="H27" s="805">
        <v>2500</v>
      </c>
      <c r="I27" s="307" t="s">
        <v>1133</v>
      </c>
      <c r="J27" s="447">
        <v>2019</v>
      </c>
      <c r="K27" s="267"/>
      <c r="L27" s="805"/>
      <c r="M27" s="307"/>
      <c r="N27" s="266"/>
    </row>
    <row r="28" spans="1:14" s="127" customFormat="1" ht="16.5" customHeight="1">
      <c r="A28" s="10"/>
      <c r="B28" s="14"/>
      <c r="C28" s="224" t="s">
        <v>1097</v>
      </c>
      <c r="D28" s="805">
        <v>1400</v>
      </c>
      <c r="E28" s="307" t="s">
        <v>1133</v>
      </c>
      <c r="F28" s="266">
        <v>2022</v>
      </c>
      <c r="G28" s="267" t="s">
        <v>1098</v>
      </c>
      <c r="H28" s="805">
        <v>2200</v>
      </c>
      <c r="I28" s="307" t="s">
        <v>1133</v>
      </c>
      <c r="J28" s="447">
        <v>2019</v>
      </c>
      <c r="K28" s="267" t="s">
        <v>519</v>
      </c>
      <c r="L28" s="805">
        <v>1600</v>
      </c>
      <c r="M28" s="307" t="s">
        <v>11</v>
      </c>
      <c r="N28" s="266">
        <v>2019</v>
      </c>
    </row>
    <row r="29" spans="1:14" s="127" customFormat="1" ht="16.5" customHeight="1">
      <c r="A29" s="10"/>
      <c r="B29" s="14"/>
      <c r="C29" s="224" t="s">
        <v>620</v>
      </c>
      <c r="D29" s="805">
        <v>1000</v>
      </c>
      <c r="E29" s="307" t="s">
        <v>1133</v>
      </c>
      <c r="F29" s="266">
        <v>2020</v>
      </c>
      <c r="G29" s="267" t="s">
        <v>1097</v>
      </c>
      <c r="H29" s="805">
        <v>2000</v>
      </c>
      <c r="I29" s="307" t="s">
        <v>1133</v>
      </c>
      <c r="J29" s="447">
        <v>2022</v>
      </c>
      <c r="K29" s="267" t="s">
        <v>576</v>
      </c>
      <c r="L29" s="805">
        <v>1500</v>
      </c>
      <c r="M29" s="307" t="s">
        <v>11</v>
      </c>
      <c r="N29" s="266">
        <v>2019</v>
      </c>
    </row>
    <row r="30" spans="1:14" s="127" customFormat="1" ht="16.5" customHeight="1">
      <c r="A30" s="10"/>
      <c r="B30" s="14"/>
      <c r="C30" s="224" t="s">
        <v>615</v>
      </c>
      <c r="D30" s="805">
        <v>850</v>
      </c>
      <c r="E30" s="307" t="s">
        <v>1133</v>
      </c>
      <c r="F30" s="266">
        <v>2019</v>
      </c>
      <c r="G30" s="267" t="s">
        <v>1099</v>
      </c>
      <c r="H30" s="805">
        <v>1800</v>
      </c>
      <c r="I30" s="307" t="s">
        <v>1133</v>
      </c>
      <c r="J30" s="447">
        <v>2019</v>
      </c>
      <c r="K30" s="267" t="s">
        <v>628</v>
      </c>
      <c r="L30" s="805">
        <v>1060</v>
      </c>
      <c r="M30" s="307" t="s">
        <v>11</v>
      </c>
      <c r="N30" s="266">
        <v>2022</v>
      </c>
    </row>
    <row r="31" spans="1:14" s="127" customFormat="1" ht="16.5" customHeight="1">
      <c r="A31" s="10"/>
      <c r="B31" s="14"/>
      <c r="C31" s="224" t="s">
        <v>1100</v>
      </c>
      <c r="D31" s="805">
        <v>800</v>
      </c>
      <c r="E31" s="307" t="s">
        <v>1133</v>
      </c>
      <c r="F31" s="266">
        <v>2019</v>
      </c>
      <c r="G31" s="267" t="s">
        <v>626</v>
      </c>
      <c r="H31" s="805">
        <v>1200</v>
      </c>
      <c r="I31" s="307" t="s">
        <v>1133</v>
      </c>
      <c r="J31" s="447">
        <v>2020</v>
      </c>
      <c r="K31" s="267" t="s">
        <v>611</v>
      </c>
      <c r="L31" s="805">
        <v>570</v>
      </c>
      <c r="M31" s="307" t="s">
        <v>11</v>
      </c>
      <c r="N31" s="266">
        <v>2020</v>
      </c>
    </row>
    <row r="32" spans="1:14" s="127" customFormat="1" ht="16.5" customHeight="1">
      <c r="A32" s="10"/>
      <c r="B32" s="14"/>
      <c r="C32" s="224" t="s">
        <v>1101</v>
      </c>
      <c r="D32" s="805">
        <v>800</v>
      </c>
      <c r="E32" s="307" t="s">
        <v>1133</v>
      </c>
      <c r="F32" s="266">
        <v>2019</v>
      </c>
      <c r="G32" s="267" t="s">
        <v>629</v>
      </c>
      <c r="H32" s="805">
        <v>1200</v>
      </c>
      <c r="I32" s="307" t="s">
        <v>1133</v>
      </c>
      <c r="J32" s="447">
        <v>2019</v>
      </c>
      <c r="K32" s="267" t="s">
        <v>1096</v>
      </c>
      <c r="L32" s="805">
        <v>520</v>
      </c>
      <c r="M32" s="307" t="s">
        <v>11</v>
      </c>
      <c r="N32" s="266">
        <v>2018</v>
      </c>
    </row>
    <row r="33" spans="1:14" s="127" customFormat="1" ht="16.5" customHeight="1">
      <c r="A33" s="10"/>
      <c r="B33" s="14"/>
      <c r="C33" s="224" t="s">
        <v>1002</v>
      </c>
      <c r="D33" s="805">
        <v>150</v>
      </c>
      <c r="E33" s="307" t="s">
        <v>10</v>
      </c>
      <c r="F33" s="266">
        <v>2018</v>
      </c>
      <c r="G33" s="267" t="s">
        <v>1102</v>
      </c>
      <c r="H33" s="805">
        <v>1000</v>
      </c>
      <c r="I33" s="307" t="s">
        <v>1133</v>
      </c>
      <c r="J33" s="447">
        <v>2019</v>
      </c>
      <c r="K33" s="267" t="s">
        <v>521</v>
      </c>
      <c r="L33" s="805">
        <v>350</v>
      </c>
      <c r="M33" s="307" t="s">
        <v>11</v>
      </c>
      <c r="N33" s="266">
        <v>2021</v>
      </c>
    </row>
    <row r="34" spans="1:14" s="127" customFormat="1" ht="16.5" customHeight="1">
      <c r="A34" s="10"/>
      <c r="B34" s="14"/>
      <c r="C34" s="224" t="s">
        <v>380</v>
      </c>
      <c r="D34" s="805">
        <v>1440</v>
      </c>
      <c r="E34" s="307"/>
      <c r="F34" s="266"/>
      <c r="G34" s="267" t="s">
        <v>511</v>
      </c>
      <c r="H34" s="805">
        <v>700</v>
      </c>
      <c r="I34" s="307" t="s">
        <v>1133</v>
      </c>
      <c r="J34" s="447">
        <v>2018</v>
      </c>
      <c r="K34" s="267" t="s">
        <v>629</v>
      </c>
      <c r="L34" s="805">
        <v>350</v>
      </c>
      <c r="M34" s="307" t="s">
        <v>11</v>
      </c>
      <c r="N34" s="266">
        <v>2019</v>
      </c>
    </row>
    <row r="35" spans="1:14" s="127" customFormat="1" ht="16.5" customHeight="1">
      <c r="A35" s="10"/>
      <c r="B35" s="14"/>
      <c r="C35" s="224" t="s">
        <v>1006</v>
      </c>
      <c r="D35" s="805">
        <f>SUM(D23:D34)</f>
        <v>21340</v>
      </c>
      <c r="E35" s="307"/>
      <c r="F35" s="266"/>
      <c r="G35" s="267" t="s">
        <v>1103</v>
      </c>
      <c r="H35" s="805">
        <v>600</v>
      </c>
      <c r="I35" s="307" t="s">
        <v>1133</v>
      </c>
      <c r="J35" s="447">
        <v>2020</v>
      </c>
      <c r="K35" s="267" t="s">
        <v>495</v>
      </c>
      <c r="L35" s="805">
        <v>250</v>
      </c>
      <c r="M35" s="307" t="s">
        <v>11</v>
      </c>
      <c r="N35" s="266">
        <v>2018</v>
      </c>
    </row>
    <row r="36" spans="1:14" s="127" customFormat="1" ht="16.5" customHeight="1">
      <c r="A36" s="10"/>
      <c r="B36" s="14"/>
      <c r="C36" s="224"/>
      <c r="D36" s="805"/>
      <c r="E36" s="307"/>
      <c r="F36" s="266"/>
      <c r="G36" s="267" t="s">
        <v>614</v>
      </c>
      <c r="H36" s="805">
        <v>650</v>
      </c>
      <c r="I36" s="307" t="s">
        <v>1133</v>
      </c>
      <c r="J36" s="447">
        <v>2020</v>
      </c>
      <c r="K36" s="267" t="s">
        <v>497</v>
      </c>
      <c r="L36" s="805">
        <v>250</v>
      </c>
      <c r="M36" s="307" t="s">
        <v>11</v>
      </c>
      <c r="N36" s="266">
        <v>2020</v>
      </c>
    </row>
    <row r="37" spans="1:14" s="127" customFormat="1" ht="16.5" customHeight="1">
      <c r="A37" s="10"/>
      <c r="B37" s="14"/>
      <c r="C37" s="224"/>
      <c r="D37" s="805"/>
      <c r="E37" s="307"/>
      <c r="F37" s="266"/>
      <c r="G37" s="267" t="s">
        <v>380</v>
      </c>
      <c r="H37" s="805">
        <v>6725</v>
      </c>
      <c r="I37" s="307"/>
      <c r="J37" s="266"/>
      <c r="K37" s="267" t="s">
        <v>1009</v>
      </c>
      <c r="L37" s="805">
        <v>200</v>
      </c>
      <c r="M37" s="307" t="s">
        <v>11</v>
      </c>
      <c r="N37" s="266">
        <v>2020</v>
      </c>
    </row>
    <row r="38" spans="1:14" s="127" customFormat="1" ht="16.5" customHeight="1">
      <c r="A38" s="10"/>
      <c r="B38" s="14"/>
      <c r="C38" s="224"/>
      <c r="D38" s="805"/>
      <c r="E38" s="307"/>
      <c r="F38" s="266"/>
      <c r="G38" s="267" t="s">
        <v>1006</v>
      </c>
      <c r="H38" s="805">
        <f>SUM(H26:H37)</f>
        <v>23725</v>
      </c>
      <c r="I38" s="307"/>
      <c r="J38" s="447"/>
      <c r="K38" s="398" t="s">
        <v>1010</v>
      </c>
      <c r="L38" s="805">
        <v>200</v>
      </c>
      <c r="M38" s="307" t="s">
        <v>11</v>
      </c>
      <c r="N38" s="266">
        <v>2020</v>
      </c>
    </row>
    <row r="39" spans="1:14" s="127" customFormat="1" ht="16.5" customHeight="1">
      <c r="A39" s="10"/>
      <c r="B39" s="14"/>
      <c r="C39" s="224"/>
      <c r="D39" s="805"/>
      <c r="E39" s="307"/>
      <c r="F39" s="266"/>
      <c r="G39" s="267"/>
      <c r="H39" s="805"/>
      <c r="I39" s="307"/>
      <c r="J39" s="447"/>
      <c r="K39" s="398" t="s">
        <v>620</v>
      </c>
      <c r="L39" s="805">
        <v>140</v>
      </c>
      <c r="M39" s="307" t="s">
        <v>11</v>
      </c>
      <c r="N39" s="266">
        <v>2019</v>
      </c>
    </row>
    <row r="40" spans="1:14" s="127" customFormat="1" ht="16.5" customHeight="1">
      <c r="A40" s="10"/>
      <c r="B40" s="14"/>
      <c r="C40" s="224"/>
      <c r="D40" s="805"/>
      <c r="E40" s="307"/>
      <c r="F40" s="297"/>
      <c r="G40" s="267"/>
      <c r="H40" s="805"/>
      <c r="I40" s="307"/>
      <c r="J40" s="447"/>
      <c r="K40" s="398" t="s">
        <v>502</v>
      </c>
      <c r="L40" s="805">
        <v>110</v>
      </c>
      <c r="M40" s="307" t="s">
        <v>11</v>
      </c>
      <c r="N40" s="266">
        <v>2018</v>
      </c>
    </row>
    <row r="41" spans="1:14" s="127" customFormat="1" ht="16.5" customHeight="1">
      <c r="A41" s="10"/>
      <c r="B41" s="14"/>
      <c r="C41" s="224"/>
      <c r="D41" s="805"/>
      <c r="E41" s="307"/>
      <c r="F41" s="297"/>
      <c r="G41" s="267"/>
      <c r="H41" s="805"/>
      <c r="I41" s="307"/>
      <c r="J41" s="447"/>
      <c r="K41" s="398" t="s">
        <v>501</v>
      </c>
      <c r="L41" s="805">
        <v>100</v>
      </c>
      <c r="M41" s="307" t="s">
        <v>11</v>
      </c>
      <c r="N41" s="266">
        <v>2020</v>
      </c>
    </row>
    <row r="42" spans="1:14" s="127" customFormat="1" ht="16.5" customHeight="1">
      <c r="A42" s="10"/>
      <c r="B42" s="14"/>
      <c r="C42" s="224"/>
      <c r="D42" s="805"/>
      <c r="E42" s="307"/>
      <c r="F42" s="297"/>
      <c r="G42" s="267"/>
      <c r="H42" s="805"/>
      <c r="I42" s="307"/>
      <c r="J42" s="447"/>
      <c r="K42" s="267" t="s">
        <v>380</v>
      </c>
      <c r="L42" s="805">
        <v>1460</v>
      </c>
      <c r="M42" s="307"/>
      <c r="N42" s="266"/>
    </row>
    <row r="43" spans="1:14" s="127" customFormat="1" ht="16.5" customHeight="1">
      <c r="A43" s="10"/>
      <c r="B43" s="14"/>
      <c r="C43" s="474"/>
      <c r="D43" s="805"/>
      <c r="E43" s="307"/>
      <c r="F43" s="297"/>
      <c r="G43" s="267"/>
      <c r="H43" s="805"/>
      <c r="I43" s="307"/>
      <c r="J43" s="447"/>
      <c r="K43" s="267" t="s">
        <v>1006</v>
      </c>
      <c r="L43" s="805">
        <f>SUM(L27:L42)</f>
        <v>8660</v>
      </c>
      <c r="M43" s="335"/>
      <c r="N43" s="297"/>
    </row>
    <row r="44" spans="1:14" s="127" customFormat="1" ht="16.5" customHeight="1">
      <c r="A44" s="10"/>
      <c r="B44" s="14"/>
      <c r="C44" s="313"/>
      <c r="D44" s="805"/>
      <c r="E44" s="307"/>
      <c r="F44" s="297"/>
      <c r="G44" s="267"/>
      <c r="H44" s="805"/>
      <c r="I44" s="307"/>
      <c r="J44" s="447"/>
      <c r="K44" s="398"/>
      <c r="L44" s="805"/>
      <c r="M44" s="335"/>
      <c r="N44" s="297"/>
    </row>
    <row r="45" spans="1:14" s="127" customFormat="1" ht="16.5" customHeight="1">
      <c r="A45" s="10"/>
      <c r="B45" s="14"/>
      <c r="C45" s="224"/>
      <c r="D45" s="805"/>
      <c r="E45" s="335"/>
      <c r="F45" s="297"/>
      <c r="G45" s="267"/>
      <c r="H45" s="805"/>
      <c r="I45" s="307"/>
      <c r="J45" s="447"/>
      <c r="K45" s="267"/>
      <c r="L45" s="805"/>
      <c r="M45" s="335"/>
      <c r="N45" s="297"/>
    </row>
    <row r="46" spans="1:14" s="127" customFormat="1" ht="16.5" customHeight="1">
      <c r="A46" s="10"/>
      <c r="B46" s="14"/>
      <c r="C46" s="313"/>
      <c r="D46" s="805"/>
      <c r="E46" s="307"/>
      <c r="F46" s="297"/>
      <c r="G46" s="267"/>
      <c r="H46" s="805"/>
      <c r="I46" s="307"/>
      <c r="J46" s="266"/>
      <c r="K46" s="267"/>
      <c r="L46" s="805"/>
      <c r="M46" s="348"/>
      <c r="N46" s="297"/>
    </row>
    <row r="47" spans="1:14" s="143" customFormat="1" ht="16.5" customHeight="1">
      <c r="A47" s="10"/>
      <c r="B47" s="14"/>
      <c r="C47" s="126" t="s">
        <v>1134</v>
      </c>
      <c r="D47" s="805">
        <f>D21</f>
        <v>11740</v>
      </c>
      <c r="E47" s="307"/>
      <c r="F47" s="297"/>
      <c r="G47" s="4" t="s">
        <v>1134</v>
      </c>
      <c r="H47" s="805">
        <f>H23</f>
        <v>40185</v>
      </c>
      <c r="I47" s="307"/>
      <c r="J47" s="266"/>
      <c r="K47" s="4" t="s">
        <v>1134</v>
      </c>
      <c r="L47" s="805">
        <f>L26</f>
        <v>16747</v>
      </c>
      <c r="M47" s="335"/>
      <c r="N47" s="297"/>
    </row>
    <row r="48" spans="1:14" s="143" customFormat="1" ht="16.5" customHeight="1">
      <c r="A48" s="10"/>
      <c r="B48" s="14"/>
      <c r="C48" s="126" t="s">
        <v>1135</v>
      </c>
      <c r="D48" s="805">
        <f>D35</f>
        <v>21340</v>
      </c>
      <c r="E48" s="335"/>
      <c r="F48" s="297"/>
      <c r="G48" s="4" t="s">
        <v>1135</v>
      </c>
      <c r="H48" s="805">
        <f>H38</f>
        <v>23725</v>
      </c>
      <c r="I48" s="307"/>
      <c r="J48" s="266"/>
      <c r="K48" s="4" t="s">
        <v>1135</v>
      </c>
      <c r="L48" s="805">
        <f>L43</f>
        <v>8660</v>
      </c>
      <c r="M48" s="335"/>
      <c r="N48" s="297"/>
    </row>
    <row r="49" spans="1:19" s="143" customFormat="1" ht="16.5" customHeight="1">
      <c r="A49" s="10"/>
      <c r="B49" s="14"/>
      <c r="C49" s="314" t="s">
        <v>1129</v>
      </c>
      <c r="D49" s="805">
        <f>SUM(D47:D48)</f>
        <v>33080</v>
      </c>
      <c r="E49" s="335"/>
      <c r="F49" s="297"/>
      <c r="G49" s="12" t="s">
        <v>1129</v>
      </c>
      <c r="H49" s="805">
        <f>SUM(H47:H48)</f>
        <v>63910</v>
      </c>
      <c r="I49" s="307"/>
      <c r="J49" s="266"/>
      <c r="K49" s="12" t="s">
        <v>1129</v>
      </c>
      <c r="L49" s="805">
        <f>SUM(L47:L48)</f>
        <v>25407</v>
      </c>
      <c r="M49" s="335"/>
      <c r="N49" s="297"/>
    </row>
    <row r="50" spans="1:19" s="127" customFormat="1" ht="16.5" customHeight="1">
      <c r="A50" s="10"/>
      <c r="B50" s="14"/>
      <c r="C50" s="480"/>
      <c r="D50" s="815"/>
      <c r="E50" s="344"/>
      <c r="F50" s="437"/>
      <c r="G50" s="481"/>
      <c r="H50" s="806"/>
      <c r="I50" s="336"/>
      <c r="J50" s="428"/>
      <c r="K50" s="481"/>
      <c r="L50" s="806"/>
      <c r="M50" s="336"/>
      <c r="N50" s="428"/>
    </row>
    <row r="51" spans="1:19" ht="16.5" customHeight="1">
      <c r="A51" s="15"/>
      <c r="B51" s="191"/>
      <c r="C51" s="35"/>
      <c r="D51" s="812"/>
      <c r="E51" s="349"/>
      <c r="F51" s="438"/>
      <c r="G51" s="396"/>
      <c r="H51" s="812"/>
      <c r="I51" s="349"/>
      <c r="J51" s="438"/>
      <c r="K51" s="396"/>
      <c r="L51" s="812"/>
      <c r="M51" s="349"/>
      <c r="N51" s="438"/>
      <c r="O51" s="2"/>
      <c r="P51" s="2"/>
      <c r="Q51" s="2"/>
      <c r="R51" s="2"/>
      <c r="S51" s="2"/>
    </row>
    <row r="52" spans="1:19" ht="16.5" customHeight="1">
      <c r="A52" s="10" t="s">
        <v>0</v>
      </c>
      <c r="B52" s="11" t="s">
        <v>1205</v>
      </c>
      <c r="C52" s="2" t="s">
        <v>221</v>
      </c>
      <c r="D52" s="825">
        <v>750</v>
      </c>
      <c r="E52" s="161" t="s">
        <v>20</v>
      </c>
      <c r="F52" s="295"/>
      <c r="G52" s="2" t="s">
        <v>665</v>
      </c>
      <c r="H52" s="825">
        <v>700</v>
      </c>
      <c r="I52" s="161" t="s">
        <v>20</v>
      </c>
      <c r="J52" s="295"/>
      <c r="K52" s="2" t="s">
        <v>221</v>
      </c>
      <c r="L52" s="803">
        <v>950</v>
      </c>
      <c r="M52" s="161" t="s">
        <v>18</v>
      </c>
      <c r="N52" s="266"/>
      <c r="O52" s="2"/>
      <c r="P52" s="134"/>
      <c r="Q52" s="128"/>
      <c r="R52" s="130"/>
      <c r="S52" s="2"/>
    </row>
    <row r="53" spans="1:19" ht="16.5" customHeight="1">
      <c r="A53" s="10"/>
      <c r="B53" s="11"/>
      <c r="C53" s="2" t="s">
        <v>397</v>
      </c>
      <c r="D53" s="825">
        <v>1300</v>
      </c>
      <c r="E53" s="161" t="s">
        <v>20</v>
      </c>
      <c r="F53" s="295" t="s">
        <v>227</v>
      </c>
      <c r="G53" s="2" t="s">
        <v>1124</v>
      </c>
      <c r="H53" s="845">
        <v>1300</v>
      </c>
      <c r="I53" s="161" t="s">
        <v>27</v>
      </c>
      <c r="J53" s="295"/>
      <c r="K53" s="2" t="s">
        <v>397</v>
      </c>
      <c r="L53" s="803">
        <v>600</v>
      </c>
      <c r="M53" s="161" t="s">
        <v>18</v>
      </c>
      <c r="N53" s="266"/>
      <c r="O53" s="2"/>
      <c r="P53" s="127"/>
      <c r="Q53" s="128"/>
      <c r="R53" s="130"/>
      <c r="S53" s="2"/>
    </row>
    <row r="54" spans="1:19" ht="16.5" customHeight="1">
      <c r="A54" s="10"/>
      <c r="B54" s="11"/>
      <c r="C54" s="2" t="s">
        <v>454</v>
      </c>
      <c r="D54" s="825">
        <v>1000</v>
      </c>
      <c r="E54" s="161" t="s">
        <v>20</v>
      </c>
      <c r="F54" s="295" t="s">
        <v>227</v>
      </c>
      <c r="G54" s="2" t="s">
        <v>232</v>
      </c>
      <c r="H54" s="825">
        <v>1000</v>
      </c>
      <c r="I54" s="161" t="s">
        <v>20</v>
      </c>
      <c r="J54" s="266"/>
      <c r="K54" s="267" t="s">
        <v>1141</v>
      </c>
      <c r="L54" s="803">
        <v>1100</v>
      </c>
      <c r="M54" s="161" t="s">
        <v>18</v>
      </c>
      <c r="N54" s="295"/>
      <c r="O54" s="2"/>
      <c r="P54" s="135"/>
      <c r="Q54" s="128"/>
      <c r="R54" s="130"/>
      <c r="S54" s="2"/>
    </row>
    <row r="55" spans="1:19" ht="16.5" customHeight="1">
      <c r="A55" s="10"/>
      <c r="B55" s="11"/>
      <c r="C55" s="2" t="s">
        <v>659</v>
      </c>
      <c r="D55" s="825">
        <v>760</v>
      </c>
      <c r="E55" s="161" t="s">
        <v>20</v>
      </c>
      <c r="F55" s="295" t="s">
        <v>227</v>
      </c>
      <c r="G55" s="267" t="s">
        <v>398</v>
      </c>
      <c r="H55" s="825">
        <v>1000</v>
      </c>
      <c r="I55" s="161" t="s">
        <v>20</v>
      </c>
      <c r="J55" s="295"/>
      <c r="K55" s="267" t="s">
        <v>235</v>
      </c>
      <c r="L55" s="803">
        <v>900</v>
      </c>
      <c r="M55" s="161" t="s">
        <v>18</v>
      </c>
      <c r="N55" s="295"/>
      <c r="O55" s="2"/>
      <c r="P55" s="135"/>
      <c r="Q55" s="128"/>
      <c r="R55" s="130"/>
      <c r="S55" s="2"/>
    </row>
    <row r="56" spans="1:19" ht="16.5" customHeight="1">
      <c r="A56" s="10"/>
      <c r="B56" s="11"/>
      <c r="C56" s="2" t="s">
        <v>664</v>
      </c>
      <c r="D56" s="825">
        <v>1000</v>
      </c>
      <c r="E56" s="161" t="s">
        <v>20</v>
      </c>
      <c r="F56" s="295" t="s">
        <v>227</v>
      </c>
      <c r="G56" s="2" t="s">
        <v>398</v>
      </c>
      <c r="H56" s="1479">
        <v>-800</v>
      </c>
      <c r="I56" s="161" t="s">
        <v>228</v>
      </c>
      <c r="J56" s="295" t="s">
        <v>1125</v>
      </c>
      <c r="K56" s="267" t="s">
        <v>668</v>
      </c>
      <c r="L56" s="803">
        <v>340</v>
      </c>
      <c r="M56" s="161" t="s">
        <v>18</v>
      </c>
      <c r="N56" s="295"/>
      <c r="O56" s="2"/>
      <c r="P56" s="136"/>
      <c r="Q56" s="128"/>
      <c r="R56" s="137"/>
      <c r="S56" s="2"/>
    </row>
    <row r="57" spans="1:19" ht="16.5" customHeight="1">
      <c r="A57" s="10"/>
      <c r="B57" s="11"/>
      <c r="C57" s="267" t="s">
        <v>664</v>
      </c>
      <c r="D57" s="825">
        <v>200</v>
      </c>
      <c r="E57" s="161" t="s">
        <v>27</v>
      </c>
      <c r="F57" s="142"/>
      <c r="G57" s="2" t="s">
        <v>236</v>
      </c>
      <c r="H57" s="825">
        <v>650</v>
      </c>
      <c r="I57" s="161" t="s">
        <v>20</v>
      </c>
      <c r="J57" s="295" t="s">
        <v>1</v>
      </c>
      <c r="K57" s="2" t="s">
        <v>239</v>
      </c>
      <c r="L57" s="803">
        <v>220</v>
      </c>
      <c r="M57" s="161" t="s">
        <v>18</v>
      </c>
      <c r="N57" s="295"/>
      <c r="O57" s="2"/>
      <c r="P57" s="127"/>
      <c r="Q57" s="128"/>
      <c r="R57" s="130"/>
      <c r="S57" s="2"/>
    </row>
    <row r="58" spans="1:19" ht="16.5" customHeight="1">
      <c r="A58" s="10"/>
      <c r="B58" s="11"/>
      <c r="C58" s="2" t="s">
        <v>235</v>
      </c>
      <c r="D58" s="825">
        <v>1350</v>
      </c>
      <c r="E58" s="161" t="s">
        <v>20</v>
      </c>
      <c r="F58" s="142" t="s">
        <v>227</v>
      </c>
      <c r="G58" s="2" t="s">
        <v>610</v>
      </c>
      <c r="H58" s="825">
        <v>410</v>
      </c>
      <c r="I58" s="161" t="s">
        <v>20</v>
      </c>
      <c r="J58" s="266"/>
      <c r="K58" s="2" t="s">
        <v>226</v>
      </c>
      <c r="L58" s="803">
        <v>390</v>
      </c>
      <c r="M58" s="161" t="s">
        <v>18</v>
      </c>
      <c r="N58" s="295"/>
      <c r="O58" s="2"/>
      <c r="P58" s="127"/>
      <c r="Q58" s="128"/>
      <c r="R58" s="130"/>
      <c r="S58" s="2"/>
    </row>
    <row r="59" spans="1:19" ht="16.5" customHeight="1">
      <c r="A59" s="10"/>
      <c r="B59" s="11"/>
      <c r="C59" s="2" t="s">
        <v>236</v>
      </c>
      <c r="D59" s="825">
        <v>750</v>
      </c>
      <c r="E59" s="161" t="s">
        <v>20</v>
      </c>
      <c r="F59" s="295"/>
      <c r="G59" s="2" t="s">
        <v>1126</v>
      </c>
      <c r="H59" s="825">
        <v>520</v>
      </c>
      <c r="I59" s="161" t="s">
        <v>27</v>
      </c>
      <c r="J59" s="266" t="s">
        <v>1127</v>
      </c>
      <c r="K59" s="2" t="s">
        <v>632</v>
      </c>
      <c r="L59" s="803">
        <v>240</v>
      </c>
      <c r="M59" s="161" t="s">
        <v>18</v>
      </c>
      <c r="N59" s="295"/>
      <c r="O59" s="2"/>
      <c r="P59" s="134"/>
      <c r="Q59" s="128"/>
      <c r="R59" s="130"/>
      <c r="S59" s="2"/>
    </row>
    <row r="60" spans="1:19" ht="16.5" customHeight="1">
      <c r="A60" s="10"/>
      <c r="B60" s="11"/>
      <c r="C60" s="2" t="s">
        <v>238</v>
      </c>
      <c r="D60" s="825">
        <v>1180</v>
      </c>
      <c r="E60" s="161" t="s">
        <v>20</v>
      </c>
      <c r="F60" s="295"/>
      <c r="G60" s="2"/>
      <c r="J60" s="295"/>
      <c r="K60" s="2" t="s">
        <v>633</v>
      </c>
      <c r="L60" s="803">
        <v>260</v>
      </c>
      <c r="M60" s="161" t="s">
        <v>18</v>
      </c>
      <c r="N60" s="295"/>
      <c r="O60" s="2"/>
      <c r="P60" s="134"/>
      <c r="Q60" s="128"/>
      <c r="R60" s="130"/>
      <c r="S60" s="2"/>
    </row>
    <row r="61" spans="1:19" ht="16.5" customHeight="1">
      <c r="A61" s="10"/>
      <c r="B61" s="11"/>
      <c r="C61" s="2" t="s">
        <v>234</v>
      </c>
      <c r="D61" s="825">
        <v>1900</v>
      </c>
      <c r="E61" s="161" t="s">
        <v>20</v>
      </c>
      <c r="F61" s="295" t="s">
        <v>227</v>
      </c>
      <c r="G61" s="2" t="s">
        <v>1208</v>
      </c>
      <c r="H61" s="803"/>
      <c r="J61" s="295"/>
      <c r="K61" s="2" t="s">
        <v>630</v>
      </c>
      <c r="L61" s="803">
        <v>108</v>
      </c>
      <c r="M61" s="161" t="s">
        <v>18</v>
      </c>
      <c r="N61" s="295"/>
      <c r="O61" s="2"/>
      <c r="P61" s="127"/>
      <c r="Q61" s="128"/>
      <c r="R61" s="130"/>
      <c r="S61" s="2"/>
    </row>
    <row r="62" spans="1:19" ht="16.5" customHeight="1">
      <c r="A62" s="10"/>
      <c r="B62" s="11"/>
      <c r="C62" s="2"/>
      <c r="F62" s="295"/>
      <c r="G62" s="2"/>
      <c r="H62" s="803"/>
      <c r="J62" s="295"/>
      <c r="K62" s="2" t="s">
        <v>534</v>
      </c>
      <c r="L62" s="803">
        <v>240</v>
      </c>
      <c r="M62" s="161" t="s">
        <v>18</v>
      </c>
      <c r="N62" s="295"/>
      <c r="O62" s="2"/>
      <c r="P62" s="127"/>
      <c r="Q62" s="128"/>
      <c r="R62" s="130"/>
      <c r="S62" s="2"/>
    </row>
    <row r="63" spans="1:19" ht="16.5" customHeight="1">
      <c r="A63" s="10"/>
      <c r="B63" s="11"/>
      <c r="C63" s="2"/>
      <c r="D63" s="825"/>
      <c r="F63" s="295"/>
      <c r="G63" s="2" t="s">
        <v>666</v>
      </c>
      <c r="H63" s="803"/>
      <c r="J63" s="295"/>
      <c r="K63" s="2" t="s">
        <v>533</v>
      </c>
      <c r="L63" s="803">
        <v>40</v>
      </c>
      <c r="M63" s="161" t="s">
        <v>10</v>
      </c>
      <c r="N63" s="295">
        <v>2018</v>
      </c>
      <c r="O63" s="2"/>
      <c r="P63" s="127"/>
      <c r="Q63" s="128"/>
      <c r="R63" s="130"/>
      <c r="S63" s="2"/>
    </row>
    <row r="64" spans="1:19" ht="16.5" customHeight="1">
      <c r="A64" s="10"/>
      <c r="B64" s="11"/>
      <c r="C64" s="2"/>
      <c r="D64" s="825"/>
      <c r="F64" s="295"/>
      <c r="G64" s="2" t="s">
        <v>1217</v>
      </c>
      <c r="H64" s="803"/>
      <c r="J64" s="295"/>
      <c r="K64" s="2" t="s">
        <v>533</v>
      </c>
      <c r="L64" s="803">
        <v>240</v>
      </c>
      <c r="M64" s="161" t="s">
        <v>18</v>
      </c>
      <c r="N64" s="295"/>
      <c r="O64" s="2"/>
      <c r="P64" s="127"/>
      <c r="Q64" s="128"/>
      <c r="R64" s="130"/>
      <c r="S64" s="2"/>
    </row>
    <row r="65" spans="1:19" ht="16.5" customHeight="1">
      <c r="A65" s="10"/>
      <c r="B65" s="11"/>
      <c r="C65" s="2"/>
      <c r="D65" s="825"/>
      <c r="F65" s="295"/>
      <c r="G65" s="86"/>
      <c r="H65" s="803"/>
      <c r="J65" s="295"/>
      <c r="K65" s="2" t="s">
        <v>234</v>
      </c>
      <c r="L65" s="803">
        <v>720</v>
      </c>
      <c r="M65" s="161" t="s">
        <v>18</v>
      </c>
      <c r="N65" s="295"/>
      <c r="O65" s="2"/>
      <c r="P65" s="127"/>
      <c r="Q65" s="128"/>
      <c r="R65" s="130"/>
      <c r="S65" s="2"/>
    </row>
    <row r="66" spans="1:19" ht="16.5" customHeight="1">
      <c r="A66" s="10"/>
      <c r="B66" s="11"/>
      <c r="C66" s="2"/>
      <c r="D66" s="825"/>
      <c r="F66" s="295"/>
      <c r="G66" s="86"/>
      <c r="H66" s="803"/>
      <c r="J66" s="295"/>
      <c r="K66" s="2" t="s">
        <v>400</v>
      </c>
      <c r="L66" s="803">
        <v>180</v>
      </c>
      <c r="M66" s="161" t="s">
        <v>18</v>
      </c>
      <c r="N66" s="295"/>
      <c r="O66" s="2"/>
      <c r="P66" s="2"/>
      <c r="Q66" s="2"/>
      <c r="R66" s="2"/>
      <c r="S66" s="2"/>
    </row>
    <row r="67" spans="1:19" ht="16.5" customHeight="1">
      <c r="A67" s="10"/>
      <c r="B67" s="11"/>
      <c r="C67" s="2"/>
      <c r="D67" s="825"/>
      <c r="E67" s="150"/>
      <c r="F67" s="142"/>
      <c r="G67" s="2"/>
      <c r="H67" s="803"/>
      <c r="J67" s="324"/>
      <c r="K67" s="2"/>
      <c r="L67" s="825"/>
      <c r="N67" s="295"/>
      <c r="O67" s="2"/>
      <c r="P67" s="2"/>
      <c r="Q67" s="2"/>
      <c r="R67" s="2"/>
      <c r="S67" s="2"/>
    </row>
    <row r="68" spans="1:19" ht="16.5" customHeight="1">
      <c r="A68" s="10"/>
      <c r="B68" s="11"/>
      <c r="C68" s="2"/>
      <c r="D68" s="825"/>
      <c r="F68" s="295"/>
      <c r="G68" s="2"/>
      <c r="H68" s="803"/>
      <c r="J68" s="295"/>
      <c r="K68" s="2"/>
      <c r="L68" s="825"/>
      <c r="N68" s="266"/>
      <c r="O68" s="2"/>
      <c r="P68" s="2"/>
      <c r="Q68" s="138"/>
      <c r="R68" s="2"/>
      <c r="S68" s="2"/>
    </row>
    <row r="69" spans="1:19" ht="16.5" customHeight="1">
      <c r="A69" s="10"/>
      <c r="B69" s="11"/>
      <c r="C69" s="2"/>
      <c r="D69" s="825"/>
      <c r="F69" s="266"/>
      <c r="G69" s="2"/>
      <c r="H69" s="803"/>
      <c r="J69" s="295"/>
      <c r="K69" s="2"/>
      <c r="L69" s="825"/>
      <c r="N69" s="295"/>
      <c r="O69" s="2"/>
      <c r="P69" s="2"/>
      <c r="Q69" s="2"/>
      <c r="R69" s="2"/>
      <c r="S69" s="2"/>
    </row>
    <row r="70" spans="1:19" s="143" customFormat="1" ht="16.5" customHeight="1">
      <c r="A70" s="10"/>
      <c r="B70" s="11"/>
      <c r="C70" s="126" t="s">
        <v>1134</v>
      </c>
      <c r="D70" s="844">
        <f>SUM(D52:D61)</f>
        <v>10190</v>
      </c>
      <c r="E70" s="150"/>
      <c r="F70" s="295"/>
      <c r="G70" s="4" t="s">
        <v>1134</v>
      </c>
      <c r="H70" s="825">
        <f>H52+H54+H55+J60+H57+H58+H59+H53</f>
        <v>5580</v>
      </c>
      <c r="I70" s="161"/>
      <c r="J70" s="295"/>
      <c r="K70" s="4" t="s">
        <v>1134</v>
      </c>
      <c r="L70" s="825">
        <v>6488</v>
      </c>
      <c r="M70" s="326"/>
      <c r="N70" s="295"/>
    </row>
    <row r="71" spans="1:19" s="143" customFormat="1" ht="16.5" customHeight="1">
      <c r="A71" s="10"/>
      <c r="B71" s="11"/>
      <c r="C71" s="126" t="s">
        <v>1135</v>
      </c>
      <c r="D71" s="825">
        <v>0</v>
      </c>
      <c r="E71" s="161"/>
      <c r="F71" s="295"/>
      <c r="G71" s="4" t="s">
        <v>1135</v>
      </c>
      <c r="H71" s="825">
        <v>0</v>
      </c>
      <c r="I71" s="161"/>
      <c r="J71" s="295"/>
      <c r="K71" s="4" t="s">
        <v>1135</v>
      </c>
      <c r="L71" s="825">
        <v>40</v>
      </c>
      <c r="M71" s="161"/>
      <c r="N71" s="295"/>
    </row>
    <row r="72" spans="1:19" s="143" customFormat="1" ht="16.5" customHeight="1">
      <c r="A72" s="10"/>
      <c r="B72" s="11"/>
      <c r="C72" s="314" t="s">
        <v>1129</v>
      </c>
      <c r="D72" s="825">
        <f>SUM(D70:D71)</f>
        <v>10190</v>
      </c>
      <c r="E72" s="161"/>
      <c r="F72" s="295"/>
      <c r="G72" s="12" t="s">
        <v>1129</v>
      </c>
      <c r="H72" s="825">
        <v>5580</v>
      </c>
      <c r="I72" s="150"/>
      <c r="J72" s="142"/>
      <c r="K72" s="12" t="s">
        <v>1129</v>
      </c>
      <c r="L72" s="825">
        <f>L71+L70</f>
        <v>6528</v>
      </c>
      <c r="M72" s="161"/>
      <c r="N72" s="295"/>
    </row>
    <row r="73" spans="1:19" ht="16.5" customHeight="1">
      <c r="A73" s="15"/>
      <c r="B73" s="332"/>
      <c r="C73" s="368"/>
      <c r="D73" s="815"/>
      <c r="E73" s="344"/>
      <c r="F73" s="437"/>
      <c r="G73" s="434"/>
      <c r="H73" s="815"/>
      <c r="I73" s="317"/>
      <c r="J73" s="437"/>
      <c r="K73" s="434"/>
      <c r="L73" s="846"/>
      <c r="M73" s="317"/>
      <c r="N73" s="439"/>
      <c r="O73" s="2"/>
      <c r="P73" s="2"/>
      <c r="Q73" s="2"/>
      <c r="R73" s="2"/>
      <c r="S73" s="2"/>
    </row>
    <row r="74" spans="1:19" ht="16.5" customHeight="1">
      <c r="A74" s="10"/>
      <c r="B74" s="2"/>
      <c r="C74" s="329"/>
      <c r="D74" s="803"/>
      <c r="E74" s="150"/>
      <c r="F74" s="142"/>
      <c r="G74" s="44"/>
      <c r="H74" s="803"/>
      <c r="I74" s="150"/>
      <c r="J74" s="142"/>
      <c r="K74" s="2"/>
      <c r="L74" s="803"/>
      <c r="N74" s="295"/>
      <c r="O74" s="2"/>
      <c r="P74" s="2"/>
      <c r="Q74" s="2"/>
      <c r="R74" s="2"/>
      <c r="S74" s="2"/>
    </row>
    <row r="75" spans="1:19" ht="16.5" customHeight="1">
      <c r="A75" s="10"/>
      <c r="B75" s="31" t="s">
        <v>435</v>
      </c>
      <c r="C75" s="329" t="s">
        <v>382</v>
      </c>
      <c r="D75" s="1479">
        <v>-350</v>
      </c>
      <c r="E75" s="150" t="s">
        <v>228</v>
      </c>
      <c r="F75" s="142" t="s">
        <v>667</v>
      </c>
      <c r="G75" s="44" t="s">
        <v>401</v>
      </c>
      <c r="H75" s="1479">
        <v>-1420</v>
      </c>
      <c r="I75" s="150" t="s">
        <v>228</v>
      </c>
      <c r="J75" s="142" t="s">
        <v>667</v>
      </c>
      <c r="K75" s="44" t="s">
        <v>382</v>
      </c>
      <c r="L75" s="825">
        <v>700</v>
      </c>
      <c r="M75" s="150" t="s">
        <v>20</v>
      </c>
      <c r="N75" s="142"/>
      <c r="O75" s="2"/>
      <c r="P75" s="2"/>
      <c r="Q75" s="2"/>
      <c r="R75" s="2"/>
      <c r="S75" s="2"/>
    </row>
    <row r="76" spans="1:19" ht="16.5" customHeight="1">
      <c r="A76" s="10"/>
      <c r="B76" s="14"/>
      <c r="C76" s="329" t="s">
        <v>382</v>
      </c>
      <c r="D76" s="1479">
        <v>-350</v>
      </c>
      <c r="E76" s="150" t="s">
        <v>228</v>
      </c>
      <c r="F76" s="142" t="s">
        <v>667</v>
      </c>
      <c r="G76" s="44" t="s">
        <v>402</v>
      </c>
      <c r="H76" s="825">
        <v>700</v>
      </c>
      <c r="I76" s="150" t="s">
        <v>20</v>
      </c>
      <c r="J76" s="142"/>
      <c r="K76" s="44" t="s">
        <v>403</v>
      </c>
      <c r="L76" s="1479">
        <v>-140</v>
      </c>
      <c r="M76" s="150" t="s">
        <v>228</v>
      </c>
      <c r="N76" s="142" t="s">
        <v>669</v>
      </c>
      <c r="O76" s="2"/>
      <c r="P76" s="2"/>
      <c r="Q76" s="2"/>
      <c r="R76" s="2"/>
      <c r="S76" s="2"/>
    </row>
    <row r="77" spans="1:19" ht="16.5" customHeight="1">
      <c r="A77" s="10"/>
      <c r="B77" s="14"/>
      <c r="C77" s="329" t="s">
        <v>396</v>
      </c>
      <c r="D77" s="825">
        <v>400</v>
      </c>
      <c r="E77" s="150" t="s">
        <v>20</v>
      </c>
      <c r="F77" s="324"/>
      <c r="G77" s="44" t="s">
        <v>404</v>
      </c>
      <c r="H77" s="1479">
        <v>-500</v>
      </c>
      <c r="I77" s="150" t="s">
        <v>228</v>
      </c>
      <c r="J77" s="142" t="s">
        <v>667</v>
      </c>
      <c r="K77" s="44" t="s">
        <v>396</v>
      </c>
      <c r="L77" s="825">
        <v>1280</v>
      </c>
      <c r="M77" s="150" t="s">
        <v>20</v>
      </c>
      <c r="N77" s="142"/>
      <c r="O77" s="2"/>
      <c r="P77" s="2"/>
      <c r="Q77" s="2"/>
      <c r="R77" s="2"/>
      <c r="S77" s="2"/>
    </row>
    <row r="78" spans="1:19" ht="16.5" customHeight="1">
      <c r="A78" s="10"/>
      <c r="B78" s="14"/>
      <c r="C78" s="329" t="s">
        <v>396</v>
      </c>
      <c r="D78" s="845">
        <v>450</v>
      </c>
      <c r="E78" s="161" t="s">
        <v>20</v>
      </c>
      <c r="F78" s="142"/>
      <c r="G78" s="44" t="s">
        <v>405</v>
      </c>
      <c r="H78" s="825">
        <v>600</v>
      </c>
      <c r="I78" s="150" t="s">
        <v>20</v>
      </c>
      <c r="J78" s="142"/>
      <c r="K78" s="44"/>
      <c r="L78" s="803"/>
      <c r="M78" s="150"/>
      <c r="N78" s="142"/>
      <c r="O78" s="2"/>
      <c r="P78" s="2"/>
      <c r="Q78" s="2"/>
      <c r="R78" s="2"/>
      <c r="S78" s="2"/>
    </row>
    <row r="79" spans="1:19" ht="16.5" customHeight="1">
      <c r="A79" s="10"/>
      <c r="B79" s="14"/>
      <c r="C79" s="329" t="s">
        <v>396</v>
      </c>
      <c r="D79" s="825">
        <v>870</v>
      </c>
      <c r="E79" s="150" t="s">
        <v>20</v>
      </c>
      <c r="F79" s="142"/>
      <c r="G79" s="44" t="s">
        <v>405</v>
      </c>
      <c r="H79" s="1479">
        <v>-400</v>
      </c>
      <c r="I79" s="150" t="s">
        <v>228</v>
      </c>
      <c r="J79" s="142" t="s">
        <v>669</v>
      </c>
      <c r="K79" s="44" t="s">
        <v>1208</v>
      </c>
      <c r="L79" s="803"/>
      <c r="M79" s="150"/>
      <c r="N79" s="142"/>
      <c r="O79" s="2"/>
      <c r="P79" s="2"/>
      <c r="Q79" s="2"/>
      <c r="R79" s="2"/>
      <c r="S79" s="2"/>
    </row>
    <row r="80" spans="1:19" ht="16.5" customHeight="1">
      <c r="A80" s="10"/>
      <c r="B80" s="14"/>
      <c r="C80" s="329"/>
      <c r="D80" s="803"/>
      <c r="E80" s="150"/>
      <c r="F80" s="324"/>
      <c r="G80" s="44" t="s">
        <v>396</v>
      </c>
      <c r="H80" s="825">
        <v>1100</v>
      </c>
      <c r="I80" s="150" t="s">
        <v>20</v>
      </c>
      <c r="J80" s="142"/>
      <c r="K80" s="44"/>
      <c r="L80" s="803"/>
      <c r="M80" s="150"/>
      <c r="N80" s="440"/>
      <c r="O80" s="2"/>
      <c r="P80" s="2"/>
      <c r="Q80" s="2"/>
      <c r="R80" s="2"/>
      <c r="S80" s="2"/>
    </row>
    <row r="81" spans="1:19" ht="16.5" customHeight="1">
      <c r="A81" s="10"/>
      <c r="B81" s="14"/>
      <c r="C81" s="44" t="s">
        <v>1208</v>
      </c>
      <c r="D81" s="803"/>
      <c r="E81" s="150"/>
      <c r="F81" s="324"/>
      <c r="G81" s="44" t="s">
        <v>1128</v>
      </c>
      <c r="H81" s="825">
        <v>500</v>
      </c>
      <c r="I81" s="150" t="s">
        <v>27</v>
      </c>
      <c r="J81" s="295"/>
      <c r="K81" s="2"/>
      <c r="N81" s="295"/>
      <c r="O81" s="2"/>
      <c r="P81" s="2"/>
      <c r="Q81" s="2"/>
      <c r="R81" s="2"/>
      <c r="S81" s="2"/>
    </row>
    <row r="82" spans="1:19" ht="16.5" customHeight="1">
      <c r="A82" s="10"/>
      <c r="B82" s="6"/>
      <c r="C82" s="329"/>
      <c r="D82" s="803"/>
      <c r="E82" s="150"/>
      <c r="F82" s="142"/>
      <c r="G82" s="44" t="s">
        <v>240</v>
      </c>
      <c r="H82" s="1479">
        <v>-400</v>
      </c>
      <c r="I82" s="150" t="s">
        <v>228</v>
      </c>
      <c r="J82" s="295" t="s">
        <v>667</v>
      </c>
      <c r="K82" s="44"/>
      <c r="L82" s="803"/>
      <c r="M82" s="150"/>
      <c r="N82" s="142"/>
      <c r="O82" s="2"/>
      <c r="P82" s="2"/>
      <c r="Q82" s="2"/>
      <c r="R82" s="2"/>
      <c r="S82" s="2"/>
    </row>
    <row r="83" spans="1:19" ht="16.5" customHeight="1">
      <c r="A83" s="10"/>
      <c r="B83" s="27"/>
      <c r="C83" s="2"/>
      <c r="F83" s="142"/>
      <c r="G83" s="44" t="s">
        <v>240</v>
      </c>
      <c r="H83" s="825">
        <v>1500</v>
      </c>
      <c r="I83" s="150" t="s">
        <v>20</v>
      </c>
      <c r="J83" s="142"/>
      <c r="K83" s="2"/>
      <c r="L83" s="803"/>
      <c r="N83" s="295"/>
      <c r="O83" s="2"/>
      <c r="P83" s="2"/>
      <c r="Q83" s="2"/>
      <c r="R83" s="2"/>
      <c r="S83" s="2"/>
    </row>
    <row r="84" spans="1:19" ht="16.5" customHeight="1">
      <c r="A84" s="10"/>
      <c r="B84" s="6"/>
      <c r="C84" s="329"/>
      <c r="D84" s="803"/>
      <c r="E84" s="150"/>
      <c r="F84" s="142"/>
      <c r="G84" s="2"/>
      <c r="J84" s="295"/>
      <c r="K84" s="2"/>
      <c r="L84" s="803"/>
      <c r="N84" s="295"/>
      <c r="O84" s="2"/>
      <c r="P84" s="2"/>
      <c r="Q84" s="2"/>
      <c r="R84" s="2"/>
      <c r="S84" s="2"/>
    </row>
    <row r="85" spans="1:19" ht="16.5" customHeight="1">
      <c r="A85" s="10"/>
      <c r="B85" s="6"/>
      <c r="C85" s="329"/>
      <c r="D85" s="803"/>
      <c r="E85" s="150"/>
      <c r="F85" s="142"/>
      <c r="G85" s="44" t="s">
        <v>1208</v>
      </c>
      <c r="H85" s="803"/>
      <c r="I85" s="150"/>
      <c r="J85" s="142"/>
      <c r="K85" s="2"/>
      <c r="L85" s="803"/>
      <c r="N85" s="295"/>
      <c r="O85" s="2"/>
      <c r="P85" s="2"/>
      <c r="Q85" s="2"/>
      <c r="R85" s="2"/>
      <c r="S85" s="2"/>
    </row>
    <row r="86" spans="1:19" ht="16.5" customHeight="1">
      <c r="A86" s="10"/>
      <c r="B86" s="6"/>
      <c r="C86" s="329"/>
      <c r="D86" s="803"/>
      <c r="E86" s="150"/>
      <c r="F86" s="142"/>
      <c r="G86" s="44"/>
      <c r="H86" s="803"/>
      <c r="I86" s="150"/>
      <c r="J86" s="142"/>
      <c r="K86" s="2"/>
      <c r="L86" s="803"/>
      <c r="N86" s="295"/>
      <c r="O86" s="2"/>
      <c r="P86" s="2"/>
      <c r="Q86" s="2"/>
      <c r="R86" s="2"/>
      <c r="S86" s="2"/>
    </row>
    <row r="87" spans="1:19" ht="16.5" customHeight="1">
      <c r="A87" s="10"/>
      <c r="B87" s="6"/>
      <c r="C87" s="329"/>
      <c r="D87" s="803"/>
      <c r="E87" s="150"/>
      <c r="F87" s="142"/>
      <c r="G87" s="44"/>
      <c r="H87" s="803"/>
      <c r="I87" s="150"/>
      <c r="J87" s="142"/>
      <c r="K87" s="44"/>
      <c r="L87" s="803"/>
      <c r="M87" s="150"/>
      <c r="N87" s="142"/>
      <c r="O87" s="2"/>
      <c r="P87" s="2"/>
      <c r="Q87" s="2"/>
      <c r="R87" s="2"/>
      <c r="S87" s="2"/>
    </row>
    <row r="88" spans="1:19" ht="16.5" customHeight="1">
      <c r="A88" s="10"/>
      <c r="B88" s="6"/>
      <c r="C88" s="329"/>
      <c r="D88" s="803"/>
      <c r="E88" s="150"/>
      <c r="F88" s="142"/>
      <c r="G88" s="44" t="s">
        <v>954</v>
      </c>
      <c r="H88" s="803"/>
      <c r="I88" s="150"/>
      <c r="J88" s="142"/>
      <c r="K88" s="44"/>
      <c r="L88" s="803"/>
      <c r="M88" s="150"/>
      <c r="N88" s="142"/>
      <c r="O88" s="2"/>
      <c r="P88" s="2"/>
      <c r="Q88" s="2"/>
      <c r="R88" s="2"/>
      <c r="S88" s="2"/>
    </row>
    <row r="89" spans="1:19" s="143" customFormat="1" ht="16.5" customHeight="1">
      <c r="A89" s="15"/>
      <c r="B89" s="38"/>
      <c r="C89" s="126" t="s">
        <v>1134</v>
      </c>
      <c r="D89" s="814">
        <v>1720</v>
      </c>
      <c r="E89" s="146"/>
      <c r="F89" s="142"/>
      <c r="G89" s="4" t="s">
        <v>1134</v>
      </c>
      <c r="H89" s="814">
        <f>SUM(H76,H78,H80,H81,H83)</f>
        <v>4400</v>
      </c>
      <c r="I89" s="146"/>
      <c r="J89" s="142"/>
      <c r="K89" s="4" t="s">
        <v>1134</v>
      </c>
      <c r="L89" s="814">
        <v>1980</v>
      </c>
      <c r="M89" s="146"/>
      <c r="N89" s="142"/>
    </row>
    <row r="90" spans="1:19" s="143" customFormat="1" ht="16.5" customHeight="1">
      <c r="A90" s="15"/>
      <c r="B90" s="2"/>
      <c r="C90" s="126" t="s">
        <v>1135</v>
      </c>
      <c r="D90" s="814">
        <v>0</v>
      </c>
      <c r="E90" s="146"/>
      <c r="F90" s="142"/>
      <c r="G90" s="4" t="s">
        <v>1135</v>
      </c>
      <c r="H90" s="814">
        <v>0</v>
      </c>
      <c r="I90" s="146"/>
      <c r="J90" s="142"/>
      <c r="K90" s="4" t="s">
        <v>1135</v>
      </c>
      <c r="L90" s="814">
        <v>0</v>
      </c>
      <c r="M90" s="146"/>
      <c r="N90" s="142"/>
    </row>
    <row r="91" spans="1:19" s="143" customFormat="1" ht="16.5" customHeight="1">
      <c r="A91" s="15"/>
      <c r="B91" s="2"/>
      <c r="C91" s="314" t="s">
        <v>1129</v>
      </c>
      <c r="D91" s="814">
        <v>1720</v>
      </c>
      <c r="E91" s="146"/>
      <c r="F91" s="142"/>
      <c r="G91" s="12" t="s">
        <v>1129</v>
      </c>
      <c r="H91" s="814">
        <f>SUM(H89:H90)</f>
        <v>4400</v>
      </c>
      <c r="I91" s="146"/>
      <c r="J91" s="142"/>
      <c r="K91" s="12" t="s">
        <v>1129</v>
      </c>
      <c r="L91" s="814">
        <v>1980</v>
      </c>
      <c r="M91" s="146"/>
      <c r="N91" s="142"/>
    </row>
    <row r="92" spans="1:19" ht="16.5" customHeight="1">
      <c r="A92" s="365"/>
      <c r="B92" s="367"/>
      <c r="C92" s="368"/>
      <c r="D92" s="815"/>
      <c r="E92" s="317"/>
      <c r="F92" s="439"/>
      <c r="G92" s="434"/>
      <c r="H92" s="815"/>
      <c r="I92" s="317"/>
      <c r="J92" s="439"/>
      <c r="K92" s="434"/>
      <c r="L92" s="815"/>
      <c r="M92" s="317"/>
      <c r="N92" s="439"/>
      <c r="O92" s="2"/>
      <c r="P92" s="2"/>
      <c r="Q92" s="2"/>
      <c r="R92" s="2"/>
      <c r="S92" s="2"/>
    </row>
    <row r="93" spans="1:19" ht="16.5" customHeight="1"/>
  </sheetData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41" firstPageNumber="95" orientation="portrait" useFirstPageNumber="1" r:id="rId1"/>
  <headerFooter scaleWithDoc="0" alignWithMargins="0">
    <oddFooter>&amp;C99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FF00"/>
    <pageSetUpPr fitToPage="1"/>
  </sheetPr>
  <dimension ref="A1:S74"/>
  <sheetViews>
    <sheetView showGridLines="0" view="pageBreakPreview" zoomScaleNormal="95" zoomScaleSheetLayoutView="100" workbookViewId="0">
      <pane ySplit="5" topLeftCell="A6" activePane="bottomLeft" state="frozen"/>
      <selection activeCell="K35" sqref="K35"/>
      <selection pane="bottomLeft" activeCell="K35" sqref="K35"/>
    </sheetView>
  </sheetViews>
  <sheetFormatPr defaultColWidth="9" defaultRowHeight="15" customHeight="1"/>
  <cols>
    <col min="1" max="1" width="1.625" style="3" customWidth="1"/>
    <col min="2" max="2" width="10.625" style="3" customWidth="1"/>
    <col min="3" max="3" width="41.625" style="3" customWidth="1"/>
    <col min="4" max="4" width="8.75" style="804" customWidth="1"/>
    <col min="5" max="5" width="7" style="161" customWidth="1"/>
    <col min="6" max="6" width="8.75" style="137" customWidth="1"/>
    <col min="7" max="7" width="41.625" style="3" customWidth="1"/>
    <col min="8" max="8" width="8.75" style="804" customWidth="1"/>
    <col min="9" max="9" width="7" style="161" customWidth="1"/>
    <col min="10" max="10" width="8.75" style="137" customWidth="1"/>
    <col min="11" max="11" width="41.625" style="3" customWidth="1"/>
    <col min="12" max="12" width="8.75" style="804" customWidth="1"/>
    <col min="13" max="13" width="7" style="161" customWidth="1"/>
    <col min="14" max="14" width="8.75" style="137" customWidth="1"/>
    <col min="15" max="15" width="9" style="3"/>
    <col min="16" max="16" width="28.25" style="3" bestFit="1" customWidth="1"/>
    <col min="17" max="17" width="5.5" style="3" bestFit="1" customWidth="1"/>
    <col min="18" max="18" width="28.25" style="3" bestFit="1" customWidth="1"/>
    <col min="19" max="19" width="6" style="3" bestFit="1" customWidth="1"/>
    <col min="20" max="16384" width="9" style="3"/>
  </cols>
  <sheetData>
    <row r="1" spans="1:14" s="47" customFormat="1" ht="18" customHeight="1">
      <c r="A1" s="351" t="s">
        <v>1058</v>
      </c>
      <c r="B1" s="352"/>
      <c r="C1" s="454"/>
      <c r="D1" s="799"/>
      <c r="E1" s="354"/>
      <c r="F1" s="355"/>
      <c r="G1" s="454"/>
      <c r="H1" s="810" t="s">
        <v>4</v>
      </c>
      <c r="I1" s="354"/>
      <c r="J1" s="355"/>
      <c r="L1" s="827"/>
      <c r="M1" s="148"/>
      <c r="N1" s="308"/>
    </row>
    <row r="2" spans="1:14" s="47" customFormat="1" ht="16.5" customHeight="1">
      <c r="A2" s="352"/>
      <c r="B2" s="352"/>
      <c r="C2" s="454"/>
      <c r="D2" s="799"/>
      <c r="E2" s="354"/>
      <c r="F2" s="355"/>
      <c r="G2" s="454"/>
      <c r="H2" s="799"/>
      <c r="I2" s="354"/>
      <c r="J2" s="355"/>
      <c r="L2" s="827"/>
      <c r="M2" s="148"/>
      <c r="N2" s="308"/>
    </row>
    <row r="3" spans="1:14" s="47" customFormat="1" ht="16.5" customHeight="1">
      <c r="A3" s="352"/>
      <c r="B3" s="352"/>
      <c r="C3" s="454"/>
      <c r="D3" s="799"/>
      <c r="E3" s="354"/>
      <c r="F3" s="355"/>
      <c r="G3" s="454"/>
      <c r="H3" s="799"/>
      <c r="I3" s="354"/>
      <c r="J3" s="353" t="s">
        <v>408</v>
      </c>
      <c r="L3" s="799"/>
      <c r="M3" s="148"/>
      <c r="N3" s="148"/>
    </row>
    <row r="4" spans="1:14" s="47" customFormat="1" ht="18" customHeight="1">
      <c r="A4" s="268" t="s">
        <v>416</v>
      </c>
      <c r="B4" s="269"/>
      <c r="C4" s="219" t="s">
        <v>426</v>
      </c>
      <c r="D4" s="800"/>
      <c r="E4" s="338"/>
      <c r="F4" s="452"/>
      <c r="G4" s="456" t="s">
        <v>427</v>
      </c>
      <c r="H4" s="811"/>
      <c r="I4" s="333"/>
      <c r="J4" s="431"/>
      <c r="L4" s="827"/>
      <c r="M4" s="148"/>
      <c r="N4" s="308"/>
    </row>
    <row r="5" spans="1:14" s="47" customFormat="1" ht="18" customHeight="1">
      <c r="A5" s="23"/>
      <c r="B5" s="24"/>
      <c r="C5" s="455" t="s">
        <v>412</v>
      </c>
      <c r="D5" s="801" t="s">
        <v>1207</v>
      </c>
      <c r="E5" s="334" t="s">
        <v>302</v>
      </c>
      <c r="F5" s="141" t="s">
        <v>413</v>
      </c>
      <c r="G5" s="466" t="s">
        <v>412</v>
      </c>
      <c r="H5" s="801" t="s">
        <v>1207</v>
      </c>
      <c r="I5" s="334" t="s">
        <v>302</v>
      </c>
      <c r="J5" s="431" t="s">
        <v>413</v>
      </c>
      <c r="L5" s="827"/>
      <c r="M5" s="148"/>
      <c r="N5" s="308"/>
    </row>
    <row r="6" spans="1:14" s="143" customFormat="1" ht="18.75">
      <c r="A6" s="162" t="s">
        <v>430</v>
      </c>
      <c r="B6" s="163"/>
      <c r="C6" s="482"/>
      <c r="D6" s="839"/>
      <c r="E6" s="341"/>
      <c r="F6" s="448"/>
      <c r="G6" s="485"/>
      <c r="H6" s="839"/>
      <c r="I6" s="341"/>
      <c r="J6" s="448"/>
      <c r="K6" s="2"/>
      <c r="L6" s="804"/>
      <c r="M6" s="161"/>
      <c r="N6" s="137"/>
    </row>
    <row r="7" spans="1:14" s="127" customFormat="1" ht="6" customHeight="1">
      <c r="A7" s="43"/>
      <c r="B7" s="30"/>
      <c r="C7" s="329"/>
      <c r="D7" s="803"/>
      <c r="E7" s="150"/>
      <c r="F7" s="142"/>
      <c r="G7" s="44"/>
      <c r="H7" s="803"/>
      <c r="I7" s="150"/>
      <c r="J7" s="142"/>
      <c r="K7" s="2"/>
      <c r="L7" s="804"/>
      <c r="M7" s="161"/>
      <c r="N7" s="137"/>
    </row>
    <row r="8" spans="1:14" s="127" customFormat="1" ht="16.5" customHeight="1">
      <c r="A8" s="10"/>
      <c r="B8" s="31" t="s">
        <v>1206</v>
      </c>
      <c r="C8" s="306" t="s">
        <v>1095</v>
      </c>
      <c r="D8" s="840">
        <v>900</v>
      </c>
      <c r="E8" s="161" t="s">
        <v>1130</v>
      </c>
      <c r="F8" s="295"/>
      <c r="G8" s="267" t="s">
        <v>1095</v>
      </c>
      <c r="H8" s="840">
        <v>1860</v>
      </c>
      <c r="I8" s="161" t="s">
        <v>1130</v>
      </c>
      <c r="J8" s="382"/>
      <c r="K8" s="2"/>
      <c r="L8" s="804"/>
      <c r="M8" s="161"/>
      <c r="N8" s="137"/>
    </row>
    <row r="9" spans="1:14" s="127" customFormat="1" ht="16.5" customHeight="1">
      <c r="A9" s="10"/>
      <c r="B9" s="67"/>
      <c r="C9" s="306" t="s">
        <v>1000</v>
      </c>
      <c r="D9" s="840">
        <v>845</v>
      </c>
      <c r="E9" s="161" t="s">
        <v>1130</v>
      </c>
      <c r="F9" s="295"/>
      <c r="G9" s="267" t="s">
        <v>511</v>
      </c>
      <c r="H9" s="840">
        <v>1445</v>
      </c>
      <c r="I9" s="161" t="s">
        <v>1130</v>
      </c>
      <c r="J9" s="382"/>
      <c r="K9" s="2"/>
      <c r="L9" s="804"/>
      <c r="M9" s="161"/>
      <c r="N9" s="137"/>
    </row>
    <row r="10" spans="1:14" s="127" customFormat="1" ht="16.5" customHeight="1">
      <c r="A10" s="10"/>
      <c r="B10" s="67"/>
      <c r="C10" s="306" t="s">
        <v>510</v>
      </c>
      <c r="D10" s="840">
        <v>777</v>
      </c>
      <c r="E10" s="161" t="s">
        <v>1130</v>
      </c>
      <c r="F10" s="295"/>
      <c r="G10" s="267" t="s">
        <v>631</v>
      </c>
      <c r="H10" s="840">
        <v>1075</v>
      </c>
      <c r="I10" s="161" t="s">
        <v>1130</v>
      </c>
      <c r="J10" s="382"/>
      <c r="K10" s="2"/>
      <c r="L10" s="804"/>
      <c r="M10" s="161"/>
      <c r="N10" s="137"/>
    </row>
    <row r="11" spans="1:14" s="127" customFormat="1" ht="16.5" customHeight="1">
      <c r="A11" s="10"/>
      <c r="B11" s="67"/>
      <c r="C11" s="306" t="s">
        <v>511</v>
      </c>
      <c r="D11" s="840">
        <v>680</v>
      </c>
      <c r="E11" s="161" t="s">
        <v>1130</v>
      </c>
      <c r="F11" s="295"/>
      <c r="G11" s="267" t="s">
        <v>1088</v>
      </c>
      <c r="H11" s="840">
        <v>1045</v>
      </c>
      <c r="I11" s="161" t="s">
        <v>1130</v>
      </c>
      <c r="J11" s="382"/>
      <c r="K11" s="2"/>
      <c r="L11" s="804"/>
      <c r="M11" s="161"/>
      <c r="N11" s="137"/>
    </row>
    <row r="12" spans="1:14" s="127" customFormat="1" ht="16.5" customHeight="1">
      <c r="A12" s="10"/>
      <c r="B12" s="67"/>
      <c r="C12" s="306" t="s">
        <v>631</v>
      </c>
      <c r="D12" s="840">
        <v>610</v>
      </c>
      <c r="E12" s="161" t="s">
        <v>1130</v>
      </c>
      <c r="F12" s="295"/>
      <c r="G12" s="267" t="s">
        <v>496</v>
      </c>
      <c r="H12" s="840">
        <v>1040</v>
      </c>
      <c r="I12" s="161" t="s">
        <v>1130</v>
      </c>
      <c r="J12" s="382"/>
      <c r="K12" s="2"/>
      <c r="L12" s="804"/>
      <c r="M12" s="161"/>
      <c r="N12" s="137"/>
    </row>
    <row r="13" spans="1:14" s="127" customFormat="1" ht="16.5" customHeight="1">
      <c r="A13" s="10"/>
      <c r="B13" s="31"/>
      <c r="C13" s="306" t="s">
        <v>620</v>
      </c>
      <c r="D13" s="840">
        <v>530</v>
      </c>
      <c r="E13" s="161" t="s">
        <v>1130</v>
      </c>
      <c r="F13" s="295"/>
      <c r="G13" s="267" t="s">
        <v>617</v>
      </c>
      <c r="H13" s="840">
        <v>1030</v>
      </c>
      <c r="I13" s="161" t="s">
        <v>1130</v>
      </c>
      <c r="J13" s="382"/>
      <c r="K13" s="2"/>
      <c r="L13" s="804"/>
      <c r="M13" s="161"/>
      <c r="N13" s="137"/>
    </row>
    <row r="14" spans="1:14" s="127" customFormat="1" ht="16.5" customHeight="1">
      <c r="A14" s="10"/>
      <c r="B14" s="31"/>
      <c r="C14" s="306" t="s">
        <v>496</v>
      </c>
      <c r="D14" s="840">
        <v>490</v>
      </c>
      <c r="E14" s="161" t="s">
        <v>1130</v>
      </c>
      <c r="F14" s="295"/>
      <c r="G14" s="267" t="s">
        <v>618</v>
      </c>
      <c r="H14" s="840">
        <v>850</v>
      </c>
      <c r="I14" s="161" t="s">
        <v>1130</v>
      </c>
      <c r="J14" s="382"/>
      <c r="K14" s="2"/>
      <c r="L14" s="804"/>
      <c r="M14" s="161"/>
      <c r="N14" s="137"/>
    </row>
    <row r="15" spans="1:14" s="127" customFormat="1" ht="16.5" customHeight="1">
      <c r="A15" s="10"/>
      <c r="B15" s="31"/>
      <c r="C15" s="306" t="s">
        <v>619</v>
      </c>
      <c r="D15" s="840">
        <v>486</v>
      </c>
      <c r="E15" s="161" t="s">
        <v>1130</v>
      </c>
      <c r="F15" s="295"/>
      <c r="G15" s="267" t="s">
        <v>507</v>
      </c>
      <c r="H15" s="840">
        <v>840</v>
      </c>
      <c r="I15" s="161" t="s">
        <v>1130</v>
      </c>
      <c r="J15" s="382"/>
      <c r="K15" s="2"/>
      <c r="L15" s="804"/>
      <c r="M15" s="161"/>
      <c r="N15" s="137"/>
    </row>
    <row r="16" spans="1:14" s="127" customFormat="1" ht="16.5" customHeight="1">
      <c r="A16" s="10"/>
      <c r="B16" s="31"/>
      <c r="C16" s="306" t="s">
        <v>1088</v>
      </c>
      <c r="D16" s="840">
        <v>480</v>
      </c>
      <c r="E16" s="161" t="s">
        <v>1130</v>
      </c>
      <c r="F16" s="295"/>
      <c r="G16" s="267" t="s">
        <v>1000</v>
      </c>
      <c r="H16" s="840">
        <v>780</v>
      </c>
      <c r="I16" s="161" t="s">
        <v>1130</v>
      </c>
      <c r="J16" s="382"/>
      <c r="K16" s="2"/>
      <c r="L16" s="804"/>
      <c r="M16" s="161"/>
      <c r="N16" s="137"/>
    </row>
    <row r="17" spans="1:14" s="127" customFormat="1" ht="16.5" customHeight="1">
      <c r="A17" s="10"/>
      <c r="B17" s="31"/>
      <c r="C17" s="306" t="s">
        <v>617</v>
      </c>
      <c r="D17" s="840">
        <v>480</v>
      </c>
      <c r="E17" s="161" t="s">
        <v>1130</v>
      </c>
      <c r="F17" s="295"/>
      <c r="G17" s="267" t="s">
        <v>510</v>
      </c>
      <c r="H17" s="840">
        <v>738</v>
      </c>
      <c r="I17" s="161" t="s">
        <v>1130</v>
      </c>
      <c r="J17" s="382"/>
      <c r="K17" s="2"/>
      <c r="L17" s="804"/>
      <c r="M17" s="161"/>
      <c r="N17" s="137"/>
    </row>
    <row r="18" spans="1:14" s="127" customFormat="1" ht="16.5" customHeight="1">
      <c r="A18" s="10"/>
      <c r="B18" s="31"/>
      <c r="C18" s="306" t="s">
        <v>1009</v>
      </c>
      <c r="D18" s="840">
        <v>470</v>
      </c>
      <c r="E18" s="161" t="s">
        <v>1130</v>
      </c>
      <c r="F18" s="295"/>
      <c r="G18" s="267" t="s">
        <v>613</v>
      </c>
      <c r="H18" s="840">
        <v>710</v>
      </c>
      <c r="I18" s="161" t="s">
        <v>1130</v>
      </c>
      <c r="J18" s="382"/>
      <c r="K18" s="2"/>
      <c r="L18" s="804"/>
      <c r="M18" s="161"/>
      <c r="N18" s="137"/>
    </row>
    <row r="19" spans="1:14" s="127" customFormat="1" ht="16.5" customHeight="1">
      <c r="A19" s="10"/>
      <c r="B19" s="31"/>
      <c r="C19" s="306" t="s">
        <v>616</v>
      </c>
      <c r="D19" s="840">
        <v>470</v>
      </c>
      <c r="E19" s="161" t="s">
        <v>1130</v>
      </c>
      <c r="F19" s="295"/>
      <c r="G19" s="267" t="s">
        <v>1009</v>
      </c>
      <c r="H19" s="840">
        <v>685</v>
      </c>
      <c r="I19" s="161" t="s">
        <v>1130</v>
      </c>
      <c r="J19" s="295"/>
      <c r="K19" s="2"/>
      <c r="L19" s="804"/>
      <c r="M19" s="161"/>
      <c r="N19" s="137"/>
    </row>
    <row r="20" spans="1:14" s="127" customFormat="1" ht="16.5" customHeight="1">
      <c r="A20" s="10"/>
      <c r="B20" s="31"/>
      <c r="C20" s="306" t="s">
        <v>507</v>
      </c>
      <c r="D20" s="840">
        <v>411</v>
      </c>
      <c r="E20" s="161" t="s">
        <v>1130</v>
      </c>
      <c r="F20" s="295"/>
      <c r="G20" s="267" t="s">
        <v>505</v>
      </c>
      <c r="H20" s="840">
        <v>678</v>
      </c>
      <c r="I20" s="161" t="s">
        <v>1130</v>
      </c>
      <c r="J20" s="295"/>
      <c r="K20" s="2"/>
      <c r="L20" s="804"/>
      <c r="M20" s="161"/>
      <c r="N20" s="137"/>
    </row>
    <row r="21" spans="1:14" s="127" customFormat="1" ht="16.5" customHeight="1">
      <c r="A21" s="10"/>
      <c r="B21" s="31"/>
      <c r="C21" s="306" t="s">
        <v>613</v>
      </c>
      <c r="D21" s="840">
        <v>410</v>
      </c>
      <c r="E21" s="161" t="s">
        <v>1130</v>
      </c>
      <c r="F21" s="295"/>
      <c r="G21" s="267" t="s">
        <v>616</v>
      </c>
      <c r="H21" s="803">
        <v>665</v>
      </c>
      <c r="I21" s="161" t="s">
        <v>1130</v>
      </c>
      <c r="J21" s="295"/>
      <c r="K21" s="2"/>
      <c r="L21" s="804"/>
      <c r="M21" s="161"/>
      <c r="N21" s="137"/>
    </row>
    <row r="22" spans="1:14" s="127" customFormat="1" ht="16.5" customHeight="1">
      <c r="A22" s="10"/>
      <c r="B22" s="31"/>
      <c r="C22" s="306" t="s">
        <v>1140</v>
      </c>
      <c r="D22" s="840">
        <v>8388</v>
      </c>
      <c r="E22" s="161"/>
      <c r="F22" s="295"/>
      <c r="G22" s="267" t="s">
        <v>380</v>
      </c>
      <c r="H22" s="840">
        <v>11679</v>
      </c>
      <c r="I22" s="161" t="s">
        <v>1130</v>
      </c>
      <c r="J22" s="382"/>
      <c r="K22" s="2"/>
      <c r="L22" s="804"/>
      <c r="M22" s="161"/>
      <c r="N22" s="137"/>
    </row>
    <row r="23" spans="1:14" s="127" customFormat="1" ht="16.5" customHeight="1">
      <c r="A23" s="10"/>
      <c r="B23" s="31"/>
      <c r="C23" s="306" t="s">
        <v>1006</v>
      </c>
      <c r="D23" s="803">
        <f>SUM(D8:D22)</f>
        <v>16427</v>
      </c>
      <c r="E23" s="161"/>
      <c r="F23" s="295"/>
      <c r="G23" s="267" t="s">
        <v>1006</v>
      </c>
      <c r="H23" s="803">
        <f>SUM(H8:H22)</f>
        <v>25120</v>
      </c>
      <c r="I23" s="161"/>
      <c r="J23" s="382"/>
      <c r="K23" s="2"/>
      <c r="L23" s="804"/>
      <c r="M23" s="161"/>
      <c r="N23" s="137"/>
    </row>
    <row r="24" spans="1:14" s="127" customFormat="1" ht="16.5" customHeight="1">
      <c r="A24" s="10"/>
      <c r="B24" s="31"/>
      <c r="C24" s="306"/>
      <c r="D24" s="803"/>
      <c r="E24" s="161"/>
      <c r="F24" s="295"/>
      <c r="G24" s="267"/>
      <c r="H24" s="803"/>
      <c r="I24" s="161"/>
      <c r="J24" s="382"/>
      <c r="K24" s="2"/>
      <c r="L24" s="804"/>
      <c r="M24" s="161"/>
      <c r="N24" s="137"/>
    </row>
    <row r="25" spans="1:14" s="127" customFormat="1" ht="16.5" customHeight="1">
      <c r="A25" s="10"/>
      <c r="B25" s="31"/>
      <c r="C25" s="306" t="s">
        <v>519</v>
      </c>
      <c r="D25" s="840">
        <v>2050</v>
      </c>
      <c r="E25" s="307" t="s">
        <v>1133</v>
      </c>
      <c r="F25" s="382">
        <v>2019</v>
      </c>
      <c r="G25" s="267" t="s">
        <v>519</v>
      </c>
      <c r="H25" s="803">
        <v>5350</v>
      </c>
      <c r="I25" s="307" t="s">
        <v>1133</v>
      </c>
      <c r="J25" s="382">
        <v>2019</v>
      </c>
      <c r="K25" s="2"/>
      <c r="L25" s="804"/>
      <c r="M25" s="161"/>
      <c r="N25" s="137"/>
    </row>
    <row r="26" spans="1:14" s="127" customFormat="1" ht="16.5" customHeight="1">
      <c r="A26" s="10"/>
      <c r="B26" s="31"/>
      <c r="C26" s="306" t="s">
        <v>576</v>
      </c>
      <c r="D26" s="840">
        <v>1960</v>
      </c>
      <c r="E26" s="307" t="s">
        <v>1133</v>
      </c>
      <c r="F26" s="382">
        <v>2023</v>
      </c>
      <c r="G26" s="267" t="s">
        <v>576</v>
      </c>
      <c r="H26" s="803">
        <v>4100</v>
      </c>
      <c r="I26" s="307" t="s">
        <v>1133</v>
      </c>
      <c r="J26" s="382">
        <v>2019</v>
      </c>
      <c r="K26" s="2"/>
      <c r="L26" s="804"/>
      <c r="M26" s="161"/>
      <c r="N26" s="137"/>
    </row>
    <row r="27" spans="1:14" s="127" customFormat="1" ht="16.5" customHeight="1">
      <c r="A27" s="10"/>
      <c r="B27" s="31"/>
      <c r="C27" s="306" t="s">
        <v>628</v>
      </c>
      <c r="D27" s="840">
        <v>1200</v>
      </c>
      <c r="E27" s="307" t="s">
        <v>1133</v>
      </c>
      <c r="F27" s="382">
        <v>2023</v>
      </c>
      <c r="G27" s="267" t="s">
        <v>1077</v>
      </c>
      <c r="H27" s="803">
        <v>3170</v>
      </c>
      <c r="I27" s="307" t="s">
        <v>1133</v>
      </c>
      <c r="J27" s="382">
        <v>2023</v>
      </c>
      <c r="K27" s="2"/>
      <c r="L27" s="804"/>
      <c r="M27" s="161"/>
      <c r="N27" s="137"/>
    </row>
    <row r="28" spans="1:14" s="127" customFormat="1" ht="16.5" customHeight="1">
      <c r="A28" s="10"/>
      <c r="B28" s="31"/>
      <c r="C28" s="306" t="s">
        <v>1096</v>
      </c>
      <c r="D28" s="840">
        <v>900</v>
      </c>
      <c r="E28" s="307" t="s">
        <v>1133</v>
      </c>
      <c r="F28" s="382">
        <v>2018</v>
      </c>
      <c r="G28" s="267" t="s">
        <v>1095</v>
      </c>
      <c r="H28" s="803">
        <v>2350</v>
      </c>
      <c r="I28" s="307" t="s">
        <v>1133</v>
      </c>
      <c r="J28" s="382">
        <v>2020</v>
      </c>
      <c r="K28" s="2"/>
      <c r="L28" s="804"/>
      <c r="M28" s="161"/>
      <c r="N28" s="137"/>
    </row>
    <row r="29" spans="1:14" s="127" customFormat="1" ht="16.5" customHeight="1">
      <c r="A29" s="10"/>
      <c r="B29" s="31"/>
      <c r="C29" s="306" t="s">
        <v>1095</v>
      </c>
      <c r="D29" s="840">
        <v>900</v>
      </c>
      <c r="E29" s="307" t="s">
        <v>1133</v>
      </c>
      <c r="F29" s="382">
        <v>2020</v>
      </c>
      <c r="G29" s="267" t="s">
        <v>1096</v>
      </c>
      <c r="H29" s="803">
        <v>1820</v>
      </c>
      <c r="I29" s="307" t="s">
        <v>1133</v>
      </c>
      <c r="J29" s="382">
        <v>2018</v>
      </c>
      <c r="K29" s="2"/>
      <c r="L29" s="804"/>
      <c r="M29" s="161"/>
      <c r="N29" s="137"/>
    </row>
    <row r="30" spans="1:14" s="127" customFormat="1" ht="16.5" customHeight="1">
      <c r="A30" s="10"/>
      <c r="B30" s="31"/>
      <c r="C30" s="306" t="s">
        <v>1101</v>
      </c>
      <c r="D30" s="840">
        <v>480</v>
      </c>
      <c r="E30" s="307" t="s">
        <v>1133</v>
      </c>
      <c r="F30" s="382">
        <v>2019</v>
      </c>
      <c r="G30" s="267" t="s">
        <v>1101</v>
      </c>
      <c r="H30" s="803">
        <v>1170</v>
      </c>
      <c r="I30" s="307" t="s">
        <v>1133</v>
      </c>
      <c r="J30" s="382">
        <v>2019</v>
      </c>
      <c r="K30" s="2"/>
      <c r="L30" s="804"/>
      <c r="M30" s="161"/>
      <c r="N30" s="137"/>
    </row>
    <row r="31" spans="1:14" s="127" customFormat="1" ht="16.5" customHeight="1">
      <c r="A31" s="10"/>
      <c r="B31" s="31"/>
      <c r="C31" s="306" t="s">
        <v>620</v>
      </c>
      <c r="D31" s="840">
        <v>450</v>
      </c>
      <c r="E31" s="307" t="s">
        <v>1133</v>
      </c>
      <c r="F31" s="295">
        <v>2019</v>
      </c>
      <c r="G31" s="267" t="s">
        <v>620</v>
      </c>
      <c r="H31" s="803">
        <v>1150</v>
      </c>
      <c r="I31" s="307" t="s">
        <v>1133</v>
      </c>
      <c r="J31" s="382">
        <v>2019</v>
      </c>
      <c r="K31" s="2"/>
      <c r="L31" s="804"/>
      <c r="M31" s="161"/>
      <c r="N31" s="137"/>
    </row>
    <row r="32" spans="1:14" s="127" customFormat="1" ht="16.5" customHeight="1">
      <c r="A32" s="10"/>
      <c r="B32" s="31"/>
      <c r="C32" s="306" t="s">
        <v>1002</v>
      </c>
      <c r="D32" s="840">
        <v>100</v>
      </c>
      <c r="E32" s="161" t="s">
        <v>10</v>
      </c>
      <c r="F32" s="295">
        <v>2018</v>
      </c>
      <c r="G32" s="267" t="s">
        <v>1002</v>
      </c>
      <c r="H32" s="803">
        <v>100</v>
      </c>
      <c r="I32" s="161" t="s">
        <v>1131</v>
      </c>
      <c r="J32" s="382">
        <v>2018</v>
      </c>
      <c r="K32" s="2"/>
      <c r="L32" s="804"/>
      <c r="M32" s="161"/>
      <c r="N32" s="137"/>
    </row>
    <row r="33" spans="1:19" s="127" customFormat="1" ht="16.5" customHeight="1">
      <c r="A33" s="10"/>
      <c r="B33" s="31"/>
      <c r="C33" s="306" t="s">
        <v>380</v>
      </c>
      <c r="D33" s="803">
        <v>1585</v>
      </c>
      <c r="E33" s="161"/>
      <c r="F33" s="295"/>
      <c r="G33" s="267" t="s">
        <v>380</v>
      </c>
      <c r="H33" s="803">
        <v>2372</v>
      </c>
      <c r="I33" s="307"/>
      <c r="J33" s="382"/>
      <c r="K33" s="2"/>
      <c r="L33" s="804"/>
      <c r="M33" s="161"/>
      <c r="N33" s="137"/>
    </row>
    <row r="34" spans="1:19" s="127" customFormat="1" ht="16.5" customHeight="1">
      <c r="A34" s="10"/>
      <c r="B34" s="31"/>
      <c r="C34" s="306" t="s">
        <v>1006</v>
      </c>
      <c r="D34" s="803">
        <f>SUM(D25:D33)</f>
        <v>9625</v>
      </c>
      <c r="E34" s="161"/>
      <c r="F34" s="295"/>
      <c r="G34" s="267" t="s">
        <v>1006</v>
      </c>
      <c r="H34" s="803">
        <f>SUM(H25:H33)</f>
        <v>21582</v>
      </c>
      <c r="I34" s="161"/>
      <c r="J34" s="382"/>
      <c r="K34" s="2"/>
      <c r="L34" s="804"/>
      <c r="M34" s="161"/>
      <c r="N34" s="137"/>
    </row>
    <row r="35" spans="1:19" s="127" customFormat="1" ht="16.5" customHeight="1">
      <c r="A35" s="40"/>
      <c r="B35" s="31"/>
      <c r="C35" s="310"/>
      <c r="D35" s="803"/>
      <c r="E35" s="161"/>
      <c r="F35" s="295"/>
      <c r="G35" s="2"/>
      <c r="H35" s="803"/>
      <c r="I35" s="161"/>
      <c r="J35" s="382"/>
      <c r="K35" s="2"/>
      <c r="L35" s="804"/>
      <c r="M35" s="161"/>
      <c r="N35" s="137"/>
    </row>
    <row r="36" spans="1:19" s="127" customFormat="1" ht="16.5" customHeight="1">
      <c r="A36" s="10"/>
      <c r="B36" s="31"/>
      <c r="C36" s="310"/>
      <c r="D36" s="803"/>
      <c r="E36" s="161"/>
      <c r="F36" s="295"/>
      <c r="G36" s="2"/>
      <c r="H36" s="803"/>
      <c r="I36" s="161"/>
      <c r="J36" s="295"/>
      <c r="K36" s="2"/>
      <c r="L36" s="804"/>
      <c r="M36" s="161"/>
      <c r="N36" s="137"/>
    </row>
    <row r="37" spans="1:19" s="127" customFormat="1" ht="16.5" customHeight="1">
      <c r="A37" s="10"/>
      <c r="B37" s="31"/>
      <c r="C37" s="310"/>
      <c r="D37" s="803"/>
      <c r="E37" s="161"/>
      <c r="F37" s="295"/>
      <c r="G37" s="2"/>
      <c r="H37" s="803"/>
      <c r="I37" s="161"/>
      <c r="J37" s="295"/>
      <c r="K37" s="2"/>
      <c r="L37" s="804"/>
      <c r="M37" s="161"/>
      <c r="N37" s="137"/>
    </row>
    <row r="38" spans="1:19" s="2" customFormat="1" ht="16.5" customHeight="1">
      <c r="A38" s="10"/>
      <c r="B38" s="31"/>
      <c r="C38" s="126" t="s">
        <v>1134</v>
      </c>
      <c r="D38" s="813">
        <f>D23</f>
        <v>16427</v>
      </c>
      <c r="E38" s="32"/>
      <c r="F38" s="316"/>
      <c r="G38" s="4" t="s">
        <v>1134</v>
      </c>
      <c r="H38" s="813">
        <f>H23</f>
        <v>25120</v>
      </c>
      <c r="I38" s="32"/>
      <c r="J38" s="316"/>
      <c r="K38" s="4"/>
      <c r="L38" s="828"/>
      <c r="M38" s="32"/>
      <c r="N38" s="4"/>
    </row>
    <row r="39" spans="1:19" s="2" customFormat="1" ht="16.5" customHeight="1">
      <c r="A39" s="10"/>
      <c r="B39" s="31"/>
      <c r="C39" s="126" t="s">
        <v>1135</v>
      </c>
      <c r="D39" s="813">
        <f>D34</f>
        <v>9625</v>
      </c>
      <c r="E39" s="32"/>
      <c r="F39" s="316"/>
      <c r="G39" s="4" t="s">
        <v>1135</v>
      </c>
      <c r="H39" s="813">
        <f>H34</f>
        <v>21582</v>
      </c>
      <c r="I39" s="32"/>
      <c r="J39" s="316"/>
      <c r="K39" s="4"/>
      <c r="L39" s="828"/>
      <c r="M39" s="32"/>
      <c r="N39" s="4"/>
    </row>
    <row r="40" spans="1:19" s="2" customFormat="1" ht="16.5" customHeight="1">
      <c r="A40" s="10"/>
      <c r="B40" s="31"/>
      <c r="C40" s="314" t="s">
        <v>1129</v>
      </c>
      <c r="D40" s="813">
        <f>SUM(D38:D39)</f>
        <v>26052</v>
      </c>
      <c r="E40" s="32"/>
      <c r="F40" s="316"/>
      <c r="G40" s="12" t="s">
        <v>1129</v>
      </c>
      <c r="H40" s="813">
        <f>SUM(H38:H39)</f>
        <v>46702</v>
      </c>
      <c r="I40" s="32"/>
      <c r="J40" s="316"/>
      <c r="K40" s="4"/>
      <c r="L40" s="828"/>
      <c r="M40" s="32"/>
      <c r="N40" s="4"/>
    </row>
    <row r="41" spans="1:19" s="127" customFormat="1" ht="16.5" customHeight="1">
      <c r="A41" s="10"/>
      <c r="B41" s="31"/>
      <c r="C41" s="483"/>
      <c r="D41" s="841"/>
      <c r="E41" s="346"/>
      <c r="F41" s="453"/>
      <c r="G41" s="486"/>
      <c r="H41" s="841"/>
      <c r="I41" s="343"/>
      <c r="J41" s="449"/>
      <c r="K41" s="2"/>
      <c r="L41" s="804"/>
      <c r="M41" s="161"/>
      <c r="N41" s="137"/>
    </row>
    <row r="42" spans="1:19" ht="16.5" customHeight="1">
      <c r="A42" s="15"/>
      <c r="B42" s="38"/>
      <c r="C42" s="2"/>
      <c r="F42" s="142"/>
      <c r="G42" s="44"/>
      <c r="H42" s="803"/>
      <c r="I42" s="150"/>
      <c r="J42" s="142"/>
      <c r="K42" s="2"/>
      <c r="L42" s="803"/>
      <c r="O42" s="2"/>
      <c r="P42" s="2"/>
      <c r="Q42" s="2"/>
      <c r="R42" s="2"/>
      <c r="S42" s="2"/>
    </row>
    <row r="43" spans="1:19" ht="16.5" customHeight="1">
      <c r="A43" s="15"/>
      <c r="B43" s="11" t="s">
        <v>1205</v>
      </c>
      <c r="C43" s="2" t="s">
        <v>221</v>
      </c>
      <c r="D43" s="803">
        <v>890</v>
      </c>
      <c r="E43" s="161" t="s">
        <v>20</v>
      </c>
      <c r="F43" s="295"/>
      <c r="G43" s="2" t="s">
        <v>221</v>
      </c>
      <c r="H43" s="803">
        <v>1500</v>
      </c>
      <c r="I43" s="161" t="s">
        <v>20</v>
      </c>
      <c r="J43" s="295"/>
      <c r="K43" s="2"/>
      <c r="L43" s="803"/>
      <c r="O43" s="2"/>
      <c r="P43" s="2"/>
      <c r="Q43" s="2"/>
      <c r="R43" s="2"/>
      <c r="S43" s="2"/>
    </row>
    <row r="44" spans="1:19" ht="16.5" customHeight="1">
      <c r="A44" s="10"/>
      <c r="B44" s="191"/>
      <c r="C44" s="2" t="s">
        <v>397</v>
      </c>
      <c r="D44" s="803">
        <v>100</v>
      </c>
      <c r="E44" s="161" t="s">
        <v>27</v>
      </c>
      <c r="F44" s="450"/>
      <c r="G44" s="2" t="s">
        <v>406</v>
      </c>
      <c r="H44" s="803">
        <v>600</v>
      </c>
      <c r="I44" s="161" t="s">
        <v>20</v>
      </c>
      <c r="J44" s="295"/>
      <c r="K44" s="2"/>
      <c r="L44" s="803"/>
      <c r="O44" s="2"/>
      <c r="P44" s="2"/>
      <c r="Q44" s="2"/>
      <c r="R44" s="2"/>
      <c r="S44" s="2"/>
    </row>
    <row r="45" spans="1:19" ht="16.5" customHeight="1">
      <c r="A45" s="10"/>
      <c r="B45" s="11"/>
      <c r="C45" s="2" t="s">
        <v>226</v>
      </c>
      <c r="D45" s="803">
        <v>230</v>
      </c>
      <c r="E45" s="161" t="s">
        <v>20</v>
      </c>
      <c r="F45" s="295"/>
      <c r="G45" s="2" t="s">
        <v>407</v>
      </c>
      <c r="H45" s="803">
        <v>160</v>
      </c>
      <c r="I45" s="161" t="s">
        <v>20</v>
      </c>
      <c r="J45" s="295"/>
      <c r="K45" s="2"/>
      <c r="L45" s="803"/>
      <c r="O45" s="2"/>
      <c r="P45" s="2"/>
      <c r="Q45" s="2"/>
      <c r="R45" s="2"/>
      <c r="S45" s="2"/>
    </row>
    <row r="46" spans="1:19" ht="16.5" customHeight="1">
      <c r="A46" s="10"/>
      <c r="B46" s="11"/>
      <c r="C46" s="2" t="s">
        <v>534</v>
      </c>
      <c r="D46" s="803">
        <v>100</v>
      </c>
      <c r="E46" s="161" t="s">
        <v>20</v>
      </c>
      <c r="F46" s="295"/>
      <c r="G46" s="2" t="s">
        <v>534</v>
      </c>
      <c r="H46" s="803">
        <v>75</v>
      </c>
      <c r="I46" s="161" t="s">
        <v>20</v>
      </c>
      <c r="J46" s="295"/>
      <c r="K46" s="2"/>
      <c r="L46" s="803"/>
      <c r="O46" s="2"/>
      <c r="P46" s="2"/>
      <c r="Q46" s="2"/>
      <c r="R46" s="2"/>
      <c r="S46" s="2"/>
    </row>
    <row r="47" spans="1:19" ht="16.5" customHeight="1">
      <c r="A47" s="10"/>
      <c r="B47" s="11"/>
      <c r="C47" s="2" t="s">
        <v>533</v>
      </c>
      <c r="D47" s="803">
        <v>120</v>
      </c>
      <c r="E47" s="161" t="s">
        <v>20</v>
      </c>
      <c r="F47" s="295"/>
      <c r="G47" s="2" t="s">
        <v>533</v>
      </c>
      <c r="H47" s="803">
        <v>60</v>
      </c>
      <c r="I47" s="161" t="s">
        <v>27</v>
      </c>
      <c r="J47" s="295"/>
      <c r="K47" s="2"/>
      <c r="L47" s="803"/>
      <c r="O47" s="2"/>
      <c r="P47" s="2"/>
      <c r="Q47" s="2"/>
      <c r="R47" s="2"/>
      <c r="S47" s="2"/>
    </row>
    <row r="48" spans="1:19" ht="16.5" customHeight="1">
      <c r="A48" s="10"/>
      <c r="B48" s="31"/>
      <c r="C48" s="2" t="s">
        <v>632</v>
      </c>
      <c r="D48" s="803">
        <v>100</v>
      </c>
      <c r="E48" s="161" t="s">
        <v>20</v>
      </c>
      <c r="F48" s="295"/>
      <c r="G48" s="2" t="s">
        <v>632</v>
      </c>
      <c r="H48" s="803">
        <v>50</v>
      </c>
      <c r="I48" s="161" t="s">
        <v>20</v>
      </c>
      <c r="J48" s="295"/>
      <c r="K48" s="2"/>
      <c r="L48" s="803"/>
      <c r="O48" s="2"/>
      <c r="P48" s="2"/>
      <c r="Q48" s="2"/>
      <c r="R48" s="2"/>
      <c r="S48" s="2"/>
    </row>
    <row r="49" spans="1:19" ht="16.5" customHeight="1">
      <c r="A49" s="10"/>
      <c r="B49" s="31"/>
      <c r="C49" s="310" t="s">
        <v>235</v>
      </c>
      <c r="D49" s="803">
        <v>830</v>
      </c>
      <c r="E49" s="161" t="s">
        <v>20</v>
      </c>
      <c r="F49" s="295"/>
      <c r="G49" s="2" t="s">
        <v>233</v>
      </c>
      <c r="H49" s="803">
        <v>1030</v>
      </c>
      <c r="I49" s="161" t="s">
        <v>20</v>
      </c>
      <c r="J49" s="295"/>
      <c r="K49" s="2"/>
      <c r="L49" s="803"/>
      <c r="O49" s="2"/>
      <c r="P49" s="2"/>
      <c r="Q49" s="2"/>
      <c r="R49" s="2"/>
      <c r="S49" s="2"/>
    </row>
    <row r="50" spans="1:19" ht="16.5" customHeight="1">
      <c r="A50" s="40"/>
      <c r="B50" s="31"/>
      <c r="C50" s="310" t="s">
        <v>234</v>
      </c>
      <c r="D50" s="803">
        <v>350</v>
      </c>
      <c r="E50" s="161" t="s">
        <v>20</v>
      </c>
      <c r="F50" s="295"/>
      <c r="G50" s="2" t="s">
        <v>234</v>
      </c>
      <c r="H50" s="803">
        <v>450</v>
      </c>
      <c r="I50" s="161" t="s">
        <v>20</v>
      </c>
      <c r="J50" s="450"/>
      <c r="K50" s="2"/>
      <c r="L50" s="803"/>
      <c r="O50" s="2"/>
      <c r="P50" s="2"/>
      <c r="Q50" s="2"/>
      <c r="R50" s="2"/>
      <c r="S50" s="2"/>
    </row>
    <row r="51" spans="1:19" ht="16.5" customHeight="1">
      <c r="A51" s="10"/>
      <c r="B51" s="31"/>
      <c r="C51" s="310" t="s">
        <v>400</v>
      </c>
      <c r="D51" s="803">
        <v>55</v>
      </c>
      <c r="E51" s="161" t="s">
        <v>20</v>
      </c>
      <c r="F51" s="295"/>
      <c r="G51" s="2" t="s">
        <v>400</v>
      </c>
      <c r="H51" s="843">
        <v>35</v>
      </c>
      <c r="I51" s="161" t="s">
        <v>20</v>
      </c>
      <c r="J51" s="295"/>
      <c r="K51" s="2"/>
      <c r="L51" s="803"/>
      <c r="O51" s="2"/>
      <c r="P51" s="2"/>
      <c r="Q51" s="2"/>
      <c r="R51" s="2"/>
      <c r="S51" s="2"/>
    </row>
    <row r="52" spans="1:19" ht="16.5" customHeight="1">
      <c r="A52" s="10"/>
      <c r="B52" s="31"/>
      <c r="C52" s="15" t="s">
        <v>399</v>
      </c>
      <c r="D52" s="805">
        <v>30</v>
      </c>
      <c r="E52" s="146" t="s">
        <v>20</v>
      </c>
      <c r="F52" s="295"/>
      <c r="G52" s="2" t="s">
        <v>668</v>
      </c>
      <c r="H52" s="843">
        <v>1200</v>
      </c>
      <c r="I52" s="161" t="s">
        <v>27</v>
      </c>
      <c r="J52" s="295"/>
      <c r="K52" s="2"/>
      <c r="L52" s="803"/>
      <c r="O52" s="2"/>
      <c r="P52" s="2"/>
      <c r="Q52" s="2"/>
      <c r="R52" s="2"/>
      <c r="S52" s="2"/>
    </row>
    <row r="53" spans="1:19" ht="16.5" customHeight="1">
      <c r="A53" s="10"/>
      <c r="B53" s="31"/>
      <c r="C53" s="15"/>
      <c r="D53" s="805"/>
      <c r="E53" s="146"/>
      <c r="F53" s="295"/>
      <c r="G53" s="2"/>
      <c r="H53" s="843"/>
      <c r="J53" s="295"/>
      <c r="K53" s="2"/>
      <c r="L53" s="803"/>
      <c r="O53" s="2"/>
      <c r="P53" s="2"/>
      <c r="Q53" s="2"/>
      <c r="R53" s="2"/>
      <c r="S53" s="2"/>
    </row>
    <row r="54" spans="1:19" ht="16.5" customHeight="1">
      <c r="A54" s="10"/>
      <c r="B54" s="31"/>
      <c r="C54" s="15"/>
      <c r="D54" s="805"/>
      <c r="E54" s="146"/>
      <c r="F54" s="295"/>
      <c r="G54" s="2"/>
      <c r="H54" s="843"/>
      <c r="J54" s="295"/>
      <c r="K54" s="2"/>
      <c r="L54" s="803"/>
      <c r="O54" s="2"/>
      <c r="P54" s="2"/>
      <c r="Q54" s="2"/>
      <c r="R54" s="2"/>
      <c r="S54" s="2"/>
    </row>
    <row r="55" spans="1:19" ht="16.5" customHeight="1">
      <c r="A55" s="10"/>
      <c r="B55" s="31"/>
      <c r="C55" s="15"/>
      <c r="D55" s="805"/>
      <c r="E55" s="146"/>
      <c r="F55" s="295"/>
      <c r="G55" s="2"/>
      <c r="H55" s="843"/>
      <c r="J55" s="295"/>
      <c r="K55" s="2"/>
      <c r="L55" s="803"/>
      <c r="O55" s="2"/>
      <c r="P55" s="2"/>
      <c r="Q55" s="2"/>
      <c r="R55" s="2"/>
      <c r="S55" s="2"/>
    </row>
    <row r="56" spans="1:19" s="2" customFormat="1" ht="16.5" customHeight="1">
      <c r="A56" s="10"/>
      <c r="B56" s="31"/>
      <c r="C56" s="126" t="s">
        <v>1134</v>
      </c>
      <c r="D56" s="813">
        <v>2805</v>
      </c>
      <c r="E56" s="328"/>
      <c r="F56" s="316"/>
      <c r="G56" s="4" t="s">
        <v>1134</v>
      </c>
      <c r="H56" s="813">
        <v>5160</v>
      </c>
      <c r="I56" s="32"/>
      <c r="J56" s="316"/>
      <c r="L56" s="813"/>
      <c r="M56" s="32"/>
      <c r="N56" s="4"/>
    </row>
    <row r="57" spans="1:19" s="2" customFormat="1" ht="16.5" customHeight="1">
      <c r="A57" s="10"/>
      <c r="B57" s="31"/>
      <c r="C57" s="126" t="s">
        <v>1135</v>
      </c>
      <c r="D57" s="813">
        <v>0</v>
      </c>
      <c r="E57" s="32"/>
      <c r="F57" s="316"/>
      <c r="G57" s="4" t="s">
        <v>1135</v>
      </c>
      <c r="H57" s="813">
        <v>0</v>
      </c>
      <c r="I57" s="32"/>
      <c r="J57" s="316"/>
      <c r="L57" s="813"/>
      <c r="M57" s="32"/>
      <c r="N57" s="4"/>
    </row>
    <row r="58" spans="1:19" s="2" customFormat="1" ht="16.5" customHeight="1">
      <c r="A58" s="10"/>
      <c r="B58" s="31"/>
      <c r="C58" s="314" t="s">
        <v>1129</v>
      </c>
      <c r="D58" s="813">
        <v>2805</v>
      </c>
      <c r="E58" s="328"/>
      <c r="F58" s="316"/>
      <c r="G58" s="12" t="s">
        <v>1129</v>
      </c>
      <c r="H58" s="813">
        <v>5160</v>
      </c>
      <c r="I58" s="328"/>
      <c r="J58" s="316"/>
      <c r="L58" s="813"/>
      <c r="M58" s="32"/>
      <c r="N58" s="4"/>
    </row>
    <row r="59" spans="1:19" ht="16.5" customHeight="1">
      <c r="A59" s="15"/>
      <c r="B59" s="330"/>
      <c r="C59" s="484"/>
      <c r="D59" s="815"/>
      <c r="E59" s="344"/>
      <c r="F59" s="437"/>
      <c r="G59" s="459"/>
      <c r="H59" s="815"/>
      <c r="I59" s="344"/>
      <c r="J59" s="437"/>
      <c r="K59" s="2"/>
      <c r="L59" s="803"/>
      <c r="O59" s="2"/>
      <c r="P59" s="2"/>
      <c r="Q59" s="2"/>
      <c r="R59" s="2"/>
      <c r="S59" s="2"/>
    </row>
    <row r="60" spans="1:19" ht="16.5" customHeight="1">
      <c r="A60" s="10"/>
      <c r="B60" s="2"/>
      <c r="C60" s="329"/>
      <c r="D60" s="803"/>
      <c r="E60" s="150"/>
      <c r="F60" s="142"/>
      <c r="G60" s="44"/>
      <c r="H60" s="803"/>
      <c r="I60" s="150"/>
      <c r="J60" s="142"/>
      <c r="K60" s="2"/>
      <c r="L60" s="803"/>
      <c r="O60" s="2"/>
      <c r="P60" s="2"/>
      <c r="Q60" s="2"/>
      <c r="R60" s="2"/>
      <c r="S60" s="2"/>
    </row>
    <row r="61" spans="1:19" ht="16.5" customHeight="1">
      <c r="A61" s="10"/>
      <c r="B61" s="31" t="s">
        <v>435</v>
      </c>
      <c r="C61" s="305" t="s">
        <v>403</v>
      </c>
      <c r="D61" s="1480">
        <v>-87</v>
      </c>
      <c r="E61" s="150" t="s">
        <v>228</v>
      </c>
      <c r="F61" s="142" t="s">
        <v>669</v>
      </c>
      <c r="G61" s="398" t="s">
        <v>403</v>
      </c>
      <c r="H61" s="1480">
        <v>-110</v>
      </c>
      <c r="I61" s="150" t="s">
        <v>228</v>
      </c>
      <c r="J61" s="142">
        <v>2014</v>
      </c>
      <c r="K61" s="2"/>
      <c r="L61" s="803"/>
      <c r="O61" s="2"/>
      <c r="P61" s="2"/>
      <c r="Q61" s="2"/>
      <c r="R61" s="2"/>
      <c r="S61" s="2"/>
    </row>
    <row r="62" spans="1:19" ht="16.5" customHeight="1">
      <c r="A62" s="10"/>
      <c r="B62" s="31"/>
      <c r="C62" s="2" t="s">
        <v>241</v>
      </c>
      <c r="D62" s="804">
        <v>325</v>
      </c>
      <c r="E62" s="161" t="s">
        <v>27</v>
      </c>
      <c r="F62" s="295"/>
      <c r="G62" s="2" t="s">
        <v>241</v>
      </c>
      <c r="H62" s="804">
        <v>945</v>
      </c>
      <c r="I62" s="161" t="s">
        <v>27</v>
      </c>
      <c r="J62" s="295"/>
      <c r="K62" s="2"/>
      <c r="L62" s="803"/>
      <c r="O62" s="2"/>
      <c r="P62" s="2"/>
      <c r="Q62" s="2"/>
      <c r="R62" s="2"/>
      <c r="S62" s="2"/>
    </row>
    <row r="63" spans="1:19" ht="16.5" customHeight="1">
      <c r="A63" s="10"/>
      <c r="B63" s="30"/>
      <c r="C63" s="310" t="s">
        <v>396</v>
      </c>
      <c r="D63" s="803">
        <v>20</v>
      </c>
      <c r="E63" s="161" t="s">
        <v>20</v>
      </c>
      <c r="F63" s="142"/>
      <c r="G63" s="2" t="s">
        <v>396</v>
      </c>
      <c r="H63" s="803">
        <v>1408</v>
      </c>
      <c r="I63" s="345" t="s">
        <v>1132</v>
      </c>
      <c r="J63" s="451"/>
      <c r="K63" s="2"/>
      <c r="L63" s="803"/>
      <c r="O63" s="2"/>
      <c r="P63" s="2"/>
      <c r="Q63" s="2"/>
      <c r="R63" s="2"/>
      <c r="S63" s="2"/>
    </row>
    <row r="64" spans="1:19" ht="16.5" customHeight="1">
      <c r="A64" s="10"/>
      <c r="B64" s="30"/>
      <c r="C64" s="2" t="s">
        <v>1112</v>
      </c>
      <c r="F64" s="295"/>
      <c r="G64" s="44" t="s">
        <v>396</v>
      </c>
      <c r="H64" s="803">
        <v>407</v>
      </c>
      <c r="I64" s="150" t="s">
        <v>20</v>
      </c>
      <c r="J64" s="142"/>
      <c r="K64" s="2"/>
      <c r="L64" s="803"/>
      <c r="O64" s="2"/>
      <c r="P64" s="2"/>
      <c r="Q64" s="2"/>
      <c r="R64" s="2"/>
      <c r="S64" s="2"/>
    </row>
    <row r="65" spans="1:19" ht="16.5" customHeight="1">
      <c r="A65" s="10"/>
      <c r="B65" s="30"/>
      <c r="C65" s="2"/>
      <c r="F65" s="295"/>
      <c r="G65" s="44"/>
      <c r="H65" s="803"/>
      <c r="I65" s="150"/>
      <c r="J65" s="142"/>
      <c r="K65" s="2"/>
      <c r="L65" s="803"/>
      <c r="O65" s="2"/>
      <c r="P65" s="2"/>
      <c r="Q65" s="2"/>
      <c r="R65" s="2"/>
      <c r="S65" s="2"/>
    </row>
    <row r="66" spans="1:19" ht="16.5" customHeight="1">
      <c r="A66" s="10"/>
      <c r="B66" s="30"/>
      <c r="C66" s="44" t="s">
        <v>1208</v>
      </c>
      <c r="D66" s="842"/>
      <c r="E66" s="4"/>
      <c r="F66" s="142"/>
      <c r="G66" s="44" t="s">
        <v>1208</v>
      </c>
      <c r="H66" s="842"/>
      <c r="I66" s="4"/>
      <c r="J66" s="142"/>
      <c r="K66" s="2"/>
      <c r="L66" s="803"/>
      <c r="O66" s="2"/>
      <c r="P66" s="2"/>
      <c r="Q66" s="2"/>
      <c r="R66" s="2"/>
      <c r="S66" s="2"/>
    </row>
    <row r="67" spans="1:19" ht="16.5" customHeight="1">
      <c r="A67" s="10"/>
      <c r="B67" s="30"/>
      <c r="C67" s="1593"/>
      <c r="D67" s="1594"/>
      <c r="E67" s="1594"/>
      <c r="F67" s="142"/>
      <c r="G67" s="1594"/>
      <c r="H67" s="1594"/>
      <c r="I67" s="1594"/>
      <c r="J67" s="142"/>
      <c r="K67" s="2"/>
      <c r="L67" s="803"/>
      <c r="O67" s="2"/>
      <c r="P67" s="2"/>
      <c r="Q67" s="2"/>
      <c r="R67" s="2"/>
      <c r="S67" s="2"/>
    </row>
    <row r="68" spans="1:19" ht="16.5" customHeight="1">
      <c r="A68" s="10"/>
      <c r="B68" s="30"/>
      <c r="C68" s="15"/>
      <c r="D68" s="805"/>
      <c r="E68" s="146"/>
      <c r="F68" s="142"/>
      <c r="G68" s="2"/>
      <c r="H68" s="805"/>
      <c r="I68" s="146"/>
      <c r="J68" s="142"/>
      <c r="K68" s="2"/>
      <c r="L68" s="803"/>
      <c r="O68" s="2"/>
      <c r="P68" s="2"/>
      <c r="Q68" s="2"/>
      <c r="R68" s="2"/>
      <c r="S68" s="2"/>
    </row>
    <row r="69" spans="1:19" ht="16.5" customHeight="1">
      <c r="A69" s="10"/>
      <c r="B69" s="30"/>
      <c r="C69" s="15"/>
      <c r="D69" s="805"/>
      <c r="E69" s="146"/>
      <c r="F69" s="142"/>
      <c r="G69" s="2"/>
      <c r="H69" s="805"/>
      <c r="I69" s="146"/>
      <c r="J69" s="142"/>
      <c r="K69" s="2"/>
      <c r="L69" s="803"/>
      <c r="O69" s="2"/>
      <c r="P69" s="2"/>
      <c r="Q69" s="2"/>
      <c r="R69" s="2"/>
      <c r="S69" s="2"/>
    </row>
    <row r="70" spans="1:19" s="2" customFormat="1" ht="16.5" customHeight="1">
      <c r="A70" s="10"/>
      <c r="B70" s="30"/>
      <c r="C70" s="126" t="s">
        <v>1134</v>
      </c>
      <c r="D70" s="813">
        <v>345</v>
      </c>
      <c r="E70" s="328"/>
      <c r="F70" s="7"/>
      <c r="G70" s="4" t="s">
        <v>1134</v>
      </c>
      <c r="H70" s="813">
        <v>2760</v>
      </c>
      <c r="I70" s="328"/>
      <c r="J70" s="7"/>
      <c r="L70" s="813"/>
      <c r="M70" s="32"/>
      <c r="N70" s="4"/>
    </row>
    <row r="71" spans="1:19" s="2" customFormat="1" ht="16.5" customHeight="1">
      <c r="A71" s="10"/>
      <c r="B71" s="30"/>
      <c r="C71" s="126" t="s">
        <v>1135</v>
      </c>
      <c r="D71" s="813">
        <v>0</v>
      </c>
      <c r="E71" s="328"/>
      <c r="F71" s="316"/>
      <c r="G71" s="4" t="s">
        <v>1135</v>
      </c>
      <c r="H71" s="813">
        <v>0</v>
      </c>
      <c r="I71" s="328"/>
      <c r="J71" s="316"/>
      <c r="L71" s="813"/>
      <c r="M71" s="32"/>
      <c r="N71" s="4"/>
    </row>
    <row r="72" spans="1:19" s="2" customFormat="1" ht="16.5" customHeight="1">
      <c r="A72" s="10"/>
      <c r="B72" s="30"/>
      <c r="C72" s="314" t="s">
        <v>1129</v>
      </c>
      <c r="D72" s="813">
        <v>345</v>
      </c>
      <c r="E72" s="328"/>
      <c r="F72" s="7"/>
      <c r="G72" s="12" t="s">
        <v>1129</v>
      </c>
      <c r="H72" s="813">
        <v>2760</v>
      </c>
      <c r="I72" s="328"/>
      <c r="J72" s="7"/>
      <c r="L72" s="813"/>
      <c r="M72" s="32"/>
      <c r="N72" s="4"/>
    </row>
    <row r="73" spans="1:19" ht="16.5" customHeight="1">
      <c r="A73" s="365"/>
      <c r="B73" s="48"/>
      <c r="C73" s="365"/>
      <c r="D73" s="815"/>
      <c r="E73" s="317"/>
      <c r="F73" s="439"/>
      <c r="G73" s="434"/>
      <c r="H73" s="815"/>
      <c r="I73" s="317"/>
      <c r="J73" s="439"/>
      <c r="K73" s="2"/>
      <c r="L73" s="803"/>
      <c r="O73" s="2"/>
      <c r="P73" s="2"/>
      <c r="Q73" s="2"/>
      <c r="R73" s="2"/>
      <c r="S73" s="2"/>
    </row>
    <row r="74" spans="1:19" ht="16.5" customHeight="1"/>
  </sheetData>
  <mergeCells count="2">
    <mergeCell ref="C67:E67"/>
    <mergeCell ref="G67:I67"/>
  </mergeCells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43" firstPageNumber="95" orientation="portrait" useFirstPageNumber="1" r:id="rId1"/>
  <headerFooter scaleWithDoc="0" alignWithMargins="0">
    <oddFooter>&amp;C100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FF00"/>
    <pageSetUpPr fitToPage="1"/>
  </sheetPr>
  <dimension ref="A1:AG133"/>
  <sheetViews>
    <sheetView showGridLines="0" tabSelected="1" view="pageBreakPreview" zoomScaleNormal="85" zoomScaleSheetLayoutView="100" workbookViewId="0">
      <pane ySplit="5" topLeftCell="A6" activePane="bottomLeft" state="frozen"/>
      <selection activeCell="K35" sqref="K35"/>
      <selection pane="bottomLeft" activeCell="D117" sqref="D117"/>
    </sheetView>
  </sheetViews>
  <sheetFormatPr defaultColWidth="9" defaultRowHeight="14.25" customHeight="1"/>
  <cols>
    <col min="1" max="1" width="1.625" style="2" customWidth="1"/>
    <col min="2" max="2" width="14.625" style="2" customWidth="1"/>
    <col min="3" max="3" width="39.875" style="309" customWidth="1"/>
    <col min="4" max="4" width="8.875" style="804" customWidth="1"/>
    <col min="5" max="5" width="6.875" style="161" customWidth="1"/>
    <col min="6" max="6" width="8.75" style="137" customWidth="1"/>
    <col min="7" max="7" width="39.875" style="309" customWidth="1"/>
    <col min="8" max="8" width="8.875" style="804" customWidth="1"/>
    <col min="9" max="9" width="6.875" style="161" customWidth="1"/>
    <col min="10" max="10" width="8.75" style="137" customWidth="1"/>
    <col min="11" max="11" width="39.875" style="309" customWidth="1"/>
    <col min="12" max="12" width="8.875" style="804" customWidth="1"/>
    <col min="13" max="13" width="6.875" style="161" customWidth="1"/>
    <col min="14" max="14" width="8.75" style="137" customWidth="1"/>
    <col min="15" max="16384" width="9" style="2"/>
  </cols>
  <sheetData>
    <row r="1" spans="1:33" s="47" customFormat="1" ht="18" customHeight="1">
      <c r="A1" s="351" t="s">
        <v>1058</v>
      </c>
      <c r="B1" s="352"/>
      <c r="C1" s="351"/>
      <c r="D1" s="799"/>
      <c r="E1" s="354"/>
      <c r="F1" s="355"/>
      <c r="G1" s="351"/>
      <c r="H1" s="810" t="s">
        <v>5</v>
      </c>
      <c r="I1" s="354"/>
      <c r="J1" s="355"/>
      <c r="K1" s="351"/>
      <c r="L1" s="799"/>
      <c r="M1" s="354"/>
      <c r="N1" s="355"/>
    </row>
    <row r="2" spans="1:33" s="47" customFormat="1" ht="16.5" customHeight="1">
      <c r="A2" s="352"/>
      <c r="B2" s="352"/>
      <c r="C2" s="351"/>
      <c r="D2" s="799"/>
      <c r="E2" s="354"/>
      <c r="F2" s="355"/>
      <c r="G2" s="351"/>
      <c r="H2" s="799"/>
      <c r="I2" s="354"/>
      <c r="J2" s="355"/>
      <c r="K2" s="351"/>
      <c r="L2" s="799"/>
      <c r="M2" s="354"/>
      <c r="N2" s="355"/>
    </row>
    <row r="3" spans="1:33" s="47" customFormat="1" ht="16.5" customHeight="1">
      <c r="A3" s="352"/>
      <c r="B3" s="352"/>
      <c r="C3" s="351"/>
      <c r="D3" s="799"/>
      <c r="E3" s="354"/>
      <c r="F3" s="355"/>
      <c r="G3" s="351"/>
      <c r="H3" s="799"/>
      <c r="I3" s="354"/>
      <c r="J3" s="355"/>
      <c r="K3" s="351"/>
      <c r="L3" s="824"/>
      <c r="M3" s="354"/>
      <c r="N3" s="148" t="s">
        <v>408</v>
      </c>
    </row>
    <row r="4" spans="1:33" s="47" customFormat="1" ht="18" customHeight="1">
      <c r="A4" s="21" t="s">
        <v>416</v>
      </c>
      <c r="B4" s="22"/>
      <c r="C4" s="21" t="s">
        <v>417</v>
      </c>
      <c r="D4" s="800"/>
      <c r="E4" s="338"/>
      <c r="F4" s="452"/>
      <c r="G4" s="497" t="s">
        <v>455</v>
      </c>
      <c r="H4" s="811"/>
      <c r="I4" s="333"/>
      <c r="J4" s="141"/>
      <c r="K4" s="174" t="s">
        <v>419</v>
      </c>
      <c r="L4" s="811"/>
      <c r="M4" s="333"/>
      <c r="N4" s="452"/>
    </row>
    <row r="5" spans="1:33" s="47" customFormat="1" ht="18" customHeight="1">
      <c r="A5" s="23"/>
      <c r="B5" s="24"/>
      <c r="C5" s="172" t="s">
        <v>412</v>
      </c>
      <c r="D5" s="801" t="s">
        <v>1207</v>
      </c>
      <c r="E5" s="334" t="s">
        <v>302</v>
      </c>
      <c r="F5" s="141" t="s">
        <v>413</v>
      </c>
      <c r="G5" s="174" t="s">
        <v>412</v>
      </c>
      <c r="H5" s="801" t="s">
        <v>1207</v>
      </c>
      <c r="I5" s="334" t="s">
        <v>302</v>
      </c>
      <c r="J5" s="141" t="s">
        <v>413</v>
      </c>
      <c r="K5" s="174" t="s">
        <v>412</v>
      </c>
      <c r="L5" s="801" t="s">
        <v>1207</v>
      </c>
      <c r="M5" s="334" t="s">
        <v>302</v>
      </c>
      <c r="N5" s="141" t="s">
        <v>413</v>
      </c>
    </row>
    <row r="6" spans="1:33" ht="18.75">
      <c r="A6" s="50" t="s">
        <v>456</v>
      </c>
      <c r="B6" s="68"/>
      <c r="C6" s="5"/>
      <c r="D6" s="813"/>
      <c r="E6" s="29"/>
      <c r="F6" s="7"/>
      <c r="G6" s="498"/>
      <c r="H6" s="832"/>
      <c r="I6" s="388"/>
      <c r="J6" s="505"/>
      <c r="K6" s="14"/>
      <c r="L6" s="813"/>
      <c r="M6" s="29"/>
      <c r="N6" s="505"/>
    </row>
    <row r="7" spans="1:33" ht="6" customHeight="1">
      <c r="A7" s="5"/>
      <c r="B7" s="44"/>
      <c r="C7" s="5"/>
      <c r="D7" s="803"/>
      <c r="E7" s="150"/>
      <c r="F7" s="142"/>
      <c r="G7" s="14"/>
      <c r="H7" s="803"/>
      <c r="I7" s="150"/>
      <c r="J7" s="142"/>
      <c r="L7" s="803"/>
      <c r="N7" s="295"/>
      <c r="AD7" s="51"/>
      <c r="AE7" s="51"/>
      <c r="AF7" s="51"/>
      <c r="AG7" s="51"/>
    </row>
    <row r="8" spans="1:33" ht="16.5" customHeight="1">
      <c r="A8" s="10"/>
      <c r="B8" s="151" t="s">
        <v>1139</v>
      </c>
      <c r="C8" s="413" t="s">
        <v>881</v>
      </c>
      <c r="D8" s="825">
        <v>461</v>
      </c>
      <c r="E8" s="307" t="s">
        <v>882</v>
      </c>
      <c r="F8" s="500">
        <v>1990</v>
      </c>
      <c r="G8" s="493" t="s">
        <v>9</v>
      </c>
      <c r="H8" s="825">
        <v>158</v>
      </c>
      <c r="I8" s="307" t="s">
        <v>882</v>
      </c>
      <c r="J8" s="500">
        <v>1982</v>
      </c>
      <c r="K8" s="493" t="s">
        <v>9</v>
      </c>
      <c r="L8" s="825">
        <v>152</v>
      </c>
      <c r="M8" s="307" t="s">
        <v>20</v>
      </c>
      <c r="N8" s="500">
        <v>1985</v>
      </c>
      <c r="O8" s="51"/>
      <c r="P8" s="51"/>
    </row>
    <row r="9" spans="1:33" ht="16.5" customHeight="1">
      <c r="A9" s="10"/>
      <c r="B9" s="151"/>
      <c r="C9" s="413" t="s">
        <v>883</v>
      </c>
      <c r="D9" s="825">
        <v>385</v>
      </c>
      <c r="E9" s="307" t="s">
        <v>882</v>
      </c>
      <c r="F9" s="500">
        <v>1995</v>
      </c>
      <c r="G9" s="493" t="s">
        <v>33</v>
      </c>
      <c r="H9" s="825">
        <v>120</v>
      </c>
      <c r="I9" s="307" t="s">
        <v>882</v>
      </c>
      <c r="J9" s="500">
        <v>1990</v>
      </c>
      <c r="K9" s="493" t="s">
        <v>33</v>
      </c>
      <c r="L9" s="825">
        <v>400</v>
      </c>
      <c r="M9" s="307" t="s">
        <v>20</v>
      </c>
      <c r="N9" s="500">
        <v>1990</v>
      </c>
      <c r="O9" s="51"/>
      <c r="P9" s="51"/>
    </row>
    <row r="10" spans="1:33" ht="16.5" customHeight="1">
      <c r="A10" s="10"/>
      <c r="B10" s="151"/>
      <c r="C10" s="300" t="s">
        <v>34</v>
      </c>
      <c r="D10" s="825">
        <v>130</v>
      </c>
      <c r="E10" s="307" t="s">
        <v>882</v>
      </c>
      <c r="F10" s="500">
        <v>2007</v>
      </c>
      <c r="G10" s="493" t="s">
        <v>33</v>
      </c>
      <c r="H10" s="825">
        <v>100</v>
      </c>
      <c r="I10" s="307" t="s">
        <v>882</v>
      </c>
      <c r="J10" s="500">
        <v>1995</v>
      </c>
      <c r="K10" s="309" t="s">
        <v>34</v>
      </c>
      <c r="L10" s="825">
        <v>160</v>
      </c>
      <c r="M10" s="307" t="s">
        <v>20</v>
      </c>
      <c r="N10" s="500">
        <v>2001</v>
      </c>
      <c r="O10" s="51"/>
      <c r="P10" s="51"/>
    </row>
    <row r="11" spans="1:33" ht="16.5" customHeight="1">
      <c r="A11" s="10"/>
      <c r="B11" s="151"/>
      <c r="C11" s="300" t="s">
        <v>34</v>
      </c>
      <c r="D11" s="825">
        <v>500</v>
      </c>
      <c r="E11" s="307" t="s">
        <v>11</v>
      </c>
      <c r="F11" s="500">
        <v>2020</v>
      </c>
      <c r="G11" s="309" t="s">
        <v>34</v>
      </c>
      <c r="H11" s="825">
        <v>52</v>
      </c>
      <c r="I11" s="307" t="s">
        <v>35</v>
      </c>
      <c r="J11" s="500">
        <v>2016</v>
      </c>
      <c r="K11" s="309" t="s">
        <v>34</v>
      </c>
      <c r="L11" s="825">
        <v>400</v>
      </c>
      <c r="M11" s="307" t="s">
        <v>20</v>
      </c>
      <c r="N11" s="500">
        <v>2010</v>
      </c>
      <c r="O11" s="51"/>
      <c r="P11" s="51"/>
    </row>
    <row r="12" spans="1:33" ht="16.5" customHeight="1">
      <c r="A12" s="10"/>
      <c r="B12" s="151"/>
      <c r="C12" s="413" t="s">
        <v>884</v>
      </c>
      <c r="D12" s="825">
        <v>360</v>
      </c>
      <c r="E12" s="307" t="s">
        <v>882</v>
      </c>
      <c r="F12" s="500">
        <v>1997</v>
      </c>
      <c r="G12" s="493"/>
      <c r="H12" s="825"/>
      <c r="I12" s="307"/>
      <c r="J12" s="500"/>
      <c r="K12" s="493" t="s">
        <v>881</v>
      </c>
      <c r="L12" s="825">
        <v>250</v>
      </c>
      <c r="M12" s="307" t="s">
        <v>20</v>
      </c>
      <c r="N12" s="500">
        <v>2004</v>
      </c>
      <c r="O12" s="51"/>
      <c r="P12" s="51"/>
    </row>
    <row r="13" spans="1:33" ht="16.5" customHeight="1">
      <c r="A13" s="10"/>
      <c r="B13" s="151"/>
      <c r="C13" s="300" t="s">
        <v>34</v>
      </c>
      <c r="D13" s="825">
        <v>73</v>
      </c>
      <c r="E13" s="307" t="s">
        <v>35</v>
      </c>
      <c r="F13" s="500">
        <v>2016</v>
      </c>
      <c r="G13" s="493" t="s">
        <v>670</v>
      </c>
      <c r="H13" s="825">
        <v>300</v>
      </c>
      <c r="I13" s="307" t="s">
        <v>882</v>
      </c>
      <c r="J13" s="500">
        <v>2008</v>
      </c>
      <c r="K13" s="309" t="s">
        <v>34</v>
      </c>
      <c r="L13" s="825">
        <v>50</v>
      </c>
      <c r="M13" s="307" t="s">
        <v>20</v>
      </c>
      <c r="N13" s="500">
        <v>2010</v>
      </c>
      <c r="O13" s="51"/>
      <c r="P13" s="51"/>
    </row>
    <row r="14" spans="1:33" ht="16.5" customHeight="1">
      <c r="A14" s="10"/>
      <c r="B14" s="151"/>
      <c r="C14" s="413" t="s">
        <v>36</v>
      </c>
      <c r="D14" s="825">
        <v>600</v>
      </c>
      <c r="E14" s="307" t="s">
        <v>882</v>
      </c>
      <c r="F14" s="500">
        <v>1999</v>
      </c>
      <c r="G14" s="493" t="s">
        <v>671</v>
      </c>
      <c r="H14" s="825">
        <v>400</v>
      </c>
      <c r="I14" s="307" t="s">
        <v>882</v>
      </c>
      <c r="J14" s="500">
        <v>2009</v>
      </c>
      <c r="K14" s="493" t="s">
        <v>672</v>
      </c>
      <c r="L14" s="825">
        <v>250</v>
      </c>
      <c r="M14" s="307" t="s">
        <v>20</v>
      </c>
      <c r="N14" s="500">
        <v>1994</v>
      </c>
      <c r="O14" s="51"/>
      <c r="P14" s="51"/>
    </row>
    <row r="15" spans="1:33" ht="16.5" customHeight="1">
      <c r="A15" s="10"/>
      <c r="B15" s="151"/>
      <c r="C15" s="300" t="s">
        <v>34</v>
      </c>
      <c r="D15" s="825">
        <v>200</v>
      </c>
      <c r="E15" s="307" t="s">
        <v>882</v>
      </c>
      <c r="F15" s="500">
        <v>2001</v>
      </c>
      <c r="G15" s="493" t="s">
        <v>670</v>
      </c>
      <c r="H15" s="825">
        <v>270</v>
      </c>
      <c r="I15" s="307" t="s">
        <v>882</v>
      </c>
      <c r="J15" s="500">
        <v>2011</v>
      </c>
      <c r="K15" s="309" t="s">
        <v>34</v>
      </c>
      <c r="L15" s="825">
        <v>250</v>
      </c>
      <c r="M15" s="307" t="s">
        <v>20</v>
      </c>
      <c r="N15" s="500">
        <v>2009</v>
      </c>
      <c r="O15" s="51"/>
      <c r="P15" s="51"/>
    </row>
    <row r="16" spans="1:33" ht="16.5" customHeight="1">
      <c r="A16" s="10"/>
      <c r="B16" s="151"/>
      <c r="C16" s="300" t="s">
        <v>34</v>
      </c>
      <c r="D16" s="825">
        <v>100</v>
      </c>
      <c r="E16" s="307" t="s">
        <v>35</v>
      </c>
      <c r="F16" s="500">
        <v>2017</v>
      </c>
      <c r="G16" s="493" t="s">
        <v>670</v>
      </c>
      <c r="H16" s="825">
        <v>400</v>
      </c>
      <c r="I16" s="307" t="s">
        <v>10</v>
      </c>
      <c r="J16" s="500">
        <v>2018</v>
      </c>
      <c r="K16" s="493"/>
      <c r="L16" s="825"/>
      <c r="M16" s="307"/>
      <c r="N16" s="500"/>
      <c r="O16" s="51"/>
      <c r="P16" s="51"/>
    </row>
    <row r="17" spans="1:16" ht="16.5" customHeight="1">
      <c r="A17" s="10"/>
      <c r="B17" s="151"/>
      <c r="C17" s="413" t="s">
        <v>885</v>
      </c>
      <c r="D17" s="825">
        <v>300</v>
      </c>
      <c r="E17" s="307" t="s">
        <v>882</v>
      </c>
      <c r="F17" s="500">
        <v>2004</v>
      </c>
      <c r="G17" s="493" t="s">
        <v>673</v>
      </c>
      <c r="H17" s="825">
        <v>420</v>
      </c>
      <c r="I17" s="307" t="s">
        <v>882</v>
      </c>
      <c r="J17" s="500">
        <v>2000</v>
      </c>
      <c r="K17" s="44" t="s">
        <v>1210</v>
      </c>
      <c r="L17" s="825"/>
      <c r="M17" s="307"/>
      <c r="N17" s="500"/>
      <c r="O17" s="51"/>
      <c r="P17" s="51"/>
    </row>
    <row r="18" spans="1:16" ht="16.5" customHeight="1">
      <c r="A18" s="10"/>
      <c r="B18" s="151"/>
      <c r="C18" s="300" t="s">
        <v>34</v>
      </c>
      <c r="D18" s="825">
        <v>100</v>
      </c>
      <c r="E18" s="307" t="s">
        <v>882</v>
      </c>
      <c r="F18" s="500">
        <v>2008</v>
      </c>
      <c r="G18" s="493" t="s">
        <v>673</v>
      </c>
      <c r="H18" s="825">
        <v>350</v>
      </c>
      <c r="I18" s="307" t="s">
        <v>882</v>
      </c>
      <c r="J18" s="500">
        <v>2010</v>
      </c>
      <c r="L18" s="825"/>
      <c r="M18" s="307"/>
      <c r="N18" s="500"/>
      <c r="O18" s="51"/>
      <c r="P18" s="51"/>
    </row>
    <row r="19" spans="1:16" ht="16.5" customHeight="1">
      <c r="A19" s="10"/>
      <c r="B19" s="151"/>
      <c r="C19" s="413" t="s">
        <v>674</v>
      </c>
      <c r="D19" s="825">
        <v>1000</v>
      </c>
      <c r="E19" s="307" t="s">
        <v>882</v>
      </c>
      <c r="F19" s="500">
        <v>2009</v>
      </c>
      <c r="G19" s="44" t="s">
        <v>1210</v>
      </c>
      <c r="H19" s="825"/>
      <c r="I19" s="307"/>
      <c r="J19" s="500"/>
      <c r="K19" s="493"/>
      <c r="L19" s="825"/>
      <c r="M19" s="307"/>
      <c r="N19" s="500"/>
      <c r="O19" s="51"/>
      <c r="P19" s="51"/>
    </row>
    <row r="20" spans="1:16" ht="16.5" customHeight="1">
      <c r="A20" s="10"/>
      <c r="B20" s="151"/>
      <c r="C20" s="413" t="s">
        <v>886</v>
      </c>
      <c r="D20" s="825">
        <v>900</v>
      </c>
      <c r="E20" s="307" t="s">
        <v>882</v>
      </c>
      <c r="F20" s="500">
        <v>2010</v>
      </c>
      <c r="H20" s="825"/>
      <c r="I20" s="307"/>
      <c r="J20" s="500"/>
      <c r="K20" s="493"/>
      <c r="L20" s="825"/>
      <c r="M20" s="307"/>
      <c r="N20" s="500"/>
      <c r="O20" s="51"/>
      <c r="P20" s="51"/>
    </row>
    <row r="21" spans="1:16" ht="16.5" customHeight="1">
      <c r="A21" s="10"/>
      <c r="B21" s="151"/>
      <c r="C21" s="300" t="s">
        <v>34</v>
      </c>
      <c r="D21" s="825">
        <v>210</v>
      </c>
      <c r="E21" s="307" t="s">
        <v>11</v>
      </c>
      <c r="F21" s="500">
        <v>2022</v>
      </c>
      <c r="G21" s="493"/>
      <c r="H21" s="825"/>
      <c r="I21" s="307"/>
      <c r="J21" s="500"/>
      <c r="K21" s="493"/>
      <c r="L21" s="825"/>
      <c r="M21" s="307"/>
      <c r="N21" s="500"/>
      <c r="O21" s="51"/>
      <c r="P21" s="51"/>
    </row>
    <row r="22" spans="1:16" ht="16.5" customHeight="1">
      <c r="A22" s="10"/>
      <c r="B22" s="151"/>
      <c r="C22" s="300"/>
      <c r="D22" s="825"/>
      <c r="E22" s="307"/>
      <c r="F22" s="500"/>
      <c r="G22" s="493"/>
      <c r="H22" s="825"/>
      <c r="I22" s="307"/>
      <c r="J22" s="500"/>
      <c r="K22" s="493"/>
      <c r="L22" s="825"/>
      <c r="M22" s="307"/>
      <c r="N22" s="500"/>
      <c r="O22" s="51"/>
      <c r="P22" s="51"/>
    </row>
    <row r="23" spans="1:16" ht="16.5" customHeight="1">
      <c r="A23" s="10"/>
      <c r="B23" s="151"/>
      <c r="C23" s="300"/>
      <c r="D23" s="825"/>
      <c r="E23" s="307"/>
      <c r="F23" s="500"/>
      <c r="G23" s="493"/>
      <c r="H23" s="825"/>
      <c r="I23" s="307"/>
      <c r="J23" s="500"/>
      <c r="K23" s="493"/>
      <c r="L23" s="825"/>
      <c r="M23" s="307"/>
      <c r="N23" s="500"/>
      <c r="O23" s="51"/>
      <c r="P23" s="51"/>
    </row>
    <row r="24" spans="1:16" ht="16.5" customHeight="1">
      <c r="A24" s="10"/>
      <c r="B24" s="151"/>
      <c r="C24" s="300"/>
      <c r="D24" s="825"/>
      <c r="E24" s="307"/>
      <c r="F24" s="500"/>
      <c r="G24" s="493"/>
      <c r="H24" s="825"/>
      <c r="I24" s="307"/>
      <c r="J24" s="500"/>
      <c r="L24" s="825"/>
      <c r="M24" s="307"/>
      <c r="N24" s="500"/>
      <c r="O24" s="51"/>
      <c r="P24" s="51"/>
    </row>
    <row r="25" spans="1:16" ht="16.5" customHeight="1">
      <c r="A25" s="10"/>
      <c r="B25" s="32"/>
      <c r="C25" s="126" t="s">
        <v>1134</v>
      </c>
      <c r="D25" s="818">
        <f>SUM(D8:D21)-D26</f>
        <v>4609</v>
      </c>
      <c r="E25" s="391"/>
      <c r="F25" s="501"/>
      <c r="G25" s="4" t="s">
        <v>1134</v>
      </c>
      <c r="H25" s="818">
        <v>2170</v>
      </c>
      <c r="I25" s="391"/>
      <c r="J25" s="501"/>
      <c r="K25" s="4" t="s">
        <v>1134</v>
      </c>
      <c r="L25" s="823">
        <v>1912</v>
      </c>
      <c r="M25" s="32"/>
      <c r="N25" s="316"/>
    </row>
    <row r="26" spans="1:16" ht="16.5" customHeight="1">
      <c r="A26" s="10"/>
      <c r="B26" s="32"/>
      <c r="C26" s="126" t="s">
        <v>1135</v>
      </c>
      <c r="D26" s="818">
        <f>D11+D21</f>
        <v>710</v>
      </c>
      <c r="E26" s="391"/>
      <c r="F26" s="501"/>
      <c r="G26" s="4" t="s">
        <v>1135</v>
      </c>
      <c r="H26" s="818">
        <v>400</v>
      </c>
      <c r="I26" s="391"/>
      <c r="J26" s="501"/>
      <c r="K26" s="4" t="s">
        <v>1135</v>
      </c>
      <c r="L26" s="823">
        <v>0</v>
      </c>
      <c r="M26" s="32"/>
      <c r="N26" s="316"/>
    </row>
    <row r="27" spans="1:16" ht="16.5" customHeight="1">
      <c r="A27" s="10"/>
      <c r="B27" s="32"/>
      <c r="C27" s="126" t="s">
        <v>1114</v>
      </c>
      <c r="D27" s="818">
        <f>SUM(D25:D26)</f>
        <v>5319</v>
      </c>
      <c r="E27" s="391"/>
      <c r="F27" s="501"/>
      <c r="G27" s="4" t="s">
        <v>1114</v>
      </c>
      <c r="H27" s="818">
        <v>2570</v>
      </c>
      <c r="I27" s="391"/>
      <c r="J27" s="501"/>
      <c r="K27" s="4" t="s">
        <v>1114</v>
      </c>
      <c r="L27" s="823">
        <v>1912</v>
      </c>
      <c r="M27" s="32"/>
      <c r="N27" s="316"/>
    </row>
    <row r="28" spans="1:16" ht="16.5" customHeight="1">
      <c r="A28" s="15"/>
      <c r="B28" s="38"/>
      <c r="C28" s="469"/>
      <c r="D28" s="815"/>
      <c r="E28" s="317"/>
      <c r="F28" s="439"/>
      <c r="G28" s="473"/>
      <c r="H28" s="815"/>
      <c r="I28" s="317"/>
      <c r="J28" s="439"/>
      <c r="K28" s="473"/>
      <c r="L28" s="815"/>
      <c r="M28" s="317"/>
      <c r="N28" s="439"/>
    </row>
    <row r="29" spans="1:16" ht="16.5" customHeight="1">
      <c r="A29" s="15"/>
      <c r="C29" s="470"/>
      <c r="D29" s="812"/>
      <c r="E29" s="349"/>
      <c r="F29" s="502"/>
      <c r="G29" s="499"/>
      <c r="H29" s="812"/>
      <c r="I29" s="349"/>
      <c r="J29" s="502"/>
      <c r="K29" s="499"/>
      <c r="L29" s="812"/>
      <c r="M29" s="349"/>
      <c r="N29" s="502"/>
    </row>
    <row r="30" spans="1:16" ht="16.5" customHeight="1">
      <c r="A30" s="10"/>
      <c r="B30" s="151" t="s">
        <v>457</v>
      </c>
      <c r="C30" s="413" t="s">
        <v>675</v>
      </c>
      <c r="D30" s="825">
        <v>440</v>
      </c>
      <c r="E30" s="307" t="s">
        <v>20</v>
      </c>
      <c r="F30" s="503" t="s">
        <v>676</v>
      </c>
      <c r="G30" s="493" t="s">
        <v>677</v>
      </c>
      <c r="H30" s="825">
        <v>120</v>
      </c>
      <c r="I30" s="307" t="s">
        <v>20</v>
      </c>
      <c r="J30" s="506">
        <v>1995</v>
      </c>
      <c r="K30" s="493" t="s">
        <v>677</v>
      </c>
      <c r="L30" s="825">
        <v>180</v>
      </c>
      <c r="M30" s="307" t="s">
        <v>20</v>
      </c>
      <c r="N30" s="500">
        <v>1995</v>
      </c>
      <c r="O30" s="51"/>
      <c r="P30" s="51"/>
    </row>
    <row r="31" spans="1:16" ht="16.5" customHeight="1">
      <c r="A31" s="10"/>
      <c r="B31" s="151"/>
      <c r="C31" s="413" t="s">
        <v>678</v>
      </c>
      <c r="D31" s="825">
        <v>730</v>
      </c>
      <c r="E31" s="307" t="s">
        <v>20</v>
      </c>
      <c r="F31" s="503" t="s">
        <v>679</v>
      </c>
      <c r="G31" s="493" t="s">
        <v>1212</v>
      </c>
      <c r="H31" s="825">
        <v>220</v>
      </c>
      <c r="I31" s="307" t="s">
        <v>20</v>
      </c>
      <c r="J31" s="506" t="s">
        <v>680</v>
      </c>
      <c r="K31" s="493" t="s">
        <v>1212</v>
      </c>
      <c r="L31" s="825">
        <v>230</v>
      </c>
      <c r="M31" s="307" t="s">
        <v>20</v>
      </c>
      <c r="N31" s="500">
        <v>1995</v>
      </c>
      <c r="O31" s="51"/>
      <c r="P31" s="51"/>
    </row>
    <row r="32" spans="1:16" ht="16.5" customHeight="1">
      <c r="A32" s="10"/>
      <c r="B32" s="151"/>
      <c r="C32" s="300" t="s">
        <v>34</v>
      </c>
      <c r="D32" s="825">
        <v>90</v>
      </c>
      <c r="E32" s="307" t="s">
        <v>11</v>
      </c>
      <c r="F32" s="503">
        <v>2018</v>
      </c>
      <c r="G32" s="493" t="s">
        <v>681</v>
      </c>
      <c r="H32" s="825">
        <v>250</v>
      </c>
      <c r="I32" s="307" t="s">
        <v>20</v>
      </c>
      <c r="J32" s="506">
        <v>2002</v>
      </c>
      <c r="K32" s="493" t="s">
        <v>34</v>
      </c>
      <c r="L32" s="825">
        <v>120</v>
      </c>
      <c r="M32" s="307" t="s">
        <v>20</v>
      </c>
      <c r="N32" s="500" t="s">
        <v>682</v>
      </c>
      <c r="O32" s="51"/>
      <c r="P32" s="51"/>
    </row>
    <row r="33" spans="1:16" ht="16.5" customHeight="1">
      <c r="A33" s="10"/>
      <c r="B33" s="151"/>
      <c r="C33" s="413" t="s">
        <v>683</v>
      </c>
      <c r="D33" s="825">
        <v>600</v>
      </c>
      <c r="E33" s="307" t="s">
        <v>20</v>
      </c>
      <c r="F33" s="503">
        <v>2001</v>
      </c>
      <c r="G33" s="493"/>
      <c r="H33" s="825"/>
      <c r="I33" s="307"/>
      <c r="J33" s="506"/>
      <c r="K33" s="493"/>
      <c r="L33" s="825"/>
      <c r="M33" s="307"/>
      <c r="N33" s="500"/>
      <c r="O33" s="51"/>
      <c r="P33" s="51"/>
    </row>
    <row r="34" spans="1:16" ht="16.5" customHeight="1">
      <c r="A34" s="10"/>
      <c r="B34" s="151"/>
      <c r="C34" s="413"/>
      <c r="D34" s="825"/>
      <c r="E34" s="307"/>
      <c r="F34" s="503"/>
      <c r="G34" s="493" t="s">
        <v>1209</v>
      </c>
      <c r="H34" s="825">
        <v>350</v>
      </c>
      <c r="I34" s="307" t="s">
        <v>38</v>
      </c>
      <c r="J34" s="506">
        <v>2020</v>
      </c>
      <c r="K34" s="493" t="s">
        <v>39</v>
      </c>
      <c r="L34" s="825">
        <v>350</v>
      </c>
      <c r="M34" s="307" t="s">
        <v>38</v>
      </c>
      <c r="N34" s="500">
        <v>2020</v>
      </c>
      <c r="O34" s="51"/>
      <c r="P34" s="51"/>
    </row>
    <row r="35" spans="1:16" ht="16.5" customHeight="1">
      <c r="A35" s="10"/>
      <c r="B35" s="151"/>
      <c r="C35" s="413" t="s">
        <v>39</v>
      </c>
      <c r="D35" s="825">
        <v>1260</v>
      </c>
      <c r="E35" s="307" t="s">
        <v>38</v>
      </c>
      <c r="F35" s="503">
        <v>2019</v>
      </c>
      <c r="G35" s="44" t="s">
        <v>1210</v>
      </c>
      <c r="H35" s="825"/>
      <c r="I35" s="307"/>
      <c r="J35" s="506"/>
      <c r="K35" s="44" t="s">
        <v>1210</v>
      </c>
      <c r="L35" s="825"/>
      <c r="M35" s="307"/>
      <c r="N35" s="500"/>
      <c r="O35" s="51"/>
      <c r="P35" s="51"/>
    </row>
    <row r="36" spans="1:16" ht="16.5" customHeight="1">
      <c r="A36" s="10"/>
      <c r="B36" s="151"/>
      <c r="C36" s="413"/>
      <c r="D36" s="825"/>
      <c r="E36" s="307"/>
      <c r="F36" s="503"/>
      <c r="G36" s="493"/>
      <c r="H36" s="825"/>
      <c r="I36" s="307"/>
      <c r="J36" s="506"/>
      <c r="K36" s="493"/>
      <c r="L36" s="825"/>
      <c r="M36" s="307"/>
      <c r="N36" s="500"/>
      <c r="O36" s="51"/>
      <c r="P36" s="51"/>
    </row>
    <row r="37" spans="1:16" ht="16.5" customHeight="1">
      <c r="A37" s="10"/>
      <c r="B37" s="151"/>
      <c r="C37" s="413"/>
      <c r="D37" s="825"/>
      <c r="E37" s="307"/>
      <c r="F37" s="503"/>
      <c r="G37" s="493"/>
      <c r="H37" s="825"/>
      <c r="I37" s="307"/>
      <c r="J37" s="506"/>
      <c r="K37" s="493"/>
      <c r="L37" s="825"/>
      <c r="M37" s="307"/>
      <c r="N37" s="500"/>
      <c r="O37" s="51"/>
      <c r="P37" s="51"/>
    </row>
    <row r="38" spans="1:16" ht="16.5" customHeight="1">
      <c r="A38" s="10"/>
      <c r="B38" s="151"/>
      <c r="C38" s="300"/>
      <c r="D38" s="825"/>
      <c r="E38" s="307"/>
      <c r="F38" s="500"/>
      <c r="G38" s="493"/>
      <c r="H38" s="825"/>
      <c r="I38" s="307"/>
      <c r="J38" s="506"/>
      <c r="L38" s="825"/>
      <c r="M38" s="307"/>
      <c r="N38" s="503"/>
      <c r="O38" s="51"/>
      <c r="P38" s="51"/>
    </row>
    <row r="39" spans="1:16" ht="16.5" customHeight="1">
      <c r="A39" s="10"/>
      <c r="B39" s="32"/>
      <c r="C39" s="126" t="s">
        <v>1134</v>
      </c>
      <c r="D39" s="818">
        <v>1770</v>
      </c>
      <c r="E39" s="391"/>
      <c r="F39" s="501"/>
      <c r="G39" s="4" t="s">
        <v>1134</v>
      </c>
      <c r="H39" s="818">
        <v>590</v>
      </c>
      <c r="I39" s="391"/>
      <c r="J39" s="501"/>
      <c r="K39" s="4" t="s">
        <v>1134</v>
      </c>
      <c r="L39" s="823">
        <v>530</v>
      </c>
      <c r="M39" s="32"/>
      <c r="N39" s="316"/>
    </row>
    <row r="40" spans="1:16" ht="16.5" customHeight="1">
      <c r="A40" s="10"/>
      <c r="B40" s="32"/>
      <c r="C40" s="126" t="s">
        <v>1135</v>
      </c>
      <c r="D40" s="818">
        <v>1350</v>
      </c>
      <c r="E40" s="391"/>
      <c r="F40" s="501"/>
      <c r="G40" s="4" t="s">
        <v>1135</v>
      </c>
      <c r="H40" s="818">
        <v>350</v>
      </c>
      <c r="I40" s="391"/>
      <c r="J40" s="501"/>
      <c r="K40" s="4" t="s">
        <v>1135</v>
      </c>
      <c r="L40" s="823">
        <v>350</v>
      </c>
      <c r="M40" s="32"/>
      <c r="N40" s="316"/>
    </row>
    <row r="41" spans="1:16" ht="16.5" customHeight="1">
      <c r="A41" s="10"/>
      <c r="B41" s="32"/>
      <c r="C41" s="126" t="s">
        <v>1114</v>
      </c>
      <c r="D41" s="818">
        <v>3120</v>
      </c>
      <c r="E41" s="391"/>
      <c r="F41" s="501"/>
      <c r="G41" s="4" t="s">
        <v>1114</v>
      </c>
      <c r="H41" s="818">
        <v>940</v>
      </c>
      <c r="I41" s="391"/>
      <c r="J41" s="501"/>
      <c r="K41" s="4" t="s">
        <v>1114</v>
      </c>
      <c r="L41" s="823">
        <v>880</v>
      </c>
      <c r="M41" s="32"/>
      <c r="N41" s="316"/>
    </row>
    <row r="42" spans="1:16" ht="16.5" customHeight="1">
      <c r="A42" s="15"/>
      <c r="B42" s="38"/>
      <c r="C42" s="469"/>
      <c r="D42" s="815"/>
      <c r="E42" s="317"/>
      <c r="F42" s="439"/>
      <c r="G42" s="473"/>
      <c r="H42" s="815"/>
      <c r="I42" s="317"/>
      <c r="J42" s="439"/>
      <c r="K42" s="473"/>
      <c r="L42" s="815"/>
      <c r="M42" s="317"/>
      <c r="N42" s="439"/>
    </row>
    <row r="43" spans="1:16" ht="16.5" customHeight="1">
      <c r="A43" s="15"/>
      <c r="C43" s="1445"/>
      <c r="D43" s="1460"/>
      <c r="E43" s="1447"/>
      <c r="F43" s="1449"/>
      <c r="G43" s="1445"/>
      <c r="H43" s="1461"/>
      <c r="I43" s="1447"/>
      <c r="J43" s="1449"/>
      <c r="K43" s="1445"/>
      <c r="L43" s="1460"/>
      <c r="M43" s="1447"/>
      <c r="N43" s="1449"/>
    </row>
    <row r="44" spans="1:16" ht="16.5" customHeight="1">
      <c r="A44" s="403"/>
      <c r="B44" s="41" t="s">
        <v>1138</v>
      </c>
      <c r="C44" s="1462" t="s">
        <v>1263</v>
      </c>
      <c r="D44" s="1463">
        <v>825</v>
      </c>
      <c r="E44" s="1374" t="s">
        <v>20</v>
      </c>
      <c r="F44" s="1392"/>
      <c r="G44" s="1357" t="s">
        <v>819</v>
      </c>
      <c r="H44" s="1389">
        <v>80</v>
      </c>
      <c r="I44" s="1374" t="s">
        <v>20</v>
      </c>
      <c r="J44" s="1392"/>
      <c r="K44" s="1357" t="s">
        <v>824</v>
      </c>
      <c r="L44" s="1463">
        <v>140</v>
      </c>
      <c r="M44" s="1374" t="s">
        <v>20</v>
      </c>
      <c r="N44" s="1392"/>
    </row>
    <row r="45" spans="1:16" ht="16.5" customHeight="1">
      <c r="A45" s="403"/>
      <c r="C45" s="1357" t="s">
        <v>1264</v>
      </c>
      <c r="D45" s="1463">
        <v>300</v>
      </c>
      <c r="E45" s="1374" t="s">
        <v>20</v>
      </c>
      <c r="F45" s="1392"/>
      <c r="G45" s="1357" t="s">
        <v>1265</v>
      </c>
      <c r="H45" s="1389">
        <v>15</v>
      </c>
      <c r="I45" s="1374" t="s">
        <v>20</v>
      </c>
      <c r="J45" s="1392"/>
      <c r="K45" s="1357" t="s">
        <v>825</v>
      </c>
      <c r="L45" s="1463">
        <v>220</v>
      </c>
      <c r="M45" s="1374" t="s">
        <v>20</v>
      </c>
      <c r="N45" s="1392"/>
    </row>
    <row r="46" spans="1:16" ht="16.5" customHeight="1">
      <c r="A46" s="403"/>
      <c r="C46" s="1357" t="s">
        <v>1266</v>
      </c>
      <c r="D46" s="1463">
        <v>155</v>
      </c>
      <c r="E46" s="1374" t="s">
        <v>20</v>
      </c>
      <c r="F46" s="1392"/>
      <c r="G46" s="1357" t="s">
        <v>1267</v>
      </c>
      <c r="H46" s="1389">
        <v>80</v>
      </c>
      <c r="I46" s="1374" t="s">
        <v>20</v>
      </c>
      <c r="J46" s="1392"/>
      <c r="K46" s="1357" t="s">
        <v>822</v>
      </c>
      <c r="L46" s="1433">
        <v>500</v>
      </c>
      <c r="M46" s="1374" t="s">
        <v>20</v>
      </c>
      <c r="N46" s="1375"/>
    </row>
    <row r="47" spans="1:16" ht="16.5" customHeight="1">
      <c r="A47" s="403"/>
      <c r="C47" s="1357" t="s">
        <v>1268</v>
      </c>
      <c r="D47" s="1463">
        <v>420</v>
      </c>
      <c r="E47" s="1374" t="s">
        <v>20</v>
      </c>
      <c r="F47" s="1392"/>
      <c r="G47" s="1357"/>
      <c r="H47" s="1389"/>
      <c r="I47" s="1374"/>
      <c r="J47" s="1392"/>
      <c r="K47" s="1357" t="s">
        <v>1269</v>
      </c>
      <c r="L47" s="1463">
        <v>335</v>
      </c>
      <c r="M47" s="1374" t="s">
        <v>20</v>
      </c>
      <c r="N47" s="1392"/>
    </row>
    <row r="48" spans="1:16" ht="16.5" customHeight="1">
      <c r="A48" s="403"/>
      <c r="C48" s="1357" t="s">
        <v>1270</v>
      </c>
      <c r="D48" s="1463">
        <v>400</v>
      </c>
      <c r="E48" s="1374" t="s">
        <v>20</v>
      </c>
      <c r="F48" s="1392"/>
      <c r="G48" s="1357" t="s">
        <v>820</v>
      </c>
      <c r="H48" s="1389"/>
      <c r="I48" s="1374"/>
      <c r="J48" s="1392"/>
      <c r="K48" s="1357" t="s">
        <v>1271</v>
      </c>
      <c r="L48" s="1463">
        <v>335</v>
      </c>
      <c r="M48" s="1374" t="s">
        <v>20</v>
      </c>
      <c r="N48" s="1392"/>
    </row>
    <row r="49" spans="1:14" ht="16.5" customHeight="1">
      <c r="A49" s="403"/>
      <c r="C49" s="1357" t="s">
        <v>1272</v>
      </c>
      <c r="D49" s="1463">
        <v>350</v>
      </c>
      <c r="E49" s="1374" t="s">
        <v>20</v>
      </c>
      <c r="F49" s="1392"/>
      <c r="G49" s="1357" t="s">
        <v>1273</v>
      </c>
      <c r="H49" s="1389">
        <v>220</v>
      </c>
      <c r="I49" s="1374" t="s">
        <v>20</v>
      </c>
      <c r="J49" s="1392"/>
      <c r="K49" s="1357" t="s">
        <v>1274</v>
      </c>
      <c r="L49" s="1463">
        <v>270</v>
      </c>
      <c r="M49" s="1374" t="s">
        <v>20</v>
      </c>
      <c r="N49" s="1392"/>
    </row>
    <row r="50" spans="1:14" ht="16.5" customHeight="1">
      <c r="A50" s="403"/>
      <c r="C50" s="1357" t="s">
        <v>1275</v>
      </c>
      <c r="D50" s="1463">
        <v>320</v>
      </c>
      <c r="E50" s="1374" t="s">
        <v>20</v>
      </c>
      <c r="F50" s="1392"/>
      <c r="G50" s="1357" t="s">
        <v>1276</v>
      </c>
      <c r="H50" s="1389">
        <v>440</v>
      </c>
      <c r="I50" s="1374" t="s">
        <v>20</v>
      </c>
      <c r="J50" s="1392"/>
      <c r="K50" s="1357" t="s">
        <v>1277</v>
      </c>
      <c r="L50" s="1463">
        <v>400</v>
      </c>
      <c r="M50" s="1374" t="s">
        <v>20</v>
      </c>
      <c r="N50" s="1392"/>
    </row>
    <row r="51" spans="1:14" ht="16.5" customHeight="1">
      <c r="A51" s="403"/>
      <c r="C51" s="1357" t="s">
        <v>1278</v>
      </c>
      <c r="D51" s="1463">
        <v>857</v>
      </c>
      <c r="E51" s="1374" t="s">
        <v>20</v>
      </c>
      <c r="F51" s="1392"/>
      <c r="G51" s="1357" t="s">
        <v>1279</v>
      </c>
      <c r="H51" s="1389">
        <v>400</v>
      </c>
      <c r="I51" s="1374" t="s">
        <v>20</v>
      </c>
      <c r="J51" s="1392"/>
      <c r="K51" s="1357" t="s">
        <v>1277</v>
      </c>
      <c r="L51" s="1463">
        <v>210</v>
      </c>
      <c r="M51" s="1374" t="s">
        <v>20</v>
      </c>
      <c r="N51" s="1392"/>
    </row>
    <row r="52" spans="1:14" ht="16.5" customHeight="1">
      <c r="A52" s="403"/>
      <c r="C52" s="1357" t="s">
        <v>816</v>
      </c>
      <c r="D52" s="1463">
        <v>500</v>
      </c>
      <c r="E52" s="1374" t="s">
        <v>20</v>
      </c>
      <c r="F52" s="1392"/>
      <c r="G52" s="1357" t="s">
        <v>1280</v>
      </c>
      <c r="H52" s="1389">
        <v>335</v>
      </c>
      <c r="I52" s="1374" t="s">
        <v>20</v>
      </c>
      <c r="J52" s="1392"/>
      <c r="K52" s="1357" t="s">
        <v>1281</v>
      </c>
      <c r="L52" s="1463">
        <v>110</v>
      </c>
      <c r="M52" s="1374" t="s">
        <v>20</v>
      </c>
      <c r="N52" s="1392"/>
    </row>
    <row r="53" spans="1:14" ht="16.5" customHeight="1">
      <c r="A53" s="403"/>
      <c r="C53" s="1357" t="s">
        <v>1282</v>
      </c>
      <c r="D53" s="1463">
        <v>93</v>
      </c>
      <c r="E53" s="1374" t="s">
        <v>20</v>
      </c>
      <c r="F53" s="1392"/>
      <c r="G53" s="1357" t="s">
        <v>1283</v>
      </c>
      <c r="H53" s="1389">
        <v>350</v>
      </c>
      <c r="I53" s="1374" t="s">
        <v>20</v>
      </c>
      <c r="J53" s="1392"/>
      <c r="K53" s="1357" t="s">
        <v>826</v>
      </c>
      <c r="L53" s="1463">
        <v>300</v>
      </c>
      <c r="M53" s="1374" t="s">
        <v>20</v>
      </c>
      <c r="N53" s="1392"/>
    </row>
    <row r="54" spans="1:14" ht="16.5" customHeight="1">
      <c r="A54" s="403"/>
      <c r="C54" s="1357" t="s">
        <v>1284</v>
      </c>
      <c r="D54" s="1463">
        <v>15</v>
      </c>
      <c r="E54" s="1374" t="s">
        <v>20</v>
      </c>
      <c r="F54" s="1392"/>
      <c r="G54" s="1357" t="s">
        <v>816</v>
      </c>
      <c r="H54" s="1389">
        <v>400</v>
      </c>
      <c r="I54" s="1374" t="s">
        <v>20</v>
      </c>
      <c r="J54" s="1392"/>
      <c r="K54" s="1357" t="s">
        <v>821</v>
      </c>
      <c r="L54" s="1463">
        <v>350</v>
      </c>
      <c r="M54" s="1374" t="s">
        <v>20</v>
      </c>
      <c r="N54" s="1392"/>
    </row>
    <row r="55" spans="1:14" ht="16.5" customHeight="1">
      <c r="A55" s="403"/>
      <c r="C55" s="1357" t="s">
        <v>1285</v>
      </c>
      <c r="D55" s="1433">
        <v>1100</v>
      </c>
      <c r="E55" s="1374" t="s">
        <v>20</v>
      </c>
      <c r="F55" s="1392"/>
      <c r="G55" s="1357" t="s">
        <v>816</v>
      </c>
      <c r="H55" s="1373">
        <v>210</v>
      </c>
      <c r="I55" s="1374" t="s">
        <v>20</v>
      </c>
      <c r="J55" s="1392"/>
      <c r="K55" s="1357" t="s">
        <v>1286</v>
      </c>
      <c r="L55" s="1463">
        <v>360</v>
      </c>
      <c r="M55" s="1374" t="s">
        <v>20</v>
      </c>
      <c r="N55" s="1392"/>
    </row>
    <row r="56" spans="1:14" ht="16.5" customHeight="1">
      <c r="A56" s="403"/>
      <c r="C56" s="1357" t="s">
        <v>1287</v>
      </c>
      <c r="D56" s="1464">
        <v>220</v>
      </c>
      <c r="E56" s="1374" t="s">
        <v>20</v>
      </c>
      <c r="F56" s="1392"/>
      <c r="G56" s="1357" t="s">
        <v>1288</v>
      </c>
      <c r="H56" s="1373">
        <v>110</v>
      </c>
      <c r="I56" s="1354" t="s">
        <v>20</v>
      </c>
      <c r="J56" s="1392"/>
      <c r="K56" s="1357" t="s">
        <v>1286</v>
      </c>
      <c r="L56" s="1463">
        <v>360</v>
      </c>
      <c r="M56" s="1374" t="s">
        <v>20</v>
      </c>
      <c r="N56" s="1392"/>
    </row>
    <row r="57" spans="1:14" ht="16.5" customHeight="1">
      <c r="A57" s="10"/>
      <c r="B57" s="41"/>
      <c r="C57" s="1357"/>
      <c r="D57" s="1433"/>
      <c r="E57" s="1374"/>
      <c r="F57" s="1375"/>
      <c r="G57" s="1357" t="s">
        <v>1289</v>
      </c>
      <c r="H57" s="1373">
        <v>360</v>
      </c>
      <c r="I57" s="1354" t="s">
        <v>20</v>
      </c>
      <c r="J57" s="1375"/>
      <c r="K57" s="1352" t="s">
        <v>1290</v>
      </c>
      <c r="L57" s="1433">
        <v>350</v>
      </c>
      <c r="M57" s="1374" t="s">
        <v>20</v>
      </c>
      <c r="N57" s="1375"/>
    </row>
    <row r="58" spans="1:14" ht="16.5" customHeight="1">
      <c r="A58" s="10"/>
      <c r="B58" s="41"/>
      <c r="C58" s="1357"/>
      <c r="D58" s="1464"/>
      <c r="E58" s="1374"/>
      <c r="F58" s="1375"/>
      <c r="G58" s="1357" t="s">
        <v>1289</v>
      </c>
      <c r="H58" s="1373">
        <v>360</v>
      </c>
      <c r="I58" s="1354" t="s">
        <v>20</v>
      </c>
      <c r="J58" s="1375"/>
      <c r="K58" s="1357" t="s">
        <v>1290</v>
      </c>
      <c r="L58" s="1433">
        <v>350</v>
      </c>
      <c r="M58" s="1374" t="s">
        <v>20</v>
      </c>
      <c r="N58" s="1355"/>
    </row>
    <row r="59" spans="1:14" ht="16.5" customHeight="1">
      <c r="A59" s="10"/>
      <c r="B59" s="41"/>
      <c r="C59" s="1357"/>
      <c r="D59" s="1433"/>
      <c r="E59" s="1354"/>
      <c r="F59" s="1375"/>
      <c r="G59" s="1357" t="s">
        <v>1291</v>
      </c>
      <c r="H59" s="1373">
        <v>14</v>
      </c>
      <c r="I59" s="1374" t="s">
        <v>20</v>
      </c>
      <c r="J59" s="1355"/>
      <c r="K59" s="1465"/>
      <c r="L59" s="1433"/>
      <c r="M59" s="1354"/>
      <c r="N59" s="1355"/>
    </row>
    <row r="60" spans="1:14" ht="16.5" customHeight="1">
      <c r="A60" s="10"/>
      <c r="B60" s="41"/>
      <c r="C60" s="1357" t="s">
        <v>817</v>
      </c>
      <c r="D60" s="1433">
        <v>1500</v>
      </c>
      <c r="E60" s="1354" t="s">
        <v>11</v>
      </c>
      <c r="F60" s="1375" t="s">
        <v>301</v>
      </c>
      <c r="G60" s="1357" t="s">
        <v>823</v>
      </c>
      <c r="H60" s="1373">
        <v>350</v>
      </c>
      <c r="I60" s="1374" t="s">
        <v>20</v>
      </c>
      <c r="J60" s="1375"/>
      <c r="K60" s="1357"/>
      <c r="L60" s="1433"/>
      <c r="M60" s="1354"/>
      <c r="N60" s="1375"/>
    </row>
    <row r="61" spans="1:14" ht="16.5" customHeight="1">
      <c r="A61" s="10"/>
      <c r="B61" s="41"/>
      <c r="C61" s="1357" t="s">
        <v>818</v>
      </c>
      <c r="D61" s="1433">
        <v>450</v>
      </c>
      <c r="E61" s="1354" t="s">
        <v>11</v>
      </c>
      <c r="F61" s="1375">
        <v>2018</v>
      </c>
      <c r="G61" s="1357" t="s">
        <v>823</v>
      </c>
      <c r="H61" s="1373">
        <v>350</v>
      </c>
      <c r="I61" s="1374" t="s">
        <v>20</v>
      </c>
      <c r="J61" s="1375"/>
      <c r="K61" s="1357" t="s">
        <v>37</v>
      </c>
      <c r="L61" s="1440"/>
      <c r="M61" s="1354"/>
      <c r="N61" s="1375"/>
    </row>
    <row r="62" spans="1:14" ht="16.5" customHeight="1">
      <c r="A62" s="10"/>
      <c r="B62" s="41"/>
      <c r="C62" s="1357" t="s">
        <v>1292</v>
      </c>
      <c r="D62" s="1433">
        <v>850</v>
      </c>
      <c r="E62" s="1354" t="s">
        <v>11</v>
      </c>
      <c r="F62" s="1375">
        <v>2018</v>
      </c>
      <c r="G62" s="1357"/>
      <c r="H62" s="1373"/>
      <c r="I62" s="1374"/>
      <c r="J62" s="1375"/>
      <c r="K62" s="1352"/>
      <c r="L62" s="1440"/>
      <c r="M62" s="1354"/>
      <c r="N62" s="1375"/>
    </row>
    <row r="63" spans="1:14" ht="16.5" customHeight="1">
      <c r="A63" s="10"/>
      <c r="B63" s="41"/>
      <c r="C63" s="1357"/>
      <c r="D63" s="1433"/>
      <c r="E63" s="1354"/>
      <c r="F63" s="1375"/>
      <c r="G63" s="1357"/>
      <c r="H63" s="1373"/>
      <c r="I63" s="1374"/>
      <c r="J63" s="1375"/>
      <c r="K63" s="1357"/>
      <c r="L63" s="1466"/>
      <c r="M63" s="1354"/>
      <c r="N63" s="1375"/>
    </row>
    <row r="64" spans="1:14" ht="16.5" customHeight="1">
      <c r="A64" s="10"/>
      <c r="B64" s="41"/>
      <c r="C64" s="1465"/>
      <c r="D64" s="1440"/>
      <c r="E64" s="1354"/>
      <c r="F64" s="1375"/>
      <c r="G64" s="1357"/>
      <c r="H64" s="1373"/>
      <c r="I64" s="1374"/>
      <c r="J64" s="1375"/>
      <c r="K64" s="1357"/>
      <c r="L64" s="1466"/>
      <c r="M64" s="1354"/>
      <c r="N64" s="1355"/>
    </row>
    <row r="65" spans="1:14" ht="16.5" customHeight="1">
      <c r="A65" s="40"/>
      <c r="B65" s="41"/>
      <c r="C65" s="1352"/>
      <c r="D65" s="1440"/>
      <c r="E65" s="1354"/>
      <c r="F65" s="1375"/>
      <c r="G65" s="1418"/>
      <c r="H65" s="1373"/>
      <c r="I65" s="1374"/>
      <c r="J65" s="1375"/>
      <c r="K65" s="1357"/>
      <c r="L65" s="1466"/>
      <c r="M65" s="1354"/>
      <c r="N65" s="1355"/>
    </row>
    <row r="66" spans="1:14" ht="16.5" customHeight="1">
      <c r="A66" s="40"/>
      <c r="B66" s="41"/>
      <c r="C66" s="1352"/>
      <c r="D66" s="1440"/>
      <c r="E66" s="1354"/>
      <c r="F66" s="1375"/>
      <c r="G66" s="1357"/>
      <c r="H66" s="1373"/>
      <c r="I66" s="1354"/>
      <c r="J66" s="1375"/>
      <c r="K66" s="1357"/>
      <c r="L66" s="1466"/>
      <c r="M66" s="1354"/>
      <c r="N66" s="1355"/>
    </row>
    <row r="67" spans="1:14" ht="16.5" customHeight="1">
      <c r="A67" s="10"/>
      <c r="B67" s="41"/>
      <c r="C67" s="1357"/>
      <c r="D67" s="1440"/>
      <c r="E67" s="1354"/>
      <c r="F67" s="1375"/>
      <c r="G67" s="1465"/>
      <c r="H67" s="1373"/>
      <c r="I67" s="1354"/>
      <c r="J67" s="1355"/>
      <c r="K67" s="1357"/>
      <c r="L67" s="1466"/>
      <c r="M67" s="1354"/>
      <c r="N67" s="1355"/>
    </row>
    <row r="68" spans="1:14" ht="16.5" customHeight="1">
      <c r="A68" s="62"/>
      <c r="B68" s="41"/>
      <c r="C68" s="1358" t="s">
        <v>1112</v>
      </c>
      <c r="D68" s="1433">
        <f>SUM(D44:D56)</f>
        <v>5555</v>
      </c>
      <c r="E68" s="1374"/>
      <c r="F68" s="1375"/>
      <c r="G68" s="1358" t="s">
        <v>1112</v>
      </c>
      <c r="H68" s="1389">
        <f>H44+H45+H46+SUM(H49:H61)/2</f>
        <v>2124.5</v>
      </c>
      <c r="I68" s="1354"/>
      <c r="J68" s="1355"/>
      <c r="K68" s="1358" t="s">
        <v>1112</v>
      </c>
      <c r="L68" s="1433">
        <f>L44+L47+L49+L52+L53+(L45+L48+L50+L51+L54+L55+L56+L57+L58+L46)/2</f>
        <v>2872.5</v>
      </c>
      <c r="M68" s="1354"/>
      <c r="N68" s="1375"/>
    </row>
    <row r="69" spans="1:14" ht="16.5" customHeight="1">
      <c r="A69" s="62"/>
      <c r="B69" s="41"/>
      <c r="C69" s="1358" t="s">
        <v>1113</v>
      </c>
      <c r="D69" s="1467">
        <f>SUM(D60:D62)</f>
        <v>2800</v>
      </c>
      <c r="E69" s="1374"/>
      <c r="F69" s="1375"/>
      <c r="G69" s="1358" t="s">
        <v>1113</v>
      </c>
      <c r="H69" s="1389">
        <v>0</v>
      </c>
      <c r="I69" s="1374"/>
      <c r="J69" s="1375"/>
      <c r="K69" s="1358" t="s">
        <v>1113</v>
      </c>
      <c r="L69" s="1389">
        <v>0</v>
      </c>
      <c r="M69" s="1374"/>
      <c r="N69" s="1375"/>
    </row>
    <row r="70" spans="1:14" ht="16.5" customHeight="1">
      <c r="A70" s="40"/>
      <c r="B70" s="41"/>
      <c r="C70" s="1360" t="s">
        <v>1114</v>
      </c>
      <c r="D70" s="1433">
        <f>D68+D69</f>
        <v>8355</v>
      </c>
      <c r="E70" s="1374"/>
      <c r="F70" s="1375"/>
      <c r="G70" s="1360" t="s">
        <v>1114</v>
      </c>
      <c r="H70" s="1389">
        <f>H68+H69</f>
        <v>2124.5</v>
      </c>
      <c r="I70" s="1374"/>
      <c r="J70" s="1375"/>
      <c r="K70" s="1360" t="s">
        <v>1114</v>
      </c>
      <c r="L70" s="1463">
        <f>L68+L69</f>
        <v>2872.5</v>
      </c>
      <c r="M70" s="1374"/>
      <c r="N70" s="1375"/>
    </row>
    <row r="71" spans="1:14" ht="16.5" customHeight="1">
      <c r="A71" s="10"/>
      <c r="B71" s="41"/>
      <c r="C71" s="1352"/>
      <c r="D71" s="1440"/>
      <c r="E71" s="1374"/>
      <c r="F71" s="1375"/>
      <c r="G71" s="1357" t="s">
        <v>827</v>
      </c>
      <c r="H71" s="1468"/>
      <c r="I71" s="1374"/>
      <c r="J71" s="1375"/>
      <c r="K71" s="1357" t="s">
        <v>827</v>
      </c>
      <c r="L71" s="1466"/>
      <c r="M71" s="1374"/>
      <c r="N71" s="1375"/>
    </row>
    <row r="72" spans="1:14" ht="16.5" customHeight="1">
      <c r="A72" s="10"/>
      <c r="B72" s="41"/>
      <c r="C72" s="1368"/>
      <c r="D72" s="1442"/>
      <c r="E72" s="1359"/>
      <c r="F72" s="1375"/>
      <c r="G72" s="1368"/>
      <c r="H72" s="1361"/>
      <c r="I72" s="1359"/>
      <c r="J72" s="1375"/>
      <c r="K72" s="1368"/>
      <c r="L72" s="1442"/>
      <c r="M72" s="1359"/>
      <c r="N72" s="1375"/>
    </row>
    <row r="73" spans="1:14" ht="16.5" customHeight="1">
      <c r="A73" s="10"/>
      <c r="B73" s="41"/>
      <c r="C73" s="1469"/>
      <c r="D73" s="1470"/>
      <c r="E73" s="1452"/>
      <c r="F73" s="1452"/>
      <c r="G73" s="1381"/>
      <c r="H73" s="1451"/>
      <c r="I73" s="1452"/>
      <c r="J73" s="1452"/>
      <c r="K73" s="1381"/>
      <c r="L73" s="1470"/>
      <c r="M73" s="1452"/>
      <c r="N73" s="1453"/>
    </row>
    <row r="74" spans="1:14" ht="16.5" customHeight="1">
      <c r="A74" s="10"/>
      <c r="B74" s="41"/>
      <c r="C74" s="1357"/>
      <c r="D74" s="1440"/>
      <c r="E74" s="1374"/>
      <c r="F74" s="1375"/>
      <c r="G74" s="1357"/>
      <c r="H74" s="1380"/>
      <c r="I74" s="1374"/>
      <c r="J74" s="1375"/>
      <c r="K74" s="1357"/>
      <c r="L74" s="1440"/>
      <c r="M74" s="1374"/>
      <c r="N74" s="1375"/>
    </row>
    <row r="75" spans="1:14" ht="16.5" customHeight="1">
      <c r="A75" s="10"/>
      <c r="B75" s="41" t="s">
        <v>459</v>
      </c>
      <c r="C75" s="1357" t="s">
        <v>800</v>
      </c>
      <c r="D75" s="1433">
        <v>320</v>
      </c>
      <c r="E75" s="1374" t="s">
        <v>801</v>
      </c>
      <c r="F75" s="1375">
        <v>2014</v>
      </c>
      <c r="G75" s="1357" t="s">
        <v>802</v>
      </c>
      <c r="H75" s="1373">
        <v>90</v>
      </c>
      <c r="I75" s="1374" t="s">
        <v>887</v>
      </c>
      <c r="J75" s="1375">
        <v>1998</v>
      </c>
      <c r="K75" s="1357" t="s">
        <v>802</v>
      </c>
      <c r="L75" s="1433">
        <v>90</v>
      </c>
      <c r="M75" s="1374" t="s">
        <v>887</v>
      </c>
      <c r="N75" s="1375">
        <v>1998</v>
      </c>
    </row>
    <row r="76" spans="1:14" ht="16.5" customHeight="1">
      <c r="A76" s="40"/>
      <c r="B76" s="41"/>
      <c r="C76" s="1357" t="s">
        <v>800</v>
      </c>
      <c r="D76" s="1433">
        <v>160</v>
      </c>
      <c r="E76" s="1374" t="s">
        <v>10</v>
      </c>
      <c r="F76" s="1375">
        <v>2021</v>
      </c>
      <c r="G76" s="1357" t="s">
        <v>802</v>
      </c>
      <c r="H76" s="1373">
        <v>70</v>
      </c>
      <c r="I76" s="1374" t="s">
        <v>10</v>
      </c>
      <c r="J76" s="1375">
        <v>2014</v>
      </c>
      <c r="K76" s="1357" t="s">
        <v>802</v>
      </c>
      <c r="L76" s="1433">
        <v>70</v>
      </c>
      <c r="M76" s="1374" t="s">
        <v>10</v>
      </c>
      <c r="N76" s="1375">
        <v>2014</v>
      </c>
    </row>
    <row r="77" spans="1:14" ht="16.5" customHeight="1">
      <c r="A77" s="40"/>
      <c r="B77" s="41"/>
      <c r="C77" s="1357"/>
      <c r="D77" s="1433"/>
      <c r="E77" s="1374"/>
      <c r="F77" s="1375"/>
      <c r="G77" s="1357" t="s">
        <v>802</v>
      </c>
      <c r="H77" s="1373">
        <v>80</v>
      </c>
      <c r="I77" s="1374" t="s">
        <v>10</v>
      </c>
      <c r="J77" s="1375">
        <v>2021</v>
      </c>
      <c r="K77" s="1357" t="s">
        <v>802</v>
      </c>
      <c r="L77" s="1433">
        <v>80</v>
      </c>
      <c r="M77" s="1374" t="s">
        <v>10</v>
      </c>
      <c r="N77" s="1375">
        <v>2021</v>
      </c>
    </row>
    <row r="78" spans="1:14" ht="16.5" customHeight="1">
      <c r="A78" s="40"/>
      <c r="B78" s="41"/>
      <c r="C78" s="1357"/>
      <c r="D78" s="1433"/>
      <c r="E78" s="1374"/>
      <c r="F78" s="1375"/>
      <c r="G78" s="1357" t="s">
        <v>803</v>
      </c>
      <c r="H78" s="1373">
        <v>130</v>
      </c>
      <c r="I78" s="1374" t="s">
        <v>887</v>
      </c>
      <c r="J78" s="1375">
        <v>2005</v>
      </c>
      <c r="K78" s="1357" t="s">
        <v>803</v>
      </c>
      <c r="L78" s="1433">
        <v>130</v>
      </c>
      <c r="M78" s="1374" t="s">
        <v>887</v>
      </c>
      <c r="N78" s="1375">
        <v>2005</v>
      </c>
    </row>
    <row r="79" spans="1:14" ht="16.5" customHeight="1">
      <c r="A79" s="40"/>
      <c r="B79" s="41"/>
      <c r="C79" s="1357"/>
      <c r="D79" s="1433"/>
      <c r="E79" s="1374"/>
      <c r="F79" s="1375"/>
      <c r="G79" s="1357"/>
      <c r="H79" s="1373"/>
      <c r="I79" s="1374"/>
      <c r="J79" s="1375"/>
      <c r="K79" s="1357"/>
      <c r="L79" s="1433"/>
      <c r="M79" s="1374"/>
      <c r="N79" s="1375"/>
    </row>
    <row r="80" spans="1:14" ht="16.5" customHeight="1">
      <c r="A80" s="40"/>
      <c r="B80" s="41"/>
      <c r="C80" s="1357"/>
      <c r="D80" s="1433"/>
      <c r="E80" s="1374"/>
      <c r="F80" s="1375"/>
      <c r="G80" s="1357" t="s">
        <v>804</v>
      </c>
      <c r="H80" s="1373"/>
      <c r="I80" s="1374"/>
      <c r="J80" s="1375"/>
      <c r="K80" s="1357" t="s">
        <v>805</v>
      </c>
      <c r="L80" s="1433"/>
      <c r="M80" s="1374"/>
      <c r="N80" s="1375"/>
    </row>
    <row r="81" spans="1:14" ht="16.5" customHeight="1">
      <c r="A81" s="40"/>
      <c r="B81" s="41"/>
      <c r="C81" s="1357"/>
      <c r="D81" s="1433"/>
      <c r="E81" s="1374"/>
      <c r="F81" s="1375"/>
      <c r="G81" s="1357"/>
      <c r="H81" s="1373"/>
      <c r="I81" s="1374"/>
      <c r="J81" s="1375"/>
      <c r="K81" s="1357"/>
      <c r="L81" s="1433"/>
      <c r="M81" s="1374"/>
      <c r="N81" s="1375"/>
    </row>
    <row r="82" spans="1:14" ht="16.5" customHeight="1">
      <c r="A82" s="40"/>
      <c r="B82" s="41"/>
      <c r="C82" s="1357"/>
      <c r="D82" s="1433"/>
      <c r="E82" s="1374"/>
      <c r="F82" s="1375"/>
      <c r="G82" s="1357"/>
      <c r="H82" s="1373"/>
      <c r="I82" s="1374"/>
      <c r="J82" s="1375"/>
      <c r="K82" s="1357"/>
      <c r="L82" s="1433"/>
      <c r="M82" s="1374"/>
      <c r="N82" s="1375"/>
    </row>
    <row r="83" spans="1:14" ht="16.5" customHeight="1">
      <c r="A83" s="62"/>
      <c r="B83" s="41"/>
      <c r="C83" s="1358" t="s">
        <v>1112</v>
      </c>
      <c r="D83" s="1433">
        <v>320</v>
      </c>
      <c r="E83" s="1374"/>
      <c r="F83" s="1375"/>
      <c r="G83" s="1358" t="s">
        <v>1112</v>
      </c>
      <c r="H83" s="1373">
        <v>290</v>
      </c>
      <c r="I83" s="1374"/>
      <c r="J83" s="1375"/>
      <c r="K83" s="1358" t="s">
        <v>1112</v>
      </c>
      <c r="L83" s="1433">
        <v>290</v>
      </c>
      <c r="M83" s="1374"/>
      <c r="N83" s="1375"/>
    </row>
    <row r="84" spans="1:14" ht="16.5" customHeight="1">
      <c r="A84" s="62"/>
      <c r="B84" s="41"/>
      <c r="C84" s="1358" t="s">
        <v>1113</v>
      </c>
      <c r="D84" s="1433">
        <v>160</v>
      </c>
      <c r="E84" s="1374"/>
      <c r="F84" s="1375"/>
      <c r="G84" s="1358" t="s">
        <v>1113</v>
      </c>
      <c r="H84" s="1373">
        <v>80</v>
      </c>
      <c r="I84" s="1374"/>
      <c r="J84" s="1375"/>
      <c r="K84" s="1358" t="s">
        <v>1113</v>
      </c>
      <c r="L84" s="1433">
        <v>80</v>
      </c>
      <c r="M84" s="1374"/>
      <c r="N84" s="1375"/>
    </row>
    <row r="85" spans="1:14" ht="16.5" customHeight="1">
      <c r="A85" s="40"/>
      <c r="B85" s="41"/>
      <c r="C85" s="1360" t="s">
        <v>1114</v>
      </c>
      <c r="D85" s="1433">
        <f>SUM(D83:D84)</f>
        <v>480</v>
      </c>
      <c r="E85" s="1374"/>
      <c r="F85" s="1375"/>
      <c r="G85" s="1360" t="s">
        <v>1114</v>
      </c>
      <c r="H85" s="1373">
        <f>SUM(H83:H84)</f>
        <v>370</v>
      </c>
      <c r="I85" s="1374"/>
      <c r="J85" s="1375"/>
      <c r="K85" s="1360" t="s">
        <v>1114</v>
      </c>
      <c r="L85" s="1433">
        <f>SUM(L83:L84)</f>
        <v>370</v>
      </c>
      <c r="M85" s="1374"/>
      <c r="N85" s="1375"/>
    </row>
    <row r="86" spans="1:14" ht="16.5" customHeight="1">
      <c r="A86" s="40"/>
      <c r="B86" s="41"/>
      <c r="C86" s="1358"/>
      <c r="D86" s="1440"/>
      <c r="E86" s="1374"/>
      <c r="F86" s="1375"/>
      <c r="G86" s="1358"/>
      <c r="H86" s="1380"/>
      <c r="I86" s="1374"/>
      <c r="J86" s="1375"/>
      <c r="K86" s="1358"/>
      <c r="L86" s="1440"/>
      <c r="M86" s="1374"/>
      <c r="N86" s="1375"/>
    </row>
    <row r="87" spans="1:14" ht="16.5" customHeight="1">
      <c r="A87" s="10"/>
      <c r="B87" s="41"/>
      <c r="C87" s="1381"/>
      <c r="D87" s="1470"/>
      <c r="E87" s="1456"/>
      <c r="F87" s="1453"/>
      <c r="G87" s="1381"/>
      <c r="H87" s="1451"/>
      <c r="I87" s="1456"/>
      <c r="J87" s="1453"/>
      <c r="K87" s="1381"/>
      <c r="L87" s="1470"/>
      <c r="M87" s="1456"/>
      <c r="N87" s="1453"/>
    </row>
    <row r="88" spans="1:14" ht="16.5" customHeight="1">
      <c r="A88" s="10"/>
      <c r="B88" s="41"/>
      <c r="C88" s="1357"/>
      <c r="D88" s="1440"/>
      <c r="E88" s="1374"/>
      <c r="F88" s="1375"/>
      <c r="G88" s="1357"/>
      <c r="H88" s="1380"/>
      <c r="I88" s="1374"/>
      <c r="J88" s="1375"/>
      <c r="K88" s="1357"/>
      <c r="L88" s="1440"/>
      <c r="M88" s="1374"/>
      <c r="N88" s="1375"/>
    </row>
    <row r="89" spans="1:14" ht="16.5" customHeight="1">
      <c r="A89" s="10"/>
      <c r="B89" s="41" t="s">
        <v>460</v>
      </c>
      <c r="C89" s="1357" t="s">
        <v>861</v>
      </c>
      <c r="D89" s="1433">
        <v>1200</v>
      </c>
      <c r="E89" s="1374" t="s">
        <v>11</v>
      </c>
      <c r="F89" s="1375">
        <v>2023</v>
      </c>
      <c r="G89" s="1357" t="s">
        <v>861</v>
      </c>
      <c r="H89" s="1373">
        <v>450</v>
      </c>
      <c r="I89" s="1374" t="s">
        <v>11</v>
      </c>
      <c r="J89" s="1375">
        <v>2023</v>
      </c>
      <c r="K89" s="1357" t="s">
        <v>861</v>
      </c>
      <c r="L89" s="1433">
        <v>500</v>
      </c>
      <c r="M89" s="1374" t="s">
        <v>11</v>
      </c>
      <c r="N89" s="1375">
        <v>2023</v>
      </c>
    </row>
    <row r="90" spans="1:14" ht="16.5" customHeight="1">
      <c r="A90" s="40"/>
      <c r="B90" s="41"/>
      <c r="C90" s="1357"/>
      <c r="D90" s="1433"/>
      <c r="E90" s="1374"/>
      <c r="F90" s="1375"/>
      <c r="G90" s="1357"/>
      <c r="H90" s="1373"/>
      <c r="I90" s="1374"/>
      <c r="J90" s="1375"/>
      <c r="K90" s="1357"/>
      <c r="L90" s="1433"/>
      <c r="M90" s="1374"/>
      <c r="N90" s="1375"/>
    </row>
    <row r="91" spans="1:14" ht="16.5" customHeight="1">
      <c r="A91" s="62"/>
      <c r="B91" s="41"/>
      <c r="C91" s="1358" t="s">
        <v>1112</v>
      </c>
      <c r="D91" s="1433">
        <v>0</v>
      </c>
      <c r="E91" s="1374"/>
      <c r="F91" s="1375"/>
      <c r="G91" s="1358" t="s">
        <v>1112</v>
      </c>
      <c r="H91" s="1373">
        <v>0</v>
      </c>
      <c r="I91" s="1374"/>
      <c r="J91" s="1375"/>
      <c r="K91" s="1358" t="s">
        <v>1112</v>
      </c>
      <c r="L91" s="1433">
        <v>0</v>
      </c>
      <c r="M91" s="1374"/>
      <c r="N91" s="1375"/>
    </row>
    <row r="92" spans="1:14" ht="16.5" customHeight="1">
      <c r="A92" s="62"/>
      <c r="B92" s="41"/>
      <c r="C92" s="1358" t="s">
        <v>1113</v>
      </c>
      <c r="D92" s="1433">
        <v>1200</v>
      </c>
      <c r="E92" s="1374"/>
      <c r="F92" s="1375"/>
      <c r="G92" s="1358" t="s">
        <v>1113</v>
      </c>
      <c r="H92" s="1373">
        <v>450</v>
      </c>
      <c r="I92" s="1374"/>
      <c r="J92" s="1375"/>
      <c r="K92" s="1358" t="s">
        <v>1113</v>
      </c>
      <c r="L92" s="1433">
        <v>500</v>
      </c>
      <c r="M92" s="1374"/>
      <c r="N92" s="1375"/>
    </row>
    <row r="93" spans="1:14" ht="16.5" customHeight="1">
      <c r="A93" s="40"/>
      <c r="B93" s="41"/>
      <c r="C93" s="1360" t="s">
        <v>1114</v>
      </c>
      <c r="D93" s="1433">
        <v>1200</v>
      </c>
      <c r="E93" s="1374"/>
      <c r="F93" s="1375"/>
      <c r="G93" s="1360" t="s">
        <v>1114</v>
      </c>
      <c r="H93" s="1373">
        <v>450</v>
      </c>
      <c r="I93" s="1374"/>
      <c r="J93" s="1375"/>
      <c r="K93" s="1360" t="s">
        <v>1114</v>
      </c>
      <c r="L93" s="1433">
        <v>500</v>
      </c>
      <c r="M93" s="1374"/>
      <c r="N93" s="1375"/>
    </row>
    <row r="94" spans="1:14" ht="16.5" customHeight="1">
      <c r="A94" s="10"/>
      <c r="B94" s="41"/>
      <c r="C94" s="1368"/>
      <c r="D94" s="1440"/>
      <c r="E94" s="1374"/>
      <c r="F94" s="1375"/>
      <c r="G94" s="1368"/>
      <c r="H94" s="1380"/>
      <c r="I94" s="1374"/>
      <c r="J94" s="1375"/>
      <c r="K94" s="1368"/>
      <c r="L94" s="1440"/>
      <c r="M94" s="1374"/>
      <c r="N94" s="1375"/>
    </row>
    <row r="95" spans="1:14" ht="16.5" customHeight="1">
      <c r="A95" s="15"/>
      <c r="C95" s="1381"/>
      <c r="D95" s="1471"/>
      <c r="E95" s="1383"/>
      <c r="F95" s="1384"/>
      <c r="G95" s="1381"/>
      <c r="H95" s="1382"/>
      <c r="I95" s="1383"/>
      <c r="J95" s="1384"/>
      <c r="K95" s="1381"/>
      <c r="L95" s="1471"/>
      <c r="M95" s="1383"/>
      <c r="N95" s="1384"/>
    </row>
    <row r="96" spans="1:14" ht="16.5" customHeight="1">
      <c r="A96" s="15"/>
      <c r="C96" s="470"/>
      <c r="D96" s="817"/>
      <c r="E96" s="384"/>
      <c r="F96" s="504"/>
      <c r="G96" s="499"/>
      <c r="H96" s="817"/>
      <c r="I96" s="384"/>
      <c r="J96" s="504"/>
      <c r="K96" s="499"/>
      <c r="L96" s="817"/>
      <c r="M96" s="384"/>
      <c r="N96" s="504"/>
    </row>
    <row r="97" spans="1:14" ht="16.5" customHeight="1">
      <c r="A97" s="10"/>
      <c r="B97" s="41" t="s">
        <v>461</v>
      </c>
      <c r="C97" s="5" t="s">
        <v>60</v>
      </c>
      <c r="D97" s="829">
        <v>300</v>
      </c>
      <c r="E97" s="29" t="s">
        <v>20</v>
      </c>
      <c r="F97" s="7"/>
      <c r="G97" s="14" t="s">
        <v>888</v>
      </c>
      <c r="H97" s="829">
        <v>70</v>
      </c>
      <c r="I97" s="29" t="s">
        <v>20</v>
      </c>
      <c r="J97" s="7"/>
      <c r="K97" s="309" t="s">
        <v>61</v>
      </c>
      <c r="L97" s="829">
        <v>205</v>
      </c>
      <c r="M97" s="32" t="s">
        <v>20</v>
      </c>
      <c r="N97" s="7"/>
    </row>
    <row r="98" spans="1:14" ht="16.5" customHeight="1">
      <c r="A98" s="10"/>
      <c r="B98" s="19"/>
      <c r="C98" s="5" t="s">
        <v>61</v>
      </c>
      <c r="D98" s="829">
        <v>200</v>
      </c>
      <c r="E98" s="29" t="s">
        <v>20</v>
      </c>
      <c r="F98" s="7"/>
      <c r="G98" s="14" t="s">
        <v>889</v>
      </c>
      <c r="H98" s="829">
        <v>130</v>
      </c>
      <c r="I98" s="29" t="s">
        <v>20</v>
      </c>
      <c r="J98" s="7"/>
      <c r="K98" s="14"/>
      <c r="L98" s="829"/>
      <c r="M98" s="29"/>
      <c r="N98" s="7"/>
    </row>
    <row r="99" spans="1:14" ht="16.5" customHeight="1">
      <c r="A99" s="10"/>
      <c r="B99" s="19"/>
      <c r="C99" s="5"/>
      <c r="D99" s="829"/>
      <c r="E99" s="29"/>
      <c r="F99" s="7"/>
      <c r="G99" s="14"/>
      <c r="H99" s="829"/>
      <c r="I99" s="29"/>
      <c r="J99" s="7"/>
      <c r="K99" s="14"/>
      <c r="L99" s="829"/>
      <c r="M99" s="29"/>
      <c r="N99" s="7"/>
    </row>
    <row r="100" spans="1:14" ht="16.5" customHeight="1">
      <c r="A100" s="10"/>
      <c r="B100" s="19"/>
      <c r="C100" s="5"/>
      <c r="D100" s="829"/>
      <c r="E100" s="29"/>
      <c r="F100" s="7"/>
      <c r="G100" s="14"/>
      <c r="H100" s="829"/>
      <c r="I100" s="29"/>
      <c r="J100" s="7"/>
      <c r="K100" s="14"/>
      <c r="L100" s="829"/>
      <c r="M100" s="29"/>
      <c r="N100" s="7"/>
    </row>
    <row r="101" spans="1:14" ht="16.5" customHeight="1">
      <c r="A101" s="10"/>
      <c r="B101" s="19"/>
      <c r="C101" s="5"/>
      <c r="D101" s="829"/>
      <c r="E101" s="29"/>
      <c r="F101" s="7"/>
      <c r="G101" s="14"/>
      <c r="H101" s="829"/>
      <c r="I101" s="29"/>
      <c r="J101" s="7"/>
      <c r="K101" s="14"/>
      <c r="L101" s="829"/>
      <c r="M101" s="29"/>
      <c r="N101" s="7"/>
    </row>
    <row r="102" spans="1:14" ht="16.5" customHeight="1">
      <c r="A102" s="10"/>
      <c r="B102" s="32"/>
      <c r="C102" s="126" t="s">
        <v>1112</v>
      </c>
      <c r="D102" s="818">
        <v>500</v>
      </c>
      <c r="E102" s="391"/>
      <c r="F102" s="501"/>
      <c r="G102" s="4" t="s">
        <v>1112</v>
      </c>
      <c r="H102" s="818">
        <v>200</v>
      </c>
      <c r="I102" s="391"/>
      <c r="J102" s="501"/>
      <c r="K102" s="4" t="s">
        <v>1112</v>
      </c>
      <c r="L102" s="823">
        <v>205</v>
      </c>
      <c r="M102" s="32"/>
      <c r="N102" s="316"/>
    </row>
    <row r="103" spans="1:14" ht="16.5" customHeight="1">
      <c r="A103" s="10"/>
      <c r="B103" s="32"/>
      <c r="C103" s="126" t="s">
        <v>1113</v>
      </c>
      <c r="D103" s="818">
        <v>0</v>
      </c>
      <c r="E103" s="391"/>
      <c r="F103" s="501"/>
      <c r="G103" s="4" t="s">
        <v>1113</v>
      </c>
      <c r="H103" s="818">
        <v>0</v>
      </c>
      <c r="I103" s="391"/>
      <c r="J103" s="501"/>
      <c r="K103" s="4" t="s">
        <v>1113</v>
      </c>
      <c r="L103" s="823">
        <v>0</v>
      </c>
      <c r="M103" s="32"/>
      <c r="N103" s="316"/>
    </row>
    <row r="104" spans="1:14" ht="16.5" customHeight="1">
      <c r="A104" s="10"/>
      <c r="B104" s="32"/>
      <c r="C104" s="126" t="s">
        <v>1114</v>
      </c>
      <c r="D104" s="818">
        <v>500</v>
      </c>
      <c r="E104" s="391"/>
      <c r="F104" s="501"/>
      <c r="G104" s="4" t="s">
        <v>1114</v>
      </c>
      <c r="H104" s="818">
        <v>200</v>
      </c>
      <c r="I104" s="391"/>
      <c r="J104" s="501"/>
      <c r="K104" s="4" t="s">
        <v>1114</v>
      </c>
      <c r="L104" s="823">
        <v>205</v>
      </c>
      <c r="M104" s="32"/>
      <c r="N104" s="316"/>
    </row>
    <row r="105" spans="1:14" ht="16.5" customHeight="1">
      <c r="A105" s="10"/>
      <c r="B105" s="168"/>
      <c r="C105" s="489"/>
      <c r="D105" s="819"/>
      <c r="E105" s="385"/>
      <c r="F105" s="418"/>
      <c r="G105" s="421"/>
      <c r="H105" s="819"/>
      <c r="I105" s="385"/>
      <c r="J105" s="418"/>
      <c r="K105" s="421"/>
      <c r="L105" s="819"/>
      <c r="M105" s="385"/>
      <c r="N105" s="418"/>
    </row>
    <row r="106" spans="1:14" ht="16.5" customHeight="1">
      <c r="A106" s="15"/>
      <c r="C106" s="470"/>
      <c r="D106" s="820"/>
      <c r="E106" s="386"/>
      <c r="F106" s="504"/>
      <c r="G106" s="1506"/>
      <c r="H106" s="1507"/>
      <c r="I106" s="1508"/>
      <c r="J106" s="1509"/>
      <c r="K106" s="499"/>
      <c r="L106" s="820"/>
      <c r="M106" s="386"/>
      <c r="N106" s="504"/>
    </row>
    <row r="107" spans="1:14" ht="16.5" customHeight="1">
      <c r="A107" s="10"/>
      <c r="B107" s="19" t="s">
        <v>462</v>
      </c>
      <c r="C107" s="5" t="s">
        <v>242</v>
      </c>
      <c r="D107" s="829">
        <v>1100</v>
      </c>
      <c r="E107" s="391" t="s">
        <v>20</v>
      </c>
      <c r="F107" s="7"/>
      <c r="G107" s="1488" t="s">
        <v>12</v>
      </c>
      <c r="H107" s="1563">
        <v>400</v>
      </c>
      <c r="I107" s="1511" t="s">
        <v>20</v>
      </c>
      <c r="J107" s="1587"/>
      <c r="K107" s="14" t="s">
        <v>243</v>
      </c>
      <c r="L107" s="829">
        <v>390</v>
      </c>
      <c r="M107" s="29" t="s">
        <v>882</v>
      </c>
      <c r="N107" s="7"/>
    </row>
    <row r="108" spans="1:14" ht="16.5" customHeight="1">
      <c r="A108" s="10"/>
      <c r="B108" s="19"/>
      <c r="C108" s="5" t="s">
        <v>156</v>
      </c>
      <c r="D108" s="829">
        <v>900</v>
      </c>
      <c r="E108" s="391" t="s">
        <v>20</v>
      </c>
      <c r="F108" s="7"/>
      <c r="G108" s="1496" t="s">
        <v>34</v>
      </c>
      <c r="H108" s="1588">
        <v>-140</v>
      </c>
      <c r="I108" s="1589" t="s">
        <v>228</v>
      </c>
      <c r="J108" s="1587">
        <v>2006</v>
      </c>
      <c r="K108" s="14"/>
      <c r="L108" s="829"/>
      <c r="M108" s="29"/>
      <c r="N108" s="7"/>
    </row>
    <row r="109" spans="1:14" ht="16.5" customHeight="1">
      <c r="A109" s="10"/>
      <c r="B109" s="19"/>
      <c r="C109" s="300" t="s">
        <v>34</v>
      </c>
      <c r="D109" s="829">
        <v>1000</v>
      </c>
      <c r="E109" s="391" t="s">
        <v>20</v>
      </c>
      <c r="F109" s="7">
        <v>2013</v>
      </c>
      <c r="G109" s="1488" t="s">
        <v>156</v>
      </c>
      <c r="H109" s="1563">
        <v>470</v>
      </c>
      <c r="I109" s="1511" t="s">
        <v>20</v>
      </c>
      <c r="J109" s="1587"/>
      <c r="K109" s="14"/>
      <c r="L109" s="829"/>
      <c r="M109" s="29"/>
      <c r="N109" s="7"/>
    </row>
    <row r="110" spans="1:14" ht="16.5" customHeight="1">
      <c r="A110" s="10"/>
      <c r="B110" s="19"/>
      <c r="C110" s="5" t="s">
        <v>54</v>
      </c>
      <c r="D110" s="829">
        <v>800</v>
      </c>
      <c r="E110" s="391" t="s">
        <v>20</v>
      </c>
      <c r="F110" s="7">
        <v>2010</v>
      </c>
      <c r="G110" s="1496" t="s">
        <v>34</v>
      </c>
      <c r="H110" s="1563">
        <v>50</v>
      </c>
      <c r="I110" s="1511" t="s">
        <v>20</v>
      </c>
      <c r="J110" s="1587">
        <v>2007</v>
      </c>
      <c r="K110" s="14" t="s">
        <v>1</v>
      </c>
      <c r="L110" s="829" t="s">
        <v>1</v>
      </c>
      <c r="M110" s="29" t="s">
        <v>1</v>
      </c>
      <c r="N110" s="7" t="s">
        <v>1</v>
      </c>
    </row>
    <row r="111" spans="1:14" ht="16.5" customHeight="1">
      <c r="A111" s="10"/>
      <c r="B111" s="19"/>
      <c r="C111" s="300" t="s">
        <v>34</v>
      </c>
      <c r="D111" s="829">
        <v>200</v>
      </c>
      <c r="E111" s="29" t="s">
        <v>20</v>
      </c>
      <c r="F111" s="7">
        <v>2015</v>
      </c>
      <c r="G111" s="1496" t="s">
        <v>34</v>
      </c>
      <c r="H111" s="1563">
        <v>1300</v>
      </c>
      <c r="I111" s="1511" t="s">
        <v>20</v>
      </c>
      <c r="J111" s="1587">
        <v>2012</v>
      </c>
      <c r="K111" s="14"/>
      <c r="L111" s="829"/>
      <c r="M111" s="29"/>
      <c r="N111" s="7"/>
    </row>
    <row r="112" spans="1:14" ht="16.5" customHeight="1">
      <c r="A112" s="10"/>
      <c r="B112" s="19"/>
      <c r="C112" s="5"/>
      <c r="D112" s="829"/>
      <c r="E112" s="29"/>
      <c r="F112" s="7"/>
      <c r="G112" s="1496" t="s">
        <v>702</v>
      </c>
      <c r="H112" s="1510">
        <v>300</v>
      </c>
      <c r="I112" s="1511" t="s">
        <v>20</v>
      </c>
      <c r="J112" s="1512">
        <v>2016</v>
      </c>
      <c r="K112" s="14"/>
      <c r="L112" s="829"/>
      <c r="M112" s="29"/>
      <c r="N112" s="7"/>
    </row>
    <row r="113" spans="1:14" ht="16.5" customHeight="1">
      <c r="A113" s="10"/>
      <c r="B113" s="19"/>
      <c r="C113" s="5"/>
      <c r="D113" s="829"/>
      <c r="E113" s="29"/>
      <c r="F113" s="7"/>
      <c r="G113" s="1496"/>
      <c r="H113" s="1563"/>
      <c r="I113" s="1589"/>
      <c r="J113" s="1587"/>
      <c r="L113" s="829"/>
      <c r="M113" s="29"/>
      <c r="N113" s="7"/>
    </row>
    <row r="114" spans="1:14" ht="16.5" customHeight="1">
      <c r="A114" s="10"/>
      <c r="B114" s="19"/>
      <c r="C114" s="5"/>
      <c r="D114" s="829"/>
      <c r="E114" s="29"/>
      <c r="F114" s="7"/>
      <c r="G114" s="1568" t="s">
        <v>1208</v>
      </c>
      <c r="H114" s="1563"/>
      <c r="I114" s="1589"/>
      <c r="J114" s="1587"/>
      <c r="L114" s="829"/>
      <c r="M114" s="29"/>
      <c r="N114" s="7"/>
    </row>
    <row r="115" spans="1:14" ht="16.5" customHeight="1">
      <c r="A115" s="10"/>
      <c r="B115" s="19"/>
      <c r="C115" s="5"/>
      <c r="D115" s="829"/>
      <c r="E115" s="29"/>
      <c r="F115" s="7"/>
      <c r="G115" s="1496"/>
      <c r="H115" s="1563"/>
      <c r="I115" s="1589"/>
      <c r="J115" s="1587"/>
      <c r="L115" s="829"/>
      <c r="M115" s="29"/>
      <c r="N115" s="7"/>
    </row>
    <row r="116" spans="1:14" ht="16.5" customHeight="1">
      <c r="A116" s="10"/>
      <c r="B116" s="32"/>
      <c r="C116" s="126" t="s">
        <v>1112</v>
      </c>
      <c r="D116" s="818">
        <v>4000</v>
      </c>
      <c r="E116" s="391"/>
      <c r="F116" s="501"/>
      <c r="G116" s="1498" t="s">
        <v>1112</v>
      </c>
      <c r="H116" s="1510">
        <f>SUM(H107,H109,H110,H111,H112)</f>
        <v>2520</v>
      </c>
      <c r="I116" s="1511"/>
      <c r="J116" s="1512"/>
      <c r="K116" s="4" t="s">
        <v>1112</v>
      </c>
      <c r="L116" s="823">
        <v>390</v>
      </c>
      <c r="M116" s="32"/>
      <c r="N116" s="316"/>
    </row>
    <row r="117" spans="1:14" ht="16.5" customHeight="1">
      <c r="A117" s="10"/>
      <c r="B117" s="32"/>
      <c r="C117" s="126" t="s">
        <v>1113</v>
      </c>
      <c r="D117" s="818">
        <v>0</v>
      </c>
      <c r="E117" s="391"/>
      <c r="F117" s="501"/>
      <c r="G117" s="1498" t="s">
        <v>1113</v>
      </c>
      <c r="H117" s="1510">
        <v>0</v>
      </c>
      <c r="I117" s="1511"/>
      <c r="J117" s="1512"/>
      <c r="K117" s="4" t="s">
        <v>1113</v>
      </c>
      <c r="L117" s="823">
        <v>0</v>
      </c>
      <c r="M117" s="32"/>
      <c r="N117" s="316"/>
    </row>
    <row r="118" spans="1:14" ht="16.5" customHeight="1">
      <c r="A118" s="10"/>
      <c r="B118" s="32"/>
      <c r="C118" s="126" t="s">
        <v>1114</v>
      </c>
      <c r="D118" s="818">
        <v>4000</v>
      </c>
      <c r="E118" s="391"/>
      <c r="F118" s="501"/>
      <c r="G118" s="1498" t="s">
        <v>1114</v>
      </c>
      <c r="H118" s="1510">
        <f>SUM(H116:H117)</f>
        <v>2520</v>
      </c>
      <c r="I118" s="1511"/>
      <c r="J118" s="1512"/>
      <c r="K118" s="4" t="s">
        <v>1114</v>
      </c>
      <c r="L118" s="823">
        <v>390</v>
      </c>
      <c r="M118" s="32"/>
      <c r="N118" s="316"/>
    </row>
    <row r="119" spans="1:14" ht="16.5" customHeight="1">
      <c r="A119" s="15"/>
      <c r="C119" s="469"/>
      <c r="D119" s="837"/>
      <c r="E119" s="350"/>
      <c r="F119" s="444"/>
      <c r="G119" s="1502"/>
      <c r="H119" s="1590"/>
      <c r="I119" s="1591"/>
      <c r="J119" s="1515"/>
      <c r="K119" s="473"/>
      <c r="L119" s="837"/>
      <c r="M119" s="350"/>
      <c r="N119" s="444"/>
    </row>
    <row r="120" spans="1:14" ht="16.5" customHeight="1">
      <c r="A120" s="15"/>
      <c r="C120" s="470"/>
      <c r="D120" s="838"/>
      <c r="E120" s="386"/>
      <c r="F120" s="504"/>
      <c r="G120" s="499"/>
      <c r="H120" s="838"/>
      <c r="I120" s="386"/>
      <c r="J120" s="504"/>
      <c r="K120" s="499"/>
      <c r="L120" s="838"/>
      <c r="M120" s="386"/>
      <c r="N120" s="504"/>
    </row>
    <row r="121" spans="1:14" ht="16.5" customHeight="1">
      <c r="A121" s="10"/>
      <c r="B121" s="41" t="s">
        <v>463</v>
      </c>
      <c r="C121" s="300" t="s">
        <v>706</v>
      </c>
      <c r="D121" s="818">
        <v>860</v>
      </c>
      <c r="E121" s="391" t="s">
        <v>20</v>
      </c>
      <c r="F121" s="501">
        <v>2015</v>
      </c>
      <c r="G121" s="309" t="s">
        <v>706</v>
      </c>
      <c r="H121" s="818">
        <v>100</v>
      </c>
      <c r="I121" s="391" t="s">
        <v>20</v>
      </c>
      <c r="J121" s="501">
        <v>1995</v>
      </c>
      <c r="K121" s="309" t="s">
        <v>706</v>
      </c>
      <c r="L121" s="829">
        <v>136</v>
      </c>
      <c r="M121" s="32" t="s">
        <v>890</v>
      </c>
      <c r="N121" s="316">
        <v>1995</v>
      </c>
    </row>
    <row r="122" spans="1:14" ht="16.5" customHeight="1">
      <c r="A122" s="10"/>
      <c r="B122" s="32"/>
      <c r="C122" s="300" t="s">
        <v>34</v>
      </c>
      <c r="D122" s="818">
        <v>40</v>
      </c>
      <c r="E122" s="391" t="s">
        <v>10</v>
      </c>
      <c r="F122" s="501">
        <v>2020</v>
      </c>
      <c r="G122" s="309" t="s">
        <v>1146</v>
      </c>
      <c r="H122" s="818">
        <v>250</v>
      </c>
      <c r="I122" s="415" t="s">
        <v>868</v>
      </c>
      <c r="J122" s="501">
        <v>1993</v>
      </c>
      <c r="K122" s="309" t="s">
        <v>1147</v>
      </c>
      <c r="L122" s="823">
        <v>450</v>
      </c>
      <c r="M122" s="391" t="s">
        <v>903</v>
      </c>
      <c r="N122" s="316">
        <v>2024</v>
      </c>
    </row>
    <row r="123" spans="1:14" ht="16.5" customHeight="1">
      <c r="A123" s="10"/>
      <c r="B123" s="32"/>
      <c r="C123" s="300" t="s">
        <v>34</v>
      </c>
      <c r="D123" s="818">
        <v>1100</v>
      </c>
      <c r="E123" s="391" t="s">
        <v>892</v>
      </c>
      <c r="F123" s="501">
        <v>2024</v>
      </c>
      <c r="G123" s="309" t="s">
        <v>891</v>
      </c>
      <c r="H123" s="818">
        <v>200</v>
      </c>
      <c r="I123" s="391" t="s">
        <v>20</v>
      </c>
      <c r="J123" s="501">
        <v>1998</v>
      </c>
      <c r="L123" s="823" t="s">
        <v>954</v>
      </c>
      <c r="M123" s="32" t="s">
        <v>954</v>
      </c>
      <c r="N123" s="316" t="s">
        <v>954</v>
      </c>
    </row>
    <row r="124" spans="1:14" ht="16.5" customHeight="1">
      <c r="A124" s="10"/>
      <c r="B124" s="32"/>
      <c r="C124" s="300" t="s">
        <v>1148</v>
      </c>
      <c r="D124" s="818">
        <v>1000</v>
      </c>
      <c r="E124" s="391" t="s">
        <v>903</v>
      </c>
      <c r="F124" s="501">
        <v>2023</v>
      </c>
      <c r="G124" s="309" t="s">
        <v>1146</v>
      </c>
      <c r="H124" s="818">
        <v>100</v>
      </c>
      <c r="I124" s="391" t="s">
        <v>893</v>
      </c>
      <c r="J124" s="501">
        <v>2011</v>
      </c>
      <c r="L124" s="823"/>
      <c r="M124" s="32"/>
      <c r="N124" s="316"/>
    </row>
    <row r="125" spans="1:14" ht="16.5" customHeight="1">
      <c r="A125" s="10"/>
      <c r="B125" s="32"/>
      <c r="C125" s="300" t="s">
        <v>1149</v>
      </c>
      <c r="D125" s="818">
        <v>1000</v>
      </c>
      <c r="E125" s="391" t="s">
        <v>903</v>
      </c>
      <c r="F125" s="501" t="s">
        <v>237</v>
      </c>
      <c r="H125" s="818">
        <v>800</v>
      </c>
      <c r="I125" s="391" t="s">
        <v>903</v>
      </c>
      <c r="J125" s="501" t="s">
        <v>237</v>
      </c>
      <c r="L125" s="823"/>
      <c r="M125" s="32"/>
      <c r="N125" s="316"/>
    </row>
    <row r="126" spans="1:14" ht="16.5" customHeight="1">
      <c r="A126" s="10"/>
      <c r="B126" s="32"/>
      <c r="C126" s="300" t="s">
        <v>2</v>
      </c>
      <c r="D126" s="818"/>
      <c r="E126" s="391" t="s">
        <v>1150</v>
      </c>
      <c r="F126" s="501" t="s">
        <v>2</v>
      </c>
      <c r="H126" s="818"/>
      <c r="I126" s="391"/>
      <c r="J126" s="501"/>
      <c r="L126" s="823"/>
      <c r="M126" s="32"/>
      <c r="N126" s="316"/>
    </row>
    <row r="127" spans="1:14" ht="16.5" customHeight="1">
      <c r="A127" s="10"/>
      <c r="B127" s="32"/>
      <c r="C127" s="300"/>
      <c r="D127" s="818"/>
      <c r="E127" s="391"/>
      <c r="F127" s="501"/>
      <c r="H127" s="818"/>
      <c r="I127" s="391"/>
      <c r="J127" s="501"/>
      <c r="L127" s="823"/>
      <c r="M127" s="32"/>
      <c r="N127" s="316"/>
    </row>
    <row r="128" spans="1:14" ht="16.5" customHeight="1">
      <c r="A128" s="10"/>
      <c r="B128" s="32"/>
      <c r="C128" s="300"/>
      <c r="D128" s="818"/>
      <c r="E128" s="391"/>
      <c r="F128" s="501"/>
      <c r="H128" s="818"/>
      <c r="I128" s="391"/>
      <c r="J128" s="501"/>
      <c r="L128" s="823"/>
      <c r="M128" s="32"/>
      <c r="N128" s="316"/>
    </row>
    <row r="129" spans="1:14" ht="16.5" customHeight="1">
      <c r="A129" s="10"/>
      <c r="B129" s="32"/>
      <c r="C129" s="126" t="s">
        <v>1112</v>
      </c>
      <c r="D129" s="818">
        <v>860</v>
      </c>
      <c r="E129" s="391"/>
      <c r="F129" s="501"/>
      <c r="G129" s="4" t="s">
        <v>1112</v>
      </c>
      <c r="H129" s="818">
        <v>650</v>
      </c>
      <c r="I129" s="391"/>
      <c r="J129" s="501"/>
      <c r="K129" s="4" t="s">
        <v>1112</v>
      </c>
      <c r="L129" s="823">
        <v>136</v>
      </c>
      <c r="M129" s="32"/>
      <c r="N129" s="316"/>
    </row>
    <row r="130" spans="1:14" ht="16.5" customHeight="1">
      <c r="A130" s="10"/>
      <c r="B130" s="32"/>
      <c r="C130" s="126" t="s">
        <v>1113</v>
      </c>
      <c r="D130" s="818">
        <v>2040</v>
      </c>
      <c r="E130" s="391"/>
      <c r="F130" s="501"/>
      <c r="G130" s="4" t="s">
        <v>1113</v>
      </c>
      <c r="H130" s="818">
        <v>800</v>
      </c>
      <c r="I130" s="391"/>
      <c r="J130" s="501"/>
      <c r="K130" s="4" t="s">
        <v>1113</v>
      </c>
      <c r="L130" s="823">
        <v>0</v>
      </c>
      <c r="M130" s="32"/>
      <c r="N130" s="316"/>
    </row>
    <row r="131" spans="1:14" ht="16.5" customHeight="1">
      <c r="A131" s="10"/>
      <c r="B131" s="32"/>
      <c r="C131" s="126" t="s">
        <v>1114</v>
      </c>
      <c r="D131" s="818">
        <v>2900</v>
      </c>
      <c r="E131" s="391"/>
      <c r="F131" s="501"/>
      <c r="G131" s="4" t="s">
        <v>1114</v>
      </c>
      <c r="H131" s="818">
        <v>1450</v>
      </c>
      <c r="I131" s="391"/>
      <c r="J131" s="501"/>
      <c r="K131" s="4" t="s">
        <v>1114</v>
      </c>
      <c r="L131" s="823">
        <v>136</v>
      </c>
      <c r="M131" s="32"/>
      <c r="N131" s="316"/>
    </row>
    <row r="132" spans="1:14" ht="16.5" customHeight="1">
      <c r="A132" s="33"/>
      <c r="B132" s="131"/>
      <c r="C132" s="469"/>
      <c r="D132" s="819"/>
      <c r="E132" s="387"/>
      <c r="F132" s="444"/>
      <c r="G132" s="473"/>
      <c r="H132" s="819"/>
      <c r="I132" s="387"/>
      <c r="J132" s="444"/>
      <c r="K132" s="473"/>
      <c r="L132" s="819"/>
      <c r="M132" s="387"/>
      <c r="N132" s="444"/>
    </row>
    <row r="133" spans="1:14" s="3" customFormat="1" ht="16.5" customHeight="1">
      <c r="C133" s="445"/>
      <c r="D133" s="804"/>
      <c r="E133" s="161"/>
      <c r="F133" s="137"/>
      <c r="G133" s="445"/>
      <c r="H133" s="804"/>
      <c r="I133" s="161"/>
      <c r="J133" s="137"/>
      <c r="K133" s="445"/>
      <c r="L133" s="804"/>
      <c r="M133" s="161"/>
      <c r="N133" s="137"/>
    </row>
  </sheetData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37" firstPageNumber="95" orientation="portrait" useFirstPageNumber="1" r:id="rId1"/>
  <headerFooter scaleWithDoc="0" alignWithMargins="0">
    <oddFooter>&amp;C101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FF00"/>
    <pageSetUpPr fitToPage="1"/>
  </sheetPr>
  <dimension ref="A1:AG114"/>
  <sheetViews>
    <sheetView showGridLines="0" view="pageBreakPreview" zoomScaleNormal="96" zoomScaleSheetLayoutView="100" workbookViewId="0">
      <pane ySplit="5" topLeftCell="A6" activePane="bottomLeft" state="frozen"/>
      <selection activeCell="K35" sqref="K35"/>
      <selection pane="bottomLeft" activeCell="J19" sqref="J19"/>
    </sheetView>
  </sheetViews>
  <sheetFormatPr defaultColWidth="9" defaultRowHeight="14.25"/>
  <cols>
    <col min="1" max="1" width="1.625" style="2" customWidth="1"/>
    <col min="2" max="2" width="14.625" style="2" customWidth="1"/>
    <col min="3" max="3" width="39.875" style="309" customWidth="1"/>
    <col min="4" max="4" width="8.875" style="804" customWidth="1"/>
    <col min="5" max="5" width="6.875" style="161" customWidth="1"/>
    <col min="6" max="6" width="8.75" style="137" customWidth="1"/>
    <col min="7" max="7" width="39.875" style="309" customWidth="1"/>
    <col min="8" max="8" width="8.875" style="804" customWidth="1"/>
    <col min="9" max="9" width="6.875" style="161" customWidth="1"/>
    <col min="10" max="10" width="8.75" style="137" customWidth="1"/>
    <col min="11" max="11" width="39.875" style="309" customWidth="1"/>
    <col min="12" max="12" width="8.875" style="804" customWidth="1"/>
    <col min="13" max="13" width="6.875" style="161" customWidth="1"/>
    <col min="14" max="14" width="8.75" style="137" customWidth="1"/>
    <col min="15" max="16384" width="9" style="2"/>
  </cols>
  <sheetData>
    <row r="1" spans="1:33" s="47" customFormat="1" ht="18" customHeight="1">
      <c r="A1" s="351" t="s">
        <v>1058</v>
      </c>
      <c r="B1" s="352"/>
      <c r="C1" s="351"/>
      <c r="D1" s="799"/>
      <c r="E1" s="354"/>
      <c r="F1" s="355"/>
      <c r="G1" s="351"/>
      <c r="H1" s="810" t="s">
        <v>5</v>
      </c>
      <c r="I1" s="354"/>
      <c r="J1" s="355"/>
      <c r="K1" s="351"/>
      <c r="L1" s="799"/>
      <c r="M1" s="354"/>
      <c r="N1" s="355"/>
    </row>
    <row r="2" spans="1:33" s="47" customFormat="1" ht="16.5" customHeight="1">
      <c r="A2" s="352"/>
      <c r="B2" s="352"/>
      <c r="C2" s="351"/>
      <c r="D2" s="799"/>
      <c r="E2" s="354"/>
      <c r="F2" s="355"/>
      <c r="G2" s="351"/>
      <c r="H2" s="799"/>
      <c r="I2" s="354"/>
      <c r="J2" s="355"/>
      <c r="K2" s="351"/>
      <c r="L2" s="799"/>
      <c r="M2" s="354"/>
      <c r="N2" s="355"/>
    </row>
    <row r="3" spans="1:33" s="47" customFormat="1" ht="16.5" customHeight="1">
      <c r="A3" s="352"/>
      <c r="B3" s="352"/>
      <c r="C3" s="351"/>
      <c r="D3" s="799"/>
      <c r="E3" s="354"/>
      <c r="F3" s="355"/>
      <c r="G3" s="351"/>
      <c r="H3" s="799"/>
      <c r="I3" s="354"/>
      <c r="J3" s="355"/>
      <c r="K3" s="351"/>
      <c r="L3" s="824"/>
      <c r="M3" s="354"/>
      <c r="N3" s="148" t="s">
        <v>408</v>
      </c>
    </row>
    <row r="4" spans="1:33" s="47" customFormat="1" ht="18" customHeight="1">
      <c r="A4" s="21" t="s">
        <v>416</v>
      </c>
      <c r="B4" s="22"/>
      <c r="C4" s="21" t="s">
        <v>420</v>
      </c>
      <c r="D4" s="800"/>
      <c r="E4" s="338"/>
      <c r="F4" s="452"/>
      <c r="G4" s="39" t="s">
        <v>421</v>
      </c>
      <c r="H4" s="811"/>
      <c r="I4" s="333"/>
      <c r="J4" s="141"/>
      <c r="K4" s="174" t="s">
        <v>422</v>
      </c>
      <c r="L4" s="811"/>
      <c r="M4" s="333"/>
      <c r="N4" s="452"/>
    </row>
    <row r="5" spans="1:33" s="47" customFormat="1" ht="18" customHeight="1">
      <c r="A5" s="23"/>
      <c r="B5" s="24"/>
      <c r="C5" s="172" t="s">
        <v>412</v>
      </c>
      <c r="D5" s="801" t="s">
        <v>1207</v>
      </c>
      <c r="E5" s="334" t="s">
        <v>302</v>
      </c>
      <c r="F5" s="141" t="s">
        <v>413</v>
      </c>
      <c r="G5" s="174" t="s">
        <v>412</v>
      </c>
      <c r="H5" s="801" t="s">
        <v>1207</v>
      </c>
      <c r="I5" s="334" t="s">
        <v>302</v>
      </c>
      <c r="J5" s="141" t="s">
        <v>413</v>
      </c>
      <c r="K5" s="174" t="s">
        <v>412</v>
      </c>
      <c r="L5" s="801" t="s">
        <v>1207</v>
      </c>
      <c r="M5" s="334" t="s">
        <v>302</v>
      </c>
      <c r="N5" s="141" t="s">
        <v>413</v>
      </c>
    </row>
    <row r="6" spans="1:33" ht="18.75">
      <c r="A6" s="50" t="s">
        <v>456</v>
      </c>
      <c r="B6" s="28"/>
      <c r="C6" s="25"/>
      <c r="D6" s="832"/>
      <c r="E6" s="388"/>
      <c r="F6" s="505"/>
      <c r="G6" s="25"/>
      <c r="H6" s="832"/>
      <c r="I6" s="388"/>
      <c r="J6" s="505"/>
      <c r="K6" s="1484"/>
      <c r="L6" s="1485"/>
      <c r="M6" s="1486"/>
      <c r="N6" s="1487"/>
    </row>
    <row r="7" spans="1:33" ht="6" customHeight="1">
      <c r="A7" s="5"/>
      <c r="B7" s="14"/>
      <c r="C7" s="5"/>
      <c r="D7" s="803"/>
      <c r="E7" s="150"/>
      <c r="F7" s="142"/>
      <c r="G7" s="5"/>
      <c r="H7" s="803"/>
      <c r="I7" s="150"/>
      <c r="J7" s="142"/>
      <c r="K7" s="1488"/>
      <c r="L7" s="1489"/>
      <c r="M7" s="1490"/>
      <c r="N7" s="1491"/>
      <c r="AD7" s="51"/>
      <c r="AE7" s="51"/>
      <c r="AF7" s="51"/>
      <c r="AG7" s="51"/>
    </row>
    <row r="8" spans="1:33" ht="16.5" customHeight="1">
      <c r="A8" s="10"/>
      <c r="B8" s="151" t="s">
        <v>1139</v>
      </c>
      <c r="C8" s="413" t="s">
        <v>40</v>
      </c>
      <c r="D8" s="825">
        <v>25</v>
      </c>
      <c r="E8" s="159" t="s">
        <v>20</v>
      </c>
      <c r="F8" s="500">
        <v>2006</v>
      </c>
      <c r="G8" s="413" t="s">
        <v>894</v>
      </c>
      <c r="H8" s="825">
        <v>200</v>
      </c>
      <c r="I8" s="307" t="s">
        <v>20</v>
      </c>
      <c r="J8" s="500">
        <v>1997</v>
      </c>
      <c r="K8" s="1492" t="s">
        <v>12</v>
      </c>
      <c r="L8" s="1493">
        <v>440</v>
      </c>
      <c r="M8" s="1494" t="s">
        <v>20</v>
      </c>
      <c r="N8" s="1495">
        <v>1971</v>
      </c>
      <c r="O8" s="51"/>
      <c r="P8" s="51"/>
    </row>
    <row r="9" spans="1:33" ht="16.5" customHeight="1">
      <c r="A9" s="10"/>
      <c r="B9" s="53"/>
      <c r="C9" s="413" t="s">
        <v>684</v>
      </c>
      <c r="D9" s="825">
        <v>150</v>
      </c>
      <c r="E9" s="307" t="s">
        <v>20</v>
      </c>
      <c r="F9" s="500">
        <v>1997</v>
      </c>
      <c r="G9" s="300" t="s">
        <v>34</v>
      </c>
      <c r="H9" s="825">
        <v>60</v>
      </c>
      <c r="I9" s="307" t="s">
        <v>20</v>
      </c>
      <c r="J9" s="500">
        <v>2013</v>
      </c>
      <c r="K9" s="1496" t="s">
        <v>34</v>
      </c>
      <c r="L9" s="1493">
        <v>130</v>
      </c>
      <c r="M9" s="1494" t="s">
        <v>20</v>
      </c>
      <c r="N9" s="1495">
        <v>2007</v>
      </c>
      <c r="O9" s="51"/>
      <c r="P9" s="51"/>
    </row>
    <row r="10" spans="1:33" ht="16.5" customHeight="1">
      <c r="A10" s="10"/>
      <c r="B10" s="53"/>
      <c r="C10" s="413" t="s">
        <v>42</v>
      </c>
      <c r="D10" s="825">
        <v>90</v>
      </c>
      <c r="E10" s="307" t="s">
        <v>20</v>
      </c>
      <c r="F10" s="500">
        <v>1992</v>
      </c>
      <c r="G10" s="300" t="s">
        <v>686</v>
      </c>
      <c r="H10" s="825">
        <v>200</v>
      </c>
      <c r="I10" s="307" t="s">
        <v>20</v>
      </c>
      <c r="J10" s="500">
        <v>1997</v>
      </c>
      <c r="K10" s="1496" t="s">
        <v>41</v>
      </c>
      <c r="L10" s="1493">
        <v>210</v>
      </c>
      <c r="M10" s="1494" t="s">
        <v>20</v>
      </c>
      <c r="N10" s="1495">
        <v>1992</v>
      </c>
      <c r="O10" s="51"/>
      <c r="P10" s="51"/>
    </row>
    <row r="11" spans="1:33" ht="16.5" customHeight="1">
      <c r="A11" s="10"/>
      <c r="B11" s="53"/>
      <c r="C11" s="413" t="s">
        <v>685</v>
      </c>
      <c r="D11" s="825">
        <v>120</v>
      </c>
      <c r="E11" s="307" t="s">
        <v>20</v>
      </c>
      <c r="F11" s="500">
        <v>1995</v>
      </c>
      <c r="G11" s="300" t="s">
        <v>34</v>
      </c>
      <c r="H11" s="825">
        <v>100</v>
      </c>
      <c r="I11" s="307" t="s">
        <v>20</v>
      </c>
      <c r="J11" s="500">
        <v>2000</v>
      </c>
      <c r="K11" s="1496" t="s">
        <v>34</v>
      </c>
      <c r="L11" s="1493">
        <v>70</v>
      </c>
      <c r="M11" s="1494" t="s">
        <v>20</v>
      </c>
      <c r="N11" s="1495">
        <v>2008</v>
      </c>
      <c r="O11" s="51"/>
      <c r="P11" s="51"/>
    </row>
    <row r="12" spans="1:33" ht="16.5" customHeight="1">
      <c r="A12" s="10"/>
      <c r="B12" s="53"/>
      <c r="C12" s="300" t="s">
        <v>34</v>
      </c>
      <c r="D12" s="825">
        <v>30</v>
      </c>
      <c r="E12" s="307" t="s">
        <v>20</v>
      </c>
      <c r="F12" s="500">
        <v>2001</v>
      </c>
      <c r="G12" s="300" t="s">
        <v>34</v>
      </c>
      <c r="H12" s="825">
        <v>20</v>
      </c>
      <c r="I12" s="307" t="s">
        <v>20</v>
      </c>
      <c r="J12" s="500">
        <v>2001</v>
      </c>
      <c r="K12" s="1496"/>
      <c r="L12" s="1493"/>
      <c r="M12" s="1494"/>
      <c r="N12" s="1495"/>
      <c r="O12" s="51"/>
      <c r="P12" s="51"/>
    </row>
    <row r="13" spans="1:33" ht="16.5" customHeight="1">
      <c r="A13" s="10"/>
      <c r="B13" s="53"/>
      <c r="C13" s="413"/>
      <c r="D13" s="825"/>
      <c r="E13" s="307"/>
      <c r="F13" s="500"/>
      <c r="G13" s="300"/>
      <c r="H13" s="825"/>
      <c r="I13" s="307"/>
      <c r="J13" s="500"/>
      <c r="K13" s="1496" t="s">
        <v>43</v>
      </c>
      <c r="L13" s="1493">
        <v>36</v>
      </c>
      <c r="M13" s="1494" t="s">
        <v>20</v>
      </c>
      <c r="N13" s="1495">
        <v>1997</v>
      </c>
      <c r="O13" s="51"/>
      <c r="P13" s="51"/>
    </row>
    <row r="14" spans="1:33" ht="16.5" customHeight="1">
      <c r="A14" s="10"/>
      <c r="B14" s="53"/>
      <c r="C14" s="413"/>
      <c r="D14" s="825"/>
      <c r="E14" s="307"/>
      <c r="F14" s="500"/>
      <c r="G14" s="300"/>
      <c r="H14" s="825"/>
      <c r="I14" s="307"/>
      <c r="J14" s="500"/>
      <c r="K14" s="1496"/>
      <c r="L14" s="1493"/>
      <c r="M14" s="1494"/>
      <c r="N14" s="1495"/>
      <c r="O14" s="51"/>
      <c r="P14" s="51"/>
    </row>
    <row r="15" spans="1:33" ht="16.5" customHeight="1">
      <c r="A15" s="10"/>
      <c r="B15" s="53"/>
      <c r="C15" s="413"/>
      <c r="D15" s="825"/>
      <c r="E15" s="307"/>
      <c r="F15" s="500"/>
      <c r="G15" s="300"/>
      <c r="H15" s="825"/>
      <c r="I15" s="307"/>
      <c r="J15" s="500"/>
      <c r="K15" s="1496" t="s">
        <v>899</v>
      </c>
      <c r="L15" s="1497">
        <v>-40</v>
      </c>
      <c r="M15" s="1494"/>
      <c r="N15" s="1495">
        <v>2011</v>
      </c>
      <c r="O15" s="51"/>
      <c r="P15" s="51"/>
    </row>
    <row r="16" spans="1:33" ht="16.5" customHeight="1">
      <c r="A16" s="10"/>
      <c r="B16" s="53"/>
      <c r="C16" s="413"/>
      <c r="D16" s="825"/>
      <c r="E16" s="307"/>
      <c r="F16" s="500"/>
      <c r="G16" s="300"/>
      <c r="H16" s="825"/>
      <c r="I16" s="307"/>
      <c r="J16" s="500"/>
      <c r="K16" s="1496"/>
      <c r="L16" s="1493"/>
      <c r="M16" s="1494"/>
      <c r="N16" s="1495"/>
      <c r="O16" s="51"/>
      <c r="P16" s="51"/>
    </row>
    <row r="17" spans="1:16" ht="16.5" customHeight="1">
      <c r="A17" s="10"/>
      <c r="B17" s="53"/>
      <c r="C17" s="413"/>
      <c r="D17" s="825"/>
      <c r="E17" s="307"/>
      <c r="F17" s="500"/>
      <c r="G17" s="300"/>
      <c r="H17" s="825"/>
      <c r="I17" s="307"/>
      <c r="J17" s="500"/>
      <c r="K17" s="1496"/>
      <c r="L17" s="1493"/>
      <c r="M17" s="1494"/>
      <c r="N17" s="1495"/>
      <c r="O17" s="51"/>
      <c r="P17" s="51"/>
    </row>
    <row r="18" spans="1:16" ht="16.5" customHeight="1">
      <c r="A18" s="10"/>
      <c r="B18" s="53"/>
      <c r="C18" s="413"/>
      <c r="D18" s="825"/>
      <c r="E18" s="307"/>
      <c r="F18" s="500"/>
      <c r="G18" s="300"/>
      <c r="H18" s="825"/>
      <c r="I18" s="307"/>
      <c r="J18" s="500"/>
      <c r="K18" s="1496"/>
      <c r="L18" s="1493"/>
      <c r="M18" s="1494"/>
      <c r="N18" s="1495"/>
      <c r="O18" s="51"/>
      <c r="P18" s="51"/>
    </row>
    <row r="19" spans="1:16" ht="16.5" customHeight="1">
      <c r="A19" s="10"/>
      <c r="B19" s="32"/>
      <c r="C19" s="126" t="s">
        <v>1134</v>
      </c>
      <c r="D19" s="818">
        <v>415</v>
      </c>
      <c r="E19" s="391"/>
      <c r="F19" s="501"/>
      <c r="G19" s="126" t="s">
        <v>1134</v>
      </c>
      <c r="H19" s="818">
        <v>580</v>
      </c>
      <c r="I19" s="391"/>
      <c r="J19" s="501"/>
      <c r="K19" s="1498" t="s">
        <v>1134</v>
      </c>
      <c r="L19" s="1499">
        <f>SUM(L8:L13)</f>
        <v>886</v>
      </c>
      <c r="M19" s="1500"/>
      <c r="N19" s="1501"/>
    </row>
    <row r="20" spans="1:16" ht="16.5" customHeight="1">
      <c r="A20" s="10"/>
      <c r="B20" s="32"/>
      <c r="C20" s="126" t="s">
        <v>1135</v>
      </c>
      <c r="D20" s="818">
        <v>0</v>
      </c>
      <c r="E20" s="391"/>
      <c r="F20" s="501"/>
      <c r="G20" s="126" t="s">
        <v>1135</v>
      </c>
      <c r="H20" s="818">
        <v>0</v>
      </c>
      <c r="I20" s="391"/>
      <c r="J20" s="501"/>
      <c r="K20" s="1498" t="s">
        <v>1135</v>
      </c>
      <c r="L20" s="1499">
        <v>0</v>
      </c>
      <c r="M20" s="1500"/>
      <c r="N20" s="1501"/>
    </row>
    <row r="21" spans="1:16" ht="16.5" customHeight="1">
      <c r="A21" s="10"/>
      <c r="B21" s="32"/>
      <c r="C21" s="126" t="s">
        <v>1114</v>
      </c>
      <c r="D21" s="818">
        <v>415</v>
      </c>
      <c r="E21" s="391"/>
      <c r="F21" s="501"/>
      <c r="G21" s="126" t="s">
        <v>1114</v>
      </c>
      <c r="H21" s="818">
        <v>580</v>
      </c>
      <c r="I21" s="391"/>
      <c r="J21" s="501"/>
      <c r="K21" s="1498" t="s">
        <v>1114</v>
      </c>
      <c r="L21" s="1499">
        <f>SUM(L19:L20)</f>
        <v>886</v>
      </c>
      <c r="M21" s="1500"/>
      <c r="N21" s="1501"/>
    </row>
    <row r="22" spans="1:16" ht="16.5" customHeight="1">
      <c r="A22" s="15"/>
      <c r="B22" s="38"/>
      <c r="C22" s="469"/>
      <c r="D22" s="833"/>
      <c r="E22" s="317"/>
      <c r="F22" s="439"/>
      <c r="G22" s="469"/>
      <c r="H22" s="833"/>
      <c r="I22" s="317"/>
      <c r="J22" s="439"/>
      <c r="K22" s="1502"/>
      <c r="L22" s="1503"/>
      <c r="M22" s="1504"/>
      <c r="N22" s="1505"/>
    </row>
    <row r="23" spans="1:16" ht="16.5" customHeight="1">
      <c r="A23" s="15"/>
      <c r="C23" s="470"/>
      <c r="D23" s="834"/>
      <c r="E23" s="349"/>
      <c r="F23" s="502"/>
      <c r="G23" s="470"/>
      <c r="H23" s="834"/>
      <c r="I23" s="349"/>
      <c r="J23" s="502"/>
      <c r="K23" s="499"/>
      <c r="L23" s="834"/>
      <c r="M23" s="349"/>
      <c r="N23" s="502"/>
    </row>
    <row r="24" spans="1:16" ht="16.5" customHeight="1">
      <c r="A24" s="10"/>
      <c r="B24" s="53" t="s">
        <v>457</v>
      </c>
      <c r="C24" s="413" t="s">
        <v>687</v>
      </c>
      <c r="D24" s="825">
        <v>140</v>
      </c>
      <c r="E24" s="307" t="s">
        <v>20</v>
      </c>
      <c r="F24" s="500">
        <v>1999</v>
      </c>
      <c r="G24" s="413" t="s">
        <v>688</v>
      </c>
      <c r="H24" s="825">
        <v>220</v>
      </c>
      <c r="I24" s="307" t="s">
        <v>20</v>
      </c>
      <c r="J24" s="500">
        <v>1997</v>
      </c>
      <c r="K24" s="493" t="s">
        <v>44</v>
      </c>
      <c r="L24" s="825">
        <v>50</v>
      </c>
      <c r="M24" s="307" t="s">
        <v>882</v>
      </c>
      <c r="N24" s="506">
        <v>1983</v>
      </c>
      <c r="O24" s="51"/>
      <c r="P24" s="51"/>
    </row>
    <row r="25" spans="1:16" ht="16.5" customHeight="1">
      <c r="A25" s="10"/>
      <c r="B25" s="53"/>
      <c r="C25" s="413"/>
      <c r="D25" s="825"/>
      <c r="E25" s="307"/>
      <c r="F25" s="500"/>
      <c r="G25" s="300" t="s">
        <v>34</v>
      </c>
      <c r="H25" s="825">
        <v>20</v>
      </c>
      <c r="I25" s="307" t="s">
        <v>20</v>
      </c>
      <c r="J25" s="500">
        <v>2009</v>
      </c>
      <c r="K25" s="493" t="s">
        <v>45</v>
      </c>
      <c r="L25" s="825">
        <v>50</v>
      </c>
      <c r="M25" s="307" t="s">
        <v>882</v>
      </c>
      <c r="N25" s="506">
        <v>1992</v>
      </c>
      <c r="O25" s="51"/>
      <c r="P25" s="51"/>
    </row>
    <row r="26" spans="1:16" ht="16.5" customHeight="1">
      <c r="A26" s="10"/>
      <c r="B26" s="53"/>
      <c r="C26" s="413"/>
      <c r="D26" s="825"/>
      <c r="E26" s="307"/>
      <c r="F26" s="500"/>
      <c r="G26" s="413"/>
      <c r="H26" s="825"/>
      <c r="I26" s="307"/>
      <c r="J26" s="500"/>
      <c r="K26" s="493" t="s">
        <v>46</v>
      </c>
      <c r="L26" s="825">
        <v>150</v>
      </c>
      <c r="M26" s="307" t="s">
        <v>882</v>
      </c>
      <c r="N26" s="506">
        <v>2000</v>
      </c>
      <c r="O26" s="51"/>
      <c r="P26" s="51"/>
    </row>
    <row r="27" spans="1:16" ht="16.5" customHeight="1">
      <c r="A27" s="10"/>
      <c r="B27" s="53"/>
      <c r="C27" s="413"/>
      <c r="D27" s="825"/>
      <c r="E27" s="307"/>
      <c r="F27" s="500"/>
      <c r="G27" s="413"/>
      <c r="H27" s="825"/>
      <c r="I27" s="307"/>
      <c r="J27" s="500"/>
      <c r="K27" s="493" t="s">
        <v>46</v>
      </c>
      <c r="L27" s="1479">
        <v>-150</v>
      </c>
      <c r="M27" s="307" t="s">
        <v>895</v>
      </c>
      <c r="N27" s="506">
        <v>2013</v>
      </c>
      <c r="O27" s="51"/>
      <c r="P27" s="51"/>
    </row>
    <row r="28" spans="1:16" ht="16.5" customHeight="1">
      <c r="A28" s="10"/>
      <c r="B28" s="53"/>
      <c r="C28" s="413"/>
      <c r="D28" s="825"/>
      <c r="E28" s="307"/>
      <c r="F28" s="500"/>
      <c r="G28" s="413"/>
      <c r="H28" s="825"/>
      <c r="I28" s="307"/>
      <c r="J28" s="500"/>
      <c r="K28" s="493" t="s">
        <v>47</v>
      </c>
      <c r="L28" s="825">
        <v>30</v>
      </c>
      <c r="M28" s="307" t="s">
        <v>882</v>
      </c>
      <c r="N28" s="506">
        <v>2000</v>
      </c>
      <c r="O28" s="51"/>
      <c r="P28" s="51"/>
    </row>
    <row r="29" spans="1:16" ht="16.5" customHeight="1">
      <c r="A29" s="10"/>
      <c r="B29" s="53"/>
      <c r="C29" s="413"/>
      <c r="D29" s="825"/>
      <c r="E29" s="307"/>
      <c r="F29" s="500"/>
      <c r="G29" s="413"/>
      <c r="H29" s="825"/>
      <c r="I29" s="307"/>
      <c r="J29" s="500"/>
      <c r="K29" s="493"/>
      <c r="L29" s="825"/>
      <c r="M29" s="307"/>
      <c r="N29" s="506"/>
      <c r="O29" s="51"/>
      <c r="P29" s="51"/>
    </row>
    <row r="30" spans="1:16" ht="16.5" customHeight="1">
      <c r="A30" s="10"/>
      <c r="B30" s="53"/>
      <c r="C30" s="413"/>
      <c r="D30" s="825"/>
      <c r="E30" s="307"/>
      <c r="F30" s="500"/>
      <c r="G30" s="413"/>
      <c r="H30" s="825"/>
      <c r="I30" s="307"/>
      <c r="J30" s="500"/>
      <c r="K30" s="44" t="s">
        <v>1208</v>
      </c>
      <c r="L30" s="825"/>
      <c r="M30" s="307"/>
      <c r="N30" s="506"/>
      <c r="O30" s="51"/>
      <c r="P30" s="51"/>
    </row>
    <row r="31" spans="1:16" ht="16.5" customHeight="1">
      <c r="A31" s="10"/>
      <c r="B31" s="53"/>
      <c r="C31" s="413"/>
      <c r="D31" s="825"/>
      <c r="E31" s="307"/>
      <c r="F31" s="500"/>
      <c r="G31" s="413"/>
      <c r="H31" s="825"/>
      <c r="I31" s="307"/>
      <c r="J31" s="500"/>
      <c r="K31" s="493"/>
      <c r="L31" s="825"/>
      <c r="M31" s="307"/>
      <c r="N31" s="506"/>
      <c r="O31" s="51"/>
      <c r="P31" s="51"/>
    </row>
    <row r="32" spans="1:16" ht="16.5" customHeight="1">
      <c r="A32" s="10"/>
      <c r="B32" s="32"/>
      <c r="C32" s="126" t="s">
        <v>1134</v>
      </c>
      <c r="D32" s="818">
        <v>140</v>
      </c>
      <c r="E32" s="391"/>
      <c r="F32" s="501"/>
      <c r="G32" s="126" t="s">
        <v>1134</v>
      </c>
      <c r="H32" s="818">
        <v>240</v>
      </c>
      <c r="I32" s="391"/>
      <c r="J32" s="501"/>
      <c r="K32" s="4" t="s">
        <v>1134</v>
      </c>
      <c r="L32" s="823">
        <v>130</v>
      </c>
      <c r="M32" s="32"/>
      <c r="N32" s="316"/>
    </row>
    <row r="33" spans="1:14" ht="16.5" customHeight="1">
      <c r="A33" s="10"/>
      <c r="B33" s="32"/>
      <c r="C33" s="126" t="s">
        <v>1135</v>
      </c>
      <c r="D33" s="818">
        <v>0</v>
      </c>
      <c r="E33" s="391"/>
      <c r="F33" s="501"/>
      <c r="G33" s="126" t="s">
        <v>1135</v>
      </c>
      <c r="H33" s="818">
        <v>0</v>
      </c>
      <c r="I33" s="391"/>
      <c r="J33" s="501"/>
      <c r="K33" s="4" t="s">
        <v>1135</v>
      </c>
      <c r="L33" s="823">
        <v>0</v>
      </c>
      <c r="M33" s="32"/>
      <c r="N33" s="316"/>
    </row>
    <row r="34" spans="1:14" ht="16.5" customHeight="1">
      <c r="A34" s="10"/>
      <c r="B34" s="32"/>
      <c r="C34" s="126" t="s">
        <v>1114</v>
      </c>
      <c r="D34" s="818">
        <v>140</v>
      </c>
      <c r="E34" s="391"/>
      <c r="F34" s="501"/>
      <c r="G34" s="126" t="s">
        <v>1114</v>
      </c>
      <c r="H34" s="818">
        <v>240</v>
      </c>
      <c r="I34" s="391"/>
      <c r="J34" s="501"/>
      <c r="K34" s="4" t="s">
        <v>1114</v>
      </c>
      <c r="L34" s="823">
        <v>130</v>
      </c>
      <c r="M34" s="32"/>
      <c r="N34" s="316"/>
    </row>
    <row r="35" spans="1:14" ht="16.5" customHeight="1">
      <c r="A35" s="15"/>
      <c r="B35" s="38"/>
      <c r="C35" s="469"/>
      <c r="D35" s="833"/>
      <c r="E35" s="317"/>
      <c r="F35" s="439"/>
      <c r="G35" s="469"/>
      <c r="H35" s="833"/>
      <c r="I35" s="317"/>
      <c r="J35" s="439"/>
      <c r="K35" s="473"/>
      <c r="L35" s="833"/>
      <c r="M35" s="317"/>
      <c r="N35" s="439"/>
    </row>
    <row r="36" spans="1:14" ht="16.5" customHeight="1">
      <c r="A36" s="65"/>
      <c r="C36" s="1445"/>
      <c r="D36" s="1446"/>
      <c r="E36" s="1447"/>
      <c r="F36" s="1448"/>
      <c r="G36" s="1445"/>
      <c r="H36" s="1446"/>
      <c r="I36" s="1447"/>
      <c r="J36" s="1449"/>
      <c r="K36" s="1445"/>
      <c r="L36" s="1446"/>
      <c r="M36" s="1447"/>
      <c r="N36" s="1449"/>
    </row>
    <row r="37" spans="1:14" ht="16.5" customHeight="1">
      <c r="A37" s="55"/>
      <c r="B37" s="41" t="s">
        <v>458</v>
      </c>
      <c r="C37" s="1352" t="s">
        <v>829</v>
      </c>
      <c r="D37" s="1373">
        <v>118</v>
      </c>
      <c r="E37" s="1354" t="s">
        <v>20</v>
      </c>
      <c r="F37" s="1375"/>
      <c r="G37" s="1352" t="s">
        <v>282</v>
      </c>
      <c r="H37" s="1373">
        <v>0</v>
      </c>
      <c r="I37" s="1374"/>
      <c r="J37" s="1375"/>
      <c r="K37" s="1352" t="s">
        <v>828</v>
      </c>
      <c r="L37" s="1373">
        <v>170</v>
      </c>
      <c r="M37" s="1354" t="s">
        <v>20</v>
      </c>
      <c r="N37" s="1355" t="s">
        <v>227</v>
      </c>
    </row>
    <row r="38" spans="1:14" ht="16.5" customHeight="1">
      <c r="A38" s="55"/>
      <c r="B38" s="41"/>
      <c r="C38" s="1421" t="s">
        <v>1293</v>
      </c>
      <c r="D38" s="1373">
        <v>272</v>
      </c>
      <c r="E38" s="1354" t="s">
        <v>20</v>
      </c>
      <c r="F38" s="1375"/>
      <c r="G38" s="1352"/>
      <c r="H38" s="1373"/>
      <c r="I38" s="1374"/>
      <c r="J38" s="1375"/>
      <c r="K38" s="1356" t="s">
        <v>1294</v>
      </c>
      <c r="L38" s="1373">
        <v>120</v>
      </c>
      <c r="M38" s="1354" t="s">
        <v>20</v>
      </c>
      <c r="N38" s="1355"/>
    </row>
    <row r="39" spans="1:14" ht="16.5" customHeight="1">
      <c r="A39" s="55"/>
      <c r="B39" s="41"/>
      <c r="C39" s="1352" t="s">
        <v>1295</v>
      </c>
      <c r="D39" s="1373">
        <v>100</v>
      </c>
      <c r="E39" s="1354" t="s">
        <v>20</v>
      </c>
      <c r="F39" s="1375"/>
      <c r="G39" s="1357"/>
      <c r="H39" s="1373"/>
      <c r="I39" s="1374"/>
      <c r="J39" s="1375"/>
      <c r="K39" s="1352" t="s">
        <v>830</v>
      </c>
      <c r="L39" s="1373">
        <v>270</v>
      </c>
      <c r="M39" s="1354" t="s">
        <v>20</v>
      </c>
      <c r="N39" s="1355"/>
    </row>
    <row r="40" spans="1:14" ht="16.5" customHeight="1">
      <c r="A40" s="55"/>
      <c r="B40" s="41"/>
      <c r="C40" s="1357"/>
      <c r="D40" s="1373"/>
      <c r="E40" s="1354"/>
      <c r="F40" s="1375"/>
      <c r="G40" s="1357"/>
      <c r="H40" s="1373"/>
      <c r="I40" s="1374"/>
      <c r="J40" s="1375"/>
      <c r="K40" s="1352" t="s">
        <v>1296</v>
      </c>
      <c r="L40" s="1373">
        <v>60</v>
      </c>
      <c r="M40" s="1354" t="s">
        <v>20</v>
      </c>
      <c r="N40" s="1355"/>
    </row>
    <row r="41" spans="1:14" ht="16.5" customHeight="1">
      <c r="A41" s="55"/>
      <c r="B41" s="41"/>
      <c r="C41" s="1427"/>
      <c r="D41" s="1373"/>
      <c r="E41" s="1374"/>
      <c r="F41" s="1375"/>
      <c r="G41" s="1357"/>
      <c r="H41" s="1373"/>
      <c r="I41" s="1374"/>
      <c r="J41" s="1375"/>
      <c r="K41" s="1356" t="s">
        <v>1297</v>
      </c>
      <c r="L41" s="1373">
        <v>325</v>
      </c>
      <c r="M41" s="1354" t="s">
        <v>20</v>
      </c>
      <c r="N41" s="1355"/>
    </row>
    <row r="42" spans="1:14" ht="16.5" customHeight="1">
      <c r="A42" s="55"/>
      <c r="B42" s="41"/>
      <c r="C42" s="1357"/>
      <c r="D42" s="1373"/>
      <c r="E42" s="1374"/>
      <c r="F42" s="1375"/>
      <c r="G42" s="1357"/>
      <c r="H42" s="1373"/>
      <c r="I42" s="1374"/>
      <c r="J42" s="1375"/>
      <c r="K42" s="1356" t="s">
        <v>1298</v>
      </c>
      <c r="L42" s="1373">
        <v>345</v>
      </c>
      <c r="M42" s="1354" t="s">
        <v>20</v>
      </c>
      <c r="N42" s="1355"/>
    </row>
    <row r="43" spans="1:14" ht="16.5" customHeight="1">
      <c r="A43" s="55"/>
      <c r="B43" s="41"/>
      <c r="C43" s="1357"/>
      <c r="D43" s="1373"/>
      <c r="E43" s="1374"/>
      <c r="F43" s="1375"/>
      <c r="G43" s="1357"/>
      <c r="H43" s="1373"/>
      <c r="I43" s="1374"/>
      <c r="J43" s="1375"/>
      <c r="K43" s="1352"/>
      <c r="L43" s="1373"/>
      <c r="M43" s="1374"/>
      <c r="N43" s="1355"/>
    </row>
    <row r="44" spans="1:14" ht="16.5" customHeight="1">
      <c r="A44" s="55"/>
      <c r="B44" s="41"/>
      <c r="C44" s="1357"/>
      <c r="D44" s="1373"/>
      <c r="E44" s="1374"/>
      <c r="F44" s="1375"/>
      <c r="G44" s="1357"/>
      <c r="H44" s="1373"/>
      <c r="I44" s="1374"/>
      <c r="J44" s="1375"/>
      <c r="K44" s="1352" t="s">
        <v>1299</v>
      </c>
      <c r="L44" s="1390">
        <v>100</v>
      </c>
      <c r="M44" s="1374" t="s">
        <v>20</v>
      </c>
      <c r="N44" s="1355"/>
    </row>
    <row r="45" spans="1:14" ht="16.5" customHeight="1">
      <c r="A45" s="55"/>
      <c r="B45" s="41"/>
      <c r="C45" s="1352"/>
      <c r="D45" s="1373"/>
      <c r="E45" s="1374"/>
      <c r="F45" s="1375"/>
      <c r="G45" s="1450"/>
      <c r="H45" s="1373"/>
      <c r="I45" s="1374"/>
      <c r="J45" s="1375"/>
      <c r="K45" s="1427" t="s">
        <v>831</v>
      </c>
      <c r="L45" s="1373">
        <v>70</v>
      </c>
      <c r="M45" s="1374" t="s">
        <v>20</v>
      </c>
      <c r="N45" s="1355"/>
    </row>
    <row r="46" spans="1:14" ht="16.5" customHeight="1">
      <c r="A46" s="40"/>
      <c r="B46" s="41"/>
      <c r="C46" s="1352"/>
      <c r="D46" s="1373"/>
      <c r="E46" s="1374"/>
      <c r="F46" s="1375"/>
      <c r="G46" s="1450"/>
      <c r="H46" s="1373"/>
      <c r="I46" s="1374"/>
      <c r="J46" s="1375"/>
      <c r="K46" s="1450"/>
      <c r="L46" s="1373"/>
      <c r="M46" s="1374"/>
      <c r="N46" s="1355"/>
    </row>
    <row r="47" spans="1:14" ht="16.5" customHeight="1">
      <c r="A47" s="40"/>
      <c r="B47" s="41"/>
      <c r="C47" s="1352"/>
      <c r="D47" s="1373"/>
      <c r="E47" s="1374"/>
      <c r="F47" s="1375"/>
      <c r="G47" s="1450"/>
      <c r="H47" s="1373"/>
      <c r="I47" s="1374"/>
      <c r="J47" s="1375"/>
      <c r="K47" s="1450"/>
      <c r="L47" s="1373"/>
      <c r="M47" s="1374"/>
      <c r="N47" s="1355"/>
    </row>
    <row r="48" spans="1:14" ht="16.5" customHeight="1">
      <c r="A48" s="62"/>
      <c r="B48" s="41"/>
      <c r="C48" s="1358" t="s">
        <v>1112</v>
      </c>
      <c r="D48" s="1353">
        <f>D37+D38+D39</f>
        <v>490</v>
      </c>
      <c r="E48" s="1359"/>
      <c r="F48" s="1375"/>
      <c r="G48" s="1358" t="s">
        <v>1112</v>
      </c>
      <c r="H48" s="1353">
        <v>0</v>
      </c>
      <c r="I48" s="1359"/>
      <c r="J48" s="1375"/>
      <c r="K48" s="1358" t="s">
        <v>1112</v>
      </c>
      <c r="L48" s="1353">
        <f>SUM(L37:L45)</f>
        <v>1460</v>
      </c>
      <c r="M48" s="1359"/>
      <c r="N48" s="1355"/>
    </row>
    <row r="49" spans="1:14" ht="16.5" customHeight="1">
      <c r="A49" s="62"/>
      <c r="B49" s="41"/>
      <c r="C49" s="1358" t="s">
        <v>1113</v>
      </c>
      <c r="D49" s="1353">
        <v>0</v>
      </c>
      <c r="E49" s="1359"/>
      <c r="F49" s="1375"/>
      <c r="G49" s="1358" t="s">
        <v>1113</v>
      </c>
      <c r="H49" s="1389">
        <v>0</v>
      </c>
      <c r="I49" s="1359"/>
      <c r="J49" s="1375"/>
      <c r="K49" s="1358" t="s">
        <v>1113</v>
      </c>
      <c r="L49" s="1353">
        <v>0</v>
      </c>
      <c r="M49" s="1359"/>
      <c r="N49" s="1355"/>
    </row>
    <row r="50" spans="1:14" ht="16.5" customHeight="1">
      <c r="A50" s="40"/>
      <c r="B50" s="41"/>
      <c r="C50" s="1360" t="s">
        <v>1114</v>
      </c>
      <c r="D50" s="1373">
        <v>490</v>
      </c>
      <c r="E50" s="1359"/>
      <c r="F50" s="1375"/>
      <c r="G50" s="1360" t="s">
        <v>1114</v>
      </c>
      <c r="H50" s="1353">
        <v>0</v>
      </c>
      <c r="I50" s="1359"/>
      <c r="J50" s="1375"/>
      <c r="K50" s="1360" t="s">
        <v>1114</v>
      </c>
      <c r="L50" s="1353">
        <v>1460</v>
      </c>
      <c r="M50" s="1359"/>
      <c r="N50" s="1355"/>
    </row>
    <row r="51" spans="1:14" ht="16.5" customHeight="1">
      <c r="A51" s="55"/>
      <c r="B51" s="41"/>
      <c r="C51" s="1360"/>
      <c r="D51" s="1380"/>
      <c r="E51" s="1359"/>
      <c r="F51" s="1375"/>
      <c r="G51" s="1360"/>
      <c r="H51" s="1361"/>
      <c r="I51" s="1359"/>
      <c r="J51" s="1375"/>
      <c r="K51" s="1360"/>
      <c r="L51" s="1361"/>
      <c r="M51" s="1359"/>
      <c r="N51" s="1355"/>
    </row>
    <row r="52" spans="1:14" ht="16.5" customHeight="1">
      <c r="A52" s="55"/>
      <c r="B52" s="41"/>
      <c r="C52" s="1381"/>
      <c r="D52" s="1451"/>
      <c r="E52" s="1452"/>
      <c r="F52" s="1453"/>
      <c r="G52" s="1381"/>
      <c r="H52" s="1451"/>
      <c r="I52" s="1452"/>
      <c r="J52" s="1453"/>
      <c r="K52" s="1381"/>
      <c r="L52" s="1451"/>
      <c r="M52" s="1452"/>
      <c r="N52" s="1454"/>
    </row>
    <row r="53" spans="1:14" ht="16.5" customHeight="1">
      <c r="A53" s="55"/>
      <c r="B53" s="41"/>
      <c r="C53" s="1357"/>
      <c r="D53" s="1380"/>
      <c r="E53" s="1374"/>
      <c r="F53" s="1375"/>
      <c r="G53" s="1357"/>
      <c r="H53" s="1380"/>
      <c r="I53" s="1374"/>
      <c r="J53" s="1375"/>
      <c r="K53" s="1357"/>
      <c r="L53" s="1380"/>
      <c r="M53" s="1374"/>
      <c r="N53" s="1355"/>
    </row>
    <row r="54" spans="1:14" ht="16.5" customHeight="1">
      <c r="A54" s="55"/>
      <c r="B54" s="41" t="s">
        <v>459</v>
      </c>
      <c r="C54" s="1352" t="s">
        <v>806</v>
      </c>
      <c r="D54" s="1373">
        <v>10</v>
      </c>
      <c r="E54" s="1354" t="s">
        <v>20</v>
      </c>
      <c r="F54" s="1375">
        <v>1990</v>
      </c>
      <c r="G54" s="1352" t="s">
        <v>282</v>
      </c>
      <c r="H54" s="1373">
        <v>0</v>
      </c>
      <c r="I54" s="1374"/>
      <c r="J54" s="1375"/>
      <c r="K54" s="1352" t="s">
        <v>807</v>
      </c>
      <c r="L54" s="1373">
        <v>90</v>
      </c>
      <c r="M54" s="1354" t="s">
        <v>20</v>
      </c>
      <c r="N54" s="1355"/>
    </row>
    <row r="55" spans="1:14" ht="16.5" customHeight="1">
      <c r="A55" s="55"/>
      <c r="B55" s="41"/>
      <c r="C55" s="1352" t="s">
        <v>808</v>
      </c>
      <c r="D55" s="1389">
        <v>30</v>
      </c>
      <c r="E55" s="1354" t="s">
        <v>20</v>
      </c>
      <c r="F55" s="1375">
        <v>1985</v>
      </c>
      <c r="G55" s="1357"/>
      <c r="H55" s="1373"/>
      <c r="I55" s="1374"/>
      <c r="J55" s="1375"/>
      <c r="K55" s="1352" t="s">
        <v>807</v>
      </c>
      <c r="L55" s="1373">
        <v>10</v>
      </c>
      <c r="M55" s="1354" t="s">
        <v>20</v>
      </c>
      <c r="N55" s="1355">
        <v>2004</v>
      </c>
    </row>
    <row r="56" spans="1:14" ht="16.5" customHeight="1">
      <c r="A56" s="55"/>
      <c r="B56" s="41"/>
      <c r="C56" s="1352" t="s">
        <v>809</v>
      </c>
      <c r="D56" s="1373">
        <v>10</v>
      </c>
      <c r="E56" s="1354" t="s">
        <v>20</v>
      </c>
      <c r="F56" s="1375">
        <v>1975</v>
      </c>
      <c r="G56" s="1357"/>
      <c r="H56" s="1373"/>
      <c r="I56" s="1374"/>
      <c r="J56" s="1375"/>
      <c r="K56" s="1352" t="s">
        <v>807</v>
      </c>
      <c r="L56" s="1390">
        <v>110</v>
      </c>
      <c r="M56" s="1374" t="s">
        <v>896</v>
      </c>
      <c r="N56" s="1355">
        <v>2019</v>
      </c>
    </row>
    <row r="57" spans="1:14" ht="16.5" customHeight="1">
      <c r="A57" s="55"/>
      <c r="B57" s="41"/>
      <c r="C57" s="1352" t="s">
        <v>810</v>
      </c>
      <c r="D57" s="1373">
        <v>22</v>
      </c>
      <c r="E57" s="1354" t="s">
        <v>20</v>
      </c>
      <c r="F57" s="1375">
        <v>1974</v>
      </c>
      <c r="G57" s="1357"/>
      <c r="H57" s="1373"/>
      <c r="I57" s="1374"/>
      <c r="J57" s="1375"/>
      <c r="K57" s="1352" t="s">
        <v>811</v>
      </c>
      <c r="L57" s="1373">
        <v>20</v>
      </c>
      <c r="M57" s="1354" t="s">
        <v>20</v>
      </c>
      <c r="N57" s="1355"/>
    </row>
    <row r="58" spans="1:14" ht="16.5" customHeight="1">
      <c r="A58" s="55"/>
      <c r="B58" s="41"/>
      <c r="C58" s="1357"/>
      <c r="D58" s="1373"/>
      <c r="E58" s="1374"/>
      <c r="F58" s="1375"/>
      <c r="G58" s="1357"/>
      <c r="H58" s="1373"/>
      <c r="I58" s="1374"/>
      <c r="J58" s="1375"/>
      <c r="K58" s="1356"/>
      <c r="L58" s="1390"/>
      <c r="M58" s="1374"/>
      <c r="N58" s="1355"/>
    </row>
    <row r="59" spans="1:14" ht="16.5" customHeight="1">
      <c r="A59" s="62"/>
      <c r="B59" s="41"/>
      <c r="C59" s="1358" t="s">
        <v>1112</v>
      </c>
      <c r="D59" s="1373">
        <v>72</v>
      </c>
      <c r="E59" s="1374"/>
      <c r="F59" s="1375"/>
      <c r="G59" s="1455" t="s">
        <v>1112</v>
      </c>
      <c r="H59" s="1373">
        <v>0</v>
      </c>
      <c r="I59" s="1374"/>
      <c r="J59" s="1375"/>
      <c r="K59" s="1455" t="s">
        <v>1112</v>
      </c>
      <c r="L59" s="1373">
        <v>120</v>
      </c>
      <c r="M59" s="1374"/>
      <c r="N59" s="1355"/>
    </row>
    <row r="60" spans="1:14" ht="16.5" customHeight="1">
      <c r="A60" s="62"/>
      <c r="B60" s="41"/>
      <c r="C60" s="1358" t="s">
        <v>1113</v>
      </c>
      <c r="D60" s="1353">
        <v>0</v>
      </c>
      <c r="E60" s="1374"/>
      <c r="F60" s="1375"/>
      <c r="G60" s="1358" t="s">
        <v>1113</v>
      </c>
      <c r="H60" s="1353">
        <v>0</v>
      </c>
      <c r="I60" s="1374"/>
      <c r="J60" s="1375"/>
      <c r="K60" s="1358" t="s">
        <v>1113</v>
      </c>
      <c r="L60" s="1353">
        <v>110</v>
      </c>
      <c r="M60" s="1374"/>
      <c r="N60" s="1355"/>
    </row>
    <row r="61" spans="1:14" ht="16.5" customHeight="1">
      <c r="A61" s="40"/>
      <c r="B61" s="41"/>
      <c r="C61" s="1360" t="s">
        <v>1114</v>
      </c>
      <c r="D61" s="1353">
        <f>SUM(D59:D60)</f>
        <v>72</v>
      </c>
      <c r="E61" s="1359"/>
      <c r="F61" s="1375"/>
      <c r="G61" s="1360" t="s">
        <v>1114</v>
      </c>
      <c r="H61" s="1353">
        <f>SUM(H59:H60)</f>
        <v>0</v>
      </c>
      <c r="I61" s="1359"/>
      <c r="J61" s="1375"/>
      <c r="K61" s="1360" t="s">
        <v>1114</v>
      </c>
      <c r="L61" s="1353">
        <f>SUM(L59:L60)</f>
        <v>230</v>
      </c>
      <c r="M61" s="1359"/>
      <c r="N61" s="1355"/>
    </row>
    <row r="62" spans="1:14" ht="16.5" customHeight="1">
      <c r="A62" s="55"/>
      <c r="B62" s="41"/>
      <c r="C62" s="1368"/>
      <c r="D62" s="1361"/>
      <c r="E62" s="1359"/>
      <c r="F62" s="1375"/>
      <c r="G62" s="1368"/>
      <c r="H62" s="1361"/>
      <c r="I62" s="1359"/>
      <c r="J62" s="1375"/>
      <c r="K62" s="1368"/>
      <c r="L62" s="1361"/>
      <c r="M62" s="1359"/>
      <c r="N62" s="1355"/>
    </row>
    <row r="63" spans="1:14" ht="16.5" customHeight="1">
      <c r="A63" s="55"/>
      <c r="B63" s="41"/>
      <c r="C63" s="1381"/>
      <c r="D63" s="1451"/>
      <c r="E63" s="1456"/>
      <c r="F63" s="1453"/>
      <c r="G63" s="1381"/>
      <c r="H63" s="1451"/>
      <c r="I63" s="1456"/>
      <c r="J63" s="1453"/>
      <c r="K63" s="1381"/>
      <c r="L63" s="1451"/>
      <c r="M63" s="1456"/>
      <c r="N63" s="1454"/>
    </row>
    <row r="64" spans="1:14" ht="16.5" customHeight="1">
      <c r="A64" s="55"/>
      <c r="B64" s="41"/>
      <c r="C64" s="1357"/>
      <c r="D64" s="1380"/>
      <c r="E64" s="1374"/>
      <c r="F64" s="1375"/>
      <c r="G64" s="1357"/>
      <c r="H64" s="1380"/>
      <c r="I64" s="1374"/>
      <c r="J64" s="1375"/>
      <c r="K64" s="1357"/>
      <c r="L64" s="1380"/>
      <c r="M64" s="1374"/>
      <c r="N64" s="1355"/>
    </row>
    <row r="65" spans="1:14" ht="16.5" customHeight="1">
      <c r="A65" s="55"/>
      <c r="B65" s="41" t="s">
        <v>460</v>
      </c>
      <c r="C65" s="1352" t="s">
        <v>862</v>
      </c>
      <c r="D65" s="1373">
        <v>50</v>
      </c>
      <c r="E65" s="1354" t="s">
        <v>20</v>
      </c>
      <c r="F65" s="1457">
        <v>2012</v>
      </c>
      <c r="G65" s="1352" t="s">
        <v>282</v>
      </c>
      <c r="H65" s="1373">
        <v>0</v>
      </c>
      <c r="I65" s="1374"/>
      <c r="J65" s="1375"/>
      <c r="K65" s="1352" t="s">
        <v>863</v>
      </c>
      <c r="L65" s="1373">
        <v>100</v>
      </c>
      <c r="M65" s="1354" t="s">
        <v>20</v>
      </c>
      <c r="N65" s="1355">
        <v>1998</v>
      </c>
    </row>
    <row r="66" spans="1:14" ht="16.5" customHeight="1">
      <c r="A66" s="55"/>
      <c r="B66" s="41"/>
      <c r="C66" s="1427"/>
      <c r="D66" s="1373"/>
      <c r="E66" s="1458"/>
      <c r="F66" s="1457"/>
      <c r="G66" s="1357"/>
      <c r="H66" s="1373"/>
      <c r="I66" s="1374"/>
      <c r="J66" s="1375"/>
      <c r="K66" s="1352" t="s">
        <v>1300</v>
      </c>
      <c r="L66" s="1373">
        <v>100</v>
      </c>
      <c r="M66" s="1354" t="s">
        <v>20</v>
      </c>
      <c r="N66" s="1355">
        <v>2010</v>
      </c>
    </row>
    <row r="67" spans="1:14" ht="16.5" customHeight="1">
      <c r="A67" s="55"/>
      <c r="B67" s="41"/>
      <c r="C67" s="1427"/>
      <c r="D67" s="1373"/>
      <c r="E67" s="1458"/>
      <c r="F67" s="1457"/>
      <c r="G67" s="1357"/>
      <c r="H67" s="1373"/>
      <c r="I67" s="1374"/>
      <c r="J67" s="1375"/>
      <c r="K67" s="1352" t="s">
        <v>1301</v>
      </c>
      <c r="L67" s="1373">
        <v>150</v>
      </c>
      <c r="M67" s="1354" t="s">
        <v>20</v>
      </c>
      <c r="N67" s="1355">
        <v>2016</v>
      </c>
    </row>
    <row r="68" spans="1:14" ht="16.5" customHeight="1">
      <c r="A68" s="10"/>
      <c r="B68" s="41"/>
      <c r="C68" s="1427"/>
      <c r="D68" s="1373"/>
      <c r="E68" s="1458"/>
      <c r="F68" s="1457"/>
      <c r="G68" s="1357"/>
      <c r="H68" s="1373"/>
      <c r="I68" s="1374"/>
      <c r="J68" s="1375"/>
      <c r="K68" s="1459" t="s">
        <v>1302</v>
      </c>
      <c r="L68" s="1373"/>
      <c r="M68" s="1354"/>
      <c r="N68" s="1355"/>
    </row>
    <row r="69" spans="1:14" ht="16.5" customHeight="1">
      <c r="A69" s="65"/>
      <c r="B69" s="41"/>
      <c r="C69" s="1357"/>
      <c r="D69" s="1373"/>
      <c r="E69" s="1374"/>
      <c r="F69" s="1375"/>
      <c r="G69" s="1450"/>
      <c r="H69" s="1373"/>
      <c r="I69" s="1374"/>
      <c r="J69" s="1375"/>
      <c r="K69" s="1450"/>
      <c r="L69" s="1373"/>
      <c r="M69" s="1374"/>
      <c r="N69" s="1355"/>
    </row>
    <row r="70" spans="1:14" ht="16.5" customHeight="1">
      <c r="A70" s="62"/>
      <c r="B70" s="41"/>
      <c r="C70" s="1358" t="s">
        <v>1112</v>
      </c>
      <c r="D70" s="1353">
        <v>50</v>
      </c>
      <c r="E70" s="1359"/>
      <c r="F70" s="1375"/>
      <c r="G70" s="1358" t="s">
        <v>1112</v>
      </c>
      <c r="H70" s="1353">
        <v>0</v>
      </c>
      <c r="I70" s="1359"/>
      <c r="J70" s="1375"/>
      <c r="K70" s="1358" t="s">
        <v>1112</v>
      </c>
      <c r="L70" s="1353">
        <v>350</v>
      </c>
      <c r="M70" s="1359"/>
      <c r="N70" s="1355"/>
    </row>
    <row r="71" spans="1:14" ht="16.5" customHeight="1">
      <c r="A71" s="62"/>
      <c r="B71" s="41"/>
      <c r="C71" s="1358" t="s">
        <v>1113</v>
      </c>
      <c r="D71" s="1353">
        <v>0</v>
      </c>
      <c r="E71" s="1359"/>
      <c r="F71" s="1375"/>
      <c r="G71" s="1358" t="s">
        <v>1113</v>
      </c>
      <c r="H71" s="1353">
        <v>0</v>
      </c>
      <c r="I71" s="1359"/>
      <c r="J71" s="1375"/>
      <c r="K71" s="1358" t="s">
        <v>1113</v>
      </c>
      <c r="L71" s="1353">
        <v>0</v>
      </c>
      <c r="M71" s="1359"/>
      <c r="N71" s="1355"/>
    </row>
    <row r="72" spans="1:14" ht="16.5" customHeight="1">
      <c r="A72" s="40"/>
      <c r="B72" s="41"/>
      <c r="C72" s="1360" t="s">
        <v>1114</v>
      </c>
      <c r="D72" s="1353">
        <v>50</v>
      </c>
      <c r="E72" s="1359"/>
      <c r="F72" s="1375"/>
      <c r="G72" s="1360" t="s">
        <v>1114</v>
      </c>
      <c r="H72" s="1353">
        <v>0</v>
      </c>
      <c r="I72" s="1359"/>
      <c r="J72" s="1375"/>
      <c r="K72" s="1360" t="s">
        <v>1114</v>
      </c>
      <c r="L72" s="1353">
        <v>350</v>
      </c>
      <c r="M72" s="1359"/>
      <c r="N72" s="1355"/>
    </row>
    <row r="73" spans="1:14" ht="16.5" customHeight="1">
      <c r="A73" s="65"/>
      <c r="B73" s="41"/>
      <c r="C73" s="1368"/>
      <c r="D73" s="1380"/>
      <c r="E73" s="1391"/>
      <c r="F73" s="1375"/>
      <c r="G73" s="1368"/>
      <c r="H73" s="1380"/>
      <c r="I73" s="1391"/>
      <c r="J73" s="1392"/>
      <c r="K73" s="1368"/>
      <c r="L73" s="1380"/>
      <c r="M73" s="1391"/>
      <c r="N73" s="1392"/>
    </row>
    <row r="74" spans="1:14" ht="16.5" customHeight="1">
      <c r="A74" s="65"/>
      <c r="C74" s="1381"/>
      <c r="D74" s="1382"/>
      <c r="E74" s="1383"/>
      <c r="F74" s="1453"/>
      <c r="G74" s="1381"/>
      <c r="H74" s="1382"/>
      <c r="I74" s="1383"/>
      <c r="J74" s="1384"/>
      <c r="K74" s="1381"/>
      <c r="L74" s="1382"/>
      <c r="M74" s="1383"/>
      <c r="N74" s="1384"/>
    </row>
    <row r="75" spans="1:14" ht="16.5" customHeight="1">
      <c r="A75" s="15"/>
      <c r="C75" s="490"/>
      <c r="D75" s="817"/>
      <c r="E75" s="384"/>
      <c r="F75" s="504"/>
      <c r="G75" s="490"/>
      <c r="H75" s="817"/>
      <c r="I75" s="384"/>
      <c r="J75" s="504"/>
      <c r="K75" s="499"/>
      <c r="L75" s="817"/>
      <c r="M75" s="384"/>
      <c r="N75" s="504"/>
    </row>
    <row r="76" spans="1:14" ht="16.5" customHeight="1">
      <c r="A76" s="10"/>
      <c r="B76" s="41" t="s">
        <v>461</v>
      </c>
      <c r="C76" s="5" t="s">
        <v>64</v>
      </c>
      <c r="D76" s="829"/>
      <c r="E76" s="29"/>
      <c r="F76" s="507"/>
      <c r="G76" s="5" t="s">
        <v>64</v>
      </c>
      <c r="H76" s="813"/>
      <c r="I76" s="29"/>
      <c r="J76" s="7"/>
      <c r="K76" s="14" t="s">
        <v>1162</v>
      </c>
      <c r="L76" s="829"/>
      <c r="M76" s="29"/>
      <c r="N76" s="509"/>
    </row>
    <row r="77" spans="1:14" ht="16.5" customHeight="1">
      <c r="A77" s="10"/>
      <c r="B77" s="19"/>
      <c r="C77" s="5"/>
      <c r="D77" s="829"/>
      <c r="E77" s="29"/>
      <c r="F77" s="7"/>
      <c r="G77" s="5"/>
      <c r="H77" s="829"/>
      <c r="I77" s="29"/>
      <c r="J77" s="7"/>
      <c r="K77" s="14"/>
      <c r="L77" s="836"/>
      <c r="M77" s="416"/>
      <c r="N77" s="510"/>
    </row>
    <row r="78" spans="1:14" ht="16.5" customHeight="1">
      <c r="A78" s="10"/>
      <c r="B78" s="19"/>
      <c r="C78" s="5"/>
      <c r="D78" s="829"/>
      <c r="E78" s="29"/>
      <c r="F78" s="7"/>
      <c r="G78" s="5"/>
      <c r="H78" s="829"/>
      <c r="I78" s="29"/>
      <c r="J78" s="7"/>
      <c r="K78" s="14"/>
      <c r="L78" s="836"/>
      <c r="M78" s="416"/>
      <c r="N78" s="510"/>
    </row>
    <row r="79" spans="1:14" ht="16.5" customHeight="1">
      <c r="A79" s="10"/>
      <c r="B79" s="19"/>
      <c r="C79" s="5"/>
      <c r="D79" s="829"/>
      <c r="E79" s="29"/>
      <c r="F79" s="7"/>
      <c r="G79" s="5"/>
      <c r="H79" s="829"/>
      <c r="I79" s="29"/>
      <c r="J79" s="7"/>
      <c r="K79" s="14"/>
      <c r="L79" s="836"/>
      <c r="M79" s="416"/>
      <c r="N79" s="510"/>
    </row>
    <row r="80" spans="1:14" ht="16.5" customHeight="1">
      <c r="A80" s="10"/>
      <c r="B80" s="32"/>
      <c r="C80" s="126" t="s">
        <v>1112</v>
      </c>
      <c r="D80" s="818">
        <v>0</v>
      </c>
      <c r="E80" s="391"/>
      <c r="F80" s="501"/>
      <c r="G80" s="126" t="s">
        <v>1112</v>
      </c>
      <c r="H80" s="818">
        <v>0</v>
      </c>
      <c r="I80" s="391"/>
      <c r="J80" s="501"/>
      <c r="K80" s="4" t="s">
        <v>1112</v>
      </c>
      <c r="L80" s="823">
        <v>0</v>
      </c>
      <c r="M80" s="32"/>
      <c r="N80" s="316"/>
    </row>
    <row r="81" spans="1:14" ht="16.5" customHeight="1">
      <c r="A81" s="10"/>
      <c r="B81" s="32"/>
      <c r="C81" s="126" t="s">
        <v>1113</v>
      </c>
      <c r="D81" s="818">
        <v>0</v>
      </c>
      <c r="E81" s="391"/>
      <c r="F81" s="501"/>
      <c r="G81" s="126" t="s">
        <v>1113</v>
      </c>
      <c r="H81" s="818">
        <v>0</v>
      </c>
      <c r="I81" s="391"/>
      <c r="J81" s="501"/>
      <c r="K81" s="4" t="s">
        <v>1113</v>
      </c>
      <c r="L81" s="823">
        <v>0</v>
      </c>
      <c r="M81" s="32"/>
      <c r="N81" s="316"/>
    </row>
    <row r="82" spans="1:14" ht="16.5" customHeight="1">
      <c r="A82" s="10"/>
      <c r="B82" s="32"/>
      <c r="C82" s="126" t="s">
        <v>1114</v>
      </c>
      <c r="D82" s="818">
        <v>0</v>
      </c>
      <c r="E82" s="391"/>
      <c r="F82" s="501"/>
      <c r="G82" s="126" t="s">
        <v>1114</v>
      </c>
      <c r="H82" s="818">
        <v>0</v>
      </c>
      <c r="I82" s="391"/>
      <c r="J82" s="501"/>
      <c r="K82" s="4" t="s">
        <v>1114</v>
      </c>
      <c r="L82" s="823">
        <v>0</v>
      </c>
      <c r="M82" s="32"/>
      <c r="N82" s="316"/>
    </row>
    <row r="83" spans="1:14" ht="16.5" customHeight="1">
      <c r="A83" s="10"/>
      <c r="B83" s="168"/>
      <c r="C83" s="489"/>
      <c r="D83" s="819"/>
      <c r="E83" s="385"/>
      <c r="F83" s="418"/>
      <c r="G83" s="496"/>
      <c r="H83" s="835"/>
      <c r="I83" s="417"/>
      <c r="J83" s="418"/>
      <c r="K83" s="421"/>
      <c r="L83" s="835"/>
      <c r="M83" s="417"/>
      <c r="N83" s="418"/>
    </row>
    <row r="84" spans="1:14" ht="16.5" customHeight="1">
      <c r="A84" s="15"/>
      <c r="C84" s="470"/>
      <c r="D84" s="820"/>
      <c r="E84" s="386"/>
      <c r="F84" s="504"/>
      <c r="G84" s="300"/>
      <c r="H84" s="813"/>
      <c r="I84" s="32"/>
      <c r="J84" s="316"/>
      <c r="L84" s="813"/>
      <c r="M84" s="32"/>
      <c r="N84" s="316"/>
    </row>
    <row r="85" spans="1:14" ht="16.5" customHeight="1">
      <c r="A85" s="10"/>
      <c r="B85" s="19" t="s">
        <v>462</v>
      </c>
      <c r="C85" s="5" t="s">
        <v>146</v>
      </c>
      <c r="D85" s="829">
        <v>70</v>
      </c>
      <c r="E85" s="391" t="s">
        <v>20</v>
      </c>
      <c r="F85" s="7"/>
      <c r="G85" s="5" t="s">
        <v>703</v>
      </c>
      <c r="H85" s="829">
        <v>370</v>
      </c>
      <c r="I85" s="391" t="s">
        <v>20</v>
      </c>
      <c r="J85" s="7"/>
      <c r="K85" s="508"/>
      <c r="L85" s="836"/>
      <c r="M85" s="29"/>
      <c r="N85" s="509"/>
    </row>
    <row r="86" spans="1:14" ht="16.5" customHeight="1">
      <c r="A86" s="10"/>
      <c r="B86" s="19"/>
      <c r="C86" s="5" t="s">
        <v>897</v>
      </c>
      <c r="D86" s="829">
        <v>95</v>
      </c>
      <c r="E86" s="391" t="s">
        <v>20</v>
      </c>
      <c r="F86" s="7"/>
      <c r="G86" s="5" t="s">
        <v>898</v>
      </c>
      <c r="H86" s="829">
        <v>560</v>
      </c>
      <c r="I86" s="391" t="s">
        <v>20</v>
      </c>
      <c r="J86" s="7"/>
      <c r="K86" s="14"/>
      <c r="L86" s="829"/>
      <c r="M86" s="29"/>
      <c r="N86" s="509"/>
    </row>
    <row r="87" spans="1:14" ht="16.5" customHeight="1">
      <c r="A87" s="10"/>
      <c r="B87" s="19"/>
      <c r="C87" s="300" t="s">
        <v>34</v>
      </c>
      <c r="D87" s="829">
        <v>105</v>
      </c>
      <c r="E87" s="391" t="s">
        <v>20</v>
      </c>
      <c r="F87" s="7">
        <v>2007</v>
      </c>
      <c r="G87" s="5"/>
      <c r="H87" s="829"/>
      <c r="I87" s="29"/>
      <c r="J87" s="7"/>
      <c r="K87" s="14"/>
      <c r="L87" s="829"/>
      <c r="M87" s="29"/>
      <c r="N87" s="509"/>
    </row>
    <row r="88" spans="1:14" ht="16.5" customHeight="1">
      <c r="A88" s="10"/>
      <c r="B88" s="19"/>
      <c r="C88" s="300"/>
      <c r="D88" s="829"/>
      <c r="E88" s="391"/>
      <c r="F88" s="7"/>
      <c r="G88" s="5"/>
      <c r="H88" s="829"/>
      <c r="I88" s="29"/>
      <c r="J88" s="7"/>
      <c r="K88" s="14"/>
      <c r="L88" s="829"/>
      <c r="M88" s="29"/>
      <c r="N88" s="509"/>
    </row>
    <row r="89" spans="1:14" ht="16.5" customHeight="1">
      <c r="A89" s="10"/>
      <c r="B89" s="19"/>
      <c r="C89" s="300"/>
      <c r="D89" s="829"/>
      <c r="E89" s="391"/>
      <c r="F89" s="7"/>
      <c r="G89" s="5"/>
      <c r="H89" s="829"/>
      <c r="I89" s="29"/>
      <c r="J89" s="7"/>
      <c r="K89" s="14"/>
      <c r="L89" s="829"/>
      <c r="M89" s="29"/>
      <c r="N89" s="509"/>
    </row>
    <row r="90" spans="1:14" ht="16.5" customHeight="1">
      <c r="A90" s="10"/>
      <c r="B90" s="19"/>
      <c r="C90" s="300"/>
      <c r="D90" s="829"/>
      <c r="E90" s="391"/>
      <c r="F90" s="7"/>
      <c r="G90" s="5"/>
      <c r="H90" s="829"/>
      <c r="I90" s="29"/>
      <c r="J90" s="7"/>
      <c r="K90" s="14"/>
      <c r="L90" s="829"/>
      <c r="M90" s="29"/>
      <c r="N90" s="509"/>
    </row>
    <row r="91" spans="1:14" ht="16.5" customHeight="1">
      <c r="A91" s="10"/>
      <c r="B91" s="32"/>
      <c r="C91" s="126" t="s">
        <v>1112</v>
      </c>
      <c r="D91" s="818">
        <v>270</v>
      </c>
      <c r="E91" s="391"/>
      <c r="F91" s="501"/>
      <c r="G91" s="126" t="s">
        <v>1112</v>
      </c>
      <c r="H91" s="818">
        <v>930</v>
      </c>
      <c r="I91" s="391"/>
      <c r="J91" s="501"/>
      <c r="K91" s="4" t="s">
        <v>1112</v>
      </c>
      <c r="L91" s="823">
        <v>0</v>
      </c>
      <c r="M91" s="32"/>
      <c r="N91" s="316"/>
    </row>
    <row r="92" spans="1:14" ht="16.5" customHeight="1">
      <c r="A92" s="10"/>
      <c r="B92" s="32"/>
      <c r="C92" s="126" t="s">
        <v>1113</v>
      </c>
      <c r="D92" s="818">
        <v>0</v>
      </c>
      <c r="E92" s="391"/>
      <c r="F92" s="501"/>
      <c r="G92" s="126" t="s">
        <v>1113</v>
      </c>
      <c r="H92" s="818">
        <v>0</v>
      </c>
      <c r="I92" s="391"/>
      <c r="J92" s="501"/>
      <c r="K92" s="4" t="s">
        <v>1113</v>
      </c>
      <c r="L92" s="823">
        <v>0</v>
      </c>
      <c r="M92" s="32"/>
      <c r="N92" s="316"/>
    </row>
    <row r="93" spans="1:14" ht="16.5" customHeight="1">
      <c r="A93" s="10"/>
      <c r="B93" s="32"/>
      <c r="C93" s="126" t="s">
        <v>1114</v>
      </c>
      <c r="D93" s="818">
        <v>270</v>
      </c>
      <c r="E93" s="391"/>
      <c r="F93" s="501"/>
      <c r="G93" s="126" t="s">
        <v>1114</v>
      </c>
      <c r="H93" s="818">
        <v>930</v>
      </c>
      <c r="I93" s="391"/>
      <c r="J93" s="501"/>
      <c r="K93" s="4" t="s">
        <v>1114</v>
      </c>
      <c r="L93" s="823">
        <v>0</v>
      </c>
      <c r="M93" s="32"/>
      <c r="N93" s="316"/>
    </row>
    <row r="94" spans="1:14" ht="16.5" customHeight="1">
      <c r="A94" s="15"/>
      <c r="C94" s="469"/>
      <c r="D94" s="831"/>
      <c r="E94" s="350"/>
      <c r="F94" s="444"/>
      <c r="G94" s="469"/>
      <c r="H94" s="831"/>
      <c r="I94" s="350"/>
      <c r="J94" s="444"/>
      <c r="K94" s="473"/>
      <c r="L94" s="831"/>
      <c r="M94" s="350"/>
      <c r="N94" s="444"/>
    </row>
    <row r="95" spans="1:14" ht="16.5" customHeight="1">
      <c r="A95" s="15"/>
      <c r="C95" s="470"/>
      <c r="D95" s="820"/>
      <c r="E95" s="386"/>
      <c r="F95" s="504"/>
      <c r="G95" s="470"/>
      <c r="H95" s="820"/>
      <c r="I95" s="386"/>
      <c r="J95" s="504"/>
      <c r="K95" s="499"/>
      <c r="L95" s="820"/>
      <c r="M95" s="386"/>
      <c r="N95" s="504"/>
    </row>
    <row r="96" spans="1:14" ht="16.5" customHeight="1">
      <c r="A96" s="10"/>
      <c r="B96" s="41" t="s">
        <v>463</v>
      </c>
      <c r="C96" s="301" t="s">
        <v>707</v>
      </c>
      <c r="D96" s="829">
        <v>30</v>
      </c>
      <c r="E96" s="391" t="s">
        <v>20</v>
      </c>
      <c r="F96" s="316">
        <v>1993</v>
      </c>
      <c r="G96" s="299" t="s">
        <v>708</v>
      </c>
      <c r="H96" s="829">
        <v>100</v>
      </c>
      <c r="I96" s="391" t="s">
        <v>20</v>
      </c>
      <c r="J96" s="316">
        <v>1992</v>
      </c>
      <c r="K96" s="309" t="s">
        <v>709</v>
      </c>
      <c r="L96" s="829">
        <v>145</v>
      </c>
      <c r="M96" s="391" t="s">
        <v>20</v>
      </c>
      <c r="N96" s="501">
        <v>1987</v>
      </c>
    </row>
    <row r="97" spans="1:14" ht="16.5" customHeight="1">
      <c r="A97" s="10"/>
      <c r="B97" s="41"/>
      <c r="C97" s="301" t="s">
        <v>710</v>
      </c>
      <c r="D97" s="829">
        <v>35</v>
      </c>
      <c r="E97" s="391" t="s">
        <v>20</v>
      </c>
      <c r="F97" s="316">
        <v>1997</v>
      </c>
      <c r="G97" s="300" t="s">
        <v>34</v>
      </c>
      <c r="H97" s="829">
        <v>200</v>
      </c>
      <c r="I97" s="391" t="s">
        <v>20</v>
      </c>
      <c r="J97" s="316">
        <v>1999</v>
      </c>
      <c r="K97" s="309" t="s">
        <v>34</v>
      </c>
      <c r="L97" s="829">
        <v>100</v>
      </c>
      <c r="M97" s="391" t="s">
        <v>20</v>
      </c>
      <c r="N97" s="501">
        <v>1996</v>
      </c>
    </row>
    <row r="98" spans="1:14" ht="16.5" customHeight="1">
      <c r="A98" s="10"/>
      <c r="B98" s="41"/>
      <c r="C98" s="300" t="s">
        <v>284</v>
      </c>
      <c r="D98" s="829">
        <v>27</v>
      </c>
      <c r="E98" s="391" t="s">
        <v>20</v>
      </c>
      <c r="F98" s="316">
        <v>1985</v>
      </c>
      <c r="G98" s="300" t="s">
        <v>34</v>
      </c>
      <c r="H98" s="829">
        <v>40</v>
      </c>
      <c r="I98" s="391" t="s">
        <v>20</v>
      </c>
      <c r="J98" s="316">
        <v>2002</v>
      </c>
      <c r="K98" s="309" t="s">
        <v>34</v>
      </c>
      <c r="L98" s="829">
        <v>40</v>
      </c>
      <c r="M98" s="391" t="s">
        <v>20</v>
      </c>
      <c r="N98" s="501">
        <v>1997</v>
      </c>
    </row>
    <row r="99" spans="1:14" ht="16.5" customHeight="1">
      <c r="A99" s="10"/>
      <c r="B99" s="41"/>
      <c r="C99" s="300" t="s">
        <v>34</v>
      </c>
      <c r="D99" s="1475">
        <v>-27</v>
      </c>
      <c r="E99" s="32" t="s">
        <v>228</v>
      </c>
      <c r="F99" s="316">
        <v>2006</v>
      </c>
      <c r="G99" s="300" t="s">
        <v>34</v>
      </c>
      <c r="H99" s="829">
        <v>60</v>
      </c>
      <c r="I99" s="391" t="s">
        <v>20</v>
      </c>
      <c r="J99" s="316">
        <v>2005</v>
      </c>
      <c r="K99" s="309" t="s">
        <v>711</v>
      </c>
      <c r="L99" s="829">
        <v>70</v>
      </c>
      <c r="M99" s="391" t="s">
        <v>20</v>
      </c>
      <c r="N99" s="501">
        <v>1997</v>
      </c>
    </row>
    <row r="100" spans="1:14" ht="16.5" customHeight="1">
      <c r="A100" s="10"/>
      <c r="B100" s="41"/>
      <c r="C100" s="300" t="s">
        <v>712</v>
      </c>
      <c r="D100" s="829">
        <v>12</v>
      </c>
      <c r="E100" s="391" t="s">
        <v>20</v>
      </c>
      <c r="F100" s="316">
        <v>1994</v>
      </c>
      <c r="G100" s="300" t="s">
        <v>34</v>
      </c>
      <c r="H100" s="1475">
        <v>-60</v>
      </c>
      <c r="I100" s="32" t="s">
        <v>228</v>
      </c>
      <c r="J100" s="316">
        <v>2007</v>
      </c>
      <c r="K100" s="309" t="s">
        <v>285</v>
      </c>
      <c r="L100" s="829">
        <v>87</v>
      </c>
      <c r="M100" s="391" t="s">
        <v>20</v>
      </c>
      <c r="N100" s="501">
        <v>1987</v>
      </c>
    </row>
    <row r="101" spans="1:14" ht="16.5" customHeight="1">
      <c r="A101" s="10"/>
      <c r="B101" s="41"/>
      <c r="C101" s="300" t="s">
        <v>713</v>
      </c>
      <c r="D101" s="829">
        <v>15</v>
      </c>
      <c r="E101" s="391" t="s">
        <v>20</v>
      </c>
      <c r="F101" s="316">
        <v>1994</v>
      </c>
      <c r="G101" s="300"/>
      <c r="H101" s="829"/>
      <c r="I101" s="32"/>
      <c r="J101" s="316"/>
      <c r="K101" s="309" t="s">
        <v>34</v>
      </c>
      <c r="L101" s="829">
        <v>80</v>
      </c>
      <c r="M101" s="391" t="s">
        <v>20</v>
      </c>
      <c r="N101" s="501">
        <v>2004</v>
      </c>
    </row>
    <row r="102" spans="1:14" ht="16.5" customHeight="1">
      <c r="A102" s="10"/>
      <c r="B102" s="41"/>
      <c r="C102" s="300"/>
      <c r="D102" s="829"/>
      <c r="E102" s="32"/>
      <c r="F102" s="316"/>
      <c r="G102" s="300"/>
      <c r="H102" s="829"/>
      <c r="I102" s="32"/>
      <c r="J102" s="316"/>
      <c r="K102" s="41" t="s">
        <v>34</v>
      </c>
      <c r="L102" s="1475">
        <v>-80</v>
      </c>
      <c r="M102" s="391" t="s">
        <v>228</v>
      </c>
      <c r="N102" s="501">
        <v>2007</v>
      </c>
    </row>
    <row r="103" spans="1:14" ht="16.5" customHeight="1">
      <c r="A103" s="10"/>
      <c r="B103" s="41"/>
      <c r="C103" s="44" t="s">
        <v>1208</v>
      </c>
      <c r="D103" s="829"/>
      <c r="E103" s="32"/>
      <c r="F103" s="316"/>
      <c r="G103" s="44" t="s">
        <v>1208</v>
      </c>
      <c r="H103" s="829"/>
      <c r="I103" s="32"/>
      <c r="J103" s="316"/>
      <c r="K103" s="309" t="s">
        <v>714</v>
      </c>
      <c r="L103" s="829">
        <v>120</v>
      </c>
      <c r="M103" s="391" t="s">
        <v>20</v>
      </c>
      <c r="N103" s="501">
        <v>1998</v>
      </c>
    </row>
    <row r="104" spans="1:14" ht="16.5" customHeight="1">
      <c r="A104" s="10"/>
      <c r="B104" s="41"/>
      <c r="C104" s="300"/>
      <c r="D104" s="829"/>
      <c r="E104" s="32"/>
      <c r="F104" s="316"/>
      <c r="G104" s="300"/>
      <c r="H104" s="829"/>
      <c r="I104" s="32"/>
      <c r="J104" s="316"/>
      <c r="K104" s="309" t="s">
        <v>286</v>
      </c>
      <c r="L104" s="829">
        <v>48</v>
      </c>
      <c r="M104" s="32" t="s">
        <v>20</v>
      </c>
      <c r="N104" s="501">
        <v>1978</v>
      </c>
    </row>
    <row r="105" spans="1:14" ht="16.5" customHeight="1">
      <c r="A105" s="10"/>
      <c r="B105" s="41"/>
      <c r="C105" s="300"/>
      <c r="D105" s="829"/>
      <c r="E105" s="32"/>
      <c r="F105" s="316"/>
      <c r="G105" s="300"/>
      <c r="H105" s="829"/>
      <c r="I105" s="32"/>
      <c r="J105" s="316"/>
      <c r="K105" s="309" t="s">
        <v>709</v>
      </c>
      <c r="L105" s="829">
        <v>250</v>
      </c>
      <c r="M105" s="391" t="s">
        <v>27</v>
      </c>
      <c r="N105" s="501">
        <v>2015</v>
      </c>
    </row>
    <row r="106" spans="1:14" ht="16.5" customHeight="1">
      <c r="A106" s="10"/>
      <c r="B106" s="41"/>
      <c r="C106" s="300"/>
      <c r="D106" s="829"/>
      <c r="E106" s="32"/>
      <c r="F106" s="316"/>
      <c r="G106" s="300"/>
      <c r="H106" s="829"/>
      <c r="I106" s="32"/>
      <c r="J106" s="316"/>
      <c r="K106" s="309" t="s">
        <v>285</v>
      </c>
      <c r="L106" s="829">
        <v>130</v>
      </c>
      <c r="M106" s="391" t="s">
        <v>20</v>
      </c>
      <c r="N106" s="501">
        <v>2016</v>
      </c>
    </row>
    <row r="107" spans="1:14" ht="16.5" customHeight="1">
      <c r="A107" s="10"/>
      <c r="B107" s="41"/>
      <c r="C107" s="300"/>
      <c r="D107" s="829"/>
      <c r="E107" s="32"/>
      <c r="F107" s="316"/>
      <c r="G107" s="300"/>
      <c r="H107" s="829"/>
      <c r="I107" s="32"/>
      <c r="J107" s="316"/>
      <c r="L107" s="829"/>
      <c r="M107" s="391"/>
      <c r="N107" s="501"/>
    </row>
    <row r="108" spans="1:14" ht="16.5" customHeight="1">
      <c r="A108" s="10"/>
      <c r="B108" s="41"/>
      <c r="C108" s="300"/>
      <c r="D108" s="829"/>
      <c r="E108" s="32"/>
      <c r="F108" s="316"/>
      <c r="G108" s="300"/>
      <c r="H108" s="829"/>
      <c r="I108" s="32"/>
      <c r="J108" s="316"/>
      <c r="K108" s="44" t="s">
        <v>1208</v>
      </c>
      <c r="L108" s="829"/>
      <c r="M108" s="391"/>
      <c r="N108" s="501"/>
    </row>
    <row r="109" spans="1:14" ht="16.5" customHeight="1">
      <c r="A109" s="10"/>
      <c r="B109" s="41"/>
      <c r="C109" s="300"/>
      <c r="D109" s="829"/>
      <c r="E109" s="32"/>
      <c r="F109" s="316"/>
      <c r="G109" s="300"/>
      <c r="H109" s="829"/>
      <c r="I109" s="32"/>
      <c r="J109" s="316"/>
      <c r="L109" s="829"/>
      <c r="M109" s="391"/>
      <c r="N109" s="501"/>
    </row>
    <row r="110" spans="1:14" ht="16.5" customHeight="1">
      <c r="A110" s="10"/>
      <c r="B110" s="32"/>
      <c r="C110" s="126" t="s">
        <v>1112</v>
      </c>
      <c r="D110" s="818">
        <v>92</v>
      </c>
      <c r="E110" s="391"/>
      <c r="F110" s="501"/>
      <c r="G110" s="126" t="s">
        <v>1112</v>
      </c>
      <c r="H110" s="818">
        <v>340</v>
      </c>
      <c r="I110" s="391"/>
      <c r="J110" s="501"/>
      <c r="K110" s="4" t="s">
        <v>1112</v>
      </c>
      <c r="L110" s="823">
        <v>990</v>
      </c>
      <c r="M110" s="32"/>
      <c r="N110" s="316"/>
    </row>
    <row r="111" spans="1:14" ht="16.5" customHeight="1">
      <c r="A111" s="10"/>
      <c r="B111" s="32"/>
      <c r="C111" s="126" t="s">
        <v>1113</v>
      </c>
      <c r="D111" s="818">
        <v>0</v>
      </c>
      <c r="E111" s="391"/>
      <c r="F111" s="501"/>
      <c r="G111" s="126" t="s">
        <v>1113</v>
      </c>
      <c r="H111" s="818">
        <v>0</v>
      </c>
      <c r="I111" s="391"/>
      <c r="J111" s="501"/>
      <c r="K111" s="4" t="s">
        <v>1113</v>
      </c>
      <c r="L111" s="823">
        <v>0</v>
      </c>
      <c r="M111" s="32"/>
      <c r="N111" s="316"/>
    </row>
    <row r="112" spans="1:14" ht="16.5" customHeight="1">
      <c r="A112" s="10"/>
      <c r="B112" s="32"/>
      <c r="C112" s="126" t="s">
        <v>1114</v>
      </c>
      <c r="D112" s="818">
        <v>92</v>
      </c>
      <c r="E112" s="391"/>
      <c r="F112" s="501"/>
      <c r="G112" s="126" t="s">
        <v>1114</v>
      </c>
      <c r="H112" s="818">
        <v>340</v>
      </c>
      <c r="I112" s="391"/>
      <c r="J112" s="501"/>
      <c r="K112" s="4" t="s">
        <v>1114</v>
      </c>
      <c r="L112" s="823">
        <v>990</v>
      </c>
      <c r="M112" s="32"/>
      <c r="N112" s="316"/>
    </row>
    <row r="113" spans="1:14" ht="16.5" customHeight="1">
      <c r="A113" s="33"/>
      <c r="B113" s="189"/>
      <c r="C113" s="469"/>
      <c r="D113" s="819"/>
      <c r="E113" s="387"/>
      <c r="F113" s="444"/>
      <c r="G113" s="469"/>
      <c r="H113" s="819"/>
      <c r="I113" s="387"/>
      <c r="J113" s="444"/>
      <c r="K113" s="473"/>
      <c r="L113" s="819"/>
      <c r="M113" s="387"/>
      <c r="N113" s="444"/>
    </row>
    <row r="114" spans="1:14" s="3" customFormat="1" ht="16.5" customHeight="1">
      <c r="C114" s="445"/>
      <c r="D114" s="804"/>
      <c r="E114" s="161"/>
      <c r="F114" s="137"/>
      <c r="G114" s="445"/>
      <c r="H114" s="804"/>
      <c r="I114" s="161"/>
      <c r="J114" s="137"/>
      <c r="K114" s="445"/>
      <c r="L114" s="804"/>
      <c r="M114" s="161"/>
      <c r="N114" s="137"/>
    </row>
  </sheetData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41" firstPageNumber="95" orientation="portrait" useFirstPageNumber="1" r:id="rId1"/>
  <headerFooter scaleWithDoc="0" alignWithMargins="0">
    <oddFooter>&amp;C102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FF00"/>
    <pageSetUpPr fitToPage="1"/>
  </sheetPr>
  <dimension ref="A1:AG94"/>
  <sheetViews>
    <sheetView showGridLines="0" view="pageBreakPreview" topLeftCell="C1" zoomScaleNormal="100" zoomScaleSheetLayoutView="100" workbookViewId="0">
      <pane ySplit="5" topLeftCell="A6" activePane="bottomLeft" state="frozen"/>
      <selection activeCell="K35" sqref="K35"/>
      <selection pane="bottomLeft" activeCell="K35" sqref="K35"/>
    </sheetView>
  </sheetViews>
  <sheetFormatPr defaultColWidth="9" defaultRowHeight="14.25"/>
  <cols>
    <col min="1" max="1" width="1.625" style="3" customWidth="1"/>
    <col min="2" max="2" width="14.625" style="3" customWidth="1"/>
    <col min="3" max="3" width="39.875" style="445" customWidth="1"/>
    <col min="4" max="4" width="8.875" style="804" customWidth="1"/>
    <col min="5" max="5" width="6.875" style="161" customWidth="1"/>
    <col min="6" max="6" width="8.75" style="137" customWidth="1"/>
    <col min="7" max="7" width="39.875" style="445" customWidth="1"/>
    <col min="8" max="8" width="8.875" style="804" customWidth="1"/>
    <col min="9" max="9" width="6.875" style="161" customWidth="1"/>
    <col min="10" max="10" width="8.75" style="137" customWidth="1"/>
    <col min="11" max="11" width="39.875" style="445" customWidth="1"/>
    <col min="12" max="12" width="8.875" style="804" customWidth="1"/>
    <col min="13" max="13" width="6.875" style="161" customWidth="1"/>
    <col min="14" max="14" width="8.75" style="137" customWidth="1"/>
    <col min="15" max="16384" width="9" style="3"/>
  </cols>
  <sheetData>
    <row r="1" spans="1:33" s="47" customFormat="1" ht="18" customHeight="1">
      <c r="A1" s="351" t="s">
        <v>1058</v>
      </c>
      <c r="B1" s="352"/>
      <c r="C1" s="351"/>
      <c r="D1" s="799"/>
      <c r="E1" s="354"/>
      <c r="F1" s="355"/>
      <c r="G1" s="351"/>
      <c r="H1" s="810" t="s">
        <v>5</v>
      </c>
      <c r="I1" s="354"/>
      <c r="J1" s="355"/>
      <c r="K1" s="351"/>
      <c r="L1" s="799"/>
      <c r="M1" s="354"/>
      <c r="N1" s="355"/>
    </row>
    <row r="2" spans="1:33" s="47" customFormat="1" ht="16.5" customHeight="1">
      <c r="A2" s="352"/>
      <c r="B2" s="352"/>
      <c r="C2" s="351"/>
      <c r="D2" s="799"/>
      <c r="E2" s="354"/>
      <c r="F2" s="355"/>
      <c r="G2" s="351"/>
      <c r="H2" s="799"/>
      <c r="I2" s="354"/>
      <c r="J2" s="355"/>
      <c r="K2" s="351"/>
      <c r="L2" s="799"/>
      <c r="M2" s="354"/>
      <c r="N2" s="355"/>
    </row>
    <row r="3" spans="1:33" s="47" customFormat="1" ht="16.5" customHeight="1">
      <c r="A3" s="352"/>
      <c r="B3" s="352"/>
      <c r="C3" s="351"/>
      <c r="D3" s="799"/>
      <c r="E3" s="354"/>
      <c r="F3" s="355"/>
      <c r="G3" s="351"/>
      <c r="H3" s="799"/>
      <c r="I3" s="354"/>
      <c r="J3" s="355"/>
      <c r="K3" s="351"/>
      <c r="L3" s="824"/>
      <c r="M3" s="354"/>
      <c r="N3" s="148" t="s">
        <v>408</v>
      </c>
    </row>
    <row r="4" spans="1:33" s="47" customFormat="1" ht="18" customHeight="1">
      <c r="A4" s="21" t="s">
        <v>416</v>
      </c>
      <c r="B4" s="22"/>
      <c r="C4" s="21" t="s">
        <v>428</v>
      </c>
      <c r="D4" s="800"/>
      <c r="E4" s="338"/>
      <c r="F4" s="452"/>
      <c r="G4" s="39" t="s">
        <v>423</v>
      </c>
      <c r="H4" s="811"/>
      <c r="I4" s="333"/>
      <c r="J4" s="141"/>
      <c r="K4" s="174" t="s">
        <v>424</v>
      </c>
      <c r="L4" s="811"/>
      <c r="M4" s="333"/>
      <c r="N4" s="452"/>
    </row>
    <row r="5" spans="1:33" s="47" customFormat="1" ht="18" customHeight="1">
      <c r="A5" s="23"/>
      <c r="B5" s="24"/>
      <c r="C5" s="172" t="s">
        <v>412</v>
      </c>
      <c r="D5" s="801" t="s">
        <v>1207</v>
      </c>
      <c r="E5" s="334" t="s">
        <v>302</v>
      </c>
      <c r="F5" s="141" t="s">
        <v>413</v>
      </c>
      <c r="G5" s="174" t="s">
        <v>412</v>
      </c>
      <c r="H5" s="801" t="s">
        <v>1207</v>
      </c>
      <c r="I5" s="334" t="s">
        <v>302</v>
      </c>
      <c r="J5" s="141" t="s">
        <v>413</v>
      </c>
      <c r="K5" s="174" t="s">
        <v>412</v>
      </c>
      <c r="L5" s="801" t="s">
        <v>1207</v>
      </c>
      <c r="M5" s="334" t="s">
        <v>302</v>
      </c>
      <c r="N5" s="141" t="s">
        <v>413</v>
      </c>
    </row>
    <row r="6" spans="1:33" s="2" customFormat="1" ht="18.75">
      <c r="A6" s="50" t="s">
        <v>456</v>
      </c>
      <c r="B6" s="152"/>
      <c r="C6" s="25"/>
      <c r="D6" s="832"/>
      <c r="E6" s="388"/>
      <c r="F6" s="505"/>
      <c r="G6" s="25"/>
      <c r="H6" s="832"/>
      <c r="I6" s="388"/>
      <c r="J6" s="505"/>
      <c r="K6" s="498"/>
      <c r="L6" s="832"/>
      <c r="M6" s="388"/>
      <c r="N6" s="512"/>
    </row>
    <row r="7" spans="1:33" s="2" customFormat="1" ht="6" customHeight="1">
      <c r="A7" s="5"/>
      <c r="B7" s="37"/>
      <c r="C7" s="5"/>
      <c r="D7" s="803"/>
      <c r="E7" s="150"/>
      <c r="F7" s="142"/>
      <c r="G7" s="5"/>
      <c r="H7" s="803"/>
      <c r="I7" s="150"/>
      <c r="J7" s="142"/>
      <c r="K7" s="14"/>
      <c r="L7" s="803"/>
      <c r="M7" s="150"/>
      <c r="N7" s="142"/>
      <c r="AD7" s="51"/>
      <c r="AE7" s="51"/>
      <c r="AF7" s="51"/>
      <c r="AG7" s="51"/>
    </row>
    <row r="8" spans="1:33" s="2" customFormat="1" ht="16.5" customHeight="1">
      <c r="A8" s="10"/>
      <c r="B8" s="151" t="s">
        <v>1139</v>
      </c>
      <c r="C8" s="413" t="s">
        <v>12</v>
      </c>
      <c r="D8" s="825">
        <v>140</v>
      </c>
      <c r="E8" s="307" t="s">
        <v>20</v>
      </c>
      <c r="F8" s="500">
        <v>1990</v>
      </c>
      <c r="G8" s="413" t="s">
        <v>12</v>
      </c>
      <c r="H8" s="825">
        <v>190</v>
      </c>
      <c r="I8" s="307" t="s">
        <v>20</v>
      </c>
      <c r="J8" s="500">
        <v>1990</v>
      </c>
      <c r="K8" s="493" t="s">
        <v>13</v>
      </c>
      <c r="L8" s="825">
        <v>300</v>
      </c>
      <c r="M8" s="307" t="s">
        <v>20</v>
      </c>
      <c r="N8" s="500">
        <v>2006</v>
      </c>
      <c r="O8" s="51"/>
      <c r="P8" s="51"/>
    </row>
    <row r="9" spans="1:33" s="2" customFormat="1" ht="16.5" customHeight="1">
      <c r="A9" s="10"/>
      <c r="B9" s="153"/>
      <c r="C9" s="300" t="s">
        <v>34</v>
      </c>
      <c r="D9" s="825">
        <v>300</v>
      </c>
      <c r="E9" s="307" t="s">
        <v>20</v>
      </c>
      <c r="F9" s="500">
        <v>1998</v>
      </c>
      <c r="G9" s="413" t="s">
        <v>48</v>
      </c>
      <c r="H9" s="825">
        <v>160</v>
      </c>
      <c r="I9" s="307" t="s">
        <v>20</v>
      </c>
      <c r="J9" s="500">
        <v>1992</v>
      </c>
      <c r="K9" s="309" t="s">
        <v>34</v>
      </c>
      <c r="L9" s="825">
        <v>120</v>
      </c>
      <c r="M9" s="307" t="s">
        <v>20</v>
      </c>
      <c r="N9" s="500">
        <v>2009</v>
      </c>
      <c r="O9" s="51"/>
      <c r="P9" s="51"/>
    </row>
    <row r="10" spans="1:33" s="2" customFormat="1" ht="16.5" customHeight="1">
      <c r="A10" s="10"/>
      <c r="B10" s="153"/>
      <c r="C10" s="300" t="s">
        <v>34</v>
      </c>
      <c r="D10" s="825">
        <v>60</v>
      </c>
      <c r="E10" s="307" t="s">
        <v>20</v>
      </c>
      <c r="F10" s="500">
        <v>2008</v>
      </c>
      <c r="G10" s="300" t="s">
        <v>34</v>
      </c>
      <c r="H10" s="825">
        <v>160</v>
      </c>
      <c r="I10" s="307" t="s">
        <v>20</v>
      </c>
      <c r="J10" s="500">
        <v>2007</v>
      </c>
      <c r="K10" s="309"/>
      <c r="L10" s="825"/>
      <c r="M10" s="159"/>
      <c r="N10" s="500"/>
      <c r="O10" s="51"/>
      <c r="P10" s="51"/>
    </row>
    <row r="11" spans="1:33" s="2" customFormat="1" ht="16.5" customHeight="1">
      <c r="A11" s="10"/>
      <c r="B11" s="153"/>
      <c r="C11" s="300" t="s">
        <v>34</v>
      </c>
      <c r="D11" s="825">
        <v>90</v>
      </c>
      <c r="E11" s="307" t="s">
        <v>20</v>
      </c>
      <c r="F11" s="500">
        <v>2016</v>
      </c>
      <c r="G11" s="413"/>
      <c r="H11" s="825"/>
      <c r="I11" s="159"/>
      <c r="J11" s="500"/>
      <c r="K11" s="493"/>
      <c r="L11" s="825"/>
      <c r="M11" s="159"/>
      <c r="N11" s="500"/>
      <c r="O11" s="51"/>
      <c r="P11" s="51"/>
    </row>
    <row r="12" spans="1:33" s="2" customFormat="1" ht="16.5" customHeight="1">
      <c r="A12" s="10"/>
      <c r="B12" s="153"/>
      <c r="C12" s="300" t="s">
        <v>48</v>
      </c>
      <c r="D12" s="825">
        <v>200</v>
      </c>
      <c r="E12" s="307" t="s">
        <v>20</v>
      </c>
      <c r="F12" s="500">
        <v>1992</v>
      </c>
      <c r="G12" s="413"/>
      <c r="H12" s="825"/>
      <c r="I12" s="159"/>
      <c r="J12" s="500"/>
      <c r="K12" s="493"/>
      <c r="L12" s="825"/>
      <c r="M12" s="159"/>
      <c r="N12" s="500"/>
      <c r="O12" s="51"/>
      <c r="P12" s="51"/>
    </row>
    <row r="13" spans="1:33" s="2" customFormat="1" ht="16.5" customHeight="1">
      <c r="A13" s="10"/>
      <c r="B13" s="153"/>
      <c r="C13" s="300" t="s">
        <v>34</v>
      </c>
      <c r="D13" s="825">
        <v>200</v>
      </c>
      <c r="E13" s="159" t="s">
        <v>20</v>
      </c>
      <c r="F13" s="500">
        <v>2006</v>
      </c>
      <c r="G13" s="413"/>
      <c r="H13" s="825"/>
      <c r="I13" s="159"/>
      <c r="J13" s="500"/>
      <c r="K13" s="493"/>
      <c r="L13" s="825"/>
      <c r="M13" s="159"/>
      <c r="N13" s="500"/>
      <c r="O13" s="51"/>
      <c r="P13" s="51"/>
    </row>
    <row r="14" spans="1:33" s="2" customFormat="1" ht="16.5" customHeight="1">
      <c r="A14" s="10"/>
      <c r="B14" s="153"/>
      <c r="C14" s="413"/>
      <c r="D14" s="825"/>
      <c r="E14" s="159"/>
      <c r="F14" s="500"/>
      <c r="G14" s="413"/>
      <c r="H14" s="825"/>
      <c r="I14" s="159"/>
      <c r="J14" s="500"/>
      <c r="K14" s="493"/>
      <c r="L14" s="825"/>
      <c r="M14" s="159"/>
      <c r="N14" s="500"/>
      <c r="O14" s="51"/>
      <c r="P14" s="51"/>
    </row>
    <row r="15" spans="1:33" s="2" customFormat="1" ht="16.5" customHeight="1">
      <c r="A15" s="10"/>
      <c r="B15" s="153"/>
      <c r="C15" s="413"/>
      <c r="D15" s="825"/>
      <c r="E15" s="159"/>
      <c r="F15" s="500"/>
      <c r="G15" s="413"/>
      <c r="H15" s="825"/>
      <c r="I15" s="159"/>
      <c r="J15" s="500"/>
      <c r="K15" s="493"/>
      <c r="L15" s="825"/>
      <c r="M15" s="159"/>
      <c r="N15" s="500"/>
      <c r="O15" s="51"/>
      <c r="P15" s="51"/>
    </row>
    <row r="16" spans="1:33" s="2" customFormat="1" ht="16.5" customHeight="1">
      <c r="A16" s="10"/>
      <c r="B16" s="153"/>
      <c r="C16" s="413"/>
      <c r="D16" s="825"/>
      <c r="E16" s="159"/>
      <c r="F16" s="500"/>
      <c r="G16" s="413"/>
      <c r="H16" s="825"/>
      <c r="I16" s="159"/>
      <c r="J16" s="500"/>
      <c r="K16" s="493"/>
      <c r="L16" s="825"/>
      <c r="M16" s="159"/>
      <c r="N16" s="500"/>
      <c r="O16" s="51"/>
      <c r="P16" s="51"/>
    </row>
    <row r="17" spans="1:16" s="2" customFormat="1" ht="16.5" customHeight="1">
      <c r="A17" s="10"/>
      <c r="B17" s="32"/>
      <c r="C17" s="126" t="s">
        <v>1134</v>
      </c>
      <c r="D17" s="818">
        <v>990</v>
      </c>
      <c r="E17" s="391"/>
      <c r="F17" s="501"/>
      <c r="G17" s="126" t="s">
        <v>1134</v>
      </c>
      <c r="H17" s="818">
        <v>510</v>
      </c>
      <c r="I17" s="391"/>
      <c r="J17" s="501"/>
      <c r="K17" s="4" t="s">
        <v>1134</v>
      </c>
      <c r="L17" s="823">
        <v>420</v>
      </c>
      <c r="M17" s="32"/>
      <c r="N17" s="316"/>
    </row>
    <row r="18" spans="1:16" s="2" customFormat="1" ht="16.5" customHeight="1">
      <c r="A18" s="10"/>
      <c r="B18" s="32"/>
      <c r="C18" s="126" t="s">
        <v>1135</v>
      </c>
      <c r="D18" s="818">
        <v>0</v>
      </c>
      <c r="E18" s="391"/>
      <c r="F18" s="501"/>
      <c r="G18" s="126" t="s">
        <v>1135</v>
      </c>
      <c r="H18" s="818">
        <v>0</v>
      </c>
      <c r="I18" s="391"/>
      <c r="J18" s="501"/>
      <c r="K18" s="4" t="s">
        <v>1135</v>
      </c>
      <c r="L18" s="823">
        <v>0</v>
      </c>
      <c r="M18" s="32"/>
      <c r="N18" s="316"/>
    </row>
    <row r="19" spans="1:16" s="2" customFormat="1" ht="16.5" customHeight="1">
      <c r="A19" s="10"/>
      <c r="B19" s="32"/>
      <c r="C19" s="126" t="s">
        <v>1114</v>
      </c>
      <c r="D19" s="818">
        <v>990</v>
      </c>
      <c r="E19" s="391"/>
      <c r="F19" s="501"/>
      <c r="G19" s="126" t="s">
        <v>1114</v>
      </c>
      <c r="H19" s="818">
        <v>510</v>
      </c>
      <c r="I19" s="391"/>
      <c r="J19" s="501"/>
      <c r="K19" s="4" t="s">
        <v>1114</v>
      </c>
      <c r="L19" s="823">
        <v>420</v>
      </c>
      <c r="M19" s="32"/>
      <c r="N19" s="316"/>
    </row>
    <row r="20" spans="1:16" s="2" customFormat="1" ht="16.5" customHeight="1">
      <c r="A20" s="15"/>
      <c r="B20" s="38"/>
      <c r="C20" s="469"/>
      <c r="D20" s="815"/>
      <c r="E20" s="317"/>
      <c r="F20" s="439"/>
      <c r="G20" s="469"/>
      <c r="H20" s="815"/>
      <c r="I20" s="317"/>
      <c r="J20" s="439"/>
      <c r="K20" s="473"/>
      <c r="L20" s="815"/>
      <c r="M20" s="317"/>
      <c r="N20" s="439"/>
    </row>
    <row r="21" spans="1:16" s="2" customFormat="1" ht="16.5" customHeight="1">
      <c r="A21" s="15"/>
      <c r="B21" s="38"/>
      <c r="C21" s="300"/>
      <c r="D21" s="803"/>
      <c r="E21" s="161"/>
      <c r="F21" s="295"/>
      <c r="G21" s="300"/>
      <c r="H21" s="803"/>
      <c r="I21" s="161"/>
      <c r="J21" s="295"/>
      <c r="K21" s="309"/>
      <c r="L21" s="803"/>
      <c r="M21" s="161"/>
      <c r="N21" s="295"/>
    </row>
    <row r="22" spans="1:16" s="2" customFormat="1" ht="16.5" customHeight="1">
      <c r="A22" s="10"/>
      <c r="B22" s="153" t="s">
        <v>457</v>
      </c>
      <c r="C22" s="413" t="s">
        <v>46</v>
      </c>
      <c r="D22" s="825">
        <v>400</v>
      </c>
      <c r="E22" s="307" t="s">
        <v>20</v>
      </c>
      <c r="F22" s="500">
        <v>2000</v>
      </c>
      <c r="G22" s="413"/>
      <c r="H22" s="803"/>
      <c r="I22" s="159"/>
      <c r="J22" s="500"/>
      <c r="K22" s="493" t="s">
        <v>683</v>
      </c>
      <c r="L22" s="825">
        <v>365</v>
      </c>
      <c r="M22" s="307" t="s">
        <v>20</v>
      </c>
      <c r="N22" s="500">
        <v>2001</v>
      </c>
      <c r="O22" s="51"/>
      <c r="P22" s="51"/>
    </row>
    <row r="23" spans="1:16" s="2" customFormat="1" ht="16.5" customHeight="1">
      <c r="A23" s="10"/>
      <c r="B23" s="153"/>
      <c r="C23" s="413" t="s">
        <v>46</v>
      </c>
      <c r="D23" s="825">
        <v>-400</v>
      </c>
      <c r="E23" s="159" t="s">
        <v>895</v>
      </c>
      <c r="F23" s="500">
        <v>2013</v>
      </c>
      <c r="G23" s="413"/>
      <c r="H23" s="825"/>
      <c r="I23" s="159"/>
      <c r="J23" s="500"/>
      <c r="K23" s="493"/>
      <c r="L23" s="825"/>
      <c r="M23" s="159"/>
      <c r="N23" s="500"/>
      <c r="O23" s="51"/>
      <c r="P23" s="51"/>
    </row>
    <row r="24" spans="1:16" s="2" customFormat="1" ht="16.5" customHeight="1">
      <c r="A24" s="10"/>
      <c r="B24" s="153"/>
      <c r="C24" s="413"/>
      <c r="D24" s="825"/>
      <c r="E24" s="159"/>
      <c r="F24" s="500"/>
      <c r="G24" s="413"/>
      <c r="H24" s="825"/>
      <c r="I24" s="159"/>
      <c r="J24" s="500"/>
      <c r="K24" s="309" t="s">
        <v>39</v>
      </c>
      <c r="L24" s="825">
        <v>750</v>
      </c>
      <c r="M24" s="161" t="s">
        <v>11</v>
      </c>
      <c r="N24" s="295">
        <v>2020</v>
      </c>
      <c r="O24" s="51"/>
      <c r="P24" s="51"/>
    </row>
    <row r="25" spans="1:16" s="2" customFormat="1" ht="16.5" customHeight="1">
      <c r="A25" s="10"/>
      <c r="B25" s="153"/>
      <c r="C25" s="413"/>
      <c r="D25" s="825"/>
      <c r="E25" s="159"/>
      <c r="F25" s="500"/>
      <c r="G25" s="413"/>
      <c r="H25" s="825"/>
      <c r="I25" s="159"/>
      <c r="J25" s="500"/>
      <c r="K25" s="493"/>
      <c r="L25" s="825"/>
      <c r="M25" s="159"/>
      <c r="N25" s="500"/>
      <c r="O25" s="51"/>
      <c r="P25" s="51"/>
    </row>
    <row r="26" spans="1:16" s="2" customFormat="1" ht="16.5" customHeight="1">
      <c r="A26" s="10"/>
      <c r="B26" s="153"/>
      <c r="C26" s="413"/>
      <c r="D26" s="825"/>
      <c r="E26" s="159"/>
      <c r="F26" s="500"/>
      <c r="G26" s="413"/>
      <c r="H26" s="825"/>
      <c r="I26" s="159"/>
      <c r="J26" s="500"/>
      <c r="K26" s="493"/>
      <c r="L26" s="825"/>
      <c r="M26" s="159"/>
      <c r="N26" s="500"/>
      <c r="O26" s="51"/>
      <c r="P26" s="51"/>
    </row>
    <row r="27" spans="1:16" s="2" customFormat="1" ht="16.5" customHeight="1">
      <c r="A27" s="10"/>
      <c r="B27" s="153"/>
      <c r="C27" s="413"/>
      <c r="D27" s="825"/>
      <c r="E27" s="159"/>
      <c r="F27" s="500"/>
      <c r="G27" s="413"/>
      <c r="H27" s="825"/>
      <c r="I27" s="159"/>
      <c r="J27" s="500"/>
      <c r="K27" s="493"/>
      <c r="L27" s="825"/>
      <c r="M27" s="159"/>
      <c r="N27" s="500"/>
      <c r="O27" s="51"/>
      <c r="P27" s="51"/>
    </row>
    <row r="28" spans="1:16" s="2" customFormat="1" ht="16.5" customHeight="1">
      <c r="A28" s="10"/>
      <c r="B28" s="32"/>
      <c r="C28" s="126" t="s">
        <v>1134</v>
      </c>
      <c r="D28" s="818">
        <v>0</v>
      </c>
      <c r="E28" s="391"/>
      <c r="F28" s="501"/>
      <c r="G28" s="126" t="s">
        <v>1134</v>
      </c>
      <c r="H28" s="818">
        <v>0</v>
      </c>
      <c r="I28" s="391"/>
      <c r="J28" s="501"/>
      <c r="K28" s="4" t="s">
        <v>1134</v>
      </c>
      <c r="L28" s="823">
        <v>365</v>
      </c>
      <c r="M28" s="32"/>
      <c r="N28" s="316"/>
    </row>
    <row r="29" spans="1:16" s="2" customFormat="1" ht="16.5" customHeight="1">
      <c r="A29" s="10"/>
      <c r="B29" s="32"/>
      <c r="C29" s="126" t="s">
        <v>1135</v>
      </c>
      <c r="D29" s="818">
        <v>0</v>
      </c>
      <c r="E29" s="391"/>
      <c r="F29" s="501"/>
      <c r="G29" s="126" t="s">
        <v>1135</v>
      </c>
      <c r="H29" s="818">
        <v>0</v>
      </c>
      <c r="I29" s="391"/>
      <c r="J29" s="501"/>
      <c r="K29" s="4" t="s">
        <v>1135</v>
      </c>
      <c r="L29" s="823">
        <v>750</v>
      </c>
      <c r="M29" s="32"/>
      <c r="N29" s="316"/>
    </row>
    <row r="30" spans="1:16" s="2" customFormat="1" ht="16.5" customHeight="1">
      <c r="A30" s="10"/>
      <c r="B30" s="32"/>
      <c r="C30" s="126" t="s">
        <v>1114</v>
      </c>
      <c r="D30" s="818">
        <v>0</v>
      </c>
      <c r="E30" s="391"/>
      <c r="F30" s="501"/>
      <c r="G30" s="126" t="s">
        <v>1114</v>
      </c>
      <c r="H30" s="818">
        <v>0</v>
      </c>
      <c r="I30" s="391"/>
      <c r="J30" s="501"/>
      <c r="K30" s="4" t="s">
        <v>1114</v>
      </c>
      <c r="L30" s="823">
        <v>1115</v>
      </c>
      <c r="M30" s="32"/>
      <c r="N30" s="316"/>
    </row>
    <row r="31" spans="1:16" s="2" customFormat="1" ht="16.5" customHeight="1">
      <c r="A31" s="15"/>
      <c r="B31" s="38"/>
      <c r="C31" s="469"/>
      <c r="D31" s="815"/>
      <c r="E31" s="317"/>
      <c r="F31" s="439"/>
      <c r="G31" s="469"/>
      <c r="H31" s="815"/>
      <c r="I31" s="317"/>
      <c r="J31" s="439"/>
      <c r="K31" s="473"/>
      <c r="L31" s="815"/>
      <c r="M31" s="317"/>
      <c r="N31" s="439"/>
    </row>
    <row r="32" spans="1:16" ht="16.5" customHeight="1">
      <c r="A32" s="9"/>
      <c r="B32" s="406"/>
      <c r="C32" s="1385"/>
      <c r="D32" s="1386"/>
      <c r="E32" s="1387"/>
      <c r="F32" s="1388"/>
      <c r="G32" s="1385"/>
      <c r="H32" s="1432"/>
      <c r="I32" s="1387"/>
      <c r="J32" s="1388"/>
      <c r="K32" s="1385"/>
      <c r="L32" s="1386"/>
      <c r="M32" s="1387"/>
      <c r="N32" s="1388"/>
    </row>
    <row r="33" spans="1:16" ht="16.5" customHeight="1">
      <c r="A33" s="10"/>
      <c r="B33" s="56" t="s">
        <v>458</v>
      </c>
      <c r="C33" s="1421" t="s">
        <v>832</v>
      </c>
      <c r="D33" s="1373">
        <v>60</v>
      </c>
      <c r="E33" s="1354" t="s">
        <v>20</v>
      </c>
      <c r="F33" s="1375" t="s">
        <v>227</v>
      </c>
      <c r="G33" s="1421" t="s">
        <v>833</v>
      </c>
      <c r="H33" s="1433">
        <v>95</v>
      </c>
      <c r="I33" s="1354" t="s">
        <v>20</v>
      </c>
      <c r="J33" s="1375"/>
      <c r="K33" s="1352" t="s">
        <v>1303</v>
      </c>
      <c r="L33" s="1373">
        <v>400</v>
      </c>
      <c r="M33" s="1354" t="s">
        <v>20</v>
      </c>
      <c r="N33" s="1375"/>
      <c r="O33" s="2"/>
      <c r="P33" s="2"/>
    </row>
    <row r="34" spans="1:16" ht="16.5" customHeight="1">
      <c r="A34" s="10"/>
      <c r="B34" s="56"/>
      <c r="C34" s="1421" t="s">
        <v>833</v>
      </c>
      <c r="D34" s="1434">
        <v>57</v>
      </c>
      <c r="E34" s="1354" t="s">
        <v>20</v>
      </c>
      <c r="F34" s="1375"/>
      <c r="G34" s="1435" t="s">
        <v>1304</v>
      </c>
      <c r="H34" s="1433">
        <v>350</v>
      </c>
      <c r="I34" s="1354" t="s">
        <v>20</v>
      </c>
      <c r="J34" s="1375"/>
      <c r="K34" s="1436" t="s">
        <v>834</v>
      </c>
      <c r="L34" s="1373">
        <v>700</v>
      </c>
      <c r="M34" s="1354" t="s">
        <v>20</v>
      </c>
      <c r="N34" s="1375"/>
      <c r="O34" s="2"/>
      <c r="P34" s="2"/>
    </row>
    <row r="35" spans="1:16" ht="16.5" customHeight="1">
      <c r="A35" s="10"/>
      <c r="B35" s="56"/>
      <c r="C35" s="1435" t="s">
        <v>1304</v>
      </c>
      <c r="D35" s="1373">
        <v>190</v>
      </c>
      <c r="E35" s="1354" t="s">
        <v>20</v>
      </c>
      <c r="F35" s="1375"/>
      <c r="G35" s="1435" t="s">
        <v>1305</v>
      </c>
      <c r="H35" s="1433">
        <v>400</v>
      </c>
      <c r="I35" s="1354" t="s">
        <v>20</v>
      </c>
      <c r="J35" s="1375"/>
      <c r="K35" s="1436" t="s">
        <v>835</v>
      </c>
      <c r="L35" s="1373">
        <v>20</v>
      </c>
      <c r="M35" s="1354" t="s">
        <v>20</v>
      </c>
      <c r="N35" s="1375"/>
      <c r="O35" s="2"/>
      <c r="P35" s="2"/>
    </row>
    <row r="36" spans="1:16" ht="16.5" customHeight="1">
      <c r="A36" s="10"/>
      <c r="B36" s="56"/>
      <c r="C36" s="1435" t="s">
        <v>1305</v>
      </c>
      <c r="D36" s="1373">
        <v>350</v>
      </c>
      <c r="E36" s="1354" t="s">
        <v>20</v>
      </c>
      <c r="F36" s="1375"/>
      <c r="G36" s="1421" t="s">
        <v>1306</v>
      </c>
      <c r="H36" s="1433">
        <v>84</v>
      </c>
      <c r="I36" s="1354" t="s">
        <v>20</v>
      </c>
      <c r="J36" s="1375"/>
      <c r="K36" s="1436" t="s">
        <v>836</v>
      </c>
      <c r="L36" s="1373">
        <v>50</v>
      </c>
      <c r="M36" s="1354" t="s">
        <v>20</v>
      </c>
      <c r="N36" s="1375"/>
      <c r="O36" s="2"/>
      <c r="P36" s="2"/>
    </row>
    <row r="37" spans="1:16" ht="16.5" customHeight="1">
      <c r="A37" s="10"/>
      <c r="B37" s="56"/>
      <c r="C37" s="1421" t="s">
        <v>1306</v>
      </c>
      <c r="D37" s="1373">
        <v>65</v>
      </c>
      <c r="E37" s="1354" t="s">
        <v>20</v>
      </c>
      <c r="F37" s="1375"/>
      <c r="G37" s="1421" t="s">
        <v>839</v>
      </c>
      <c r="H37" s="1433">
        <v>220</v>
      </c>
      <c r="I37" s="1354" t="s">
        <v>20</v>
      </c>
      <c r="J37" s="1375"/>
      <c r="K37" s="1436" t="s">
        <v>837</v>
      </c>
      <c r="L37" s="1373">
        <v>650</v>
      </c>
      <c r="M37" s="1354" t="s">
        <v>20</v>
      </c>
      <c r="N37" s="1355" t="s">
        <v>838</v>
      </c>
      <c r="O37" s="2"/>
      <c r="P37" s="2"/>
    </row>
    <row r="38" spans="1:16" ht="16.5" customHeight="1">
      <c r="A38" s="10"/>
      <c r="B38" s="56"/>
      <c r="C38" s="1421" t="s">
        <v>839</v>
      </c>
      <c r="D38" s="1373">
        <v>260</v>
      </c>
      <c r="E38" s="1354" t="s">
        <v>20</v>
      </c>
      <c r="F38" s="1375"/>
      <c r="G38" s="1437"/>
      <c r="H38" s="1433"/>
      <c r="I38" s="1354"/>
      <c r="J38" s="1375"/>
      <c r="K38" s="1352" t="s">
        <v>840</v>
      </c>
      <c r="L38" s="1373">
        <v>700</v>
      </c>
      <c r="M38" s="1354" t="s">
        <v>20</v>
      </c>
      <c r="N38" s="1375"/>
      <c r="O38" s="2"/>
      <c r="P38" s="2"/>
    </row>
    <row r="39" spans="1:16" ht="16.5" customHeight="1">
      <c r="A39" s="10"/>
      <c r="B39" s="56"/>
      <c r="C39" s="1437"/>
      <c r="D39" s="1373"/>
      <c r="E39" s="1354"/>
      <c r="F39" s="1375"/>
      <c r="G39" s="1437"/>
      <c r="H39" s="1433"/>
      <c r="I39" s="1354"/>
      <c r="J39" s="1375"/>
      <c r="K39" s="1352" t="s">
        <v>1307</v>
      </c>
      <c r="L39" s="1373">
        <v>325</v>
      </c>
      <c r="M39" s="1374" t="s">
        <v>20</v>
      </c>
      <c r="N39" s="1375"/>
      <c r="O39" s="2"/>
      <c r="P39" s="2"/>
    </row>
    <row r="40" spans="1:16" ht="16.5" customHeight="1">
      <c r="A40" s="10"/>
      <c r="B40" s="56"/>
      <c r="C40" s="1438"/>
      <c r="D40" s="1373"/>
      <c r="E40" s="1354"/>
      <c r="F40" s="1375"/>
      <c r="G40" s="1357"/>
      <c r="H40" s="1433"/>
      <c r="I40" s="1374"/>
      <c r="J40" s="1375"/>
      <c r="K40" s="1357"/>
      <c r="L40" s="1389"/>
      <c r="M40" s="1374"/>
      <c r="N40" s="1375"/>
      <c r="O40" s="2"/>
      <c r="P40" s="2"/>
    </row>
    <row r="41" spans="1:16" ht="16.5" customHeight="1">
      <c r="A41" s="10"/>
      <c r="B41" s="56"/>
      <c r="C41" s="1437"/>
      <c r="D41" s="1373"/>
      <c r="E41" s="1354"/>
      <c r="F41" s="1375"/>
      <c r="G41" s="1357"/>
      <c r="H41" s="1433"/>
      <c r="I41" s="1374"/>
      <c r="J41" s="1375"/>
      <c r="K41" s="1357"/>
      <c r="L41" s="1373"/>
      <c r="M41" s="1374"/>
      <c r="N41" s="1375"/>
      <c r="O41" s="2"/>
      <c r="P41" s="2"/>
    </row>
    <row r="42" spans="1:16" s="2" customFormat="1" ht="16.5" customHeight="1">
      <c r="A42" s="62"/>
      <c r="B42" s="41"/>
      <c r="C42" s="1358" t="s">
        <v>1112</v>
      </c>
      <c r="D42" s="1353">
        <v>982</v>
      </c>
      <c r="E42" s="1359"/>
      <c r="F42" s="1375"/>
      <c r="G42" s="1358" t="s">
        <v>1112</v>
      </c>
      <c r="H42" s="1439">
        <v>1149</v>
      </c>
      <c r="I42" s="1359"/>
      <c r="J42" s="1375"/>
      <c r="K42" s="1358" t="s">
        <v>1112</v>
      </c>
      <c r="L42" s="1353">
        <f>SUM(L33:L39)-325</f>
        <v>2520</v>
      </c>
      <c r="M42" s="1595" t="s">
        <v>900</v>
      </c>
      <c r="N42" s="1596"/>
    </row>
    <row r="43" spans="1:16" s="2" customFormat="1" ht="16.5" customHeight="1">
      <c r="A43" s="62"/>
      <c r="B43" s="41"/>
      <c r="C43" s="1358" t="s">
        <v>1113</v>
      </c>
      <c r="D43" s="1353">
        <v>0</v>
      </c>
      <c r="E43" s="1359"/>
      <c r="F43" s="1375"/>
      <c r="G43" s="1358" t="s">
        <v>1113</v>
      </c>
      <c r="H43" s="1439">
        <v>0</v>
      </c>
      <c r="I43" s="1359"/>
      <c r="J43" s="1375"/>
      <c r="K43" s="1358" t="s">
        <v>1113</v>
      </c>
      <c r="L43" s="1353">
        <v>0</v>
      </c>
      <c r="M43" s="1359"/>
      <c r="N43" s="1375"/>
    </row>
    <row r="44" spans="1:16" s="2" customFormat="1" ht="16.5" customHeight="1">
      <c r="A44" s="40"/>
      <c r="B44" s="41"/>
      <c r="C44" s="1368" t="s">
        <v>1114</v>
      </c>
      <c r="D44" s="1373">
        <v>982</v>
      </c>
      <c r="E44" s="1359"/>
      <c r="F44" s="1375"/>
      <c r="G44" s="1368" t="s">
        <v>1114</v>
      </c>
      <c r="H44" s="1439">
        <v>1149</v>
      </c>
      <c r="I44" s="1359"/>
      <c r="J44" s="1375"/>
      <c r="K44" s="1368" t="s">
        <v>1114</v>
      </c>
      <c r="L44" s="1353">
        <v>2520</v>
      </c>
      <c r="M44" s="1359"/>
      <c r="N44" s="1375"/>
    </row>
    <row r="45" spans="1:16" ht="16.5" customHeight="1">
      <c r="A45" s="10"/>
      <c r="B45" s="56"/>
      <c r="C45" s="1358"/>
      <c r="D45" s="1380"/>
      <c r="E45" s="1374"/>
      <c r="F45" s="1375"/>
      <c r="G45" s="1358"/>
      <c r="H45" s="1440"/>
      <c r="I45" s="1374"/>
      <c r="J45" s="1375"/>
      <c r="K45" s="1418" t="s">
        <v>901</v>
      </c>
      <c r="L45" s="1380"/>
      <c r="M45" s="1374"/>
      <c r="N45" s="1375"/>
      <c r="O45" s="2"/>
      <c r="P45" s="2"/>
    </row>
    <row r="46" spans="1:16" ht="16.5" customHeight="1">
      <c r="A46" s="10"/>
      <c r="B46" s="56"/>
      <c r="C46" s="1357"/>
      <c r="D46" s="1380"/>
      <c r="E46" s="1374"/>
      <c r="F46" s="1375"/>
      <c r="G46" s="1357"/>
      <c r="H46" s="1440"/>
      <c r="I46" s="1374"/>
      <c r="J46" s="1375"/>
      <c r="K46" s="1357"/>
      <c r="L46" s="1380"/>
      <c r="M46" s="1374"/>
      <c r="N46" s="1375"/>
      <c r="O46" s="2"/>
      <c r="P46" s="2"/>
    </row>
    <row r="47" spans="1:16" ht="16.5" customHeight="1">
      <c r="A47" s="10"/>
      <c r="B47" s="56"/>
      <c r="C47" s="1362"/>
      <c r="D47" s="1396"/>
      <c r="E47" s="1397"/>
      <c r="F47" s="1398"/>
      <c r="G47" s="1362"/>
      <c r="H47" s="1441"/>
      <c r="I47" s="1397"/>
      <c r="J47" s="1398"/>
      <c r="K47" s="1362"/>
      <c r="L47" s="1396"/>
      <c r="M47" s="1397"/>
      <c r="N47" s="1398"/>
      <c r="O47" s="2"/>
      <c r="P47" s="2"/>
    </row>
    <row r="48" spans="1:16" ht="16.5" customHeight="1">
      <c r="A48" s="10"/>
      <c r="B48" s="56" t="s">
        <v>459</v>
      </c>
      <c r="C48" s="1357" t="s">
        <v>282</v>
      </c>
      <c r="D48" s="1380"/>
      <c r="E48" s="1374"/>
      <c r="F48" s="1375"/>
      <c r="G48" s="1357" t="s">
        <v>282</v>
      </c>
      <c r="H48" s="1440"/>
      <c r="I48" s="1374"/>
      <c r="J48" s="1375"/>
      <c r="K48" s="1357" t="s">
        <v>282</v>
      </c>
      <c r="L48" s="1380"/>
      <c r="M48" s="1374"/>
      <c r="N48" s="1375"/>
      <c r="O48" s="2"/>
      <c r="P48" s="2"/>
    </row>
    <row r="49" spans="1:16" ht="16.5" customHeight="1">
      <c r="A49" s="10"/>
      <c r="B49" s="56"/>
      <c r="C49" s="1357"/>
      <c r="D49" s="1380"/>
      <c r="E49" s="1374"/>
      <c r="F49" s="1375"/>
      <c r="G49" s="1357"/>
      <c r="H49" s="1440"/>
      <c r="I49" s="1374"/>
      <c r="J49" s="1375"/>
      <c r="K49" s="1357"/>
      <c r="L49" s="1380"/>
      <c r="M49" s="1374"/>
      <c r="N49" s="1375"/>
      <c r="O49" s="2"/>
      <c r="P49" s="2"/>
    </row>
    <row r="50" spans="1:16" s="2" customFormat="1" ht="16.5" customHeight="1">
      <c r="A50" s="62"/>
      <c r="B50" s="41"/>
      <c r="C50" s="1358" t="s">
        <v>1112</v>
      </c>
      <c r="D50" s="1373">
        <v>0</v>
      </c>
      <c r="E50" s="1374"/>
      <c r="F50" s="1375"/>
      <c r="G50" s="1358" t="s">
        <v>1112</v>
      </c>
      <c r="H50" s="1433">
        <v>0</v>
      </c>
      <c r="I50" s="1374"/>
      <c r="J50" s="1375"/>
      <c r="K50" s="1358" t="s">
        <v>1112</v>
      </c>
      <c r="L50" s="1373">
        <v>0</v>
      </c>
      <c r="M50" s="1374"/>
      <c r="N50" s="1375"/>
    </row>
    <row r="51" spans="1:16" s="2" customFormat="1" ht="16.5" customHeight="1">
      <c r="A51" s="62"/>
      <c r="B51" s="41"/>
      <c r="C51" s="1358" t="s">
        <v>1113</v>
      </c>
      <c r="D51" s="1373">
        <v>0</v>
      </c>
      <c r="E51" s="1374"/>
      <c r="F51" s="1375"/>
      <c r="G51" s="1358" t="s">
        <v>1113</v>
      </c>
      <c r="H51" s="1433">
        <v>0</v>
      </c>
      <c r="I51" s="1374"/>
      <c r="J51" s="1375"/>
      <c r="K51" s="1358" t="s">
        <v>1113</v>
      </c>
      <c r="L51" s="1373">
        <v>0</v>
      </c>
      <c r="M51" s="1374"/>
      <c r="N51" s="1375"/>
    </row>
    <row r="52" spans="1:16" s="2" customFormat="1" ht="16.5" customHeight="1">
      <c r="A52" s="40"/>
      <c r="B52" s="41"/>
      <c r="C52" s="1368" t="s">
        <v>1114</v>
      </c>
      <c r="D52" s="1353">
        <v>0</v>
      </c>
      <c r="E52" s="1374"/>
      <c r="F52" s="1375"/>
      <c r="G52" s="1368" t="s">
        <v>1114</v>
      </c>
      <c r="H52" s="1439">
        <v>0</v>
      </c>
      <c r="I52" s="1374"/>
      <c r="J52" s="1375"/>
      <c r="K52" s="1368" t="s">
        <v>1114</v>
      </c>
      <c r="L52" s="1353">
        <v>0</v>
      </c>
      <c r="M52" s="1374"/>
      <c r="N52" s="1375"/>
    </row>
    <row r="53" spans="1:16" ht="16.5" customHeight="1">
      <c r="A53" s="40"/>
      <c r="B53" s="63"/>
      <c r="C53" s="1368"/>
      <c r="D53" s="1361"/>
      <c r="E53" s="1374"/>
      <c r="F53" s="1375"/>
      <c r="G53" s="1368"/>
      <c r="H53" s="1442"/>
      <c r="I53" s="1374"/>
      <c r="J53" s="1375"/>
      <c r="K53" s="1368"/>
      <c r="L53" s="1361"/>
      <c r="M53" s="1374"/>
      <c r="N53" s="1375"/>
      <c r="O53" s="2"/>
      <c r="P53" s="2"/>
    </row>
    <row r="54" spans="1:16" ht="16.5" customHeight="1">
      <c r="A54" s="10"/>
      <c r="B54" s="56"/>
      <c r="C54" s="1369"/>
      <c r="D54" s="1393"/>
      <c r="E54" s="1394"/>
      <c r="F54" s="1395"/>
      <c r="G54" s="1369"/>
      <c r="H54" s="1443"/>
      <c r="I54" s="1394"/>
      <c r="J54" s="1395"/>
      <c r="K54" s="1369"/>
      <c r="L54" s="1393"/>
      <c r="M54" s="1394"/>
      <c r="N54" s="1395"/>
      <c r="O54" s="2"/>
      <c r="P54" s="2"/>
    </row>
    <row r="55" spans="1:16" ht="16.5" customHeight="1">
      <c r="A55" s="10"/>
      <c r="B55" s="56"/>
      <c r="C55" s="1362"/>
      <c r="D55" s="1396"/>
      <c r="E55" s="1397"/>
      <c r="F55" s="1398"/>
      <c r="G55" s="1362"/>
      <c r="H55" s="1441"/>
      <c r="I55" s="1397"/>
      <c r="J55" s="1398"/>
      <c r="K55" s="1362"/>
      <c r="L55" s="1396"/>
      <c r="M55" s="1397"/>
      <c r="N55" s="1398"/>
      <c r="O55" s="2"/>
      <c r="P55" s="2"/>
    </row>
    <row r="56" spans="1:16" ht="16.5" customHeight="1">
      <c r="A56" s="10"/>
      <c r="B56" s="56" t="s">
        <v>460</v>
      </c>
      <c r="C56" s="1357" t="s">
        <v>861</v>
      </c>
      <c r="D56" s="1380"/>
      <c r="E56" s="1374"/>
      <c r="F56" s="1375"/>
      <c r="G56" s="1357" t="s">
        <v>861</v>
      </c>
      <c r="H56" s="1440"/>
      <c r="I56" s="1374"/>
      <c r="J56" s="1375"/>
      <c r="K56" s="1357" t="s">
        <v>282</v>
      </c>
      <c r="L56" s="1380"/>
      <c r="M56" s="1374"/>
      <c r="N56" s="1375"/>
      <c r="O56" s="2"/>
      <c r="P56" s="2"/>
    </row>
    <row r="57" spans="1:16" ht="16.5" customHeight="1">
      <c r="A57" s="10"/>
      <c r="B57" s="56"/>
      <c r="C57" s="1357"/>
      <c r="D57" s="1380"/>
      <c r="E57" s="1374"/>
      <c r="F57" s="1375"/>
      <c r="G57" s="1357"/>
      <c r="H57" s="1440"/>
      <c r="I57" s="1374"/>
      <c r="J57" s="1375"/>
      <c r="K57" s="1357"/>
      <c r="L57" s="1380"/>
      <c r="M57" s="1374"/>
      <c r="N57" s="1375"/>
      <c r="O57" s="2"/>
      <c r="P57" s="2"/>
    </row>
    <row r="58" spans="1:16" s="2" customFormat="1" ht="16.5" customHeight="1">
      <c r="A58" s="62"/>
      <c r="B58" s="41"/>
      <c r="C58" s="1358" t="s">
        <v>1112</v>
      </c>
      <c r="D58" s="1373">
        <v>0</v>
      </c>
      <c r="E58" s="1374"/>
      <c r="F58" s="1375"/>
      <c r="G58" s="1358" t="s">
        <v>1112</v>
      </c>
      <c r="H58" s="1433">
        <v>0</v>
      </c>
      <c r="I58" s="1374"/>
      <c r="J58" s="1375"/>
      <c r="K58" s="1358" t="s">
        <v>1112</v>
      </c>
      <c r="L58" s="1373">
        <v>0</v>
      </c>
      <c r="M58" s="1374"/>
      <c r="N58" s="1375"/>
    </row>
    <row r="59" spans="1:16" s="2" customFormat="1" ht="16.5" customHeight="1">
      <c r="A59" s="62"/>
      <c r="B59" s="41"/>
      <c r="C59" s="1358" t="s">
        <v>1113</v>
      </c>
      <c r="D59" s="1373">
        <v>0</v>
      </c>
      <c r="E59" s="1374"/>
      <c r="F59" s="1375"/>
      <c r="G59" s="1358" t="s">
        <v>1113</v>
      </c>
      <c r="H59" s="1433">
        <v>0</v>
      </c>
      <c r="I59" s="1374"/>
      <c r="J59" s="1375"/>
      <c r="K59" s="1358" t="s">
        <v>1113</v>
      </c>
      <c r="L59" s="1373">
        <v>0</v>
      </c>
      <c r="M59" s="1374"/>
      <c r="N59" s="1375"/>
    </row>
    <row r="60" spans="1:16" s="2" customFormat="1" ht="16.5" customHeight="1">
      <c r="A60" s="40"/>
      <c r="B60" s="41"/>
      <c r="C60" s="1368" t="s">
        <v>1114</v>
      </c>
      <c r="D60" s="1353">
        <v>0</v>
      </c>
      <c r="E60" s="1374"/>
      <c r="F60" s="1375"/>
      <c r="G60" s="1368" t="s">
        <v>1114</v>
      </c>
      <c r="H60" s="1439">
        <v>0</v>
      </c>
      <c r="I60" s="1374"/>
      <c r="J60" s="1375"/>
      <c r="K60" s="1368" t="s">
        <v>1114</v>
      </c>
      <c r="L60" s="1353">
        <v>0</v>
      </c>
      <c r="M60" s="1374"/>
      <c r="N60" s="1375"/>
    </row>
    <row r="61" spans="1:16" ht="16.5" customHeight="1">
      <c r="A61" s="9"/>
      <c r="B61" s="406"/>
      <c r="C61" s="1399"/>
      <c r="D61" s="1417"/>
      <c r="E61" s="1415"/>
      <c r="F61" s="1416"/>
      <c r="G61" s="1399"/>
      <c r="H61" s="1444"/>
      <c r="I61" s="1415"/>
      <c r="J61" s="1416"/>
      <c r="K61" s="1399"/>
      <c r="L61" s="1417"/>
      <c r="M61" s="1415"/>
      <c r="N61" s="1416"/>
    </row>
    <row r="62" spans="1:16" s="2" customFormat="1" ht="16.5" customHeight="1">
      <c r="A62" s="15"/>
      <c r="B62" s="38"/>
      <c r="C62" s="300"/>
      <c r="D62" s="813"/>
      <c r="E62" s="32"/>
      <c r="F62" s="316"/>
      <c r="G62" s="300"/>
      <c r="H62" s="813"/>
      <c r="I62" s="32"/>
      <c r="J62" s="316"/>
      <c r="K62" s="309"/>
      <c r="L62" s="813"/>
      <c r="M62" s="32"/>
      <c r="N62" s="316"/>
    </row>
    <row r="63" spans="1:16" s="2" customFormat="1" ht="16.5" customHeight="1">
      <c r="A63" s="10"/>
      <c r="B63" s="64" t="s">
        <v>461</v>
      </c>
      <c r="C63" s="300" t="s">
        <v>64</v>
      </c>
      <c r="D63" s="813"/>
      <c r="E63" s="32"/>
      <c r="F63" s="316"/>
      <c r="G63" s="300" t="s">
        <v>64</v>
      </c>
      <c r="H63" s="813"/>
      <c r="I63" s="32"/>
      <c r="J63" s="316"/>
      <c r="K63" s="14" t="s">
        <v>728</v>
      </c>
      <c r="L63" s="829">
        <v>6</v>
      </c>
      <c r="M63" s="29"/>
      <c r="N63" s="316"/>
    </row>
    <row r="64" spans="1:16" s="2" customFormat="1" ht="16.5" customHeight="1">
      <c r="A64" s="10"/>
      <c r="B64" s="64"/>
      <c r="C64" s="300"/>
      <c r="D64" s="813"/>
      <c r="E64" s="32"/>
      <c r="F64" s="316"/>
      <c r="G64" s="300"/>
      <c r="H64" s="813"/>
      <c r="I64" s="32"/>
      <c r="J64" s="316"/>
      <c r="K64" s="14"/>
      <c r="L64" s="829"/>
      <c r="M64" s="29"/>
      <c r="N64" s="316"/>
    </row>
    <row r="65" spans="1:14" s="2" customFormat="1" ht="16.5" customHeight="1">
      <c r="A65" s="10"/>
      <c r="B65" s="64"/>
      <c r="C65" s="300"/>
      <c r="D65" s="813"/>
      <c r="E65" s="32"/>
      <c r="F65" s="316"/>
      <c r="G65" s="300"/>
      <c r="H65" s="813"/>
      <c r="I65" s="32"/>
      <c r="J65" s="316"/>
      <c r="K65" s="14"/>
      <c r="L65" s="829"/>
      <c r="M65" s="29"/>
      <c r="N65" s="316"/>
    </row>
    <row r="66" spans="1:14" s="2" customFormat="1" ht="16.5" customHeight="1">
      <c r="A66" s="10"/>
      <c r="B66" s="64"/>
      <c r="C66" s="300"/>
      <c r="D66" s="813"/>
      <c r="E66" s="32"/>
      <c r="F66" s="316"/>
      <c r="G66" s="300"/>
      <c r="H66" s="813"/>
      <c r="I66" s="32"/>
      <c r="J66" s="316"/>
      <c r="K66" s="14"/>
      <c r="L66" s="829"/>
      <c r="M66" s="29"/>
      <c r="N66" s="316"/>
    </row>
    <row r="67" spans="1:14" s="2" customFormat="1" ht="16.5" customHeight="1">
      <c r="A67" s="10"/>
      <c r="B67" s="32"/>
      <c r="C67" s="126" t="s">
        <v>1112</v>
      </c>
      <c r="D67" s="818">
        <v>0</v>
      </c>
      <c r="E67" s="391"/>
      <c r="F67" s="501"/>
      <c r="G67" s="126" t="s">
        <v>1112</v>
      </c>
      <c r="H67" s="818">
        <v>0</v>
      </c>
      <c r="I67" s="391"/>
      <c r="J67" s="501"/>
      <c r="K67" s="4" t="s">
        <v>1112</v>
      </c>
      <c r="L67" s="823">
        <v>6</v>
      </c>
      <c r="M67" s="32"/>
      <c r="N67" s="316"/>
    </row>
    <row r="68" spans="1:14" s="2" customFormat="1" ht="16.5" customHeight="1">
      <c r="A68" s="10"/>
      <c r="B68" s="32"/>
      <c r="C68" s="126" t="s">
        <v>1113</v>
      </c>
      <c r="D68" s="818">
        <v>0</v>
      </c>
      <c r="E68" s="391"/>
      <c r="F68" s="501"/>
      <c r="G68" s="126" t="s">
        <v>1113</v>
      </c>
      <c r="H68" s="818">
        <v>0</v>
      </c>
      <c r="I68" s="391"/>
      <c r="J68" s="501"/>
      <c r="K68" s="4" t="s">
        <v>1113</v>
      </c>
      <c r="L68" s="823">
        <v>0</v>
      </c>
      <c r="M68" s="32"/>
      <c r="N68" s="316"/>
    </row>
    <row r="69" spans="1:14" s="2" customFormat="1" ht="16.5" customHeight="1">
      <c r="A69" s="10"/>
      <c r="B69" s="32"/>
      <c r="C69" s="126" t="s">
        <v>1114</v>
      </c>
      <c r="D69" s="818">
        <v>0</v>
      </c>
      <c r="E69" s="391"/>
      <c r="F69" s="501"/>
      <c r="G69" s="126" t="s">
        <v>1114</v>
      </c>
      <c r="H69" s="818">
        <v>0</v>
      </c>
      <c r="I69" s="391"/>
      <c r="J69" s="501"/>
      <c r="K69" s="4" t="s">
        <v>1114</v>
      </c>
      <c r="L69" s="823">
        <v>6</v>
      </c>
      <c r="M69" s="32"/>
      <c r="N69" s="316"/>
    </row>
    <row r="70" spans="1:14" s="2" customFormat="1" ht="16.5" customHeight="1">
      <c r="A70" s="15"/>
      <c r="B70" s="38"/>
      <c r="C70" s="491"/>
      <c r="D70" s="819"/>
      <c r="E70" s="387"/>
      <c r="F70" s="444"/>
      <c r="G70" s="491"/>
      <c r="H70" s="819"/>
      <c r="I70" s="387"/>
      <c r="J70" s="444"/>
      <c r="K70" s="473"/>
      <c r="L70" s="819"/>
      <c r="M70" s="387"/>
      <c r="N70" s="444"/>
    </row>
    <row r="71" spans="1:14" s="2" customFormat="1" ht="16.5" customHeight="1">
      <c r="A71" s="15"/>
      <c r="B71" s="38"/>
      <c r="C71" s="300"/>
      <c r="D71" s="813"/>
      <c r="E71" s="32"/>
      <c r="F71" s="316"/>
      <c r="G71" s="300"/>
      <c r="H71" s="813"/>
      <c r="I71" s="32"/>
      <c r="J71" s="316"/>
      <c r="K71" s="309"/>
      <c r="L71" s="813"/>
      <c r="M71" s="32"/>
      <c r="N71" s="316"/>
    </row>
    <row r="72" spans="1:14" s="2" customFormat="1" ht="16.5" customHeight="1">
      <c r="A72" s="10"/>
      <c r="B72" s="168" t="s">
        <v>462</v>
      </c>
      <c r="C72" s="5"/>
      <c r="D72" s="813"/>
      <c r="E72" s="29"/>
      <c r="F72" s="7"/>
      <c r="G72" s="5"/>
      <c r="H72" s="813"/>
      <c r="I72" s="29"/>
      <c r="J72" s="7"/>
      <c r="K72" s="14" t="s">
        <v>704</v>
      </c>
      <c r="L72" s="829">
        <v>122</v>
      </c>
      <c r="M72" s="391" t="s">
        <v>20</v>
      </c>
      <c r="N72" s="7"/>
    </row>
    <row r="73" spans="1:14" s="2" customFormat="1" ht="16.5" customHeight="1">
      <c r="A73" s="10"/>
      <c r="B73" s="168"/>
      <c r="C73" s="5"/>
      <c r="D73" s="813"/>
      <c r="E73" s="29"/>
      <c r="F73" s="7"/>
      <c r="G73" s="5"/>
      <c r="H73" s="813"/>
      <c r="I73" s="29"/>
      <c r="J73" s="7"/>
      <c r="K73" s="14" t="s">
        <v>54</v>
      </c>
      <c r="L73" s="829">
        <v>750</v>
      </c>
      <c r="M73" s="391" t="s">
        <v>20</v>
      </c>
      <c r="N73" s="7">
        <v>2010</v>
      </c>
    </row>
    <row r="74" spans="1:14" s="2" customFormat="1" ht="16.5" customHeight="1">
      <c r="A74" s="10"/>
      <c r="B74" s="168"/>
      <c r="C74" s="5"/>
      <c r="D74" s="813"/>
      <c r="E74" s="29"/>
      <c r="F74" s="7"/>
      <c r="G74" s="5"/>
      <c r="H74" s="813"/>
      <c r="I74" s="29"/>
      <c r="J74" s="7"/>
      <c r="K74" s="14"/>
      <c r="L74" s="829"/>
      <c r="M74" s="391"/>
      <c r="N74" s="7"/>
    </row>
    <row r="75" spans="1:14" s="2" customFormat="1" ht="16.5" customHeight="1">
      <c r="A75" s="10"/>
      <c r="B75" s="168"/>
      <c r="C75" s="5"/>
      <c r="D75" s="813"/>
      <c r="E75" s="29"/>
      <c r="F75" s="7"/>
      <c r="G75" s="5"/>
      <c r="H75" s="813"/>
      <c r="I75" s="29"/>
      <c r="J75" s="7"/>
      <c r="K75" s="14"/>
      <c r="L75" s="829"/>
      <c r="M75" s="391"/>
      <c r="N75" s="7"/>
    </row>
    <row r="76" spans="1:14" s="2" customFormat="1" ht="16.5" customHeight="1">
      <c r="A76" s="10"/>
      <c r="B76" s="168"/>
      <c r="C76" s="5"/>
      <c r="D76" s="813"/>
      <c r="E76" s="29"/>
      <c r="F76" s="7"/>
      <c r="G76" s="5"/>
      <c r="H76" s="813"/>
      <c r="I76" s="29"/>
      <c r="J76" s="7"/>
      <c r="K76" s="14"/>
      <c r="L76" s="829"/>
      <c r="M76" s="391"/>
      <c r="N76" s="7"/>
    </row>
    <row r="77" spans="1:14" s="2" customFormat="1" ht="16.5" customHeight="1">
      <c r="A77" s="10"/>
      <c r="B77" s="32"/>
      <c r="C77" s="126" t="s">
        <v>1112</v>
      </c>
      <c r="D77" s="818">
        <v>0</v>
      </c>
      <c r="E77" s="391"/>
      <c r="F77" s="501"/>
      <c r="G77" s="126" t="s">
        <v>1112</v>
      </c>
      <c r="H77" s="818">
        <v>0</v>
      </c>
      <c r="I77" s="391"/>
      <c r="J77" s="501"/>
      <c r="K77" s="4" t="s">
        <v>1112</v>
      </c>
      <c r="L77" s="823">
        <v>872</v>
      </c>
      <c r="M77" s="32"/>
      <c r="N77" s="316"/>
    </row>
    <row r="78" spans="1:14" s="2" customFormat="1" ht="16.5" customHeight="1">
      <c r="A78" s="10"/>
      <c r="B78" s="32"/>
      <c r="C78" s="126" t="s">
        <v>1113</v>
      </c>
      <c r="D78" s="818">
        <v>0</v>
      </c>
      <c r="E78" s="391"/>
      <c r="F78" s="501"/>
      <c r="G78" s="126" t="s">
        <v>1113</v>
      </c>
      <c r="H78" s="818">
        <v>0</v>
      </c>
      <c r="I78" s="391"/>
      <c r="J78" s="501"/>
      <c r="K78" s="4" t="s">
        <v>1113</v>
      </c>
      <c r="L78" s="823">
        <v>0</v>
      </c>
      <c r="M78" s="32"/>
      <c r="N78" s="316"/>
    </row>
    <row r="79" spans="1:14" s="2" customFormat="1" ht="16.5" customHeight="1">
      <c r="A79" s="10"/>
      <c r="B79" s="32"/>
      <c r="C79" s="126" t="s">
        <v>1114</v>
      </c>
      <c r="D79" s="818">
        <v>0</v>
      </c>
      <c r="E79" s="391"/>
      <c r="F79" s="501"/>
      <c r="G79" s="126" t="s">
        <v>1114</v>
      </c>
      <c r="H79" s="818">
        <v>0</v>
      </c>
      <c r="I79" s="391"/>
      <c r="J79" s="501"/>
      <c r="K79" s="4" t="s">
        <v>1114</v>
      </c>
      <c r="L79" s="823">
        <v>872</v>
      </c>
      <c r="M79" s="32"/>
      <c r="N79" s="316"/>
    </row>
    <row r="80" spans="1:14" s="2" customFormat="1" ht="16.5" customHeight="1">
      <c r="A80" s="15"/>
      <c r="B80" s="38"/>
      <c r="C80" s="469"/>
      <c r="D80" s="819"/>
      <c r="E80" s="387"/>
      <c r="F80" s="444"/>
      <c r="G80" s="469"/>
      <c r="H80" s="819"/>
      <c r="I80" s="387"/>
      <c r="J80" s="444"/>
      <c r="K80" s="473"/>
      <c r="L80" s="819"/>
      <c r="M80" s="387"/>
      <c r="N80" s="444"/>
    </row>
    <row r="81" spans="1:14" s="2" customFormat="1" ht="16.5" customHeight="1">
      <c r="A81" s="15"/>
      <c r="B81" s="38"/>
      <c r="C81" s="494"/>
      <c r="D81" s="830"/>
      <c r="E81" s="395"/>
      <c r="F81" s="383"/>
      <c r="G81" s="494"/>
      <c r="H81" s="830"/>
      <c r="I81" s="395"/>
      <c r="J81" s="383"/>
      <c r="K81" s="511"/>
      <c r="L81" s="830"/>
      <c r="M81" s="395"/>
      <c r="N81" s="383"/>
    </row>
    <row r="82" spans="1:14" s="2" customFormat="1" ht="16.5" customHeight="1">
      <c r="A82" s="10"/>
      <c r="B82" s="64" t="s">
        <v>463</v>
      </c>
      <c r="C82" s="299" t="s">
        <v>287</v>
      </c>
      <c r="D82" s="829">
        <v>150</v>
      </c>
      <c r="E82" s="391" t="s">
        <v>20</v>
      </c>
      <c r="F82" s="316">
        <v>1994</v>
      </c>
      <c r="G82" s="299" t="s">
        <v>287</v>
      </c>
      <c r="H82" s="829">
        <v>155</v>
      </c>
      <c r="I82" s="391" t="s">
        <v>20</v>
      </c>
      <c r="J82" s="316">
        <v>1994</v>
      </c>
      <c r="K82" s="41" t="s">
        <v>715</v>
      </c>
      <c r="L82" s="829">
        <v>80</v>
      </c>
      <c r="M82" s="391" t="s">
        <v>20</v>
      </c>
      <c r="N82" s="316">
        <v>1992</v>
      </c>
    </row>
    <row r="83" spans="1:14" s="2" customFormat="1" ht="16.5" customHeight="1">
      <c r="A83" s="10"/>
      <c r="B83" s="64"/>
      <c r="C83" s="300" t="s">
        <v>34</v>
      </c>
      <c r="D83" s="829">
        <v>250</v>
      </c>
      <c r="E83" s="391" t="s">
        <v>20</v>
      </c>
      <c r="F83" s="316">
        <v>1997</v>
      </c>
      <c r="G83" s="299" t="s">
        <v>34</v>
      </c>
      <c r="H83" s="829">
        <v>315</v>
      </c>
      <c r="I83" s="32" t="s">
        <v>20</v>
      </c>
      <c r="J83" s="316">
        <v>1999</v>
      </c>
      <c r="K83" s="41" t="s">
        <v>902</v>
      </c>
      <c r="L83" s="829">
        <v>20</v>
      </c>
      <c r="M83" s="391" t="s">
        <v>20</v>
      </c>
      <c r="N83" s="316">
        <v>1995</v>
      </c>
    </row>
    <row r="84" spans="1:14" s="2" customFormat="1" ht="16.5" customHeight="1">
      <c r="A84" s="10"/>
      <c r="B84" s="64"/>
      <c r="C84" s="299" t="s">
        <v>288</v>
      </c>
      <c r="D84" s="829">
        <v>100</v>
      </c>
      <c r="E84" s="32" t="s">
        <v>20</v>
      </c>
      <c r="F84" s="501">
        <v>1998</v>
      </c>
      <c r="G84" s="299" t="s">
        <v>288</v>
      </c>
      <c r="H84" s="829">
        <v>200</v>
      </c>
      <c r="I84" s="391" t="s">
        <v>20</v>
      </c>
      <c r="J84" s="316">
        <v>1993</v>
      </c>
      <c r="K84" s="309" t="s">
        <v>34</v>
      </c>
      <c r="L84" s="829">
        <v>120</v>
      </c>
      <c r="M84" s="391" t="s">
        <v>20</v>
      </c>
      <c r="N84" s="316">
        <v>1998</v>
      </c>
    </row>
    <row r="85" spans="1:14" s="2" customFormat="1" ht="16.5" customHeight="1">
      <c r="A85" s="10"/>
      <c r="B85" s="64"/>
      <c r="C85" s="299" t="s">
        <v>287</v>
      </c>
      <c r="D85" s="829">
        <v>400</v>
      </c>
      <c r="E85" s="32" t="s">
        <v>20</v>
      </c>
      <c r="F85" s="501">
        <v>2015</v>
      </c>
      <c r="G85" s="299" t="s">
        <v>34</v>
      </c>
      <c r="H85" s="829">
        <v>165</v>
      </c>
      <c r="I85" s="391" t="s">
        <v>20</v>
      </c>
      <c r="J85" s="316">
        <v>1997</v>
      </c>
      <c r="K85" s="309" t="s">
        <v>715</v>
      </c>
      <c r="L85" s="829">
        <v>280</v>
      </c>
      <c r="M85" s="391" t="s">
        <v>10</v>
      </c>
      <c r="N85" s="316" t="s">
        <v>237</v>
      </c>
    </row>
    <row r="86" spans="1:14" s="2" customFormat="1" ht="16.5" customHeight="1">
      <c r="A86" s="10"/>
      <c r="B86" s="64"/>
      <c r="C86" s="299"/>
      <c r="D86" s="829"/>
      <c r="E86" s="32"/>
      <c r="F86" s="501"/>
      <c r="G86" s="299" t="s">
        <v>287</v>
      </c>
      <c r="H86" s="829">
        <v>360</v>
      </c>
      <c r="I86" s="391" t="s">
        <v>20</v>
      </c>
      <c r="J86" s="316">
        <v>2015</v>
      </c>
      <c r="K86" s="309" t="s">
        <v>1148</v>
      </c>
      <c r="L86" s="829">
        <v>70</v>
      </c>
      <c r="M86" s="391" t="s">
        <v>11</v>
      </c>
      <c r="N86" s="316">
        <v>2023</v>
      </c>
    </row>
    <row r="87" spans="1:14" s="2" customFormat="1" ht="16.5" customHeight="1">
      <c r="A87" s="10"/>
      <c r="B87" s="64"/>
      <c r="C87" s="299"/>
      <c r="D87" s="829"/>
      <c r="E87" s="32"/>
      <c r="F87" s="501"/>
      <c r="G87" s="299"/>
      <c r="H87" s="829"/>
      <c r="I87" s="391"/>
      <c r="J87" s="316"/>
      <c r="K87" s="309"/>
      <c r="L87" s="829"/>
      <c r="M87" s="391"/>
      <c r="N87" s="316"/>
    </row>
    <row r="88" spans="1:14" s="2" customFormat="1" ht="16.5" customHeight="1">
      <c r="A88" s="10"/>
      <c r="B88" s="64"/>
      <c r="C88" s="41"/>
      <c r="D88" s="829"/>
      <c r="E88" s="32"/>
      <c r="F88" s="501"/>
      <c r="G88" s="41"/>
      <c r="H88" s="829"/>
      <c r="I88" s="391"/>
      <c r="J88" s="316"/>
      <c r="K88" s="309"/>
      <c r="L88" s="829"/>
      <c r="M88" s="391"/>
      <c r="N88" s="316"/>
    </row>
    <row r="89" spans="1:14" s="2" customFormat="1" ht="16.5" customHeight="1">
      <c r="A89" s="10"/>
      <c r="B89" s="64"/>
      <c r="C89" s="309"/>
      <c r="D89" s="823"/>
      <c r="E89" s="32"/>
      <c r="F89" s="316"/>
      <c r="G89" s="309"/>
      <c r="H89" s="823"/>
      <c r="I89" s="32"/>
      <c r="J89" s="316"/>
      <c r="K89" s="309"/>
      <c r="L89" s="823"/>
      <c r="M89" s="32"/>
      <c r="N89" s="316"/>
    </row>
    <row r="90" spans="1:14" s="2" customFormat="1" ht="16.5" customHeight="1">
      <c r="A90" s="10"/>
      <c r="B90" s="32"/>
      <c r="C90" s="126" t="s">
        <v>1134</v>
      </c>
      <c r="D90" s="818">
        <v>900</v>
      </c>
      <c r="E90" s="391"/>
      <c r="F90" s="501"/>
      <c r="G90" s="126" t="s">
        <v>1134</v>
      </c>
      <c r="H90" s="818">
        <v>1195</v>
      </c>
      <c r="I90" s="391"/>
      <c r="J90" s="501"/>
      <c r="K90" s="4" t="s">
        <v>1112</v>
      </c>
      <c r="L90" s="823">
        <v>220</v>
      </c>
      <c r="M90" s="32"/>
      <c r="N90" s="316"/>
    </row>
    <row r="91" spans="1:14" s="2" customFormat="1" ht="16.5" customHeight="1">
      <c r="A91" s="10"/>
      <c r="B91" s="32"/>
      <c r="C91" s="126" t="s">
        <v>1113</v>
      </c>
      <c r="D91" s="818">
        <v>0</v>
      </c>
      <c r="E91" s="391"/>
      <c r="F91" s="501"/>
      <c r="G91" s="126" t="s">
        <v>1113</v>
      </c>
      <c r="H91" s="818">
        <v>0</v>
      </c>
      <c r="I91" s="391"/>
      <c r="J91" s="501"/>
      <c r="K91" s="4" t="s">
        <v>1113</v>
      </c>
      <c r="L91" s="823">
        <v>350</v>
      </c>
      <c r="M91" s="32"/>
      <c r="N91" s="316"/>
    </row>
    <row r="92" spans="1:14" s="2" customFormat="1" ht="16.5" customHeight="1">
      <c r="A92" s="10"/>
      <c r="B92" s="32"/>
      <c r="C92" s="126" t="s">
        <v>1114</v>
      </c>
      <c r="D92" s="818">
        <v>900</v>
      </c>
      <c r="E92" s="391"/>
      <c r="F92" s="501"/>
      <c r="G92" s="126" t="s">
        <v>1114</v>
      </c>
      <c r="H92" s="818">
        <v>1195</v>
      </c>
      <c r="I92" s="391"/>
      <c r="J92" s="501"/>
      <c r="K92" s="4" t="s">
        <v>1114</v>
      </c>
      <c r="L92" s="823">
        <v>570</v>
      </c>
      <c r="M92" s="32"/>
      <c r="N92" s="316"/>
    </row>
    <row r="93" spans="1:14" s="2" customFormat="1" ht="16.5" customHeight="1">
      <c r="A93" s="33"/>
      <c r="B93" s="131"/>
      <c r="C93" s="469"/>
      <c r="D93" s="819"/>
      <c r="E93" s="387"/>
      <c r="F93" s="444"/>
      <c r="G93" s="469"/>
      <c r="H93" s="819"/>
      <c r="I93" s="387"/>
      <c r="J93" s="444"/>
      <c r="K93" s="473"/>
      <c r="L93" s="819"/>
      <c r="M93" s="387"/>
      <c r="N93" s="444"/>
    </row>
    <row r="94" spans="1:14" ht="16.5" customHeight="1"/>
  </sheetData>
  <mergeCells count="1">
    <mergeCell ref="M42:N42"/>
  </mergeCells>
  <phoneticPr fontId="20"/>
  <printOptions horizontalCentered="1"/>
  <pageMargins left="0.39370078740157483" right="0.39370078740157483" top="0.39370078740157483" bottom="0.39370078740157483" header="0.19685039370078741" footer="0.19685039370078741"/>
  <pageSetup paperSize="9" scale="41" firstPageNumber="95" orientation="portrait" useFirstPageNumber="1" r:id="rId1"/>
  <headerFooter scaleWithDoc="0" alignWithMargins="0">
    <oddFooter>&amp;C103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42</vt:i4>
      </vt:variant>
      <vt:variant>
        <vt:lpstr>名前付き一覧</vt:lpstr>
      </vt:variant>
      <vt:variant>
        <vt:i4>42</vt:i4>
      </vt:variant>
    </vt:vector>
  </HeadingPairs>
  <TitlesOfParts>
    <vt:vector size="84" baseType="lpstr">
      <vt:lpstr>アジア1-1</vt:lpstr>
      <vt:lpstr>アジア1-2</vt:lpstr>
      <vt:lpstr>アジア1-3</vt:lpstr>
      <vt:lpstr>アジア1-4</vt:lpstr>
      <vt:lpstr>アジア1-5</vt:lpstr>
      <vt:lpstr>アジア1-6</vt:lpstr>
      <vt:lpstr>アジア2-1</vt:lpstr>
      <vt:lpstr>アジア2-2</vt:lpstr>
      <vt:lpstr>アジア2-3</vt:lpstr>
      <vt:lpstr>アジア2-4</vt:lpstr>
      <vt:lpstr>アジア2-5</vt:lpstr>
      <vt:lpstr>アジア2-6</vt:lpstr>
      <vt:lpstr>欧州1</vt:lpstr>
      <vt:lpstr>欧州2</vt:lpstr>
      <vt:lpstr>欧州3</vt:lpstr>
      <vt:lpstr>欧州4</vt:lpstr>
      <vt:lpstr>欧州5</vt:lpstr>
      <vt:lpstr>欧州6</vt:lpstr>
      <vt:lpstr>中東・アフリカ 1</vt:lpstr>
      <vt:lpstr>中東・アフリカ 2</vt:lpstr>
      <vt:lpstr>中東・アフリカ 3</vt:lpstr>
      <vt:lpstr>中東・アフリカ 4</vt:lpstr>
      <vt:lpstr>中東・アフリカ 5</vt:lpstr>
      <vt:lpstr>中東・アフリカ 6</vt:lpstr>
      <vt:lpstr>CIS１</vt:lpstr>
      <vt:lpstr>CIS２</vt:lpstr>
      <vt:lpstr>CIS３</vt:lpstr>
      <vt:lpstr>CIS４</vt:lpstr>
      <vt:lpstr>CIS５</vt:lpstr>
      <vt:lpstr>CIS６</vt:lpstr>
      <vt:lpstr>北米１</vt:lpstr>
      <vt:lpstr>北米２</vt:lpstr>
      <vt:lpstr>北米３</vt:lpstr>
      <vt:lpstr>北米４</vt:lpstr>
      <vt:lpstr>北米５</vt:lpstr>
      <vt:lpstr>北米６</vt:lpstr>
      <vt:lpstr>中南米１</vt:lpstr>
      <vt:lpstr>中南米２</vt:lpstr>
      <vt:lpstr>中南米３</vt:lpstr>
      <vt:lpstr>中南米４</vt:lpstr>
      <vt:lpstr>中南米５</vt:lpstr>
      <vt:lpstr>中南米６</vt:lpstr>
      <vt:lpstr>'CIS１'!Print_Area</vt:lpstr>
      <vt:lpstr>'CIS２'!Print_Area</vt:lpstr>
      <vt:lpstr>'CIS３'!Print_Area</vt:lpstr>
      <vt:lpstr>'CIS４'!Print_Area</vt:lpstr>
      <vt:lpstr>'CIS５'!Print_Area</vt:lpstr>
      <vt:lpstr>'CIS６'!Print_Area</vt:lpstr>
      <vt:lpstr>'アジア1-1'!Print_Area</vt:lpstr>
      <vt:lpstr>'アジア1-2'!Print_Area</vt:lpstr>
      <vt:lpstr>'アジア1-3'!Print_Area</vt:lpstr>
      <vt:lpstr>'アジア1-4'!Print_Area</vt:lpstr>
      <vt:lpstr>'アジア1-5'!Print_Area</vt:lpstr>
      <vt:lpstr>'アジア1-6'!Print_Area</vt:lpstr>
      <vt:lpstr>'アジア2-1'!Print_Area</vt:lpstr>
      <vt:lpstr>'アジア2-2'!Print_Area</vt:lpstr>
      <vt:lpstr>'アジア2-3'!Print_Area</vt:lpstr>
      <vt:lpstr>'アジア2-4'!Print_Area</vt:lpstr>
      <vt:lpstr>'アジア2-5'!Print_Area</vt:lpstr>
      <vt:lpstr>'アジア2-6'!Print_Area</vt:lpstr>
      <vt:lpstr>欧州1!Print_Area</vt:lpstr>
      <vt:lpstr>欧州2!Print_Area</vt:lpstr>
      <vt:lpstr>欧州3!Print_Area</vt:lpstr>
      <vt:lpstr>欧州4!Print_Area</vt:lpstr>
      <vt:lpstr>欧州5!Print_Area</vt:lpstr>
      <vt:lpstr>欧州6!Print_Area</vt:lpstr>
      <vt:lpstr>'中東・アフリカ 1'!Print_Area</vt:lpstr>
      <vt:lpstr>'中東・アフリカ 2'!Print_Area</vt:lpstr>
      <vt:lpstr>'中東・アフリカ 3'!Print_Area</vt:lpstr>
      <vt:lpstr>'中東・アフリカ 4'!Print_Area</vt:lpstr>
      <vt:lpstr>'中東・アフリカ 5'!Print_Area</vt:lpstr>
      <vt:lpstr>'中東・アフリカ 6'!Print_Area</vt:lpstr>
      <vt:lpstr>中南米１!Print_Area</vt:lpstr>
      <vt:lpstr>中南米２!Print_Area</vt:lpstr>
      <vt:lpstr>中南米３!Print_Area</vt:lpstr>
      <vt:lpstr>中南米４!Print_Area</vt:lpstr>
      <vt:lpstr>中南米５!Print_Area</vt:lpstr>
      <vt:lpstr>中南米６!Print_Area</vt:lpstr>
      <vt:lpstr>北米１!Print_Area</vt:lpstr>
      <vt:lpstr>北米２!Print_Area</vt:lpstr>
      <vt:lpstr>北米３!Print_Area</vt:lpstr>
      <vt:lpstr>北米４!Print_Area</vt:lpstr>
      <vt:lpstr>北米５!Print_Area</vt:lpstr>
      <vt:lpstr>北米６!Print_Area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2015-03-19T09:43:03Z</dcterms:created>
  <dcterms:modified xsi:type="dcterms:W3CDTF">2023-03-04T07:31:58Z</dcterms:modified>
</cp:coreProperties>
</file>