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8E6B6277-93E0-4A82-8F81-53213F6B414A}" xr6:coauthVersionLast="47" xr6:coauthVersionMax="47" xr10:uidLastSave="{00000000-0000-0000-0000-000000000000}"/>
  <bookViews>
    <workbookView xWindow="-120" yWindow="-120" windowWidth="38640" windowHeight="21120" activeTab="3" xr2:uid="{C4CD650B-609C-4368-B8A9-F4143D92654C}"/>
  </bookViews>
  <sheets>
    <sheet name="GDP・人口・省エネ" sheetId="1" r:id="rId1"/>
    <sheet name="部門別エネルギーキャリアシェア" sheetId="3" r:id="rId2"/>
    <sheet name="電源構成" sheetId="4" r:id="rId3"/>
    <sheet name="グラフ" sheetId="9" r:id="rId4"/>
    <sheet name="最終エネルギー消費" sheetId="5" r:id="rId5"/>
    <sheet name="発電電力量" sheetId="7" r:id="rId6"/>
    <sheet name="一次エネルギー供給" sheetId="6" r:id="rId7"/>
    <sheet name="部門別CO2排出量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J5" i="6"/>
  <c r="O3" i="6"/>
  <c r="O4" i="6"/>
  <c r="O5" i="6"/>
  <c r="O2" i="6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C22" i="8"/>
  <c r="P18" i="8"/>
  <c r="D18" i="8"/>
  <c r="E18" i="8"/>
  <c r="F18" i="8"/>
  <c r="G18" i="8"/>
  <c r="H18" i="8"/>
  <c r="I18" i="8"/>
  <c r="J18" i="8"/>
  <c r="K18" i="8"/>
  <c r="L18" i="8"/>
  <c r="M18" i="8"/>
  <c r="N18" i="8"/>
  <c r="O18" i="8"/>
  <c r="C18" i="8"/>
  <c r="P6" i="8"/>
  <c r="P10" i="8"/>
  <c r="P14" i="8"/>
  <c r="G6" i="8"/>
  <c r="G10" i="8"/>
  <c r="G14" i="8"/>
  <c r="E6" i="8"/>
  <c r="E10" i="8"/>
  <c r="E14" i="8"/>
  <c r="C6" i="8"/>
  <c r="C10" i="8"/>
  <c r="C14" i="8"/>
  <c r="P2" i="8"/>
  <c r="G2" i="8"/>
  <c r="E2" i="8"/>
  <c r="C2" i="8"/>
  <c r="B2" i="6"/>
  <c r="I2" i="6"/>
  <c r="F2" i="6"/>
  <c r="D2" i="6"/>
  <c r="C2" i="6"/>
  <c r="E2" i="6"/>
  <c r="G2" i="6"/>
  <c r="H2" i="6"/>
  <c r="J2" i="6"/>
  <c r="K2" i="6"/>
  <c r="L2" i="6"/>
  <c r="M2" i="6"/>
  <c r="N2" i="6"/>
  <c r="C2" i="7"/>
  <c r="D2" i="7"/>
  <c r="E2" i="7"/>
  <c r="F2" i="7"/>
  <c r="G2" i="7"/>
  <c r="H2" i="7"/>
  <c r="I2" i="7"/>
  <c r="J2" i="7"/>
  <c r="K2" i="7"/>
  <c r="L2" i="7"/>
  <c r="M2" i="7"/>
  <c r="N2" i="7"/>
  <c r="B2" i="7"/>
  <c r="D18" i="5"/>
  <c r="E18" i="5"/>
  <c r="F18" i="5"/>
  <c r="G18" i="5"/>
  <c r="C18" i="5"/>
  <c r="C2" i="5"/>
  <c r="D15" i="5" l="1"/>
  <c r="E15" i="8" s="1"/>
  <c r="D2" i="5"/>
  <c r="E2" i="5"/>
  <c r="F2" i="5"/>
  <c r="G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10" i="5"/>
  <c r="E10" i="5"/>
  <c r="F10" i="5"/>
  <c r="G10" i="5"/>
  <c r="D11" i="5"/>
  <c r="E11" i="8" s="1"/>
  <c r="E11" i="5"/>
  <c r="G11" i="8" s="1"/>
  <c r="F11" i="5"/>
  <c r="G11" i="5"/>
  <c r="D12" i="5"/>
  <c r="E12" i="8" s="1"/>
  <c r="E12" i="5"/>
  <c r="G12" i="8" s="1"/>
  <c r="F12" i="5"/>
  <c r="G12" i="5"/>
  <c r="D13" i="5"/>
  <c r="E13" i="8" s="1"/>
  <c r="E13" i="5"/>
  <c r="G13" i="8" s="1"/>
  <c r="F13" i="5"/>
  <c r="G13" i="5"/>
  <c r="D14" i="5"/>
  <c r="E14" i="5"/>
  <c r="F14" i="5"/>
  <c r="G14" i="5"/>
  <c r="F15" i="5"/>
  <c r="G15" i="5"/>
  <c r="D16" i="5"/>
  <c r="E16" i="8" s="1"/>
  <c r="E16" i="5"/>
  <c r="G16" i="8" s="1"/>
  <c r="F16" i="5"/>
  <c r="G16" i="5"/>
  <c r="D17" i="5"/>
  <c r="E17" i="8" s="1"/>
  <c r="E17" i="5"/>
  <c r="G17" i="8" s="1"/>
  <c r="F17" i="5"/>
  <c r="G17" i="5"/>
  <c r="C17" i="5"/>
  <c r="C17" i="8" s="1"/>
  <c r="C16" i="5"/>
  <c r="C16" i="8" s="1"/>
  <c r="C15" i="5"/>
  <c r="C15" i="8" s="1"/>
  <c r="C14" i="5"/>
  <c r="C10" i="5"/>
  <c r="C13" i="5"/>
  <c r="C13" i="8" s="1"/>
  <c r="P13" i="8" s="1"/>
  <c r="C12" i="5"/>
  <c r="C12" i="8" s="1"/>
  <c r="P12" i="8" s="1"/>
  <c r="C11" i="5"/>
  <c r="C11" i="8" s="1"/>
  <c r="C6" i="5"/>
  <c r="C5" i="5"/>
  <c r="C4" i="5"/>
  <c r="C3" i="5"/>
  <c r="O3" i="4"/>
  <c r="O2" i="4"/>
  <c r="H9" i="3"/>
  <c r="H8" i="3"/>
  <c r="H7" i="3"/>
  <c r="H6" i="3"/>
  <c r="H5" i="3"/>
  <c r="H4" i="3"/>
  <c r="H3" i="3"/>
  <c r="H2" i="3"/>
  <c r="E15" i="5" l="1"/>
  <c r="G15" i="8" s="1"/>
  <c r="P15" i="8" s="1"/>
  <c r="P17" i="8"/>
  <c r="P16" i="8"/>
  <c r="C5" i="8"/>
  <c r="G4" i="8"/>
  <c r="E4" i="8"/>
  <c r="G5" i="8"/>
  <c r="C4" i="8"/>
  <c r="E5" i="8"/>
  <c r="G3" i="8"/>
  <c r="E3" i="8"/>
  <c r="P11" i="8"/>
  <c r="C3" i="8"/>
  <c r="P4" i="8" l="1"/>
  <c r="P3" i="8"/>
  <c r="P5" i="8"/>
  <c r="D9" i="5"/>
  <c r="G9" i="5"/>
  <c r="G21" i="5" s="1"/>
  <c r="B5" i="7" s="1"/>
  <c r="E9" i="5"/>
  <c r="F9" i="5"/>
  <c r="F21" i="5" s="1"/>
  <c r="C9" i="5"/>
  <c r="F8" i="5"/>
  <c r="F20" i="5" s="1"/>
  <c r="G8" i="5"/>
  <c r="G20" i="5" s="1"/>
  <c r="C8" i="5"/>
  <c r="D8" i="5"/>
  <c r="E8" i="5"/>
  <c r="K5" i="7" l="1"/>
  <c r="J5" i="7"/>
  <c r="L5" i="7"/>
  <c r="L5" i="6" s="1"/>
  <c r="G5" i="7"/>
  <c r="H21" i="8" s="1"/>
  <c r="H25" i="8" s="1"/>
  <c r="E8" i="8"/>
  <c r="D20" i="5"/>
  <c r="H4" i="7"/>
  <c r="I4" i="7"/>
  <c r="B4" i="7"/>
  <c r="J4" i="7"/>
  <c r="D4" i="7"/>
  <c r="C4" i="7"/>
  <c r="E4" i="7"/>
  <c r="G4" i="7"/>
  <c r="K4" i="7"/>
  <c r="L4" i="7"/>
  <c r="M4" i="7"/>
  <c r="N4" i="7"/>
  <c r="F4" i="7"/>
  <c r="I5" i="7"/>
  <c r="J21" i="8" s="1"/>
  <c r="J25" i="8" s="1"/>
  <c r="F5" i="7"/>
  <c r="G21" i="8" s="1"/>
  <c r="G25" i="8" s="1"/>
  <c r="G8" i="8"/>
  <c r="E20" i="5"/>
  <c r="C9" i="8"/>
  <c r="C21" i="5"/>
  <c r="H5" i="7"/>
  <c r="H5" i="6" s="1"/>
  <c r="E5" i="7"/>
  <c r="F21" i="8" s="1"/>
  <c r="F25" i="8" s="1"/>
  <c r="G9" i="8"/>
  <c r="E21" i="5"/>
  <c r="N5" i="7"/>
  <c r="N5" i="6" s="1"/>
  <c r="C5" i="7"/>
  <c r="D21" i="8" s="1"/>
  <c r="D25" i="8" s="1"/>
  <c r="C8" i="8"/>
  <c r="C20" i="5"/>
  <c r="D5" i="7"/>
  <c r="E21" i="8" s="1"/>
  <c r="E25" i="8" s="1"/>
  <c r="E9" i="8"/>
  <c r="D21" i="5"/>
  <c r="M5" i="7"/>
  <c r="M5" i="6" s="1"/>
  <c r="I21" i="8"/>
  <c r="I25" i="8" s="1"/>
  <c r="C21" i="8"/>
  <c r="M21" i="8"/>
  <c r="M25" i="8" s="1"/>
  <c r="L21" i="8"/>
  <c r="L25" i="8" s="1"/>
  <c r="K5" i="6"/>
  <c r="K21" i="8"/>
  <c r="K25" i="8" s="1"/>
  <c r="C7" i="5"/>
  <c r="E7" i="5"/>
  <c r="D7" i="5"/>
  <c r="F7" i="5"/>
  <c r="F19" i="5" s="1"/>
  <c r="G7" i="5"/>
  <c r="G19" i="5" s="1"/>
  <c r="G5" i="6" l="1"/>
  <c r="D5" i="6"/>
  <c r="C5" i="6"/>
  <c r="O21" i="8"/>
  <c r="O25" i="8" s="1"/>
  <c r="F5" i="6"/>
  <c r="I5" i="6"/>
  <c r="L20" i="8"/>
  <c r="L24" i="8" s="1"/>
  <c r="K4" i="6"/>
  <c r="E4" i="6"/>
  <c r="F20" i="8"/>
  <c r="F24" i="8" s="1"/>
  <c r="C4" i="6"/>
  <c r="D20" i="8"/>
  <c r="D24" i="8" s="1"/>
  <c r="E20" i="8"/>
  <c r="E24" i="8" s="1"/>
  <c r="D4" i="6"/>
  <c r="J4" i="6"/>
  <c r="K20" i="8"/>
  <c r="K24" i="8" s="1"/>
  <c r="L4" i="6"/>
  <c r="M20" i="8"/>
  <c r="M24" i="8" s="1"/>
  <c r="H20" i="8"/>
  <c r="H24" i="8" s="1"/>
  <c r="G4" i="6"/>
  <c r="M3" i="7"/>
  <c r="N3" i="7"/>
  <c r="G3" i="7"/>
  <c r="H3" i="7"/>
  <c r="C3" i="7"/>
  <c r="D3" i="7"/>
  <c r="E3" i="7"/>
  <c r="B3" i="7"/>
  <c r="I3" i="7"/>
  <c r="J3" i="7"/>
  <c r="K3" i="7"/>
  <c r="F3" i="7"/>
  <c r="L3" i="7"/>
  <c r="G7" i="8"/>
  <c r="E19" i="5"/>
  <c r="E5" i="6"/>
  <c r="C20" i="8"/>
  <c r="B4" i="6"/>
  <c r="P9" i="8"/>
  <c r="C7" i="8"/>
  <c r="C19" i="5"/>
  <c r="P8" i="8"/>
  <c r="I4" i="6"/>
  <c r="J20" i="8"/>
  <c r="J24" i="8" s="1"/>
  <c r="F4" i="6"/>
  <c r="G20" i="8"/>
  <c r="G24" i="8" s="1"/>
  <c r="H4" i="6"/>
  <c r="I20" i="8"/>
  <c r="I24" i="8" s="1"/>
  <c r="N21" i="8"/>
  <c r="N25" i="8" s="1"/>
  <c r="O20" i="8"/>
  <c r="O24" i="8" s="1"/>
  <c r="N4" i="6"/>
  <c r="E7" i="8"/>
  <c r="D19" i="5"/>
  <c r="M4" i="6"/>
  <c r="N20" i="8"/>
  <c r="N24" i="8" s="1"/>
  <c r="C25" i="8"/>
  <c r="I3" i="6" l="1"/>
  <c r="J19" i="8"/>
  <c r="J23" i="8" s="1"/>
  <c r="C3" i="6"/>
  <c r="D19" i="8"/>
  <c r="D23" i="8" s="1"/>
  <c r="P7" i="8"/>
  <c r="G3" i="6"/>
  <c r="H19" i="8"/>
  <c r="H23" i="8" s="1"/>
  <c r="J3" i="6"/>
  <c r="K19" i="8"/>
  <c r="K23" i="8" s="1"/>
  <c r="E3" i="6"/>
  <c r="F19" i="8"/>
  <c r="F23" i="8" s="1"/>
  <c r="N3" i="6"/>
  <c r="O19" i="8"/>
  <c r="O23" i="8" s="1"/>
  <c r="P21" i="8"/>
  <c r="P25" i="8" s="1"/>
  <c r="L3" i="6"/>
  <c r="M19" i="8"/>
  <c r="M23" i="8" s="1"/>
  <c r="M3" i="6"/>
  <c r="N19" i="8"/>
  <c r="N23" i="8" s="1"/>
  <c r="C19" i="8"/>
  <c r="C23" i="8" s="1"/>
  <c r="B3" i="6"/>
  <c r="C24" i="8"/>
  <c r="P20" i="8"/>
  <c r="P24" i="8" s="1"/>
  <c r="F3" i="6"/>
  <c r="G19" i="8"/>
  <c r="G23" i="8" s="1"/>
  <c r="D3" i="6"/>
  <c r="E19" i="8"/>
  <c r="E23" i="8" s="1"/>
  <c r="H3" i="6"/>
  <c r="I19" i="8"/>
  <c r="I23" i="8" s="1"/>
  <c r="L19" i="8"/>
  <c r="L23" i="8" s="1"/>
  <c r="K3" i="6"/>
  <c r="P19" i="8" l="1"/>
  <c r="P23" i="8" s="1"/>
</calcChain>
</file>

<file path=xl/sharedStrings.xml><?xml version="1.0" encoding="utf-8"?>
<sst xmlns="http://schemas.openxmlformats.org/spreadsheetml/2006/main" count="104" uniqueCount="33">
  <si>
    <t>GDP</t>
    <phoneticPr fontId="1"/>
  </si>
  <si>
    <t>人口</t>
    <rPh sb="0" eb="2">
      <t>ジンコウ</t>
    </rPh>
    <phoneticPr fontId="1"/>
  </si>
  <si>
    <t>省エネレベル</t>
    <rPh sb="0" eb="1">
      <t>ショウ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</si>
  <si>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</si>
  <si>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</si>
  <si>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</si>
  <si>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</si>
  <si>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</si>
  <si>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</si>
  <si>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</si>
  <si>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</si>
  <si>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</si>
  <si>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</si>
  <si>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</si>
  <si>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</si>
  <si>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</si>
  <si>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合計</t>
    <rPh sb="0" eb="2">
      <t>ゴウケイ</t>
    </rPh>
    <phoneticPr fontId="1"/>
  </si>
  <si>
    <t>Year</t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</si>
  <si>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</si>
  <si>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</si>
  <si>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</si>
  <si>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</si>
  <si>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</si>
  <si>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</si>
  <si>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</si>
  <si>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</si>
  <si>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</si>
  <si>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</si>
  <si>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</si>
  <si>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</si>
  <si>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</si>
  <si>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Total</t>
    <phoneticPr fontId="1"/>
  </si>
  <si>
    <t>発電</t>
    <rPh sb="0" eb="2">
      <t>ハツデン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</si>
</sst>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F7F7F"/>
      <color rgb="FFF19D2D"/>
      <color rgb="FFF2E492"/>
      <color rgb="FFB8F17F"/>
      <color rgb="FFB0C4DE"/>
      <color rgb="FF71B9E5"/>
      <color rgb="FFFFA07A"/>
      <color rgb="FF87CEFA"/>
      <color rgb="FF90570A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最終エネルギー消費（全部門）（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最終エネルギー消費!$C$18:$C$21</c:f>
              <c:numCache>
                <c:formatCode>General</c:formatCode>
                <c:ptCount val="4"/>
                <c:pt idx="0">
                  <c:v>0.75362524442168821</c:v>
                </c:pt>
                <c:pt idx="1">
                  <c:v>0.98472804099484257</c:v>
                </c:pt>
                <c:pt idx="2">
                  <c:v>0.47304163446537506</c:v>
                </c:pt>
                <c:pt idx="3">
                  <c:v>1.5118602122381706E-14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A-4606-AF65-5CEEA89D0BC0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最終エネルギー消費!$D$18:$D$21</c:f>
              <c:numCache>
                <c:formatCode>General</c:formatCode>
                <c:ptCount val="4"/>
                <c:pt idx="0">
                  <c:v>4.1740209458227868</c:v>
                </c:pt>
                <c:pt idx="1">
                  <c:v>1.4615669781087863</c:v>
                </c:pt>
                <c:pt idx="2">
                  <c:v>0.99366267885242066</c:v>
                </c:pt>
                <c:pt idx="3">
                  <c:v>0.53724266391901232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A-4606-AF65-5CEEA89D0BC0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最終エネルギー消費!$E$18:$E$21</c:f>
              <c:numCache>
                <c:formatCode>General</c:formatCode>
                <c:ptCount val="4"/>
                <c:pt idx="0">
                  <c:v>1.1189233858212027</c:v>
                </c:pt>
                <c:pt idx="1">
                  <c:v>2.1290218835980919</c:v>
                </c:pt>
                <c:pt idx="2">
                  <c:v>1.4467271034407692</c:v>
                </c:pt>
                <c:pt idx="3">
                  <c:v>0.74365310327521483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A-4606-AF65-5CEEA89D0BC0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最終エネルギー消費!$F$18:$F$21</c:f>
              <c:numCache>
                <c:formatCode>General</c:formatCode>
                <c:ptCount val="4"/>
                <c:pt idx="0">
                  <c:v>0.2320119889698635</c:v>
                </c:pt>
                <c:pt idx="1">
                  <c:v>0.22490521403835756</c:v>
                </c:pt>
                <c:pt idx="2">
                  <c:v>0.64349706953537633</c:v>
                </c:pt>
                <c:pt idx="3">
                  <c:v>0.95855016884281175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A-4606-AF65-5CEEA89D0BC0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最終エネルギー消費!$G$18:$G$21</c:f>
              <c:numCache>
                <c:formatCode>General</c:formatCode>
                <c:ptCount val="4"/>
                <c:pt idx="0">
                  <c:v>3.2738004349644645</c:v>
                </c:pt>
                <c:pt idx="1">
                  <c:v>0.83659218770554256</c:v>
                </c:pt>
                <c:pt idx="2">
                  <c:v>1.8154057483588999</c:v>
                </c:pt>
                <c:pt idx="3">
                  <c:v>2.5533049081770285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A-4606-AF65-5CEEA89D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運輸（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部門別CO2排出量!$P$6:$P$9</c:f>
              <c:numCache>
                <c:formatCode>General</c:formatCode>
                <c:ptCount val="4"/>
                <c:pt idx="0">
                  <c:v>196.15609230500672</c:v>
                </c:pt>
                <c:pt idx="1">
                  <c:v>101.81273444054483</c:v>
                </c:pt>
                <c:pt idx="2">
                  <c:v>70.662321331106526</c:v>
                </c:pt>
                <c:pt idx="3">
                  <c:v>41.582582187331333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D-4547-8226-81BAAB5C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部門別CO2排出量!$P$14:$P$17</c:f>
              <c:numCache>
                <c:formatCode>General</c:formatCode>
                <c:ptCount val="4"/>
                <c:pt idx="0">
                  <c:v>60.215801887775498</c:v>
                </c:pt>
                <c:pt idx="1">
                  <c:v>41.590868044025868</c:v>
                </c:pt>
                <c:pt idx="2">
                  <c:v>23.795342362285162</c:v>
                </c:pt>
                <c:pt idx="3">
                  <c:v>8.4993407873359121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7-47DE-8C70-C43097F5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部門別CO2排出量!$P$18:$P$21</c:f>
              <c:numCache>
                <c:formatCode>General</c:formatCode>
                <c:ptCount val="4"/>
                <c:pt idx="0">
                  <c:v>449.00553720294573</c:v>
                </c:pt>
                <c:pt idx="1">
                  <c:v>94.40609546285782</c:v>
                </c:pt>
                <c:pt idx="2">
                  <c:v>117.31232648279615</c:v>
                </c:pt>
                <c:pt idx="3">
                  <c:v>41.861109719592633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9-4978-B24F-BA554D3C6A2C}"/>
            </c:ext>
          </c:extLst>
        </c:ser>
        <c:ser>
          <c:idx val="1"/>
          <c:order val="1"/>
          <c:spPr>
            <a:ln w="28575" cap="rnd">
              <a:solidFill>
                <a:srgbClr val="7F7F7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部門別CO2排出量!$B$18:$B$21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FF79-4978-B24F-BA554D3C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全部門（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部門別CO2排出量!$B$22:$B$25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部門別CO2排出量!$P$22:$P$25</c:f>
              <c:numCache>
                <c:formatCode>General</c:formatCode>
                <c:ptCount val="4"/>
                <c:pt idx="0">
                  <c:v>906.13930847649056</c:v>
                </c:pt>
                <c:pt idx="1">
                  <c:v>420.12477991644295</c:v>
                </c:pt>
                <c:pt idx="2">
                  <c:v>320.13294694942516</c:v>
                </c:pt>
                <c:pt idx="3">
                  <c:v>125.16263100066517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43F1-B66C-CAB56B96B55C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部門別CO2排出量!$B$22:$B$25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C27-43F1-B66C-CAB56B96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運輸（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最終エネルギー消費!$C$6:$C$9</c:f>
              <c:numCache>
                <c:formatCode>General</c:formatCode>
                <c:ptCount val="4"/>
                <c:pt idx="0">
                  <c:v>3.6000013765472331E-5</c:v>
                </c:pt>
                <c:pt idx="1">
                  <c:v>0.14263481989429305</c:v>
                </c:pt>
                <c:pt idx="2">
                  <c:v>6.4191788999916052E-2</c:v>
                </c:pt>
                <c:pt idx="3">
                  <c:v>1.9086693609402903E-15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9-4F80-8072-929038D979A6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最終エネルギー消費!$D$6:$D$9</c:f>
              <c:numCache>
                <c:formatCode>General</c:formatCode>
                <c:ptCount val="4"/>
                <c:pt idx="0">
                  <c:v>2.5335019687455023</c:v>
                </c:pt>
                <c:pt idx="1">
                  <c:v>1.1410785591543242</c:v>
                </c:pt>
                <c:pt idx="2">
                  <c:v>0.83449325699889487</c:v>
                </c:pt>
                <c:pt idx="3">
                  <c:v>0.5372426639190071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9-4F80-8072-929038D979A6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最終エネルギー消費!$E$6:$E$9</c:f>
              <c:numCache>
                <c:formatCode>General</c:formatCode>
                <c:ptCount val="4"/>
                <c:pt idx="0">
                  <c:v>1.0630004064638109E-3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69-4F80-8072-929038D979A6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最終エネルギー消費!$F$6:$F$9</c:f>
              <c:numCache>
                <c:formatCode>General</c:formatCode>
                <c:ptCount val="4"/>
                <c:pt idx="0">
                  <c:v>1.8345007014655294E-2</c:v>
                </c:pt>
                <c:pt idx="1">
                  <c:v>-3.1671292231980848E-16</c:v>
                </c:pt>
                <c:pt idx="2">
                  <c:v>0.1283835779998321</c:v>
                </c:pt>
                <c:pt idx="3">
                  <c:v>0.21489706556760357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69-4F80-8072-929038D979A6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最終エネルギー消費!$B$6:$B$9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最終エネルギー消費!$G$6:$G$9</c:f>
              <c:numCache>
                <c:formatCode>General</c:formatCode>
                <c:ptCount val="4"/>
                <c:pt idx="0">
                  <c:v>6.2294023819620542E-2</c:v>
                </c:pt>
                <c:pt idx="1">
                  <c:v>0.14263481989429053</c:v>
                </c:pt>
                <c:pt idx="2">
                  <c:v>0.2567671559996596</c:v>
                </c:pt>
                <c:pt idx="3">
                  <c:v>0.32234559835140347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69-4F80-8072-929038D9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家庭（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最終エネルギー消費!$C$14:$C$17</c:f>
              <c:numCache>
                <c:formatCode>General</c:formatCode>
                <c:ptCount val="4"/>
                <c:pt idx="0">
                  <c:v>0</c:v>
                </c:pt>
                <c:pt idx="1">
                  <c:v>0.2011163831916164</c:v>
                </c:pt>
                <c:pt idx="2">
                  <c:v>9.0511001758407539E-2</c:v>
                </c:pt>
                <c:pt idx="3">
                  <c:v>2.6912410228122979E-15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D0-4F5F-8F54-9F9EB2FC66A5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最終エネルギー消費!$D$14:$D$17</c:f>
              <c:numCache>
                <c:formatCode>General</c:formatCode>
                <c:ptCount val="4"/>
                <c:pt idx="0">
                  <c:v>0.4938491389528698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D0-4F5F-8F54-9F9EB2FC66A5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最終エネルギー消費!$E$14:$E$17</c:f>
              <c:numCache>
                <c:formatCode>General</c:formatCode>
                <c:ptCount val="4"/>
                <c:pt idx="0">
                  <c:v>0.39201209505924012</c:v>
                </c:pt>
                <c:pt idx="1">
                  <c:v>0.40223276638322564</c:v>
                </c:pt>
                <c:pt idx="2">
                  <c:v>0.2715330052752194</c:v>
                </c:pt>
                <c:pt idx="3">
                  <c:v>0.15150340084377287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0-4F5F-8F54-9F9EB2FC66A5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最終エネルギー消費!$F$14:$F$17</c:f>
              <c:numCache>
                <c:formatCode>General</c:formatCode>
                <c:ptCount val="4"/>
                <c:pt idx="0">
                  <c:v>3.4182951194402361E-4</c:v>
                </c:pt>
                <c:pt idx="1">
                  <c:v>0.1005581915958082</c:v>
                </c:pt>
                <c:pt idx="2">
                  <c:v>0.1357665026376097</c:v>
                </c:pt>
                <c:pt idx="3">
                  <c:v>0.15150340084377018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D0-4F5F-8F54-9F9EB2FC66A5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最終エネルギー消費!$B$14:$B$17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最終エネルギー消費!$G$14:$G$17</c:f>
              <c:numCache>
                <c:formatCode>General</c:formatCode>
                <c:ptCount val="4"/>
                <c:pt idx="0">
                  <c:v>0.95755293647594575</c:v>
                </c:pt>
                <c:pt idx="1">
                  <c:v>0.30167457478741744</c:v>
                </c:pt>
                <c:pt idx="2">
                  <c:v>0.40729950791282749</c:v>
                </c:pt>
                <c:pt idx="3">
                  <c:v>0.45451020253131325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D0-4F5F-8F54-9F9EB2FC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業務（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最終エネルギー消費!$C$10:$C$13</c:f>
              <c:numCache>
                <c:formatCode>General</c:formatCode>
                <c:ptCount val="4"/>
                <c:pt idx="0">
                  <c:v>5.2518227807806907E-3</c:v>
                </c:pt>
                <c:pt idx="1">
                  <c:v>0.2486940448851038</c:v>
                </c:pt>
                <c:pt idx="2">
                  <c:v>0.12201629038177052</c:v>
                </c:pt>
                <c:pt idx="3">
                  <c:v>4.0212986167245552E-15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8EA-4868-8F58-41312F1580A9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最終エネルギー消費!$D$10:$D$13</c:f>
              <c:numCache>
                <c:formatCode>General</c:formatCode>
                <c:ptCount val="4"/>
                <c:pt idx="0">
                  <c:v>0.45773392623303627</c:v>
                </c:pt>
                <c:pt idx="1">
                  <c:v>0.1243470224425519</c:v>
                </c:pt>
                <c:pt idx="2">
                  <c:v>6.1008145190885259E-2</c:v>
                </c:pt>
                <c:pt idx="3">
                  <c:v>2.0106493083622776E-15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8EA-4868-8F58-41312F1580A9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最終エネルギー消費!$E$10:$E$13</c:f>
              <c:numCache>
                <c:formatCode>General</c:formatCode>
                <c:ptCount val="4"/>
                <c:pt idx="0">
                  <c:v>0.302286655691762</c:v>
                </c:pt>
                <c:pt idx="1">
                  <c:v>0.74608213465529372</c:v>
                </c:pt>
                <c:pt idx="2">
                  <c:v>0.48806516152707335</c:v>
                </c:pt>
                <c:pt idx="3">
                  <c:v>0.2263789868978307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8EA-4868-8F58-41312F1580A9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最終エネルギー消費!$F$10:$F$13</c:f>
              <c:numCache>
                <c:formatCode>General</c:formatCode>
                <c:ptCount val="4"/>
                <c:pt idx="0">
                  <c:v>7.31609496673198E-2</c:v>
                </c:pt>
                <c:pt idx="1">
                  <c:v>0.12434702244254969</c:v>
                </c:pt>
                <c:pt idx="2">
                  <c:v>0.1830244355726536</c:v>
                </c:pt>
                <c:pt idx="3">
                  <c:v>0.22637898689782668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8EA-4868-8F58-41312F1580A9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最終エネルギー消費!$G$10:$G$13</c:f>
              <c:numCache>
                <c:formatCode>General</c:formatCode>
                <c:ptCount val="4"/>
                <c:pt idx="0">
                  <c:v>1.108536645627096</c:v>
                </c:pt>
                <c:pt idx="1">
                  <c:v>0</c:v>
                </c:pt>
                <c:pt idx="2">
                  <c:v>0.36604887114530288</c:v>
                </c:pt>
                <c:pt idx="3">
                  <c:v>0.67913696069348406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8EA-4868-8F58-41312F15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産業（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最終エネルギー消費!$C$1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最終エネルギー消費!$C$2:$C$5</c:f>
              <c:numCache>
                <c:formatCode>General</c:formatCode>
                <c:ptCount val="4"/>
                <c:pt idx="0">
                  <c:v>0.74833742162714201</c:v>
                </c:pt>
                <c:pt idx="1">
                  <c:v>0.39228279302382935</c:v>
                </c:pt>
                <c:pt idx="2">
                  <c:v>0.19632255332528095</c:v>
                </c:pt>
                <c:pt idx="3">
                  <c:v>6.4973931219045618E-15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3D-4977-AAC4-95E0C05F608F}"/>
            </c:ext>
          </c:extLst>
        </c:ser>
        <c:ser>
          <c:idx val="1"/>
          <c:order val="1"/>
          <c:tx>
            <c:strRef>
              <c:f>最終エネルギー消費!$D$1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最終エネルギー消費!$D$2:$D$5</c:f>
              <c:numCache>
                <c:formatCode>General</c:formatCode>
                <c:ptCount val="4"/>
                <c:pt idx="0">
                  <c:v>0.68893591189137815</c:v>
                </c:pt>
                <c:pt idx="1">
                  <c:v>0.19614139651191034</c:v>
                </c:pt>
                <c:pt idx="2">
                  <c:v>9.8161276662640476E-2</c:v>
                </c:pt>
                <c:pt idx="3">
                  <c:v>3.2486965609522809E-15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D-4977-AAC4-95E0C05F608F}"/>
            </c:ext>
          </c:extLst>
        </c:ser>
        <c:ser>
          <c:idx val="2"/>
          <c:order val="2"/>
          <c:tx>
            <c:strRef>
              <c:f>最終エネルギー消費!$E$1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最終エネルギー消費!$E$2:$E$5</c:f>
              <c:numCache>
                <c:formatCode>General</c:formatCode>
                <c:ptCount val="4"/>
                <c:pt idx="0">
                  <c:v>0.42356163466373675</c:v>
                </c:pt>
                <c:pt idx="1">
                  <c:v>0.98070698255957256</c:v>
                </c:pt>
                <c:pt idx="2">
                  <c:v>0.68712893663847641</c:v>
                </c:pt>
                <c:pt idx="3">
                  <c:v>0.36577071553361129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D-4977-AAC4-95E0C05F608F}"/>
            </c:ext>
          </c:extLst>
        </c:ser>
        <c:ser>
          <c:idx val="3"/>
          <c:order val="3"/>
          <c:tx>
            <c:strRef>
              <c:f>最終エネルギー消費!$F$1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最終エネルギー消費!$F$2:$F$5</c:f>
              <c:numCache>
                <c:formatCode>General</c:formatCode>
                <c:ptCount val="4"/>
                <c:pt idx="0">
                  <c:v>0.14016420277594438</c:v>
                </c:pt>
                <c:pt idx="1">
                  <c:v>0</c:v>
                </c:pt>
                <c:pt idx="2">
                  <c:v>0.19632255332528095</c:v>
                </c:pt>
                <c:pt idx="3">
                  <c:v>0.36577071553361129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3D-4977-AAC4-95E0C05F608F}"/>
            </c:ext>
          </c:extLst>
        </c:ser>
        <c:ser>
          <c:idx val="4"/>
          <c:order val="4"/>
          <c:tx>
            <c:strRef>
              <c:f>最終エネルギー消費!$G$1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最終エネルギー消費!$B$2:$B$5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最終エネルギー消費!$G$2:$G$5</c:f>
              <c:numCache>
                <c:formatCode>General</c:formatCode>
                <c:ptCount val="4"/>
                <c:pt idx="0">
                  <c:v>1.1454168290418023</c:v>
                </c:pt>
                <c:pt idx="1">
                  <c:v>0.39228279302383462</c:v>
                </c:pt>
                <c:pt idx="2">
                  <c:v>0.78529021330110993</c:v>
                </c:pt>
                <c:pt idx="3">
                  <c:v>1.0973121466008273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3D-4977-AAC4-95E0C05F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30079"/>
        <c:axId val="1765127199"/>
      </c:area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発電電力量!$B$1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発電電力量!$B$2:$B$5</c:f>
              <c:numCache>
                <c:formatCode>General</c:formatCode>
                <c:ptCount val="4"/>
                <c:pt idx="0">
                  <c:v>1.1461339603488307</c:v>
                </c:pt>
                <c:pt idx="1">
                  <c:v>0.18689195024977348</c:v>
                </c:pt>
                <c:pt idx="2">
                  <c:v>0.40555568865156938</c:v>
                </c:pt>
                <c:pt idx="3">
                  <c:v>0.57039994023884211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173-4ECC-A75B-8E75894EF15F}"/>
            </c:ext>
          </c:extLst>
        </c:ser>
        <c:ser>
          <c:idx val="1"/>
          <c:order val="1"/>
          <c:tx>
            <c:strRef>
              <c:f>発電電力量!$C$1</c:f>
              <c:strCache>
                <c:ptCount val="1"/>
                <c:pt idx="0">
                  <c:v>COLX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173-4ECC-A75B-8E75894EF15F}"/>
            </c:ext>
          </c:extLst>
        </c:ser>
        <c:ser>
          <c:idx val="2"/>
          <c:order val="2"/>
          <c:tx>
            <c:strRef>
              <c:f>発電電力量!$D$1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発電電力量!$D$2:$D$5</c:f>
              <c:numCache>
                <c:formatCode>General</c:formatCode>
                <c:ptCount val="4"/>
                <c:pt idx="0">
                  <c:v>0.11752148612594081</c:v>
                </c:pt>
                <c:pt idx="1">
                  <c:v>4.672298756244337E-2</c:v>
                </c:pt>
                <c:pt idx="2">
                  <c:v>0.10138892216289234</c:v>
                </c:pt>
                <c:pt idx="3">
                  <c:v>0.14259998505971053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173-4ECC-A75B-8E75894EF15F}"/>
            </c:ext>
          </c:extLst>
        </c:ser>
        <c:ser>
          <c:idx val="3"/>
          <c:order val="3"/>
          <c:tx>
            <c:strRef>
              <c:f>発電電力量!$E$1</c:f>
              <c:strCache>
                <c:ptCount val="1"/>
                <c:pt idx="0">
                  <c:v>OILX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173-4ECC-A75B-8E75894EF15F}"/>
            </c:ext>
          </c:extLst>
        </c:ser>
        <c:ser>
          <c:idx val="4"/>
          <c:order val="4"/>
          <c:tx>
            <c:strRef>
              <c:f>発電電力量!$F$1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発電電力量!$F$2:$F$5</c:f>
              <c:numCache>
                <c:formatCode>General</c:formatCode>
                <c:ptCount val="4"/>
                <c:pt idx="0">
                  <c:v>1.4551839553362556</c:v>
                </c:pt>
                <c:pt idx="1">
                  <c:v>0.3737839004995489</c:v>
                </c:pt>
                <c:pt idx="2">
                  <c:v>0.60833353297735548</c:v>
                </c:pt>
                <c:pt idx="3">
                  <c:v>0.57039994023885021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173-4ECC-A75B-8E75894EF15F}"/>
            </c:ext>
          </c:extLst>
        </c:ser>
        <c:ser>
          <c:idx val="5"/>
          <c:order val="5"/>
          <c:tx>
            <c:strRef>
              <c:f>発電電力量!$G$1</c:f>
              <c:strCache>
                <c:ptCount val="1"/>
                <c:pt idx="0">
                  <c:v>GASX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173-4ECC-A75B-8E75894EF15F}"/>
            </c:ext>
          </c:extLst>
        </c:ser>
        <c:ser>
          <c:idx val="6"/>
          <c:order val="6"/>
          <c:tx>
            <c:strRef>
              <c:f>発電電力量!$H$1</c:f>
              <c:strCache>
                <c:ptCount val="1"/>
                <c:pt idx="0">
                  <c:v>NUC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発電電力量!$H$2:$H$5</c:f>
              <c:numCache>
                <c:formatCode>General</c:formatCode>
                <c:ptCount val="4"/>
                <c:pt idx="0">
                  <c:v>0.14283182155723539</c:v>
                </c:pt>
                <c:pt idx="1">
                  <c:v>9.3445975124888059E-2</c:v>
                </c:pt>
                <c:pt idx="2">
                  <c:v>0.10138892216289377</c:v>
                </c:pt>
                <c:pt idx="3">
                  <c:v>5.0661691751838064E-15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173-4ECC-A75B-8E75894EF15F}"/>
            </c:ext>
          </c:extLst>
        </c:ser>
        <c:ser>
          <c:idx val="7"/>
          <c:order val="7"/>
          <c:tx>
            <c:strRef>
              <c:f>発電電力量!$I$1</c:f>
              <c:strCache>
                <c:ptCount val="1"/>
                <c:pt idx="0">
                  <c:v>BMS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発電電力量!$I$2:$I$5</c:f>
              <c:numCache>
                <c:formatCode>General</c:formatCode>
                <c:ptCount val="4"/>
                <c:pt idx="0">
                  <c:v>0.16905623346835569</c:v>
                </c:pt>
                <c:pt idx="1">
                  <c:v>4.6722987562444029E-2</c:v>
                </c:pt>
                <c:pt idx="2">
                  <c:v>5.0694461081446887E-2</c:v>
                </c:pt>
                <c:pt idx="3">
                  <c:v>2.5330845875919032E-15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173-4ECC-A75B-8E75894EF15F}"/>
            </c:ext>
          </c:extLst>
        </c:ser>
        <c:ser>
          <c:idx val="8"/>
          <c:order val="8"/>
          <c:tx>
            <c:strRef>
              <c:f>発電電力量!$J$1</c:f>
              <c:strCache>
                <c:ptCount val="1"/>
                <c:pt idx="0">
                  <c:v>BMSX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0.30416676648867413</c:v>
                </c:pt>
                <c:pt idx="3">
                  <c:v>0.85559991035826521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173-4ECC-A75B-8E75894EF15F}"/>
            </c:ext>
          </c:extLst>
        </c:ser>
        <c:ser>
          <c:idx val="9"/>
          <c:order val="9"/>
          <c:tx>
            <c:strRef>
              <c:f>発電電力量!$K$1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発電電力量!$K$2:$K$5</c:f>
              <c:numCache>
                <c:formatCode>General</c:formatCode>
                <c:ptCount val="4"/>
                <c:pt idx="0">
                  <c:v>0.29046623042581166</c:v>
                </c:pt>
                <c:pt idx="1">
                  <c:v>9.3445975124887226E-2</c:v>
                </c:pt>
                <c:pt idx="2">
                  <c:v>0.15208338324433887</c:v>
                </c:pt>
                <c:pt idx="3">
                  <c:v>0.14259998505971255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173-4ECC-A75B-8E75894EF15F}"/>
            </c:ext>
          </c:extLst>
        </c:ser>
        <c:ser>
          <c:idx val="10"/>
          <c:order val="10"/>
          <c:tx>
            <c:strRef>
              <c:f>発電電力量!$L$1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発電電力量!$L$2:$L$5</c:f>
              <c:numCache>
                <c:formatCode>General</c:formatCode>
                <c:ptCount val="4"/>
                <c:pt idx="0">
                  <c:v>1.1027890434022726E-2</c:v>
                </c:pt>
                <c:pt idx="1">
                  <c:v>2.3361493781221682E-3</c:v>
                </c:pt>
                <c:pt idx="2">
                  <c:v>5.0694461081446174E-3</c:v>
                </c:pt>
                <c:pt idx="3">
                  <c:v>7.1299992529855263E-3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173-4ECC-A75B-8E75894EF15F}"/>
            </c:ext>
          </c:extLst>
        </c:ser>
        <c:ser>
          <c:idx val="11"/>
          <c:order val="11"/>
          <c:tx>
            <c:strRef>
              <c:f>発電電力量!$M$1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発電電力量!$M$2:$M$5</c:f>
              <c:numCache>
                <c:formatCode>General</c:formatCode>
                <c:ptCount val="4"/>
                <c:pt idx="0">
                  <c:v>3.3061556548524024E-2</c:v>
                </c:pt>
                <c:pt idx="1">
                  <c:v>2.3361493781221602E-2</c:v>
                </c:pt>
                <c:pt idx="2">
                  <c:v>7.6041691622169436E-2</c:v>
                </c:pt>
                <c:pt idx="3">
                  <c:v>0.14259998505971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173-4ECC-A75B-8E75894EF15F}"/>
            </c:ext>
          </c:extLst>
        </c:ser>
        <c:ser>
          <c:idx val="12"/>
          <c:order val="12"/>
          <c:tx>
            <c:strRef>
              <c:f>発電電力量!$N$1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cat>
            <c:numRef>
              <c:f>発電電力量!$A$2:$A$5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発電電力量!$N$2:$N$5</c:f>
              <c:numCache>
                <c:formatCode>General</c:formatCode>
                <c:ptCount val="4"/>
                <c:pt idx="0">
                  <c:v>0.29149825225787274</c:v>
                </c:pt>
                <c:pt idx="1">
                  <c:v>6.7748331965543515E-2</c:v>
                </c:pt>
                <c:pt idx="2">
                  <c:v>0.22305562875836379</c:v>
                </c:pt>
                <c:pt idx="3">
                  <c:v>0.42066995592614842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173-4ECC-A75B-8E75894E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5792"/>
        <c:axId val="78486272"/>
      </c:area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一次エネルギー供給!$B$1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一次エネルギー供給!$B$2:$B$5</c:f>
              <c:numCache>
                <c:formatCode>General</c:formatCode>
                <c:ptCount val="4"/>
                <c:pt idx="0">
                  <c:v>3.5490739281993244</c:v>
                </c:pt>
                <c:pt idx="1">
                  <c:v>1.4405620659942902</c:v>
                </c:pt>
                <c:pt idx="2">
                  <c:v>1.4622018506887151</c:v>
                </c:pt>
                <c:pt idx="3">
                  <c:v>1.3912193664362154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4-486C-B308-531D20A031D0}"/>
            </c:ext>
          </c:extLst>
        </c:ser>
        <c:ser>
          <c:idx val="1"/>
          <c:order val="1"/>
          <c:tx>
            <c:strRef>
              <c:f>一次エネルギー供給!$C$1</c:f>
              <c:strCache>
                <c:ptCount val="1"/>
                <c:pt idx="0">
                  <c:v>COLX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4-486C-B308-531D20A031D0}"/>
            </c:ext>
          </c:extLst>
        </c:ser>
        <c:ser>
          <c:idx val="2"/>
          <c:order val="2"/>
          <c:tx>
            <c:strRef>
              <c:f>一次エネルギー供給!$D$1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一次エネルギー供給!$D$2:$D$5</c:f>
              <c:numCache>
                <c:formatCode>General</c:formatCode>
                <c:ptCount val="4"/>
                <c:pt idx="0">
                  <c:v>4.5301466613559409</c:v>
                </c:pt>
                <c:pt idx="1">
                  <c:v>1.6031517889040692</c:v>
                </c:pt>
                <c:pt idx="2">
                  <c:v>1.3009018369217915</c:v>
                </c:pt>
                <c:pt idx="3">
                  <c:v>0.96936383076661992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4-486C-B308-531D20A031D0}"/>
            </c:ext>
          </c:extLst>
        </c:ser>
        <c:ser>
          <c:idx val="3"/>
          <c:order val="3"/>
          <c:tx>
            <c:strRef>
              <c:f>一次エネルギー供給!$E$1</c:f>
              <c:strCache>
                <c:ptCount val="1"/>
                <c:pt idx="0">
                  <c:v>OILX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4-486C-B308-531D20A031D0}"/>
            </c:ext>
          </c:extLst>
        </c:ser>
        <c:ser>
          <c:idx val="4"/>
          <c:order val="4"/>
          <c:tx>
            <c:strRef>
              <c:f>一次エネルギー供給!$F$1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一次エネルギー供給!$F$2:$F$5</c:f>
              <c:numCache>
                <c:formatCode>General</c:formatCode>
                <c:ptCount val="4"/>
                <c:pt idx="0">
                  <c:v>3.9173540691601554</c:v>
                </c:pt>
                <c:pt idx="1">
                  <c:v>2.8478370768664552</c:v>
                </c:pt>
                <c:pt idx="2">
                  <c:v>2.6165992822433761</c:v>
                </c:pt>
                <c:pt idx="3">
                  <c:v>1.8405760652730039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4-486C-B308-531D20A031D0}"/>
            </c:ext>
          </c:extLst>
        </c:ser>
        <c:ser>
          <c:idx val="5"/>
          <c:order val="5"/>
          <c:tx>
            <c:strRef>
              <c:f>一次エネルギー供給!$G$1</c:f>
              <c:strCache>
                <c:ptCount val="1"/>
                <c:pt idx="0">
                  <c:v>GASX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4-486C-B308-531D20A031D0}"/>
            </c:ext>
          </c:extLst>
        </c:ser>
        <c:ser>
          <c:idx val="6"/>
          <c:order val="6"/>
          <c:tx>
            <c:strRef>
              <c:f>一次エネルギー供給!$H$1</c:f>
              <c:strCache>
                <c:ptCount val="1"/>
                <c:pt idx="0">
                  <c:v>NUC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一次エネルギー供給!$H$2:$H$5</c:f>
              <c:numCache>
                <c:formatCode>General</c:formatCode>
                <c:ptCount val="4"/>
                <c:pt idx="0">
                  <c:v>0.43282370168859208</c:v>
                </c:pt>
                <c:pt idx="1">
                  <c:v>0.28316962159056985</c:v>
                </c:pt>
                <c:pt idx="2">
                  <c:v>0.30723915806937507</c:v>
                </c:pt>
                <c:pt idx="3">
                  <c:v>1.5352027803587291E-14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4-486C-B308-531D20A031D0}"/>
            </c:ext>
          </c:extLst>
        </c:ser>
        <c:ser>
          <c:idx val="7"/>
          <c:order val="7"/>
          <c:tx>
            <c:strRef>
              <c:f>一次エネルギー供給!$I$1</c:f>
              <c:strCache>
                <c:ptCount val="1"/>
                <c:pt idx="0">
                  <c:v>BMS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一次エネルギー供給!$I$2:$I$5</c:f>
              <c:numCache>
                <c:formatCode>General</c:formatCode>
                <c:ptCount val="4"/>
                <c:pt idx="0">
                  <c:v>0.61623070139794456</c:v>
                </c:pt>
                <c:pt idx="1">
                  <c:v>0.33109382213482125</c:v>
                </c:pt>
                <c:pt idx="2">
                  <c:v>0.758711753811392</c:v>
                </c:pt>
                <c:pt idx="3">
                  <c:v>0.95855016884281752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4-486C-B308-531D20A031D0}"/>
            </c:ext>
          </c:extLst>
        </c:ser>
        <c:ser>
          <c:idx val="8"/>
          <c:order val="8"/>
          <c:tx>
            <c:strRef>
              <c:f>一次エネルギー供給!$J$1</c:f>
              <c:strCache>
                <c:ptCount val="1"/>
                <c:pt idx="0">
                  <c:v>BMSX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一次エネルギー供給!$J$2:$J$5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0.69128810565607757</c:v>
                </c:pt>
                <c:pt idx="3">
                  <c:v>1.9445452508142391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4-486C-B308-531D20A031D0}"/>
            </c:ext>
          </c:extLst>
        </c:ser>
        <c:ser>
          <c:idx val="9"/>
          <c:order val="9"/>
          <c:tx>
            <c:strRef>
              <c:f>一次エネルギー供給!$K$1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一次エネルギー供給!$K$2:$K$5</c:f>
              <c:numCache>
                <c:formatCode>General</c:formatCode>
                <c:ptCount val="4"/>
                <c:pt idx="0">
                  <c:v>0.29046623042581166</c:v>
                </c:pt>
                <c:pt idx="1">
                  <c:v>9.3445975124887226E-2</c:v>
                </c:pt>
                <c:pt idx="2">
                  <c:v>0.15208338324433887</c:v>
                </c:pt>
                <c:pt idx="3">
                  <c:v>0.14259998505971255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E4-486C-B308-531D20A031D0}"/>
            </c:ext>
          </c:extLst>
        </c:ser>
        <c:ser>
          <c:idx val="10"/>
          <c:order val="10"/>
          <c:tx>
            <c:strRef>
              <c:f>一次エネルギー供給!$L$1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一次エネルギー供給!$L$2:$L$5</c:f>
              <c:numCache>
                <c:formatCode>General</c:formatCode>
                <c:ptCount val="4"/>
                <c:pt idx="0">
                  <c:v>0.11027890434022726</c:v>
                </c:pt>
                <c:pt idx="1">
                  <c:v>2.3361493781221682E-2</c:v>
                </c:pt>
                <c:pt idx="2">
                  <c:v>5.0694461081446172E-2</c:v>
                </c:pt>
                <c:pt idx="3">
                  <c:v>7.1299992529855263E-2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E4-486C-B308-531D20A031D0}"/>
            </c:ext>
          </c:extLst>
        </c:ser>
        <c:ser>
          <c:idx val="11"/>
          <c:order val="11"/>
          <c:tx>
            <c:strRef>
              <c:f>一次エネルギー供給!$M$1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一次エネルギー供給!$M$2:$M$5</c:f>
              <c:numCache>
                <c:formatCode>General</c:formatCode>
                <c:ptCount val="4"/>
                <c:pt idx="0">
                  <c:v>3.3061556548524024E-2</c:v>
                </c:pt>
                <c:pt idx="1">
                  <c:v>2.3361493781221602E-2</c:v>
                </c:pt>
                <c:pt idx="2">
                  <c:v>7.6041691622169436E-2</c:v>
                </c:pt>
                <c:pt idx="3">
                  <c:v>0.14259998505971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E4-486C-B308-531D20A031D0}"/>
            </c:ext>
          </c:extLst>
        </c:ser>
        <c:ser>
          <c:idx val="12"/>
          <c:order val="12"/>
          <c:tx>
            <c:strRef>
              <c:f>一次エネルギー供給!$N$1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cat>
            <c:numRef>
              <c:f>一次エネルギー供給!$A$2:$A$5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一次エネルギー供給!$N$2:$N$5</c:f>
              <c:numCache>
                <c:formatCode>General</c:formatCode>
                <c:ptCount val="4"/>
                <c:pt idx="0">
                  <c:v>0.29149825225787274</c:v>
                </c:pt>
                <c:pt idx="1">
                  <c:v>6.7748331965543515E-2</c:v>
                </c:pt>
                <c:pt idx="2">
                  <c:v>0.22305562875836379</c:v>
                </c:pt>
                <c:pt idx="3">
                  <c:v>0.42066995592614842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E4-486C-B308-531D20A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5792"/>
        <c:axId val="78486272"/>
      </c:area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産業（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部門別CO2排出量!$B$2:$B$5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部門別CO2排出量!$P$2:$P$5</c:f>
              <c:numCache>
                <c:formatCode>General</c:formatCode>
                <c:ptCount val="4"/>
                <c:pt idx="0">
                  <c:v>147.87816737095594</c:v>
                </c:pt>
                <c:pt idx="1">
                  <c:v>107.30895803166814</c:v>
                </c:pt>
                <c:pt idx="2">
                  <c:v>64.717729703678472</c:v>
                </c:pt>
                <c:pt idx="3">
                  <c:v>20.519737141436462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6-45E9-AFDE-7FDF950C890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部門別CO2排出量!$B$2:$B$5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部門別CO2排出量!$P$2:$P$5</c:f>
              <c:numCache>
                <c:formatCode>General</c:formatCode>
                <c:ptCount val="4"/>
                <c:pt idx="0">
                  <c:v>147.87816737095594</c:v>
                </c:pt>
                <c:pt idx="1">
                  <c:v>107.30895803166814</c:v>
                </c:pt>
                <c:pt idx="2">
                  <c:v>64.717729703678472</c:v>
                </c:pt>
                <c:pt idx="3">
                  <c:v>20.519737141436462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6-45E9-AFDE-7FDF950C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業務（</a:t>
            </a:r>
            <a:r>
              <a:rPr lang="en-US" altLang="ja-JP"/>
              <a:t>Mt-CO</a:t>
            </a:r>
            <a:r>
              <a:rPr lang="en-US" altLang="ja-JP" baseline="-25000"/>
              <a:t>2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部門別CO2排出量!$B$10:$B$13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部門別CO2排出量!$P$10:$P$13</c:f>
              <c:numCache>
                <c:formatCode>General</c:formatCode>
                <c:ptCount val="4"/>
                <c:pt idx="0">
                  <c:v>52.883709709806709</c:v>
                </c:pt>
                <c:pt idx="1">
                  <c:v>75.006123937346317</c:v>
                </c:pt>
                <c:pt idx="2">
                  <c:v>43.645227069558828</c:v>
                </c:pt>
                <c:pt idx="3">
                  <c:v>12.699861164968839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9-45B6-A799-F7E745DA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15375"/>
        <c:axId val="1461116335"/>
      </c:lineChart>
      <c:catAx>
        <c:axId val="14611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6335"/>
        <c:crosses val="autoZero"/>
        <c:auto val="1"/>
        <c:lblAlgn val="ctr"/>
        <c:lblOffset val="100"/>
        <c:noMultiLvlLbl val="0"/>
      </c:catAx>
      <c:valAx>
        <c:axId val="14611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1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58</xdr:row>
      <xdr:rowOff>38100</xdr:rowOff>
    </xdr:from>
    <xdr:to>
      <xdr:col>8</xdr:col>
      <xdr:colOff>233362</xdr:colOff>
      <xdr:row>73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D59910-D984-47D6-90BC-84E000C9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73</xdr:row>
      <xdr:rowOff>9525</xdr:rowOff>
    </xdr:from>
    <xdr:to>
      <xdr:col>17</xdr:col>
      <xdr:colOff>23812</xdr:colOff>
      <xdr:row>84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AA3624E-2E70-490F-A249-076AA7B1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73</xdr:row>
      <xdr:rowOff>19050</xdr:rowOff>
    </xdr:from>
    <xdr:to>
      <xdr:col>25</xdr:col>
      <xdr:colOff>47625</xdr:colOff>
      <xdr:row>84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E79A008-627E-4A26-BBA2-57DED95F0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314325</xdr:colOff>
      <xdr:row>60</xdr:row>
      <xdr:rowOff>0</xdr:rowOff>
    </xdr:from>
    <xdr:to>
      <xdr:col>25</xdr:col>
      <xdr:colOff>85725</xdr:colOff>
      <xdr:row>71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489BDF5-B417-44E2-AE4D-D1F97AD36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628650</xdr:colOff>
      <xdr:row>60</xdr:row>
      <xdr:rowOff>9525</xdr:rowOff>
    </xdr:from>
    <xdr:to>
      <xdr:col>16</xdr:col>
      <xdr:colOff>400050</xdr:colOff>
      <xdr:row>71</xdr:row>
      <xdr:rowOff>133350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C51E12A-C57D-4229-9640-DE9DCF93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628651</xdr:colOff>
      <xdr:row>41</xdr:row>
      <xdr:rowOff>200025</xdr:rowOff>
    </xdr:from>
    <xdr:to>
      <xdr:col>18</xdr:col>
      <xdr:colOff>13607</xdr:colOff>
      <xdr:row>54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E951E2D-D9FF-49B7-8414-F9F4971F9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676275</xdr:colOff>
      <xdr:row>42</xdr:row>
      <xdr:rowOff>0</xdr:rowOff>
    </xdr:from>
    <xdr:to>
      <xdr:col>8</xdr:col>
      <xdr:colOff>171450</xdr:colOff>
      <xdr:row>54</xdr:row>
      <xdr:rowOff>142875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B2A5D41-551F-4DB7-A796-8B840761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671512</xdr:colOff>
      <xdr:row>15</xdr:row>
      <xdr:rowOff>190500</xdr:rowOff>
    </xdr:from>
    <xdr:to>
      <xdr:col>7</xdr:col>
      <xdr:colOff>442912</xdr:colOff>
      <xdr:row>27</xdr:row>
      <xdr:rowOff>76200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9EAE390-9B8B-45EB-B200-425B1373C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219075</xdr:colOff>
      <xdr:row>15</xdr:row>
      <xdr:rowOff>114300</xdr:rowOff>
    </xdr:from>
    <xdr:to>
      <xdr:col>14</xdr:col>
      <xdr:colOff>676275</xdr:colOff>
      <xdr:row>27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3F4CC6E4-AF97-4783-8295-575B549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7</xdr:col>
      <xdr:colOff>476250</xdr:colOff>
      <xdr:row>39</xdr:row>
      <xdr:rowOff>228600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54A24DF-C5C7-467D-ACC5-0ACF63E23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628650</xdr:colOff>
      <xdr:row>29</xdr:row>
      <xdr:rowOff>19050</xdr:rowOff>
    </xdr:from>
    <xdr:to>
      <xdr:col>15</xdr:col>
      <xdr:colOff>400050</xdr:colOff>
      <xdr:row>40</xdr:row>
      <xdr:rowOff>142875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2A92751-3B89-41CD-B47E-A3AD914C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76200</xdr:colOff>
      <xdr:row>2</xdr:row>
      <xdr:rowOff>190500</xdr:rowOff>
    </xdr:from>
    <xdr:to>
      <xdr:col>14</xdr:col>
      <xdr:colOff>533400</xdr:colOff>
      <xdr:row>14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E74CA05A-8C6C-4982-8BFB-77FDA7427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38100</xdr:colOff>
      <xdr:row>2</xdr:row>
      <xdr:rowOff>219075</xdr:rowOff>
    </xdr:from>
    <xdr:to>
      <xdr:col>7</xdr:col>
      <xdr:colOff>495300</xdr:colOff>
      <xdr:row>14</xdr:row>
      <xdr:rowOff>104775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8F52AB61-09BE-4A38-AAC2-B574C8B6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datasample_ver2.xlsx" TargetMode="External"/><Relationship Id="rId1" Type="http://schemas.openxmlformats.org/officeDocument/2006/relationships/externalLinkPath" Target="datasample_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POP"/>
      <sheetName val="COMFLOOR"/>
      <sheetName val="iIND"/>
      <sheetName val="iTRA"/>
      <sheetName val="iCOM"/>
      <sheetName val="iRES"/>
      <sheetName val="Consumption (EJyr)"/>
      <sheetName val="LOSS"/>
      <sheetName val="sIND"/>
      <sheetName val="sTRA"/>
      <sheetName val="sCOM"/>
      <sheetName val="sRES"/>
      <sheetName val="sELE"/>
      <sheetName val="eELE"/>
      <sheetName val="EM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B12">
            <v>3.1464160000000025</v>
          </cell>
          <cell r="C12">
            <v>2.6152400000000067</v>
          </cell>
          <cell r="D12">
            <v>1.9469699999999954</v>
          </cell>
          <cell r="E12">
            <v>1.8437559999999997</v>
          </cell>
        </row>
        <row r="22">
          <cell r="B22">
            <v>1.9614139651191451</v>
          </cell>
          <cell r="C22">
            <v>1.4263481989429103</v>
          </cell>
          <cell r="D22">
            <v>1.2434702244255014</v>
          </cell>
          <cell r="E22">
            <v>1.0055819159580677</v>
          </cell>
        </row>
        <row r="32">
          <cell r="B32">
            <v>1.9632255332527817</v>
          </cell>
          <cell r="C32">
            <v>1.2838357799983027</v>
          </cell>
          <cell r="D32">
            <v>1.2201629038176878</v>
          </cell>
          <cell r="E32">
            <v>0.90511001758406251</v>
          </cell>
        </row>
        <row r="42">
          <cell r="B42">
            <v>1.828853577668063</v>
          </cell>
          <cell r="C42">
            <v>1.0744853278380218</v>
          </cell>
          <cell r="D42">
            <v>1.1318949344891374</v>
          </cell>
          <cell r="E42">
            <v>0.7575170042188536</v>
          </cell>
        </row>
      </sheetData>
      <sheetData sheetId="8">
        <row r="12">
          <cell r="B12">
            <v>0.89526829442088995</v>
          </cell>
        </row>
      </sheetData>
      <sheetData sheetId="9">
        <row r="12">
          <cell r="C12">
            <v>0.23783804227640001</v>
          </cell>
          <cell r="D12">
            <v>0.21895893991493101</v>
          </cell>
          <cell r="E12">
            <v>0.13461717543507801</v>
          </cell>
          <cell r="F12">
            <v>4.45472571891143E-2</v>
          </cell>
          <cell r="G12">
            <v>0.36403858518447701</v>
          </cell>
        </row>
        <row r="22">
          <cell r="C22">
            <v>0.20000000000000018</v>
          </cell>
          <cell r="D22">
            <v>9.9999999999997868E-2</v>
          </cell>
          <cell r="E22">
            <v>0.5</v>
          </cell>
          <cell r="F22">
            <v>0</v>
          </cell>
          <cell r="G22">
            <v>0.20000000000000284</v>
          </cell>
        </row>
        <row r="32">
          <cell r="C32">
            <v>0.10000000000000142</v>
          </cell>
          <cell r="D32">
            <v>5.0000000000000711E-2</v>
          </cell>
          <cell r="E32">
            <v>0.35000000000000142</v>
          </cell>
          <cell r="F32">
            <v>0.10000000000000142</v>
          </cell>
          <cell r="G32">
            <v>0.39999999999999858</v>
          </cell>
        </row>
        <row r="42">
          <cell r="C42">
            <v>3.5527136788005009E-15</v>
          </cell>
          <cell r="D42">
            <v>1.7763568394002505E-15</v>
          </cell>
          <cell r="E42">
            <v>0.19999999999999929</v>
          </cell>
          <cell r="F42">
            <v>0.19999999999999929</v>
          </cell>
          <cell r="G42">
            <v>0.59999999999999432</v>
          </cell>
        </row>
      </sheetData>
      <sheetData sheetId="10">
        <row r="12">
          <cell r="C12">
            <v>1.3765472295266299E-5</v>
          </cell>
          <cell r="D12">
            <v>0.96874549515359798</v>
          </cell>
          <cell r="E12">
            <v>4.0646380694078099E-4</v>
          </cell>
          <cell r="F12">
            <v>7.0146552571294599E-3</v>
          </cell>
          <cell r="G12">
            <v>2.3819620310036701E-2</v>
          </cell>
        </row>
        <row r="22">
          <cell r="C22">
            <v>0.10000000000000142</v>
          </cell>
          <cell r="D22">
            <v>0.79999999999999716</v>
          </cell>
          <cell r="E22">
            <v>0</v>
          </cell>
          <cell r="F22">
            <v>-2.2204460492503131E-16</v>
          </cell>
          <cell r="G22">
            <v>9.9999999999999645E-2</v>
          </cell>
        </row>
        <row r="32">
          <cell r="C32">
            <v>5.0000000000000711E-2</v>
          </cell>
          <cell r="D32">
            <v>0.64999999999999858</v>
          </cell>
          <cell r="E32">
            <v>0</v>
          </cell>
          <cell r="F32">
            <v>0.10000000000000142</v>
          </cell>
          <cell r="G32">
            <v>0.19999999999999929</v>
          </cell>
        </row>
        <row r="42">
          <cell r="C42">
            <v>1.7763568394002505E-15</v>
          </cell>
          <cell r="D42">
            <v>0.49999999999999645</v>
          </cell>
          <cell r="E42">
            <v>0</v>
          </cell>
          <cell r="F42">
            <v>0.19999999999999929</v>
          </cell>
          <cell r="G42">
            <v>0.29999999999999716</v>
          </cell>
        </row>
      </sheetData>
      <sheetData sheetId="11">
        <row r="12">
          <cell r="C12">
            <v>2.6974338488937699E-3</v>
          </cell>
          <cell r="D12">
            <v>0.235100657037878</v>
          </cell>
          <cell r="E12">
            <v>0.155260048019108</v>
          </cell>
          <cell r="F12">
            <v>3.7576824330790903E-2</v>
          </cell>
          <cell r="G12">
            <v>0.56936503676332895</v>
          </cell>
        </row>
        <row r="22">
          <cell r="C22">
            <v>0.20000000000000284</v>
          </cell>
          <cell r="D22">
            <v>0.10000000000000142</v>
          </cell>
          <cell r="E22">
            <v>0.59999999999999432</v>
          </cell>
          <cell r="F22">
            <v>9.9999999999999645E-2</v>
          </cell>
          <cell r="G22">
            <v>0</v>
          </cell>
        </row>
        <row r="32">
          <cell r="C32">
            <v>0.10000000000000142</v>
          </cell>
          <cell r="D32">
            <v>5.0000000000000711E-2</v>
          </cell>
          <cell r="E32">
            <v>0.39999999999999858</v>
          </cell>
          <cell r="F32">
            <v>0.15000000000000036</v>
          </cell>
          <cell r="G32">
            <v>0.29999999999999716</v>
          </cell>
        </row>
        <row r="42">
          <cell r="C42">
            <v>3.5527136788005009E-15</v>
          </cell>
          <cell r="D42">
            <v>1.7763568394002505E-15</v>
          </cell>
          <cell r="E42">
            <v>0.20000000000000284</v>
          </cell>
          <cell r="F42">
            <v>0.19999999999999929</v>
          </cell>
          <cell r="G42">
            <v>0.60000000000000142</v>
          </cell>
        </row>
      </sheetData>
      <sheetData sheetId="12">
        <row r="12">
          <cell r="C12">
            <v>0</v>
          </cell>
          <cell r="D12">
            <v>0.267849508803155</v>
          </cell>
          <cell r="E12">
            <v>0.21261603762061801</v>
          </cell>
          <cell r="F12">
            <v>1.8539845399500999E-4</v>
          </cell>
          <cell r="G12">
            <v>0.51934905512223195</v>
          </cell>
        </row>
        <row r="22">
          <cell r="C22">
            <v>0.20000000000000284</v>
          </cell>
          <cell r="D22">
            <v>0</v>
          </cell>
          <cell r="E22">
            <v>0.39999999999999858</v>
          </cell>
          <cell r="F22">
            <v>0.10000000000000142</v>
          </cell>
          <cell r="G22">
            <v>0.29999999999999716</v>
          </cell>
        </row>
        <row r="32">
          <cell r="C32">
            <v>0.10000000000000142</v>
          </cell>
          <cell r="D32">
            <v>0</v>
          </cell>
          <cell r="E32">
            <v>0.30000000000000071</v>
          </cell>
          <cell r="F32">
            <v>0.15000000000000036</v>
          </cell>
          <cell r="G32">
            <v>0.44999999999999929</v>
          </cell>
        </row>
        <row r="42">
          <cell r="C42">
            <v>3.5527136788005009E-15</v>
          </cell>
          <cell r="D42">
            <v>0</v>
          </cell>
          <cell r="E42">
            <v>0.20000000000000284</v>
          </cell>
          <cell r="F42">
            <v>0.19999999999999929</v>
          </cell>
          <cell r="G42">
            <v>0.60000000000000142</v>
          </cell>
        </row>
      </sheetData>
      <sheetData sheetId="13">
        <row r="12">
          <cell r="B12">
            <v>0.31342698378940598</v>
          </cell>
          <cell r="C12">
            <v>0</v>
          </cell>
          <cell r="D12">
            <v>3.2137957866366203E-2</v>
          </cell>
          <cell r="E12">
            <v>0</v>
          </cell>
          <cell r="F12">
            <v>0.39794119514700199</v>
          </cell>
          <cell r="G12">
            <v>0</v>
          </cell>
          <cell r="H12">
            <v>3.9059436827267403E-2</v>
          </cell>
          <cell r="I12">
            <v>4.6230883282315102E-2</v>
          </cell>
          <cell r="J12">
            <v>0</v>
          </cell>
          <cell r="K12">
            <v>7.9432210932247699E-2</v>
          </cell>
          <cell r="L12">
            <v>3.01573686486334E-3</v>
          </cell>
          <cell r="M12">
            <v>9.0411629939251906E-3</v>
          </cell>
          <cell r="N12">
            <v>7.9714432296606602E-2</v>
          </cell>
        </row>
        <row r="22">
          <cell r="B22">
            <v>0.2</v>
          </cell>
          <cell r="C22">
            <v>0</v>
          </cell>
          <cell r="D22">
            <v>0.05</v>
          </cell>
          <cell r="E22">
            <v>0</v>
          </cell>
          <cell r="F22">
            <v>0.40000000000000213</v>
          </cell>
          <cell r="G22">
            <v>0</v>
          </cell>
          <cell r="H22">
            <v>0.10000000000000142</v>
          </cell>
          <cell r="I22">
            <v>5.0000000000000711E-2</v>
          </cell>
          <cell r="J22">
            <v>0</v>
          </cell>
          <cell r="K22">
            <v>0.10000000000000053</v>
          </cell>
          <cell r="L22">
            <v>2.5000000000000001E-3</v>
          </cell>
          <cell r="M22">
            <v>2.4999999999999911E-2</v>
          </cell>
          <cell r="N22">
            <v>7.2500000000000675E-2</v>
          </cell>
        </row>
        <row r="32">
          <cell r="B32">
            <v>0.2</v>
          </cell>
          <cell r="C32">
            <v>0</v>
          </cell>
          <cell r="D32">
            <v>0.05</v>
          </cell>
          <cell r="E32">
            <v>0</v>
          </cell>
          <cell r="F32">
            <v>0.30000000000000071</v>
          </cell>
          <cell r="G32">
            <v>0</v>
          </cell>
          <cell r="H32">
            <v>5.0000000000000711E-2</v>
          </cell>
          <cell r="I32">
            <v>2.5000000000000355E-2</v>
          </cell>
          <cell r="J32">
            <v>0.14999999999999858</v>
          </cell>
          <cell r="K32">
            <v>7.5000000000000178E-2</v>
          </cell>
          <cell r="L32">
            <v>2.5000000000000001E-3</v>
          </cell>
          <cell r="M32">
            <v>3.7500000000000089E-2</v>
          </cell>
          <cell r="N32">
            <v>0.11000000000000032</v>
          </cell>
        </row>
        <row r="42">
          <cell r="B42">
            <v>0.2</v>
          </cell>
          <cell r="C42">
            <v>0</v>
          </cell>
          <cell r="D42">
            <v>0.05</v>
          </cell>
          <cell r="E42">
            <v>0</v>
          </cell>
          <cell r="F42">
            <v>0.20000000000000284</v>
          </cell>
          <cell r="G42">
            <v>0</v>
          </cell>
          <cell r="H42">
            <v>1.7763568394002505E-15</v>
          </cell>
          <cell r="I42">
            <v>8.8817841970012523E-16</v>
          </cell>
          <cell r="J42">
            <v>0.30000000000000071</v>
          </cell>
          <cell r="K42">
            <v>5.0000000000000711E-2</v>
          </cell>
          <cell r="L42">
            <v>2.5000000000000001E-3</v>
          </cell>
          <cell r="M42">
            <v>4.9999999999999822E-2</v>
          </cell>
          <cell r="N42">
            <v>0.14750000000000085</v>
          </cell>
        </row>
      </sheetData>
      <sheetData sheetId="14">
        <row r="12">
          <cell r="B12">
            <v>0.41</v>
          </cell>
          <cell r="C12">
            <v>0.41</v>
          </cell>
          <cell r="D12">
            <v>0.33</v>
          </cell>
          <cell r="E12">
            <v>0.33</v>
          </cell>
          <cell r="F12">
            <v>0.52</v>
          </cell>
          <cell r="G12">
            <v>0.52</v>
          </cell>
          <cell r="H12">
            <v>0.33</v>
          </cell>
          <cell r="I12">
            <v>0.44</v>
          </cell>
          <cell r="J12">
            <v>0.44</v>
          </cell>
          <cell r="K12">
            <v>1</v>
          </cell>
          <cell r="L12">
            <v>0.1</v>
          </cell>
          <cell r="M12">
            <v>1</v>
          </cell>
          <cell r="N12">
            <v>1</v>
          </cell>
        </row>
      </sheetData>
      <sheetData sheetId="15">
        <row r="2">
          <cell r="A2">
            <v>94.6</v>
          </cell>
          <cell r="B2">
            <v>4.7300000000000004</v>
          </cell>
          <cell r="C2">
            <v>77.400000000000006</v>
          </cell>
          <cell r="D2">
            <v>3.87</v>
          </cell>
          <cell r="E2">
            <v>56.1</v>
          </cell>
          <cell r="F2">
            <v>2.8050000000000002</v>
          </cell>
          <cell r="G2">
            <v>0</v>
          </cell>
          <cell r="H2">
            <v>0</v>
          </cell>
          <cell r="I2">
            <v>-95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sheetPr>
    <tabColor theme="7"/>
  </sheetPr>
  <dimension ref="A1:E8"/>
  <sheetViews>
    <sheetView workbookViewId="0">
      <selection activeCell="D8" sqref="D8"/>
    </sheetView>
  </sheetViews>
  <sheetFormatPr defaultRowHeight="18.75" x14ac:dyDescent="0.4"/>
  <cols>
    <col min="1" max="1" width="30.625" style="1" customWidth="1"/>
    <col min="2" max="2" width="15.375" customWidth="1"/>
  </cols>
  <sheetData>
    <row r="1" spans="1:5" x14ac:dyDescent="0.4">
      <c r="B1" t="s">
        <v>6</v>
      </c>
      <c r="D1" t="s">
        <v>4</v>
      </c>
    </row>
    <row r="2" spans="1:5" x14ac:dyDescent="0.4">
      <c r="A2" s="1" t="s">
        <v>0</v>
      </c>
      <c r="B2">
        <v>100</v>
      </c>
      <c r="C2" t="s">
        <v>5</v>
      </c>
      <c r="D2">
        <v>100</v>
      </c>
      <c r="E2" t="s">
        <v>3</v>
      </c>
    </row>
    <row r="3" spans="1:5" x14ac:dyDescent="0.4">
      <c r="A3" s="1" t="s">
        <v>1</v>
      </c>
      <c r="B3">
        <v>100</v>
      </c>
      <c r="C3" t="s">
        <v>5</v>
      </c>
      <c r="D3">
        <v>100</v>
      </c>
      <c r="E3" t="s">
        <v>3</v>
      </c>
    </row>
    <row r="4" spans="1:5" x14ac:dyDescent="0.4">
      <c r="A4" s="1" t="s">
        <v>2</v>
      </c>
    </row>
    <row r="5" spans="1:5" x14ac:dyDescent="0.4">
      <c r="A5" s="1" t="s">
        <v>7</v>
      </c>
      <c r="B5">
        <v>90</v>
      </c>
      <c r="C5" t="s">
        <v>5</v>
      </c>
      <c r="D5">
        <v>80</v>
      </c>
      <c r="E5" t="s">
        <v>3</v>
      </c>
    </row>
    <row r="6" spans="1:5" x14ac:dyDescent="0.4">
      <c r="A6" s="1" t="s">
        <v>8</v>
      </c>
      <c r="B6">
        <v>90</v>
      </c>
      <c r="C6" t="s">
        <v>5</v>
      </c>
      <c r="D6">
        <v>80</v>
      </c>
      <c r="E6" t="s">
        <v>3</v>
      </c>
    </row>
    <row r="7" spans="1:5" x14ac:dyDescent="0.4">
      <c r="A7" s="1" t="s">
        <v>9</v>
      </c>
      <c r="B7">
        <v>90</v>
      </c>
      <c r="C7" t="s">
        <v>5</v>
      </c>
      <c r="D7">
        <v>80</v>
      </c>
      <c r="E7" t="s">
        <v>3</v>
      </c>
    </row>
    <row r="8" spans="1:5" x14ac:dyDescent="0.4">
      <c r="A8" s="1" t="s">
        <v>10</v>
      </c>
      <c r="B8">
        <v>90</v>
      </c>
      <c r="C8" t="s">
        <v>5</v>
      </c>
      <c r="D8">
        <v>80</v>
      </c>
      <c r="E8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F24-EA0C-4B48-AC47-4C3F9A1F15C7}">
  <sheetPr>
    <tabColor theme="7"/>
  </sheetPr>
  <dimension ref="A1:H9"/>
  <sheetViews>
    <sheetView workbookViewId="0">
      <selection activeCell="L44" sqref="L44"/>
    </sheetView>
  </sheetViews>
  <sheetFormatPr defaultRowHeight="18.75" x14ac:dyDescent="0.4"/>
  <sheetData>
    <row r="1" spans="1:8" x14ac:dyDescent="0.4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4">
      <c r="A2" t="s">
        <v>7</v>
      </c>
      <c r="B2">
        <v>2030</v>
      </c>
      <c r="C2">
        <v>20</v>
      </c>
      <c r="D2">
        <v>10</v>
      </c>
      <c r="E2">
        <v>50</v>
      </c>
      <c r="F2">
        <v>0</v>
      </c>
      <c r="G2">
        <v>20</v>
      </c>
      <c r="H2">
        <f>SUM(C2:G2)</f>
        <v>100</v>
      </c>
    </row>
    <row r="3" spans="1:8" x14ac:dyDescent="0.4">
      <c r="B3">
        <v>2050</v>
      </c>
      <c r="C3">
        <v>0</v>
      </c>
      <c r="D3">
        <v>0</v>
      </c>
      <c r="E3">
        <v>20</v>
      </c>
      <c r="F3">
        <v>20</v>
      </c>
      <c r="G3">
        <v>60</v>
      </c>
      <c r="H3">
        <f>SUM(C3:G3)</f>
        <v>100</v>
      </c>
    </row>
    <row r="4" spans="1:8" x14ac:dyDescent="0.4">
      <c r="A4" t="s">
        <v>8</v>
      </c>
      <c r="B4">
        <v>2030</v>
      </c>
      <c r="C4">
        <v>10</v>
      </c>
      <c r="D4">
        <v>80</v>
      </c>
      <c r="E4">
        <v>0</v>
      </c>
      <c r="F4">
        <v>0</v>
      </c>
      <c r="G4">
        <v>10</v>
      </c>
      <c r="H4">
        <f>SUM(C4:G4)</f>
        <v>100</v>
      </c>
    </row>
    <row r="5" spans="1:8" x14ac:dyDescent="0.4">
      <c r="B5">
        <v>2050</v>
      </c>
      <c r="C5">
        <v>0</v>
      </c>
      <c r="D5">
        <v>50</v>
      </c>
      <c r="E5">
        <v>0</v>
      </c>
      <c r="F5">
        <v>20</v>
      </c>
      <c r="G5">
        <v>30</v>
      </c>
      <c r="H5">
        <f>SUM(C5:G5)</f>
        <v>100</v>
      </c>
    </row>
    <row r="6" spans="1:8" x14ac:dyDescent="0.4">
      <c r="A6" t="s">
        <v>9</v>
      </c>
      <c r="B6">
        <v>2030</v>
      </c>
      <c r="C6">
        <v>20</v>
      </c>
      <c r="D6">
        <v>10</v>
      </c>
      <c r="E6">
        <v>60</v>
      </c>
      <c r="F6">
        <v>10</v>
      </c>
      <c r="G6">
        <v>0</v>
      </c>
      <c r="H6">
        <f>SUM(C6:G6)</f>
        <v>100</v>
      </c>
    </row>
    <row r="7" spans="1:8" x14ac:dyDescent="0.4">
      <c r="B7">
        <v>2050</v>
      </c>
      <c r="C7">
        <v>0</v>
      </c>
      <c r="D7">
        <v>0</v>
      </c>
      <c r="E7">
        <v>20</v>
      </c>
      <c r="F7">
        <v>20</v>
      </c>
      <c r="G7">
        <v>60</v>
      </c>
      <c r="H7">
        <f>SUM(C7:G7)</f>
        <v>100</v>
      </c>
    </row>
    <row r="8" spans="1:8" x14ac:dyDescent="0.4">
      <c r="A8" t="s">
        <v>10</v>
      </c>
      <c r="B8">
        <v>2030</v>
      </c>
      <c r="C8">
        <v>20</v>
      </c>
      <c r="D8">
        <v>0</v>
      </c>
      <c r="E8">
        <v>40</v>
      </c>
      <c r="F8">
        <v>10</v>
      </c>
      <c r="G8">
        <v>30</v>
      </c>
      <c r="H8">
        <f>SUM(C8:G8)</f>
        <v>100</v>
      </c>
    </row>
    <row r="9" spans="1:8" x14ac:dyDescent="0.4">
      <c r="B9">
        <v>2050</v>
      </c>
      <c r="C9">
        <v>0</v>
      </c>
      <c r="D9">
        <v>0</v>
      </c>
      <c r="E9">
        <v>20</v>
      </c>
      <c r="F9">
        <v>20</v>
      </c>
      <c r="G9">
        <v>60</v>
      </c>
      <c r="H9">
        <f>SUM(C9:G9)</f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8DE2-924C-49FB-929D-2D9DF938D887}">
  <sheetPr>
    <tabColor theme="7"/>
  </sheetPr>
  <dimension ref="A1:O3"/>
  <sheetViews>
    <sheetView workbookViewId="0">
      <selection activeCell="N14" sqref="N14"/>
    </sheetView>
  </sheetViews>
  <sheetFormatPr defaultRowHeight="18.75" x14ac:dyDescent="0.4"/>
  <sheetData>
    <row r="1" spans="1:15" x14ac:dyDescent="0.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4">
      <c r="A2">
        <v>2030</v>
      </c>
      <c r="B2">
        <v>20</v>
      </c>
      <c r="C2">
        <v>0</v>
      </c>
      <c r="D2">
        <v>5</v>
      </c>
      <c r="E2">
        <v>0</v>
      </c>
      <c r="F2">
        <v>40</v>
      </c>
      <c r="G2">
        <v>0</v>
      </c>
      <c r="H2">
        <v>10</v>
      </c>
      <c r="I2">
        <v>5</v>
      </c>
      <c r="J2">
        <v>0</v>
      </c>
      <c r="K2">
        <v>10</v>
      </c>
      <c r="L2">
        <v>0.25</v>
      </c>
      <c r="M2">
        <v>2.5</v>
      </c>
      <c r="N2">
        <v>7.25</v>
      </c>
      <c r="O2">
        <f>SUM(B2:N2)</f>
        <v>100</v>
      </c>
    </row>
    <row r="3" spans="1:15" x14ac:dyDescent="0.4">
      <c r="A3">
        <v>2050</v>
      </c>
      <c r="B3">
        <v>20</v>
      </c>
      <c r="C3">
        <v>0</v>
      </c>
      <c r="D3">
        <v>5</v>
      </c>
      <c r="E3">
        <v>0</v>
      </c>
      <c r="F3">
        <v>20</v>
      </c>
      <c r="G3">
        <v>0</v>
      </c>
      <c r="H3">
        <v>0</v>
      </c>
      <c r="I3">
        <v>0</v>
      </c>
      <c r="J3">
        <v>30</v>
      </c>
      <c r="K3">
        <v>5</v>
      </c>
      <c r="L3">
        <v>0.25</v>
      </c>
      <c r="M3">
        <v>5</v>
      </c>
      <c r="N3">
        <v>14.75</v>
      </c>
      <c r="O3">
        <f>SUM(B3:N3)</f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7B65-65C0-494C-A9A2-5E47B6DC6CD1}">
  <sheetPr>
    <tabColor theme="8"/>
  </sheetPr>
  <dimension ref="A1"/>
  <sheetViews>
    <sheetView tabSelected="1" topLeftCell="A40" zoomScale="130" zoomScaleNormal="130" workbookViewId="0">
      <selection activeCell="G56" sqref="G5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94A1-3340-4E02-8AE4-FC0C61D3C43E}">
  <dimension ref="A1:G21"/>
  <sheetViews>
    <sheetView topLeftCell="C1" workbookViewId="0">
      <selection activeCell="R34" sqref="R34"/>
    </sheetView>
  </sheetViews>
  <sheetFormatPr defaultRowHeight="18.75" x14ac:dyDescent="0.4"/>
  <cols>
    <col min="3" max="3" width="13.375" bestFit="1" customWidth="1"/>
  </cols>
  <sheetData>
    <row r="1" spans="1:7" x14ac:dyDescent="0.4"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4">
      <c r="A2" t="s">
        <v>7</v>
      </c>
      <c r="B2">
        <v>2020</v>
      </c>
      <c r="C2">
        <f>'[1]Consumption (EJyr)'!$B$12*[1]sIND!C12</f>
        <v>0.74833742162714201</v>
      </c>
      <c r="D2">
        <f>'[1]Consumption (EJyr)'!$B$12*[1]sIND!D12</f>
        <v>0.68893591189137815</v>
      </c>
      <c r="E2">
        <f>'[1]Consumption (EJyr)'!$B$12*[1]sIND!E12</f>
        <v>0.42356163466373675</v>
      </c>
      <c r="F2">
        <f>'[1]Consumption (EJyr)'!$B$12*[1]sIND!F12</f>
        <v>0.14016420277594438</v>
      </c>
      <c r="G2">
        <f>'[1]Consumption (EJyr)'!$B$12*[1]sIND!G12</f>
        <v>1.1454168290418023</v>
      </c>
    </row>
    <row r="3" spans="1:7" x14ac:dyDescent="0.4">
      <c r="B3">
        <v>2030</v>
      </c>
      <c r="C3">
        <f>'[1]Consumption (EJyr)'!$B$22*[1]sIND!C22</f>
        <v>0.39228279302382935</v>
      </c>
      <c r="D3">
        <f>'[1]Consumption (EJyr)'!$B$22*[1]sIND!D22</f>
        <v>0.19614139651191034</v>
      </c>
      <c r="E3">
        <f>'[1]Consumption (EJyr)'!$B$22*[1]sIND!E22</f>
        <v>0.98070698255957256</v>
      </c>
      <c r="F3">
        <f>'[1]Consumption (EJyr)'!$B$22*[1]sIND!F22</f>
        <v>0</v>
      </c>
      <c r="G3">
        <f>'[1]Consumption (EJyr)'!$B$22*[1]sIND!G22</f>
        <v>0.39228279302383462</v>
      </c>
    </row>
    <row r="4" spans="1:7" x14ac:dyDescent="0.4">
      <c r="B4">
        <v>2040</v>
      </c>
      <c r="C4">
        <f>'[1]Consumption (EJyr)'!$B$32*[1]sIND!C32</f>
        <v>0.19632255332528095</v>
      </c>
      <c r="D4">
        <f>'[1]Consumption (EJyr)'!$B$32*[1]sIND!D32</f>
        <v>9.8161276662640476E-2</v>
      </c>
      <c r="E4">
        <f>'[1]Consumption (EJyr)'!$B$32*[1]sIND!E32</f>
        <v>0.68712893663847641</v>
      </c>
      <c r="F4">
        <f>'[1]Consumption (EJyr)'!$B$32*[1]sIND!F32</f>
        <v>0.19632255332528095</v>
      </c>
      <c r="G4">
        <f>'[1]Consumption (EJyr)'!$B$32*[1]sIND!G32</f>
        <v>0.78529021330110993</v>
      </c>
    </row>
    <row r="5" spans="1:7" x14ac:dyDescent="0.4">
      <c r="B5">
        <v>2050</v>
      </c>
      <c r="C5">
        <f>'[1]Consumption (EJyr)'!$B$42*[1]sIND!C42</f>
        <v>6.4973931219045618E-15</v>
      </c>
      <c r="D5">
        <f>'[1]Consumption (EJyr)'!$B$42*[1]sIND!D42</f>
        <v>3.2486965609522809E-15</v>
      </c>
      <c r="E5">
        <f>'[1]Consumption (EJyr)'!$B$42*[1]sIND!E42</f>
        <v>0.36577071553361129</v>
      </c>
      <c r="F5">
        <f>'[1]Consumption (EJyr)'!$B$42*[1]sIND!F42</f>
        <v>0.36577071553361129</v>
      </c>
      <c r="G5">
        <f>'[1]Consumption (EJyr)'!$B$42*[1]sIND!G42</f>
        <v>1.0973121466008273</v>
      </c>
    </row>
    <row r="6" spans="1:7" x14ac:dyDescent="0.4">
      <c r="A6" t="s">
        <v>8</v>
      </c>
      <c r="B6">
        <v>2020</v>
      </c>
      <c r="C6">
        <f>'[1]Consumption (EJyr)'!$C$12*[1]sTRA!C12</f>
        <v>3.6000013765472331E-5</v>
      </c>
      <c r="D6">
        <f>'[1]Consumption (EJyr)'!$C$12*[1]sTRA!D12</f>
        <v>2.5335019687455023</v>
      </c>
      <c r="E6">
        <f>'[1]Consumption (EJyr)'!$C$12*[1]sTRA!E12</f>
        <v>1.0630004064638109E-3</v>
      </c>
      <c r="F6">
        <f>'[1]Consumption (EJyr)'!$C$12*[1]sTRA!F12</f>
        <v>1.8345007014655294E-2</v>
      </c>
      <c r="G6">
        <f>'[1]Consumption (EJyr)'!$C$12*[1]sTRA!G12</f>
        <v>6.2294023819620542E-2</v>
      </c>
    </row>
    <row r="7" spans="1:7" x14ac:dyDescent="0.4">
      <c r="B7">
        <v>2030</v>
      </c>
      <c r="C7">
        <f>'[1]Consumption (EJyr)'!$C$22*[1]sTRA!C22</f>
        <v>0.14263481989429305</v>
      </c>
      <c r="D7">
        <f>'[1]Consumption (EJyr)'!$C$22*[1]sTRA!D22</f>
        <v>1.1410785591543242</v>
      </c>
      <c r="E7">
        <f>'[1]Consumption (EJyr)'!$C$22*[1]sTRA!E22</f>
        <v>0</v>
      </c>
      <c r="F7">
        <f>'[1]Consumption (EJyr)'!$C$22*[1]sTRA!F22</f>
        <v>-3.1671292231980848E-16</v>
      </c>
      <c r="G7">
        <f>'[1]Consumption (EJyr)'!$C$22*[1]sTRA!G22</f>
        <v>0.14263481989429053</v>
      </c>
    </row>
    <row r="8" spans="1:7" x14ac:dyDescent="0.4">
      <c r="B8">
        <v>2040</v>
      </c>
      <c r="C8">
        <f>'[1]Consumption (EJyr)'!$C$32*[1]sTRA!C32</f>
        <v>6.4191788999916052E-2</v>
      </c>
      <c r="D8">
        <f>'[1]Consumption (EJyr)'!$C$32*[1]sTRA!D32</f>
        <v>0.83449325699889487</v>
      </c>
      <c r="E8">
        <f>'[1]Consumption (EJyr)'!$C$32*[1]sTRA!E32</f>
        <v>0</v>
      </c>
      <c r="F8">
        <f>'[1]Consumption (EJyr)'!$C$32*[1]sTRA!F32</f>
        <v>0.1283835779998321</v>
      </c>
      <c r="G8">
        <f>'[1]Consumption (EJyr)'!$C$32*[1]sTRA!G32</f>
        <v>0.2567671559996596</v>
      </c>
    </row>
    <row r="9" spans="1:7" x14ac:dyDescent="0.4">
      <c r="B9">
        <v>2050</v>
      </c>
      <c r="C9">
        <f>'[1]Consumption (EJyr)'!$C$42*[1]sTRA!C42</f>
        <v>1.9086693609402903E-15</v>
      </c>
      <c r="D9">
        <f>'[1]Consumption (EJyr)'!$C$42*[1]sTRA!D42</f>
        <v>0.5372426639190071</v>
      </c>
      <c r="E9">
        <f>'[1]Consumption (EJyr)'!$C$42*[1]sTRA!E42</f>
        <v>0</v>
      </c>
      <c r="F9">
        <f>'[1]Consumption (EJyr)'!$C$42*[1]sTRA!F42</f>
        <v>0.21489706556760357</v>
      </c>
      <c r="G9">
        <f>'[1]Consumption (EJyr)'!$C$42*[1]sTRA!G42</f>
        <v>0.32234559835140347</v>
      </c>
    </row>
    <row r="10" spans="1:7" x14ac:dyDescent="0.4">
      <c r="A10" t="s">
        <v>9</v>
      </c>
      <c r="B10">
        <v>2020</v>
      </c>
      <c r="C10">
        <f>'[1]Consumption (EJyr)'!$D$12*[1]sCOM!C12</f>
        <v>5.2518227807806907E-3</v>
      </c>
      <c r="D10">
        <f>'[1]Consumption (EJyr)'!$D$12*[1]sCOM!D12</f>
        <v>0.45773392623303627</v>
      </c>
      <c r="E10">
        <f>'[1]Consumption (EJyr)'!$D$12*[1]sCOM!E12</f>
        <v>0.302286655691762</v>
      </c>
      <c r="F10">
        <f>'[1]Consumption (EJyr)'!$D$12*[1]sCOM!F12</f>
        <v>7.31609496673198E-2</v>
      </c>
      <c r="G10">
        <f>'[1]Consumption (EJyr)'!$D$12*[1]sCOM!G12</f>
        <v>1.108536645627096</v>
      </c>
    </row>
    <row r="11" spans="1:7" x14ac:dyDescent="0.4">
      <c r="B11">
        <v>2030</v>
      </c>
      <c r="C11">
        <f>'[1]Consumption (EJyr)'!$D$22*[1]sCOM!C22</f>
        <v>0.2486940448851038</v>
      </c>
      <c r="D11">
        <f>'[1]Consumption (EJyr)'!$D$22*[1]sCOM!D22</f>
        <v>0.1243470224425519</v>
      </c>
      <c r="E11">
        <f>'[1]Consumption (EJyr)'!$D$22*[1]sCOM!E22</f>
        <v>0.74608213465529372</v>
      </c>
      <c r="F11">
        <f>'[1]Consumption (EJyr)'!$D$22*[1]sCOM!F22</f>
        <v>0.12434702244254969</v>
      </c>
      <c r="G11">
        <f>'[1]Consumption (EJyr)'!$D$22*[1]sCOM!G22</f>
        <v>0</v>
      </c>
    </row>
    <row r="12" spans="1:7" x14ac:dyDescent="0.4">
      <c r="B12">
        <v>2040</v>
      </c>
      <c r="C12">
        <f>'[1]Consumption (EJyr)'!$D$32*[1]sCOM!C32</f>
        <v>0.12201629038177052</v>
      </c>
      <c r="D12">
        <f>'[1]Consumption (EJyr)'!$D$32*[1]sCOM!D32</f>
        <v>6.1008145190885259E-2</v>
      </c>
      <c r="E12">
        <f>'[1]Consumption (EJyr)'!$D$32*[1]sCOM!E32</f>
        <v>0.48806516152707335</v>
      </c>
      <c r="F12">
        <f>'[1]Consumption (EJyr)'!$D$32*[1]sCOM!F32</f>
        <v>0.1830244355726536</v>
      </c>
      <c r="G12">
        <f>'[1]Consumption (EJyr)'!$D$32*[1]sCOM!G32</f>
        <v>0.36604887114530288</v>
      </c>
    </row>
    <row r="13" spans="1:7" x14ac:dyDescent="0.4">
      <c r="B13">
        <v>2050</v>
      </c>
      <c r="C13">
        <f>'[1]Consumption (EJyr)'!$D$42*[1]sCOM!C42</f>
        <v>4.0212986167245552E-15</v>
      </c>
      <c r="D13">
        <f>'[1]Consumption (EJyr)'!$D$42*[1]sCOM!D42</f>
        <v>2.0106493083622776E-15</v>
      </c>
      <c r="E13">
        <f>'[1]Consumption (EJyr)'!$D$42*[1]sCOM!E42</f>
        <v>0.2263789868978307</v>
      </c>
      <c r="F13">
        <f>'[1]Consumption (EJyr)'!$D$42*[1]sCOM!F42</f>
        <v>0.22637898689782668</v>
      </c>
      <c r="G13">
        <f>'[1]Consumption (EJyr)'!$D$42*[1]sCOM!G42</f>
        <v>0.67913696069348406</v>
      </c>
    </row>
    <row r="14" spans="1:7" x14ac:dyDescent="0.4">
      <c r="A14" t="s">
        <v>10</v>
      </c>
      <c r="B14">
        <v>2020</v>
      </c>
      <c r="C14">
        <f>'[1]Consumption (EJyr)'!$E$12*[1]sRES!C12</f>
        <v>0</v>
      </c>
      <c r="D14">
        <f>'[1]Consumption (EJyr)'!$E$12*[1]sRES!D12</f>
        <v>0.4938491389528698</v>
      </c>
      <c r="E14">
        <f>'[1]Consumption (EJyr)'!$E$12*[1]sRES!E12</f>
        <v>0.39201209505924012</v>
      </c>
      <c r="F14">
        <f>'[1]Consumption (EJyr)'!$E$12*[1]sRES!F12</f>
        <v>3.4182951194402361E-4</v>
      </c>
      <c r="G14">
        <f>'[1]Consumption (EJyr)'!$E$12*[1]sRES!G12</f>
        <v>0.95755293647594575</v>
      </c>
    </row>
    <row r="15" spans="1:7" x14ac:dyDescent="0.4">
      <c r="B15">
        <v>2030</v>
      </c>
      <c r="C15">
        <f>'[1]Consumption (EJyr)'!$E$22*[1]sRES!C22</f>
        <v>0.2011163831916164</v>
      </c>
      <c r="D15">
        <f>'[1]Consumption (EJyr)'!$E$22*[1]sRES!D22</f>
        <v>0</v>
      </c>
      <c r="E15">
        <f>'[1]Consumption (EJyr)'!$E$22*[1]sRES!E22</f>
        <v>0.40223276638322564</v>
      </c>
      <c r="F15">
        <f>'[1]Consumption (EJyr)'!$E$22*[1]sRES!F22</f>
        <v>0.1005581915958082</v>
      </c>
      <c r="G15">
        <f>'[1]Consumption (EJyr)'!$E$22*[1]sRES!G22</f>
        <v>0.30167457478741744</v>
      </c>
    </row>
    <row r="16" spans="1:7" x14ac:dyDescent="0.4">
      <c r="B16">
        <v>2040</v>
      </c>
      <c r="C16">
        <f>'[1]Consumption (EJyr)'!$E$32*[1]sRES!C32</f>
        <v>9.0511001758407539E-2</v>
      </c>
      <c r="D16">
        <f>'[1]Consumption (EJyr)'!$E$32*[1]sRES!D32</f>
        <v>0</v>
      </c>
      <c r="E16">
        <f>'[1]Consumption (EJyr)'!$E$32*[1]sRES!E32</f>
        <v>0.2715330052752194</v>
      </c>
      <c r="F16">
        <f>'[1]Consumption (EJyr)'!$E$32*[1]sRES!F32</f>
        <v>0.1357665026376097</v>
      </c>
      <c r="G16">
        <f>'[1]Consumption (EJyr)'!$E$32*[1]sRES!G32</f>
        <v>0.40729950791282749</v>
      </c>
    </row>
    <row r="17" spans="1:7" x14ac:dyDescent="0.4">
      <c r="B17">
        <v>2050</v>
      </c>
      <c r="C17">
        <f>'[1]Consumption (EJyr)'!$E$42*[1]sRES!C42</f>
        <v>2.6912410228122979E-15</v>
      </c>
      <c r="D17">
        <f>'[1]Consumption (EJyr)'!$E$42*[1]sRES!D42</f>
        <v>0</v>
      </c>
      <c r="E17">
        <f>'[1]Consumption (EJyr)'!$E$42*[1]sRES!E42</f>
        <v>0.15150340084377287</v>
      </c>
      <c r="F17">
        <f>'[1]Consumption (EJyr)'!$E$42*[1]sRES!F42</f>
        <v>0.15150340084377018</v>
      </c>
      <c r="G17">
        <f>'[1]Consumption (EJyr)'!$E$42*[1]sRES!G42</f>
        <v>0.45451020253131325</v>
      </c>
    </row>
    <row r="18" spans="1:7" x14ac:dyDescent="0.4">
      <c r="A18" t="s">
        <v>16</v>
      </c>
      <c r="B18">
        <v>2020</v>
      </c>
      <c r="C18">
        <f>SUM(C2,C6,C10,C14)</f>
        <v>0.75362524442168821</v>
      </c>
      <c r="D18">
        <f t="shared" ref="D18:G18" si="0">SUM(D2,D6,D10,D14)</f>
        <v>4.1740209458227868</v>
      </c>
      <c r="E18">
        <f t="shared" si="0"/>
        <v>1.1189233858212027</v>
      </c>
      <c r="F18">
        <f t="shared" si="0"/>
        <v>0.2320119889698635</v>
      </c>
      <c r="G18">
        <f t="shared" si="0"/>
        <v>3.2738004349644645</v>
      </c>
    </row>
    <row r="19" spans="1:7" x14ac:dyDescent="0.4">
      <c r="B19">
        <v>2030</v>
      </c>
      <c r="C19">
        <f>SUM(C3,C7,C11,C15)</f>
        <v>0.98472804099484257</v>
      </c>
      <c r="D19">
        <f t="shared" ref="D19:G19" si="1">SUM(D3,D7,D11,D15)</f>
        <v>1.4615669781087863</v>
      </c>
      <c r="E19">
        <f t="shared" si="1"/>
        <v>2.1290218835980919</v>
      </c>
      <c r="F19">
        <f t="shared" si="1"/>
        <v>0.22490521403835756</v>
      </c>
      <c r="G19">
        <f t="shared" si="1"/>
        <v>0.83659218770554256</v>
      </c>
    </row>
    <row r="20" spans="1:7" x14ac:dyDescent="0.4">
      <c r="B20">
        <v>2040</v>
      </c>
      <c r="C20">
        <f>SUM(C4,C8,C12,C16)</f>
        <v>0.47304163446537506</v>
      </c>
      <c r="D20">
        <f t="shared" ref="D20:G20" si="2">SUM(D4,D8,D12,D16)</f>
        <v>0.99366267885242066</v>
      </c>
      <c r="E20">
        <f t="shared" si="2"/>
        <v>1.4467271034407692</v>
      </c>
      <c r="F20">
        <f t="shared" si="2"/>
        <v>0.64349706953537633</v>
      </c>
      <c r="G20">
        <f t="shared" si="2"/>
        <v>1.8154057483588999</v>
      </c>
    </row>
    <row r="21" spans="1:7" x14ac:dyDescent="0.4">
      <c r="B21">
        <v>2050</v>
      </c>
      <c r="C21">
        <f>SUM(C5,C9,C13,C17)</f>
        <v>1.5118602122381706E-14</v>
      </c>
      <c r="D21">
        <f t="shared" ref="D21:G21" si="3">SUM(D5,D9,D13,D17)</f>
        <v>0.53724266391901232</v>
      </c>
      <c r="E21">
        <f t="shared" si="3"/>
        <v>0.74365310327521483</v>
      </c>
      <c r="F21">
        <f t="shared" si="3"/>
        <v>0.95855016884281175</v>
      </c>
      <c r="G21">
        <f t="shared" si="3"/>
        <v>2.5533049081770285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7C5-04F0-4289-B7FC-E74A334AEBB6}">
  <dimension ref="A1:O5"/>
  <sheetViews>
    <sheetView workbookViewId="0">
      <selection activeCell="N31" sqref="N31"/>
    </sheetView>
  </sheetViews>
  <sheetFormatPr defaultRowHeight="18.75" x14ac:dyDescent="0.4"/>
  <cols>
    <col min="2" max="2" width="13.375" bestFit="1" customWidth="1"/>
  </cols>
  <sheetData>
    <row r="1" spans="1:15" x14ac:dyDescent="0.4"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/>
    </row>
    <row r="2" spans="1:15" x14ac:dyDescent="0.4">
      <c r="A2">
        <v>2020</v>
      </c>
      <c r="B2">
        <f>[1]sELE!B12*最終エネルギー消費!$G18/[1]LOSS!$B$12</f>
        <v>1.1461339603488307</v>
      </c>
      <c r="C2">
        <f>[1]sELE!C12*最終エネルギー消費!$G18/[1]LOSS!$B$12</f>
        <v>0</v>
      </c>
      <c r="D2">
        <f>[1]sELE!D12*最終エネルギー消費!$G18/[1]LOSS!$B$12</f>
        <v>0.11752148612594081</v>
      </c>
      <c r="E2">
        <f>[1]sELE!E12*最終エネルギー消費!$G18/[1]LOSS!$B$12</f>
        <v>0</v>
      </c>
      <c r="F2">
        <f>[1]sELE!F12*最終エネルギー消費!$G18/[1]LOSS!$B$12</f>
        <v>1.4551839553362556</v>
      </c>
      <c r="G2">
        <f>[1]sELE!G12*最終エネルギー消費!$G18/[1]LOSS!$B$12</f>
        <v>0</v>
      </c>
      <c r="H2">
        <f>[1]sELE!H12*最終エネルギー消費!$G18/[1]LOSS!$B$12</f>
        <v>0.14283182155723539</v>
      </c>
      <c r="I2">
        <f>[1]sELE!I12*最終エネルギー消費!$G18/[1]LOSS!$B$12</f>
        <v>0.16905623346835569</v>
      </c>
      <c r="J2">
        <f>[1]sELE!J12*最終エネルギー消費!$G18/[1]LOSS!$B$12</f>
        <v>0</v>
      </c>
      <c r="K2">
        <f>[1]sELE!K12*最終エネルギー消費!$G18/[1]LOSS!$B$12</f>
        <v>0.29046623042581166</v>
      </c>
      <c r="L2">
        <f>[1]sELE!L12*最終エネルギー消費!$G18/[1]LOSS!$B$12</f>
        <v>1.1027890434022726E-2</v>
      </c>
      <c r="M2">
        <f>[1]sELE!M12*最終エネルギー消費!$G18/[1]LOSS!$B$12</f>
        <v>3.3061556548524024E-2</v>
      </c>
      <c r="N2">
        <f>[1]sELE!N12*最終エネルギー消費!$G18/[1]LOSS!$B$12</f>
        <v>0.29149825225787274</v>
      </c>
    </row>
    <row r="3" spans="1:15" x14ac:dyDescent="0.4">
      <c r="A3">
        <v>2030</v>
      </c>
      <c r="B3">
        <f>[1]sELE!B22*最終エネルギー消費!$G19/[1]LOSS!$B$12</f>
        <v>0.18689195024977348</v>
      </c>
      <c r="C3">
        <f>[1]sELE!C22*最終エネルギー消費!$G19/[1]LOSS!$B$12</f>
        <v>0</v>
      </c>
      <c r="D3">
        <f>[1]sELE!D22*最終エネルギー消費!$G19/[1]LOSS!$B$12</f>
        <v>4.672298756244337E-2</v>
      </c>
      <c r="E3">
        <f>[1]sELE!E22*最終エネルギー消費!$G19/[1]LOSS!$B$12</f>
        <v>0</v>
      </c>
      <c r="F3">
        <f>[1]sELE!F22*最終エネルギー消費!$G19/[1]LOSS!$B$12</f>
        <v>0.3737839004995489</v>
      </c>
      <c r="G3">
        <f>[1]sELE!G22*最終エネルギー消費!$G19/[1]LOSS!$B$12</f>
        <v>0</v>
      </c>
      <c r="H3">
        <f>[1]sELE!H22*最終エネルギー消費!$G19/[1]LOSS!$B$12</f>
        <v>9.3445975124888059E-2</v>
      </c>
      <c r="I3">
        <f>[1]sELE!I22*最終エネルギー消費!$G19/[1]LOSS!$B$12</f>
        <v>4.6722987562444029E-2</v>
      </c>
      <c r="J3">
        <f>[1]sELE!J22*最終エネルギー消費!$G19/[1]LOSS!$B$12</f>
        <v>0</v>
      </c>
      <c r="K3">
        <f>[1]sELE!K22*最終エネルギー消費!$G19/[1]LOSS!$B$12</f>
        <v>9.3445975124887226E-2</v>
      </c>
      <c r="L3">
        <f>[1]sELE!L22*最終エネルギー消費!$G19/[1]LOSS!$B$12</f>
        <v>2.3361493781221682E-3</v>
      </c>
      <c r="M3">
        <f>[1]sELE!M22*最終エネルギー消費!$G19/[1]LOSS!$B$12</f>
        <v>2.3361493781221602E-2</v>
      </c>
      <c r="N3">
        <f>[1]sELE!N22*最終エネルギー消費!$G19/[1]LOSS!$B$12</f>
        <v>6.7748331965543515E-2</v>
      </c>
    </row>
    <row r="4" spans="1:15" x14ac:dyDescent="0.4">
      <c r="A4">
        <v>2040</v>
      </c>
      <c r="B4">
        <f>[1]sELE!B32*最終エネルギー消費!$G20/[1]LOSS!$B$12</f>
        <v>0.40555568865156938</v>
      </c>
      <c r="C4">
        <f>[1]sELE!C32*最終エネルギー消費!$G20/[1]LOSS!$B$12</f>
        <v>0</v>
      </c>
      <c r="D4">
        <f>[1]sELE!D32*最終エネルギー消費!$G20/[1]LOSS!$B$12</f>
        <v>0.10138892216289234</v>
      </c>
      <c r="E4">
        <f>[1]sELE!E32*最終エネルギー消費!$G20/[1]LOSS!$B$12</f>
        <v>0</v>
      </c>
      <c r="F4">
        <f>[1]sELE!F32*最終エネルギー消費!$G20/[1]LOSS!$B$12</f>
        <v>0.60833353297735548</v>
      </c>
      <c r="G4">
        <f>[1]sELE!G32*最終エネルギー消費!$G20/[1]LOSS!$B$12</f>
        <v>0</v>
      </c>
      <c r="H4">
        <f>[1]sELE!H32*最終エネルギー消費!$G20/[1]LOSS!$B$12</f>
        <v>0.10138892216289377</v>
      </c>
      <c r="I4">
        <f>[1]sELE!I32*最終エネルギー消費!$G20/[1]LOSS!$B$12</f>
        <v>5.0694461081446887E-2</v>
      </c>
      <c r="J4">
        <f>[1]sELE!J32*最終エネルギー消費!$G20/[1]LOSS!$B$12</f>
        <v>0.30416676648867413</v>
      </c>
      <c r="K4">
        <f>[1]sELE!K32*最終エネルギー消費!$G20/[1]LOSS!$B$12</f>
        <v>0.15208338324433887</v>
      </c>
      <c r="L4">
        <f>[1]sELE!L32*最終エネルギー消費!$G20/[1]LOSS!$B$12</f>
        <v>5.0694461081446174E-3</v>
      </c>
      <c r="M4">
        <f>[1]sELE!M32*最終エネルギー消費!$G20/[1]LOSS!$B$12</f>
        <v>7.6041691622169436E-2</v>
      </c>
      <c r="N4">
        <f>[1]sELE!N32*最終エネルギー消費!$G20/[1]LOSS!$B$12</f>
        <v>0.22305562875836379</v>
      </c>
    </row>
    <row r="5" spans="1:15" x14ac:dyDescent="0.4">
      <c r="A5">
        <v>2050</v>
      </c>
      <c r="B5">
        <f>[1]sELE!B42*最終エネルギー消費!$G21/[1]LOSS!$B$12</f>
        <v>0.57039994023884211</v>
      </c>
      <c r="C5">
        <f>[1]sELE!C42*最終エネルギー消費!$G21/[1]LOSS!$B$12</f>
        <v>0</v>
      </c>
      <c r="D5">
        <f>[1]sELE!D42*最終エネルギー消費!$G21/[1]LOSS!$B$12</f>
        <v>0.14259998505971053</v>
      </c>
      <c r="E5">
        <f>[1]sELE!E42*最終エネルギー消費!$G21/[1]LOSS!$B$12</f>
        <v>0</v>
      </c>
      <c r="F5">
        <f>[1]sELE!F42*最終エネルギー消費!$G21/[1]LOSS!$B$12</f>
        <v>0.57039994023885021</v>
      </c>
      <c r="G5">
        <f>[1]sELE!G42*最終エネルギー消費!$G21/[1]LOSS!$B$12</f>
        <v>0</v>
      </c>
      <c r="H5">
        <f>[1]sELE!H42*最終エネルギー消費!$G21/[1]LOSS!$B$12</f>
        <v>5.0661691751838064E-15</v>
      </c>
      <c r="I5">
        <f>[1]sELE!I42*最終エネルギー消費!$G21/[1]LOSS!$B$12</f>
        <v>2.5330845875919032E-15</v>
      </c>
      <c r="J5">
        <f>[1]sELE!J42*最終エネルギー消費!$G21/[1]LOSS!$B$12</f>
        <v>0.85559991035826521</v>
      </c>
      <c r="K5">
        <f>[1]sELE!K42*最終エネルギー消費!$G21/[1]LOSS!$B$12</f>
        <v>0.14259998505971255</v>
      </c>
      <c r="L5">
        <f>[1]sELE!L42*最終エネルギー消費!$G21/[1]LOSS!$B$12</f>
        <v>7.1299992529855263E-3</v>
      </c>
      <c r="M5">
        <f>[1]sELE!M42*最終エネルギー消費!$G21/[1]LOSS!$B$12</f>
        <v>0.14259998505971</v>
      </c>
      <c r="N5">
        <f>[1]sELE!N42*最終エネルギー消費!$G21/[1]LOSS!$B$12</f>
        <v>0.42066995592614842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3D1-A5AB-4573-97A9-3D71B551604E}">
  <dimension ref="A1:O5"/>
  <sheetViews>
    <sheetView zoomScale="85" zoomScaleNormal="85" workbookViewId="0">
      <selection activeCell="M52" sqref="M52"/>
    </sheetView>
  </sheetViews>
  <sheetFormatPr defaultRowHeight="18.75" x14ac:dyDescent="0.4"/>
  <sheetData>
    <row r="1" spans="1:15" x14ac:dyDescent="0.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4">
      <c r="A2">
        <v>2020</v>
      </c>
      <c r="B2">
        <f>発電電力量!B2/[1]eELE!B$12+最終エネルギー消費!C18</f>
        <v>3.5490739281993244</v>
      </c>
      <c r="C2">
        <f>発電電力量!C2/[1]eELE!C$12</f>
        <v>0</v>
      </c>
      <c r="D2">
        <f>発電電力量!D2/[1]eELE!D$12+最終エネルギー消費!D18</f>
        <v>4.5301466613559409</v>
      </c>
      <c r="E2">
        <f>発電電力量!E2/[1]eELE!E$12</f>
        <v>0</v>
      </c>
      <c r="F2">
        <f>発電電力量!F2/[1]eELE!F$12+最終エネルギー消費!E18</f>
        <v>3.9173540691601554</v>
      </c>
      <c r="G2">
        <f>発電電力量!G2/[1]eELE!G$12</f>
        <v>0</v>
      </c>
      <c r="H2">
        <f>発電電力量!H2/[1]eELE!H$12</f>
        <v>0.43282370168859208</v>
      </c>
      <c r="I2">
        <f>発電電力量!I2/[1]eELE!I$12+最終エネルギー消費!F18</f>
        <v>0.61623070139794456</v>
      </c>
      <c r="J2">
        <f>発電電力量!J2/[1]eELE!J$12</f>
        <v>0</v>
      </c>
      <c r="K2">
        <f>発電電力量!K2/[1]eELE!K$12</f>
        <v>0.29046623042581166</v>
      </c>
      <c r="L2">
        <f>発電電力量!L2/[1]eELE!L$12</f>
        <v>0.11027890434022726</v>
      </c>
      <c r="M2">
        <f>発電電力量!M2/[1]eELE!M$12</f>
        <v>3.3061556548524024E-2</v>
      </c>
      <c r="N2">
        <f>発電電力量!N2/[1]eELE!N$12</f>
        <v>0.29149825225787274</v>
      </c>
      <c r="O2">
        <f>SUM(B2:N2)</f>
        <v>13.770934005374393</v>
      </c>
    </row>
    <row r="3" spans="1:15" x14ac:dyDescent="0.4">
      <c r="A3">
        <v>2030</v>
      </c>
      <c r="B3">
        <f>発電電力量!B3/[1]eELE!B$12+最終エネルギー消費!C19</f>
        <v>1.4405620659942902</v>
      </c>
      <c r="C3">
        <f>発電電力量!C3/[1]eELE!C$12</f>
        <v>0</v>
      </c>
      <c r="D3">
        <f>発電電力量!D3/[1]eELE!D$12+最終エネルギー消費!D19</f>
        <v>1.6031517889040692</v>
      </c>
      <c r="E3">
        <f>発電電力量!E3/[1]eELE!E$12</f>
        <v>0</v>
      </c>
      <c r="F3">
        <f>発電電力量!F3/[1]eELE!F$12+最終エネルギー消費!E19</f>
        <v>2.8478370768664552</v>
      </c>
      <c r="G3">
        <f>発電電力量!G3/[1]eELE!G$12</f>
        <v>0</v>
      </c>
      <c r="H3">
        <f>発電電力量!H3/[1]eELE!H$12</f>
        <v>0.28316962159056985</v>
      </c>
      <c r="I3">
        <f>発電電力量!I3/[1]eELE!I$12+最終エネルギー消費!F19</f>
        <v>0.33109382213482125</v>
      </c>
      <c r="J3">
        <f>発電電力量!J3/[1]eELE!J$12</f>
        <v>0</v>
      </c>
      <c r="K3">
        <f>発電電力量!K3/[1]eELE!K$12</f>
        <v>9.3445975124887226E-2</v>
      </c>
      <c r="L3">
        <f>発電電力量!L3/[1]eELE!L$12</f>
        <v>2.3361493781221682E-2</v>
      </c>
      <c r="M3">
        <f>発電電力量!M3/[1]eELE!M$12</f>
        <v>2.3361493781221602E-2</v>
      </c>
      <c r="N3">
        <f>発電電力量!N3/[1]eELE!N$12</f>
        <v>6.7748331965543515E-2</v>
      </c>
      <c r="O3">
        <f t="shared" ref="O3:O5" si="0">SUM(B3:N3)</f>
        <v>6.7137316701430816</v>
      </c>
    </row>
    <row r="4" spans="1:15" x14ac:dyDescent="0.4">
      <c r="A4">
        <v>2040</v>
      </c>
      <c r="B4">
        <f>発電電力量!B4/[1]eELE!B$12+最終エネルギー消費!C20</f>
        <v>1.4622018506887151</v>
      </c>
      <c r="C4">
        <f>発電電力量!C4/[1]eELE!C$12</f>
        <v>0</v>
      </c>
      <c r="D4">
        <f>発電電力量!D4/[1]eELE!D$12+最終エネルギー消費!D20</f>
        <v>1.3009018369217915</v>
      </c>
      <c r="E4">
        <f>発電電力量!E4/[1]eELE!E$12</f>
        <v>0</v>
      </c>
      <c r="F4">
        <f>発電電力量!F4/[1]eELE!F$12+最終エネルギー消費!E20</f>
        <v>2.6165992822433761</v>
      </c>
      <c r="G4">
        <f>発電電力量!G4/[1]eELE!G$12</f>
        <v>0</v>
      </c>
      <c r="H4">
        <f>発電電力量!H4/[1]eELE!H$12</f>
        <v>0.30723915806937507</v>
      </c>
      <c r="I4">
        <f>発電電力量!I4/[1]eELE!I$12+最終エネルギー消費!F20</f>
        <v>0.758711753811392</v>
      </c>
      <c r="J4">
        <f>発電電力量!J4/[1]eELE!J$12</f>
        <v>0.69128810565607757</v>
      </c>
      <c r="K4">
        <f>発電電力量!K4/[1]eELE!K$12</f>
        <v>0.15208338324433887</v>
      </c>
      <c r="L4">
        <f>発電電力量!L4/[1]eELE!L$12</f>
        <v>5.0694461081446172E-2</v>
      </c>
      <c r="M4">
        <f>発電電力量!M4/[1]eELE!M$12</f>
        <v>7.6041691622169436E-2</v>
      </c>
      <c r="N4">
        <f>発電電力量!N4/[1]eELE!N$12</f>
        <v>0.22305562875836379</v>
      </c>
      <c r="O4">
        <f t="shared" si="0"/>
        <v>7.6388171520970456</v>
      </c>
    </row>
    <row r="5" spans="1:15" x14ac:dyDescent="0.4">
      <c r="A5">
        <v>2050</v>
      </c>
      <c r="B5">
        <f>発電電力量!B5/[1]eELE!B$12+最終エネルギー消費!C21</f>
        <v>1.3912193664362154</v>
      </c>
      <c r="C5">
        <f>発電電力量!C5/[1]eELE!C$12</f>
        <v>0</v>
      </c>
      <c r="D5">
        <f>発電電力量!D5/[1]eELE!D$12+最終エネルギー消費!D21</f>
        <v>0.96936383076661992</v>
      </c>
      <c r="E5">
        <f>発電電力量!E5/[1]eELE!E$12</f>
        <v>0</v>
      </c>
      <c r="F5">
        <f>発電電力量!F5/[1]eELE!F$12+最終エネルギー消費!E21</f>
        <v>1.8405760652730039</v>
      </c>
      <c r="G5">
        <f>発電電力量!G5/[1]eELE!G$12</f>
        <v>0</v>
      </c>
      <c r="H5">
        <f>発電電力量!H5/[1]eELE!H$12</f>
        <v>1.5352027803587291E-14</v>
      </c>
      <c r="I5">
        <f>発電電力量!I5/[1]eELE!I$12+最終エネルギー消費!F21</f>
        <v>0.95855016884281752</v>
      </c>
      <c r="J5">
        <f>発電電力量!J5/[1]eELE!J$12</f>
        <v>1.9445452508142391</v>
      </c>
      <c r="K5">
        <f>発電電力量!K5/[1]eELE!K$12</f>
        <v>0.14259998505971255</v>
      </c>
      <c r="L5">
        <f>発電電力量!L5/[1]eELE!L$12</f>
        <v>7.1299992529855263E-2</v>
      </c>
      <c r="M5">
        <f>発電電力量!M5/[1]eELE!M$12</f>
        <v>0.14259998505971</v>
      </c>
      <c r="N5">
        <f>発電電力量!N5/[1]eELE!N$12</f>
        <v>0.42066995592614842</v>
      </c>
      <c r="O5">
        <f t="shared" si="0"/>
        <v>7.8814246007083373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5BD3-8D7E-4B8D-9FA6-DFD6C0FAE594}">
  <dimension ref="A1:P25"/>
  <sheetViews>
    <sheetView topLeftCell="B7" workbookViewId="0">
      <selection activeCell="Y32" sqref="Y32"/>
    </sheetView>
  </sheetViews>
  <sheetFormatPr defaultRowHeight="18.75" x14ac:dyDescent="0.4"/>
  <sheetData>
    <row r="1" spans="1:16" x14ac:dyDescent="0.4"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4">
      <c r="A2" t="s">
        <v>7</v>
      </c>
      <c r="B2">
        <v>2020</v>
      </c>
      <c r="C2">
        <f>最終エネルギー消費!C2*[1]EMF!$A$2</f>
        <v>70.792720085927627</v>
      </c>
      <c r="E2">
        <f>最終エネルギー消費!D2*[1]EMF!$C$2</f>
        <v>53.323639580392673</v>
      </c>
      <c r="G2">
        <f>最終エネルギー消費!E2*[1]EMF!$E$2</f>
        <v>23.761807704635633</v>
      </c>
      <c r="P2">
        <f>SUM(C2:O2)</f>
        <v>147.87816737095594</v>
      </c>
    </row>
    <row r="3" spans="1:16" x14ac:dyDescent="0.4">
      <c r="B3">
        <v>2030</v>
      </c>
      <c r="C3">
        <f>最終エネルギー消費!C3*[1]EMF!$A$2</f>
        <v>37.109952220054254</v>
      </c>
      <c r="E3">
        <f>最終エネルギー消費!D3*[1]EMF!$C$2</f>
        <v>15.181344090021861</v>
      </c>
      <c r="G3">
        <f>最終エネルギー消費!E3*[1]EMF!$E$2</f>
        <v>55.01766172159202</v>
      </c>
      <c r="P3">
        <f t="shared" ref="P3:P21" si="0">SUM(C3:O3)</f>
        <v>107.30895803166814</v>
      </c>
    </row>
    <row r="4" spans="1:16" x14ac:dyDescent="0.4">
      <c r="B4">
        <v>2040</v>
      </c>
      <c r="C4">
        <f>最終エネルギー消費!C4*[1]EMF!$A$2</f>
        <v>18.572113544571575</v>
      </c>
      <c r="E4">
        <f>最終エネルギー消費!D4*[1]EMF!$C$2</f>
        <v>7.5976828136883734</v>
      </c>
      <c r="G4">
        <f>最終エネルギー消費!E4*[1]EMF!$E$2</f>
        <v>38.547933345418528</v>
      </c>
      <c r="P4">
        <f t="shared" si="0"/>
        <v>64.717729703678472</v>
      </c>
    </row>
    <row r="5" spans="1:16" x14ac:dyDescent="0.4">
      <c r="B5">
        <v>2050</v>
      </c>
      <c r="C5">
        <f>最終エネルギー消費!C5*[1]EMF!$A$2</f>
        <v>6.1465338933217148E-13</v>
      </c>
      <c r="E5">
        <f>最終エネルギー消費!D5*[1]EMF!$C$2</f>
        <v>2.5144911381770654E-13</v>
      </c>
      <c r="G5">
        <f>最終エネルギー消費!E5*[1]EMF!$E$2</f>
        <v>20.519737141435595</v>
      </c>
      <c r="P5">
        <f t="shared" si="0"/>
        <v>20.519737141436462</v>
      </c>
    </row>
    <row r="6" spans="1:16" x14ac:dyDescent="0.4">
      <c r="A6" t="s">
        <v>8</v>
      </c>
      <c r="B6">
        <v>2020</v>
      </c>
      <c r="C6">
        <f>最終エネルギー消費!C6*[1]EMF!$A$2</f>
        <v>3.4056013022136823E-3</v>
      </c>
      <c r="E6">
        <f>最終エネルギー消費!D6*[1]EMF!$C$2</f>
        <v>196.0930523809019</v>
      </c>
      <c r="G6">
        <f>最終エネルギー消費!E6*[1]EMF!$E$2</f>
        <v>5.9634322802619794E-2</v>
      </c>
      <c r="P6">
        <f t="shared" si="0"/>
        <v>196.15609230500672</v>
      </c>
    </row>
    <row r="7" spans="1:16" x14ac:dyDescent="0.4">
      <c r="B7">
        <v>2030</v>
      </c>
      <c r="C7">
        <f>最終エネルギー消費!C7*[1]EMF!$A$2</f>
        <v>13.493253962000122</v>
      </c>
      <c r="E7">
        <f>最終エネルギー消費!D7*[1]EMF!$C$2</f>
        <v>88.319480478544705</v>
      </c>
      <c r="G7">
        <f>最終エネルギー消費!E7*[1]EMF!$E$2</f>
        <v>0</v>
      </c>
      <c r="P7">
        <f t="shared" si="0"/>
        <v>101.81273444054483</v>
      </c>
    </row>
    <row r="8" spans="1:16" x14ac:dyDescent="0.4">
      <c r="B8">
        <v>2040</v>
      </c>
      <c r="C8">
        <f>最終エネルギー消費!C8*[1]EMF!$A$2</f>
        <v>6.0725432393920578</v>
      </c>
      <c r="E8">
        <f>最終エネルギー消費!D8*[1]EMF!$C$2</f>
        <v>64.589778091714464</v>
      </c>
      <c r="G8">
        <f>最終エネルギー消費!E8*[1]EMF!$E$2</f>
        <v>0</v>
      </c>
      <c r="P8">
        <f t="shared" si="0"/>
        <v>70.662321331106526</v>
      </c>
    </row>
    <row r="9" spans="1:16" x14ac:dyDescent="0.4">
      <c r="B9">
        <v>2050</v>
      </c>
      <c r="C9">
        <f>最終エネルギー消費!C9*[1]EMF!$A$2</f>
        <v>1.8056012154495146E-13</v>
      </c>
      <c r="E9">
        <f>最終エネルギー消費!D9*[1]EMF!$C$2</f>
        <v>41.582582187331155</v>
      </c>
      <c r="G9">
        <f>最終エネルギー消費!E9*[1]EMF!$E$2</f>
        <v>0</v>
      </c>
      <c r="P9">
        <f t="shared" si="0"/>
        <v>41.582582187331333</v>
      </c>
    </row>
    <row r="10" spans="1:16" x14ac:dyDescent="0.4">
      <c r="A10" t="s">
        <v>9</v>
      </c>
      <c r="B10">
        <v>2020</v>
      </c>
      <c r="C10">
        <f>最終エネルギー消費!C10*[1]EMF!$A$2</f>
        <v>0.49682243506185331</v>
      </c>
      <c r="E10">
        <f>最終エネルギー消費!D10*[1]EMF!$C$2</f>
        <v>35.428605890437012</v>
      </c>
      <c r="G10">
        <f>最終エネルギー消費!E10*[1]EMF!$E$2</f>
        <v>16.958281384307849</v>
      </c>
      <c r="P10">
        <f t="shared" si="0"/>
        <v>52.883709709806709</v>
      </c>
    </row>
    <row r="11" spans="1:16" x14ac:dyDescent="0.4">
      <c r="B11">
        <v>2030</v>
      </c>
      <c r="C11">
        <f>最終エネルギー消費!C11*[1]EMF!$A$2</f>
        <v>23.526456646130818</v>
      </c>
      <c r="E11">
        <f>最終エネルギー消費!D11*[1]EMF!$C$2</f>
        <v>9.624459537053518</v>
      </c>
      <c r="G11">
        <f>最終エネルギー消費!E11*[1]EMF!$E$2</f>
        <v>41.855207754161981</v>
      </c>
      <c r="P11">
        <f t="shared" si="0"/>
        <v>75.006123937346317</v>
      </c>
    </row>
    <row r="12" spans="1:16" x14ac:dyDescent="0.4">
      <c r="B12">
        <v>2040</v>
      </c>
      <c r="C12">
        <f>最終エネルギー消費!C12*[1]EMF!$A$2</f>
        <v>11.54274107011549</v>
      </c>
      <c r="E12">
        <f>最終エネルギー消費!D12*[1]EMF!$C$2</f>
        <v>4.722030437774519</v>
      </c>
      <c r="G12">
        <f>最終エネルギー消費!E12*[1]EMF!$E$2</f>
        <v>27.380455561668814</v>
      </c>
      <c r="P12">
        <f t="shared" si="0"/>
        <v>43.645227069558828</v>
      </c>
    </row>
    <row r="13" spans="1:16" x14ac:dyDescent="0.4">
      <c r="B13">
        <v>2050</v>
      </c>
      <c r="C13">
        <f>最終エネルギー消費!C13*[1]EMF!$A$2</f>
        <v>3.8041484914214289E-13</v>
      </c>
      <c r="E13">
        <f>最終エネルギー消費!D13*[1]EMF!$C$2</f>
        <v>1.5562425646724031E-13</v>
      </c>
      <c r="G13">
        <f>最終エネルギー消費!E13*[1]EMF!$E$2</f>
        <v>12.699861164968302</v>
      </c>
      <c r="P13">
        <f t="shared" si="0"/>
        <v>12.699861164968839</v>
      </c>
    </row>
    <row r="14" spans="1:16" x14ac:dyDescent="0.4">
      <c r="A14" t="s">
        <v>10</v>
      </c>
      <c r="B14">
        <v>2020</v>
      </c>
      <c r="C14">
        <f>最終エネルギー消費!C14*[1]EMF!$A$2</f>
        <v>0</v>
      </c>
      <c r="E14">
        <f>最終エネルギー消費!D14*[1]EMF!$C$2</f>
        <v>38.223923354952127</v>
      </c>
      <c r="G14">
        <f>最終エネルギー消費!E14*[1]EMF!$E$2</f>
        <v>21.991878532823371</v>
      </c>
      <c r="P14">
        <f t="shared" si="0"/>
        <v>60.215801887775498</v>
      </c>
    </row>
    <row r="15" spans="1:16" x14ac:dyDescent="0.4">
      <c r="B15">
        <v>2030</v>
      </c>
      <c r="C15">
        <f>最終エネルギー消費!C15*[1]EMF!$A$2</f>
        <v>19.025609849926909</v>
      </c>
      <c r="E15">
        <f>最終エネルギー消費!D15*[1]EMF!$C$2</f>
        <v>0</v>
      </c>
      <c r="G15">
        <f>最終エネルギー消費!E15*[1]EMF!$E$2</f>
        <v>22.565258194098959</v>
      </c>
      <c r="P15">
        <f t="shared" si="0"/>
        <v>41.590868044025868</v>
      </c>
    </row>
    <row r="16" spans="1:16" x14ac:dyDescent="0.4">
      <c r="B16">
        <v>2040</v>
      </c>
      <c r="C16">
        <f>最終エネルギー消費!C16*[1]EMF!$A$2</f>
        <v>8.5623407663453523</v>
      </c>
      <c r="E16">
        <f>最終エネルギー消費!D16*[1]EMF!$C$2</f>
        <v>0</v>
      </c>
      <c r="G16">
        <f>最終エネルギー消費!E16*[1]EMF!$E$2</f>
        <v>15.233001595939809</v>
      </c>
      <c r="P16">
        <f t="shared" si="0"/>
        <v>23.795342362285162</v>
      </c>
    </row>
    <row r="17" spans="1:16" x14ac:dyDescent="0.4">
      <c r="B17">
        <v>2050</v>
      </c>
      <c r="C17">
        <f>最終エネルギー消費!C17*[1]EMF!$A$2</f>
        <v>2.5459140075804336E-13</v>
      </c>
      <c r="E17">
        <f>最終エネルギー消費!D17*[1]EMF!$C$2</f>
        <v>0</v>
      </c>
      <c r="G17">
        <f>最終エネルギー消費!E17*[1]EMF!$E$2</f>
        <v>8.4993407873356581</v>
      </c>
      <c r="P17">
        <f t="shared" si="0"/>
        <v>8.4993407873359121</v>
      </c>
    </row>
    <row r="18" spans="1:16" x14ac:dyDescent="0.4">
      <c r="A18" t="s">
        <v>32</v>
      </c>
      <c r="B18">
        <v>2020</v>
      </c>
      <c r="C18">
        <f>発電電力量!B2/[1]eELE!B$12*[1]EMF!A$2</f>
        <v>264.44944548536438</v>
      </c>
      <c r="D18">
        <f>発電電力量!C2/[1]eELE!C$12*[1]EMF!B$2</f>
        <v>0</v>
      </c>
      <c r="E18">
        <f>発電電力量!D2/[1]eELE!D$12*[1]EMF!C$2</f>
        <v>27.564130382266114</v>
      </c>
      <c r="F18">
        <f>発電電力量!E2/[1]eELE!E$12*[1]EMF!D$2</f>
        <v>0</v>
      </c>
      <c r="G18">
        <f>発電電力量!F2/[1]eELE!F$12*[1]EMF!E$2</f>
        <v>156.99196133531524</v>
      </c>
      <c r="H18">
        <f>発電電力量!G2/[1]eELE!G$12*[1]EMF!F$2</f>
        <v>0</v>
      </c>
      <c r="I18">
        <f>発電電力量!H2/[1]eELE!H$12*[1]EMF!G$2</f>
        <v>0</v>
      </c>
      <c r="J18">
        <f>発電電力量!I2/[1]eELE!I$12*[1]EMF!H$2</f>
        <v>0</v>
      </c>
      <c r="K18">
        <f>発電電力量!J2/[1]eELE!J$12*[1]EMF!I$2</f>
        <v>0</v>
      </c>
      <c r="L18">
        <f>発電電力量!K2/[1]eELE!K$12*[1]EMF!J$2</f>
        <v>0</v>
      </c>
      <c r="M18">
        <f>発電電力量!L2/[1]eELE!L$12*[1]EMF!K$2</f>
        <v>0</v>
      </c>
      <c r="N18">
        <f>発電電力量!M2/[1]eELE!M$12*[1]EMF!L$2</f>
        <v>0</v>
      </c>
      <c r="O18">
        <f>発電電力量!N2/[1]eELE!N$12*[1]EMF!M$2</f>
        <v>0</v>
      </c>
      <c r="P18">
        <f t="shared" si="0"/>
        <v>449.00553720294573</v>
      </c>
    </row>
    <row r="19" spans="1:16" x14ac:dyDescent="0.4">
      <c r="B19">
        <v>2030</v>
      </c>
      <c r="C19">
        <f>発電電力量!B3/[1]eELE!B$12*[1]EMF!A$2</f>
        <v>43.121898764947737</v>
      </c>
      <c r="D19">
        <f>発電電力量!C3/[1]eELE!C$12*[1]EMF!B$2</f>
        <v>0</v>
      </c>
      <c r="E19">
        <f>発電電力量!D3/[1]eELE!D$12*[1]EMF!C$2</f>
        <v>10.9586643555549</v>
      </c>
      <c r="F19">
        <f>発電電力量!E3/[1]eELE!E$12*[1]EMF!D$2</f>
        <v>0</v>
      </c>
      <c r="G19">
        <f>発電電力量!F3/[1]eELE!F$12*[1]EMF!E$2</f>
        <v>40.325532342355181</v>
      </c>
      <c r="H19">
        <f>発電電力量!G3/[1]eELE!G$12*[1]EMF!F$2</f>
        <v>0</v>
      </c>
      <c r="I19">
        <f>発電電力量!H3/[1]eELE!H$12*[1]EMF!G$2</f>
        <v>0</v>
      </c>
      <c r="J19">
        <f>発電電力量!I3/[1]eELE!I$12*[1]EMF!H$2</f>
        <v>0</v>
      </c>
      <c r="K19">
        <f>発電電力量!J3/[1]eELE!J$12*[1]EMF!I$2</f>
        <v>0</v>
      </c>
      <c r="L19">
        <f>発電電力量!K3/[1]eELE!K$12*[1]EMF!J$2</f>
        <v>0</v>
      </c>
      <c r="M19">
        <f>発電電力量!L3/[1]eELE!L$12*[1]EMF!K$2</f>
        <v>0</v>
      </c>
      <c r="N19">
        <f>発電電力量!M3/[1]eELE!M$12*[1]EMF!L$2</f>
        <v>0</v>
      </c>
      <c r="O19">
        <f>発電電力量!N3/[1]eELE!N$12*[1]EMF!M$2</f>
        <v>0</v>
      </c>
      <c r="P19">
        <f t="shared" si="0"/>
        <v>94.40609546285782</v>
      </c>
    </row>
    <row r="20" spans="1:16" x14ac:dyDescent="0.4">
      <c r="B20">
        <v>2040</v>
      </c>
      <c r="C20">
        <f>発電電力量!B4/[1]eELE!B$12*[1]EMF!A$2</f>
        <v>93.574556454727968</v>
      </c>
      <c r="D20">
        <f>発電電力量!C4/[1]eELE!C$12*[1]EMF!B$2</f>
        <v>0</v>
      </c>
      <c r="E20">
        <f>発電電力量!D4/[1]eELE!D$12*[1]EMF!C$2</f>
        <v>23.780310834569299</v>
      </c>
      <c r="F20">
        <f>発電電力量!E4/[1]eELE!E$12*[1]EMF!D$2</f>
        <v>0</v>
      </c>
      <c r="G20">
        <f>発電電力量!F4/[1]eELE!F$12*[1]EMF!E$2</f>
        <v>65.629829230826246</v>
      </c>
      <c r="H20">
        <f>発電電力量!G4/[1]eELE!G$12*[1]EMF!F$2</f>
        <v>0</v>
      </c>
      <c r="I20">
        <f>発電電力量!H4/[1]eELE!H$12*[1]EMF!G$2</f>
        <v>0</v>
      </c>
      <c r="J20">
        <f>発電電力量!I4/[1]eELE!I$12*[1]EMF!H$2</f>
        <v>0</v>
      </c>
      <c r="K20">
        <f>発電電力量!J4/[1]eELE!J$12*[1]EMF!I$2</f>
        <v>-65.672370037327369</v>
      </c>
      <c r="L20">
        <f>発電電力量!K4/[1]eELE!K$12*[1]EMF!J$2</f>
        <v>0</v>
      </c>
      <c r="M20">
        <f>発電電力量!L4/[1]eELE!L$12*[1]EMF!K$2</f>
        <v>0</v>
      </c>
      <c r="N20">
        <f>発電電力量!M4/[1]eELE!M$12*[1]EMF!L$2</f>
        <v>0</v>
      </c>
      <c r="O20">
        <f>発電電力量!N4/[1]eELE!N$12*[1]EMF!M$2</f>
        <v>0</v>
      </c>
      <c r="P20">
        <f t="shared" si="0"/>
        <v>117.31232648279615</v>
      </c>
    </row>
    <row r="21" spans="1:16" x14ac:dyDescent="0.4">
      <c r="B21">
        <v>2050</v>
      </c>
      <c r="C21">
        <f>発電電力量!B5/[1]eELE!B$12*[1]EMF!A$2</f>
        <v>131.60935206486454</v>
      </c>
      <c r="D21">
        <f>発電電力量!C5/[1]eELE!C$12*[1]EMF!B$2</f>
        <v>0</v>
      </c>
      <c r="E21">
        <f>発電電力量!D5/[1]eELE!D$12*[1]EMF!C$2</f>
        <v>33.446178314004833</v>
      </c>
      <c r="F21">
        <f>発電電力量!E5/[1]eELE!E$12*[1]EMF!D$2</f>
        <v>0</v>
      </c>
      <c r="G21">
        <f>発電電力量!F5/[1]eELE!F$12*[1]EMF!E$2</f>
        <v>61.537378168075961</v>
      </c>
      <c r="H21">
        <f>発電電力量!G5/[1]eELE!G$12*[1]EMF!F$2</f>
        <v>0</v>
      </c>
      <c r="I21">
        <f>発電電力量!H5/[1]eELE!H$12*[1]EMF!G$2</f>
        <v>0</v>
      </c>
      <c r="J21">
        <f>発電電力量!I5/[1]eELE!I$12*[1]EMF!H$2</f>
        <v>0</v>
      </c>
      <c r="K21">
        <f>発電電力量!J5/[1]eELE!J$12*[1]EMF!I$2</f>
        <v>-184.73179882735272</v>
      </c>
      <c r="L21">
        <f>発電電力量!K5/[1]eELE!K$12*[1]EMF!J$2</f>
        <v>0</v>
      </c>
      <c r="M21">
        <f>発電電力量!L5/[1]eELE!L$12*[1]EMF!K$2</f>
        <v>0</v>
      </c>
      <c r="N21">
        <f>発電電力量!M5/[1]eELE!M$12*[1]EMF!L$2</f>
        <v>0</v>
      </c>
      <c r="O21">
        <f>発電電力量!N5/[1]eELE!N$12*[1]EMF!M$2</f>
        <v>0</v>
      </c>
      <c r="P21">
        <f t="shared" si="0"/>
        <v>41.861109719592633</v>
      </c>
    </row>
    <row r="22" spans="1:16" x14ac:dyDescent="0.4">
      <c r="A22" t="s">
        <v>31</v>
      </c>
      <c r="B22">
        <v>2020</v>
      </c>
      <c r="C22">
        <f>SUM(C2,C6,C10,C14,C18)</f>
        <v>335.74239360765608</v>
      </c>
      <c r="D22">
        <f t="shared" ref="D22:P22" si="1">SUM(D2,D6,D10,D14,D18)</f>
        <v>0</v>
      </c>
      <c r="E22">
        <f t="shared" si="1"/>
        <v>350.63335158894984</v>
      </c>
      <c r="F22">
        <f t="shared" si="1"/>
        <v>0</v>
      </c>
      <c r="G22">
        <f t="shared" si="1"/>
        <v>219.76356327988472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906.13930847649056</v>
      </c>
    </row>
    <row r="23" spans="1:16" x14ac:dyDescent="0.4">
      <c r="B23">
        <v>2030</v>
      </c>
      <c r="C23">
        <f t="shared" ref="C23:P25" si="2">SUM(C3,C7,C11,C15,C19)</f>
        <v>136.27717144305984</v>
      </c>
      <c r="D23">
        <f t="shared" si="2"/>
        <v>0</v>
      </c>
      <c r="E23">
        <f t="shared" si="2"/>
        <v>124.083948461175</v>
      </c>
      <c r="F23">
        <f t="shared" si="2"/>
        <v>0</v>
      </c>
      <c r="G23">
        <f t="shared" si="2"/>
        <v>159.76366001220813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420.12477991644295</v>
      </c>
    </row>
    <row r="24" spans="1:16" x14ac:dyDescent="0.4">
      <c r="B24">
        <v>2040</v>
      </c>
      <c r="C24">
        <f t="shared" si="2"/>
        <v>138.32429507515243</v>
      </c>
      <c r="D24">
        <f t="shared" si="2"/>
        <v>0</v>
      </c>
      <c r="E24">
        <f t="shared" si="2"/>
        <v>100.68980217774666</v>
      </c>
      <c r="F24">
        <f t="shared" si="2"/>
        <v>0</v>
      </c>
      <c r="G24">
        <f t="shared" si="2"/>
        <v>146.79121973385338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-65.672370037327369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320.13294694942516</v>
      </c>
    </row>
    <row r="25" spans="1:16" x14ac:dyDescent="0.4">
      <c r="B25">
        <v>2050</v>
      </c>
      <c r="C25">
        <f t="shared" si="2"/>
        <v>131.60935206486596</v>
      </c>
      <c r="D25">
        <f t="shared" si="2"/>
        <v>0</v>
      </c>
      <c r="E25">
        <f t="shared" si="2"/>
        <v>75.028760501336393</v>
      </c>
      <c r="F25">
        <f t="shared" si="2"/>
        <v>0</v>
      </c>
      <c r="G25">
        <f t="shared" si="2"/>
        <v>103.25631726181551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-184.73179882735272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125.16263100066517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GDP・人口・省エネ</vt:lpstr>
      <vt:lpstr>部門別エネルギーキャリアシェア</vt:lpstr>
      <vt:lpstr>電源構成</vt:lpstr>
      <vt:lpstr>グラフ</vt:lpstr>
      <vt:lpstr>最終エネルギー消費</vt:lpstr>
      <vt:lpstr>発電電力量</vt:lpstr>
      <vt:lpstr>一次エネルギー供給</vt:lpstr>
      <vt:lpstr>部門別CO2排出量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2023-04-17T04:55:17Z</dcterms:created>
  <dcterms:modified xsi:type="dcterms:W3CDTF">2023-04-20T11:50:22Z</dcterms:modified>
</cp:coreProperties>
</file>