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D5006872-6204-43A3-B563-D2A0371E8198}" xr6:coauthVersionLast="45" xr6:coauthVersionMax="45" xr10:uidLastSave="{00000000-0000-0000-0000-000000000000}"/>
  <bookViews>
    <workbookView xWindow="3075" yWindow="4815" windowWidth="21600" windowHeight="12735" activeTab="1" xr2:uid="{653F4A6A-83C8-4F7F-84E3-66F7F3A0232A}"/>
  </bookViews>
  <sheets>
    <sheet name="Sheet1 (2)" sheetId="2" r:id="rId1"/>
    <sheet name="Sheet1" sheetId="1" r:id="rId2"/>
  </sheets>
  <definedNames>
    <definedName name="solver_adj" localSheetId="1" hidden="1">Sheet1!$G$2:$G$5,Sheet1!$I$2:$I$4</definedName>
    <definedName name="solver_adj" localSheetId="0" hidden="1">'Sheet1 (2)'!$G$2:$G$5,'Sheet1 (2)'!$I$2:$I$4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Sheet1!$L$18</definedName>
    <definedName name="solver_opt" localSheetId="0" hidden="1">'Sheet1 (2)'!$L$18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M6" i="1"/>
  <c r="O16" i="2" l="1"/>
  <c r="E16" i="2" s="1"/>
  <c r="M16" i="2"/>
  <c r="O15" i="2"/>
  <c r="E15" i="2" s="1"/>
  <c r="M15" i="2"/>
  <c r="O14" i="2"/>
  <c r="D14" i="2" s="1"/>
  <c r="J14" i="2" s="1"/>
  <c r="M14" i="2"/>
  <c r="E14" i="2"/>
  <c r="O13" i="2"/>
  <c r="D13" i="2" s="1"/>
  <c r="J13" i="2" s="1"/>
  <c r="L13" i="2" s="1"/>
  <c r="M13" i="2"/>
  <c r="E13" i="2"/>
  <c r="O12" i="2"/>
  <c r="E12" i="2" s="1"/>
  <c r="M12" i="2"/>
  <c r="O11" i="2"/>
  <c r="E11" i="2" s="1"/>
  <c r="M11" i="2"/>
  <c r="O10" i="2"/>
  <c r="D10" i="2" s="1"/>
  <c r="J10" i="2" s="1"/>
  <c r="M10" i="2"/>
  <c r="E10" i="2"/>
  <c r="O9" i="2"/>
  <c r="D9" i="2" s="1"/>
  <c r="J9" i="2" s="1"/>
  <c r="M9" i="2"/>
  <c r="E9" i="2"/>
  <c r="O8" i="2"/>
  <c r="E8" i="2" s="1"/>
  <c r="M8" i="2"/>
  <c r="O7" i="2"/>
  <c r="E7" i="2" s="1"/>
  <c r="M7" i="2"/>
  <c r="E6" i="2"/>
  <c r="D6" i="2"/>
  <c r="J6" i="2" s="1"/>
  <c r="M4" i="2"/>
  <c r="L4" i="2"/>
  <c r="M3" i="2"/>
  <c r="L3" i="2" s="1"/>
  <c r="L2" i="2"/>
  <c r="M7" i="1"/>
  <c r="M8" i="1"/>
  <c r="M9" i="1"/>
  <c r="M10" i="1"/>
  <c r="M11" i="1"/>
  <c r="M12" i="1"/>
  <c r="M13" i="1"/>
  <c r="M14" i="1"/>
  <c r="M15" i="1"/>
  <c r="M16" i="1"/>
  <c r="O16" i="1"/>
  <c r="E16" i="1" s="1"/>
  <c r="O7" i="1"/>
  <c r="E7" i="1" s="1"/>
  <c r="O8" i="1"/>
  <c r="O9" i="1"/>
  <c r="O10" i="1"/>
  <c r="O11" i="1"/>
  <c r="O12" i="1"/>
  <c r="O13" i="1"/>
  <c r="O14" i="1"/>
  <c r="C14" i="1" s="1"/>
  <c r="J14" i="1" s="1"/>
  <c r="O15" i="1"/>
  <c r="C15" i="1" s="1"/>
  <c r="L2" i="1"/>
  <c r="L3" i="1"/>
  <c r="L4" i="1"/>
  <c r="E8" i="1"/>
  <c r="E9" i="1"/>
  <c r="E10" i="1"/>
  <c r="E11" i="1"/>
  <c r="E12" i="1"/>
  <c r="E13" i="1"/>
  <c r="E14" i="1"/>
  <c r="E15" i="1"/>
  <c r="E6" i="1"/>
  <c r="C8" i="1"/>
  <c r="J8" i="1" s="1"/>
  <c r="C9" i="1"/>
  <c r="J9" i="1" s="1"/>
  <c r="L9" i="1" s="1"/>
  <c r="C11" i="1"/>
  <c r="J11" i="1" s="1"/>
  <c r="C12" i="1"/>
  <c r="J12" i="1" s="1"/>
  <c r="C13" i="1"/>
  <c r="J13" i="1" s="1"/>
  <c r="C6" i="1"/>
  <c r="M3" i="1"/>
  <c r="M4" i="1"/>
  <c r="L9" i="2" l="1"/>
  <c r="L8" i="1"/>
  <c r="L10" i="2"/>
  <c r="L14" i="2"/>
  <c r="L6" i="2"/>
  <c r="D8" i="2"/>
  <c r="J8" i="2" s="1"/>
  <c r="L8" i="2" s="1"/>
  <c r="D12" i="2"/>
  <c r="J12" i="2" s="1"/>
  <c r="L12" i="2" s="1"/>
  <c r="D16" i="2"/>
  <c r="J16" i="2" s="1"/>
  <c r="L16" i="2" s="1"/>
  <c r="D7" i="2"/>
  <c r="J7" i="2" s="1"/>
  <c r="L7" i="2" s="1"/>
  <c r="D11" i="2"/>
  <c r="J11" i="2" s="1"/>
  <c r="L11" i="2" s="1"/>
  <c r="D15" i="2"/>
  <c r="J15" i="2" s="1"/>
  <c r="L15" i="2" s="1"/>
  <c r="L11" i="1"/>
  <c r="L12" i="1"/>
  <c r="L14" i="1"/>
  <c r="L13" i="1"/>
  <c r="J6" i="1"/>
  <c r="L6" i="1" s="1"/>
  <c r="J15" i="1"/>
  <c r="L15" i="1" s="1"/>
  <c r="C16" i="1"/>
  <c r="J16" i="1" s="1"/>
  <c r="L16" i="1" s="1"/>
  <c r="C7" i="1"/>
  <c r="J7" i="1" s="1"/>
  <c r="L7" i="1" s="1"/>
  <c r="C10" i="1"/>
  <c r="J10" i="1" s="1"/>
  <c r="L10" i="1" s="1"/>
  <c r="L18" i="2" l="1"/>
  <c r="L18" i="1"/>
</calcChain>
</file>

<file path=xl/sharedStrings.xml><?xml version="1.0" encoding="utf-8"?>
<sst xmlns="http://schemas.openxmlformats.org/spreadsheetml/2006/main" count="19" uniqueCount="12">
  <si>
    <t>x</t>
    <phoneticPr fontId="2"/>
  </si>
  <si>
    <t>z</t>
    <phoneticPr fontId="2"/>
  </si>
  <si>
    <t>y</t>
    <phoneticPr fontId="2"/>
  </si>
  <si>
    <t>s1</t>
    <phoneticPr fontId="2"/>
  </si>
  <si>
    <t>目標</t>
    <rPh sb="0" eb="2">
      <t>モクヒョウ</t>
    </rPh>
    <phoneticPr fontId="2"/>
  </si>
  <si>
    <t>差^2</t>
    <rPh sb="0" eb="1">
      <t>サ</t>
    </rPh>
    <phoneticPr fontId="2"/>
  </si>
  <si>
    <t>結果</t>
    <rPh sb="0" eb="2">
      <t>ケッカ</t>
    </rPh>
    <phoneticPr fontId="2"/>
  </si>
  <si>
    <t>491-</t>
    <phoneticPr fontId="2"/>
  </si>
  <si>
    <t>左に傾ける</t>
    <rPh sb="0" eb="1">
      <t>ヒダリ</t>
    </rPh>
    <rPh sb="2" eb="3">
      <t>カタム</t>
    </rPh>
    <phoneticPr fontId="2"/>
  </si>
  <si>
    <t>右に傾ける</t>
    <rPh sb="0" eb="1">
      <t>ミギ</t>
    </rPh>
    <rPh sb="2" eb="3">
      <t>カタム</t>
    </rPh>
    <phoneticPr fontId="2"/>
  </si>
  <si>
    <t>usiro</t>
    <phoneticPr fontId="2"/>
  </si>
  <si>
    <t>mae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</si>
</sst>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_ 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17680200398403"/>
          <c:y val="8.920325203252033E-2"/>
          <c:w val="0.81848179401027643"/>
          <c:h val="0.783322706612892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Sheet1!$J$6:$J$16</c:f>
              <c:numCache>
                <c:formatCode>#,##0.0000_ </c:formatCode>
                <c:ptCount val="11"/>
                <c:pt idx="0">
                  <c:v>227.84130501436667</c:v>
                </c:pt>
                <c:pt idx="1">
                  <c:v>261.20022797520926</c:v>
                </c:pt>
                <c:pt idx="2">
                  <c:v>345.26400619196443</c:v>
                </c:pt>
                <c:pt idx="3">
                  <c:v>444.07061836745009</c:v>
                </c:pt>
                <c:pt idx="4">
                  <c:v>528.09335355247799</c:v>
                </c:pt>
                <c:pt idx="5">
                  <c:v>593.49999995281655</c:v>
                </c:pt>
                <c:pt idx="6">
                  <c:v>658.90664637805708</c:v>
                </c:pt>
                <c:pt idx="7">
                  <c:v>742.92938163659642</c:v>
                </c:pt>
                <c:pt idx="8">
                  <c:v>841.73599390181334</c:v>
                </c:pt>
                <c:pt idx="9">
                  <c:v>925.79977211183495</c:v>
                </c:pt>
                <c:pt idx="10">
                  <c:v>959.15869478290676</c:v>
                </c:pt>
              </c:numCache>
            </c:numRef>
          </c:xVal>
          <c:yVal>
            <c:numRef>
              <c:f>Sheet1!$Q$6:$Q$16</c:f>
              <c:numCache>
                <c:formatCode>#,##0.0000_ 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126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2-4555-AC63-6A737793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9311"/>
        <c:axId val="522576831"/>
      </c:scatterChart>
      <c:valAx>
        <c:axId val="840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576831"/>
        <c:crosses val="autoZero"/>
        <c:crossBetween val="midCat"/>
      </c:valAx>
      <c:valAx>
        <c:axId val="5225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1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13</xdr:row>
      <xdr:rowOff>47625</xdr:rowOff>
    </xdr:from>
    <xdr:to>
      <xdr:col>16</xdr:col>
      <xdr:colOff>238125</xdr:colOff>
      <xdr:row>29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2831F7-F94D-45E2-95B8-046041463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DD6D-91E7-4324-8409-A2DB206C7134}">
  <dimension ref="A1:T18"/>
  <sheetViews>
    <sheetView topLeftCell="D1" workbookViewId="0">
      <selection activeCell="S6" sqref="S6:S16"/>
    </sheetView>
  </sheetViews>
  <sheetFormatPr defaultRowHeight="18.75" x14ac:dyDescent="0.4"/>
  <cols>
    <col min="1" max="6" width="9.25" style="1" bestFit="1" customWidth="1"/>
    <col min="7" max="7" width="13.625" style="1" customWidth="1"/>
    <col min="8" max="9" width="9" style="1"/>
    <col min="10" max="10" width="13.625" style="1" bestFit="1" customWidth="1"/>
    <col min="11" max="11" width="9.25" style="1" bestFit="1" customWidth="1"/>
    <col min="12" max="12" width="14.125" style="1" customWidth="1"/>
    <col min="13" max="14" width="9.5" style="1" bestFit="1" customWidth="1"/>
    <col min="15" max="18" width="9" style="1"/>
    <col min="19" max="19" width="12.25" style="1" bestFit="1" customWidth="1"/>
    <col min="20" max="16384" width="9" style="1"/>
  </cols>
  <sheetData>
    <row r="1" spans="1:20" x14ac:dyDescent="0.4">
      <c r="C1" s="1" t="s">
        <v>0</v>
      </c>
      <c r="D1" s="1" t="s">
        <v>2</v>
      </c>
      <c r="E1" s="1" t="s">
        <v>1</v>
      </c>
      <c r="M1" s="1" t="s">
        <v>3</v>
      </c>
    </row>
    <row r="2" spans="1:20" x14ac:dyDescent="0.4">
      <c r="C2" s="1">
        <v>1</v>
      </c>
      <c r="D2" s="1">
        <v>0</v>
      </c>
      <c r="E2" s="1">
        <v>0</v>
      </c>
      <c r="G2" s="1">
        <v>-170.25637836244368</v>
      </c>
      <c r="I2" s="1">
        <v>1.5988638525009508E-5</v>
      </c>
      <c r="L2" s="1">
        <f>((M2-I2)^2)</f>
        <v>2.5563656188341823E-10</v>
      </c>
      <c r="M2" s="1">
        <v>0</v>
      </c>
      <c r="N2" s="1">
        <v>0</v>
      </c>
    </row>
    <row r="3" spans="1:20" x14ac:dyDescent="0.4">
      <c r="C3" s="1">
        <v>0</v>
      </c>
      <c r="D3" s="1">
        <v>0</v>
      </c>
      <c r="E3" s="1">
        <v>1</v>
      </c>
      <c r="G3" s="1">
        <v>195.34763197420708</v>
      </c>
      <c r="I3" s="1">
        <v>195.34760441420363</v>
      </c>
      <c r="L3" s="1">
        <f t="shared" ref="L3" si="0">((M3-I3)^2)</f>
        <v>37549.451352544434</v>
      </c>
      <c r="M3" s="1">
        <f>PI()/2</f>
        <v>1.5707963267948966</v>
      </c>
      <c r="N3" s="1">
        <v>90</v>
      </c>
    </row>
    <row r="4" spans="1:20" x14ac:dyDescent="0.4">
      <c r="C4" s="1">
        <v>-1</v>
      </c>
      <c r="D4" s="1">
        <v>0</v>
      </c>
      <c r="E4" s="1">
        <v>0</v>
      </c>
      <c r="G4" s="1">
        <v>-195.40231655030789</v>
      </c>
      <c r="I4" s="1">
        <v>1.2569992000502031E-5</v>
      </c>
      <c r="L4" s="1">
        <f>((M4-I4)^2)</f>
        <v>9.869525421658313</v>
      </c>
      <c r="M4" s="1">
        <f>PI()</f>
        <v>3.1415926535897931</v>
      </c>
      <c r="N4" s="1">
        <v>180</v>
      </c>
    </row>
    <row r="5" spans="1:20" x14ac:dyDescent="0.4">
      <c r="G5" s="1">
        <v>398.15236718230602</v>
      </c>
      <c r="J5" s="1" t="s">
        <v>6</v>
      </c>
      <c r="L5" s="1" t="s">
        <v>5</v>
      </c>
      <c r="M5" s="1" t="s">
        <v>4</v>
      </c>
    </row>
    <row r="6" spans="1:20" x14ac:dyDescent="0.4">
      <c r="A6" s="1">
        <v>0</v>
      </c>
      <c r="B6" s="1" t="s">
        <v>10</v>
      </c>
      <c r="C6" s="1">
        <v>0</v>
      </c>
      <c r="D6" s="1">
        <f t="shared" ref="D6:D16" si="1">COS(O6)</f>
        <v>1</v>
      </c>
      <c r="E6" s="1">
        <f t="shared" ref="E6:E16" si="2">SIN(O6)</f>
        <v>0</v>
      </c>
      <c r="J6" s="1">
        <f t="shared" ref="J6:J16" si="3">($G$2*D6^3+$G$3*D6^2+$G$4*D6+$I$2*E6^3+$I$3*E6^2+$I$4*E6+$G$5)</f>
        <v>227.84130424376153</v>
      </c>
      <c r="L6" s="1">
        <f>((J6-M6)^2)</f>
        <v>568.40778804360139</v>
      </c>
      <c r="M6" s="1">
        <f>S6</f>
        <v>204</v>
      </c>
      <c r="O6" s="1">
        <v>0</v>
      </c>
      <c r="Q6" s="1">
        <v>0</v>
      </c>
      <c r="S6" s="1">
        <v>204</v>
      </c>
      <c r="T6" s="1" t="s">
        <v>7</v>
      </c>
    </row>
    <row r="7" spans="1:20" x14ac:dyDescent="0.4">
      <c r="A7" s="1">
        <v>1</v>
      </c>
      <c r="C7" s="1">
        <v>0</v>
      </c>
      <c r="D7" s="1">
        <f t="shared" si="1"/>
        <v>0.95105651629515353</v>
      </c>
      <c r="E7" s="1">
        <f t="shared" si="2"/>
        <v>0.3090169943749474</v>
      </c>
      <c r="J7" s="1">
        <f t="shared" si="3"/>
        <v>261.20022878721579</v>
      </c>
      <c r="L7" s="1">
        <f t="shared" ref="L7:L16" si="4">((J7-M7)^2)</f>
        <v>428.48052826160887</v>
      </c>
      <c r="M7" s="1">
        <f t="shared" ref="M7:M16" si="5">S7</f>
        <v>281.89999999999998</v>
      </c>
      <c r="O7" s="1">
        <f t="shared" ref="O7:O16" si="6">(PI()/10*(A7))</f>
        <v>0.31415926535897931</v>
      </c>
      <c r="Q7" s="1">
        <v>18</v>
      </c>
      <c r="S7" s="1">
        <v>281.89999999999998</v>
      </c>
    </row>
    <row r="8" spans="1:20" x14ac:dyDescent="0.4">
      <c r="A8" s="1">
        <v>2</v>
      </c>
      <c r="C8" s="1">
        <v>0</v>
      </c>
      <c r="D8" s="1">
        <f t="shared" si="1"/>
        <v>0.80901699437494745</v>
      </c>
      <c r="E8" s="1">
        <f t="shared" si="2"/>
        <v>0.58778525229247314</v>
      </c>
      <c r="J8" s="1">
        <f t="shared" si="3"/>
        <v>345.26400639740012</v>
      </c>
      <c r="L8" s="1">
        <f t="shared" si="4"/>
        <v>211.29511001482487</v>
      </c>
      <c r="M8" s="1">
        <f t="shared" si="5"/>
        <v>359.8</v>
      </c>
      <c r="O8" s="1">
        <f t="shared" si="6"/>
        <v>0.62831853071795862</v>
      </c>
      <c r="Q8" s="1">
        <v>36</v>
      </c>
      <c r="S8" s="1">
        <v>359.8</v>
      </c>
    </row>
    <row r="9" spans="1:20" x14ac:dyDescent="0.4">
      <c r="A9" s="1">
        <v>3</v>
      </c>
      <c r="C9" s="1">
        <v>0</v>
      </c>
      <c r="D9" s="1">
        <f t="shared" si="1"/>
        <v>0.58778525229247314</v>
      </c>
      <c r="E9" s="1">
        <f t="shared" si="2"/>
        <v>0.80901699437494745</v>
      </c>
      <c r="J9" s="1">
        <f t="shared" si="3"/>
        <v>444.07061810963239</v>
      </c>
      <c r="L9" s="1">
        <f t="shared" si="4"/>
        <v>40.584775098776333</v>
      </c>
      <c r="M9" s="1">
        <f t="shared" si="5"/>
        <v>437.7</v>
      </c>
      <c r="O9" s="1">
        <f t="shared" si="6"/>
        <v>0.94247779607693793</v>
      </c>
      <c r="Q9" s="1">
        <v>54</v>
      </c>
      <c r="S9" s="1">
        <v>437.7</v>
      </c>
    </row>
    <row r="10" spans="1:20" x14ac:dyDescent="0.4">
      <c r="A10" s="1">
        <v>4</v>
      </c>
      <c r="C10" s="1">
        <v>0</v>
      </c>
      <c r="D10" s="1">
        <f t="shared" si="1"/>
        <v>0.30901699437494745</v>
      </c>
      <c r="E10" s="1">
        <f t="shared" si="2"/>
        <v>0.95105651629515353</v>
      </c>
      <c r="J10" s="1">
        <f t="shared" si="3"/>
        <v>528.09335352073845</v>
      </c>
      <c r="L10" s="1">
        <f t="shared" si="4"/>
        <v>156.08388219414718</v>
      </c>
      <c r="M10" s="1">
        <f t="shared" si="5"/>
        <v>515.6</v>
      </c>
      <c r="O10" s="1">
        <f t="shared" si="6"/>
        <v>1.2566370614359172</v>
      </c>
      <c r="Q10" s="1">
        <v>72</v>
      </c>
      <c r="S10" s="1">
        <v>515.6</v>
      </c>
    </row>
    <row r="11" spans="1:20" x14ac:dyDescent="0.4">
      <c r="A11" s="1">
        <v>5</v>
      </c>
      <c r="C11" s="1">
        <v>0</v>
      </c>
      <c r="D11" s="1">
        <f t="shared" si="1"/>
        <v>6.1257422745431001E-17</v>
      </c>
      <c r="E11" s="1">
        <f t="shared" si="2"/>
        <v>1</v>
      </c>
      <c r="J11" s="1">
        <f t="shared" si="3"/>
        <v>593.50000015514024</v>
      </c>
      <c r="L11" s="1">
        <f t="shared" si="4"/>
        <v>2.4068494683590508E-14</v>
      </c>
      <c r="M11" s="1">
        <f t="shared" si="5"/>
        <v>593.5</v>
      </c>
      <c r="O11" s="1">
        <f t="shared" si="6"/>
        <v>1.5707963267948966</v>
      </c>
      <c r="Q11" s="1">
        <v>90</v>
      </c>
      <c r="S11" s="1">
        <v>593.5</v>
      </c>
    </row>
    <row r="12" spans="1:20" x14ac:dyDescent="0.4">
      <c r="A12" s="1">
        <v>6</v>
      </c>
      <c r="C12" s="1">
        <v>0</v>
      </c>
      <c r="D12" s="1">
        <f t="shared" si="1"/>
        <v>-0.30901699437494734</v>
      </c>
      <c r="E12" s="1">
        <f t="shared" si="2"/>
        <v>0.95105651629515364</v>
      </c>
      <c r="J12" s="1">
        <f t="shared" si="3"/>
        <v>658.90664635341</v>
      </c>
      <c r="L12" s="1">
        <f t="shared" si="4"/>
        <v>156.08388533876317</v>
      </c>
      <c r="M12" s="1">
        <f t="shared" si="5"/>
        <v>671.4</v>
      </c>
      <c r="O12" s="1">
        <f t="shared" si="6"/>
        <v>1.8849555921538759</v>
      </c>
      <c r="Q12" s="1">
        <v>108</v>
      </c>
      <c r="S12" s="1">
        <v>671.4</v>
      </c>
    </row>
    <row r="13" spans="1:20" x14ac:dyDescent="0.4">
      <c r="A13" s="1">
        <v>7</v>
      </c>
      <c r="C13" s="1">
        <v>0</v>
      </c>
      <c r="D13" s="1">
        <f t="shared" si="1"/>
        <v>-0.58778525229247303</v>
      </c>
      <c r="E13" s="1">
        <f t="shared" si="2"/>
        <v>0.80901699437494745</v>
      </c>
      <c r="J13" s="1">
        <f t="shared" si="3"/>
        <v>742.92938139779517</v>
      </c>
      <c r="L13" s="1">
        <f t="shared" si="4"/>
        <v>40.584781374757661</v>
      </c>
      <c r="M13" s="1">
        <f t="shared" si="5"/>
        <v>749.3</v>
      </c>
      <c r="O13" s="1">
        <f t="shared" si="6"/>
        <v>2.1991148575128552</v>
      </c>
      <c r="Q13" s="1">
        <v>126</v>
      </c>
      <c r="S13" s="1">
        <v>749.3</v>
      </c>
    </row>
    <row r="14" spans="1:20" x14ac:dyDescent="0.4">
      <c r="A14" s="1">
        <v>8</v>
      </c>
      <c r="C14" s="1">
        <v>0</v>
      </c>
      <c r="D14" s="1">
        <f t="shared" si="1"/>
        <v>-0.80901699437494734</v>
      </c>
      <c r="E14" s="1">
        <f t="shared" si="2"/>
        <v>0.58778525229247325</v>
      </c>
      <c r="J14" s="1">
        <f t="shared" si="3"/>
        <v>841.7359941428233</v>
      </c>
      <c r="L14" s="1">
        <f t="shared" si="4"/>
        <v>211.295125720192</v>
      </c>
      <c r="M14" s="1">
        <f t="shared" si="5"/>
        <v>827.2</v>
      </c>
      <c r="O14" s="1">
        <f t="shared" si="6"/>
        <v>2.5132741228718345</v>
      </c>
      <c r="Q14" s="1">
        <v>144</v>
      </c>
      <c r="S14" s="1">
        <v>827.2</v>
      </c>
    </row>
    <row r="15" spans="1:20" x14ac:dyDescent="0.4">
      <c r="A15" s="1">
        <v>9</v>
      </c>
      <c r="C15" s="1">
        <v>0</v>
      </c>
      <c r="D15" s="1">
        <f t="shared" si="1"/>
        <v>-0.95105651629515353</v>
      </c>
      <c r="E15" s="1">
        <f t="shared" si="2"/>
        <v>0.30901699437494751</v>
      </c>
      <c r="J15" s="1">
        <f t="shared" si="3"/>
        <v>925.79977297460164</v>
      </c>
      <c r="L15" s="1">
        <f t="shared" si="4"/>
        <v>428.48060120004737</v>
      </c>
      <c r="M15" s="1">
        <f t="shared" si="5"/>
        <v>905.1</v>
      </c>
      <c r="O15" s="1">
        <f t="shared" si="6"/>
        <v>2.8274333882308138</v>
      </c>
      <c r="Q15" s="1">
        <v>162</v>
      </c>
      <c r="S15" s="1">
        <v>905.1</v>
      </c>
    </row>
    <row r="16" spans="1:20" x14ac:dyDescent="0.4">
      <c r="A16" s="1">
        <v>10</v>
      </c>
      <c r="B16" s="1" t="s">
        <v>11</v>
      </c>
      <c r="C16" s="1">
        <v>0</v>
      </c>
      <c r="D16" s="1">
        <f t="shared" si="1"/>
        <v>-1</v>
      </c>
      <c r="E16" s="1">
        <f t="shared" si="2"/>
        <v>1.22514845490862E-16</v>
      </c>
      <c r="J16" s="1">
        <f t="shared" si="3"/>
        <v>959.15869406926458</v>
      </c>
      <c r="L16" s="1">
        <f t="shared" si="4"/>
        <v>568.40786848291975</v>
      </c>
      <c r="M16" s="1">
        <f t="shared" si="5"/>
        <v>983</v>
      </c>
      <c r="O16" s="1">
        <f t="shared" si="6"/>
        <v>3.1415926535897931</v>
      </c>
      <c r="Q16" s="1">
        <v>180</v>
      </c>
      <c r="S16" s="1">
        <v>983</v>
      </c>
    </row>
    <row r="18" spans="12:12" x14ac:dyDescent="0.4">
      <c r="L18" s="1">
        <f>SUM(L6:L16)</f>
        <v>2809.7043457296386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0A11-8899-4351-9F3C-6EC081DB588C}">
  <dimension ref="A1:S18"/>
  <sheetViews>
    <sheetView tabSelected="1" topLeftCell="C1" workbookViewId="0">
      <selection activeCell="O10" sqref="O10"/>
    </sheetView>
  </sheetViews>
  <sheetFormatPr defaultRowHeight="18.75" x14ac:dyDescent="0.4"/>
  <cols>
    <col min="1" max="1" width="9.25" style="1" bestFit="1" customWidth="1"/>
    <col min="2" max="2" width="11.5" style="1" customWidth="1"/>
    <col min="3" max="6" width="9.25" style="1" bestFit="1" customWidth="1"/>
    <col min="7" max="7" width="11.5" style="1" customWidth="1"/>
    <col min="8" max="9" width="9" style="1"/>
    <col min="10" max="10" width="13.625" style="1" bestFit="1" customWidth="1"/>
    <col min="11" max="11" width="9.25" style="1" bestFit="1" customWidth="1"/>
    <col min="12" max="12" width="14.125" style="1" customWidth="1"/>
    <col min="13" max="14" width="9.5" style="1" bestFit="1" customWidth="1"/>
    <col min="15" max="18" width="9" style="1"/>
    <col min="19" max="19" width="9.5" style="1" bestFit="1" customWidth="1"/>
    <col min="20" max="16384" width="9" style="1"/>
  </cols>
  <sheetData>
    <row r="1" spans="1:19" x14ac:dyDescent="0.4">
      <c r="C1" s="1" t="s">
        <v>0</v>
      </c>
      <c r="D1" s="1" t="s">
        <v>2</v>
      </c>
      <c r="E1" s="1" t="s">
        <v>1</v>
      </c>
      <c r="M1" s="1" t="s">
        <v>3</v>
      </c>
    </row>
    <row r="2" spans="1:19" x14ac:dyDescent="0.4">
      <c r="C2" s="1">
        <v>1</v>
      </c>
      <c r="D2" s="1">
        <v>0</v>
      </c>
      <c r="E2" s="1">
        <v>0</v>
      </c>
      <c r="G2" s="1">
        <v>-170.25637834364304</v>
      </c>
      <c r="I2" s="1">
        <v>4.2937392602526714E-7</v>
      </c>
      <c r="L2" s="1">
        <f>((M2-I2)^2)</f>
        <v>1.8436196835035159E-13</v>
      </c>
      <c r="M2" s="1">
        <v>0</v>
      </c>
      <c r="N2" s="1">
        <v>0</v>
      </c>
    </row>
    <row r="3" spans="1:19" x14ac:dyDescent="0.4">
      <c r="C3" s="1">
        <v>0</v>
      </c>
      <c r="D3" s="1">
        <v>0</v>
      </c>
      <c r="E3" s="1">
        <v>1</v>
      </c>
      <c r="G3" s="1">
        <v>195.34762541229429</v>
      </c>
      <c r="I3" s="1">
        <v>195.34762425010712</v>
      </c>
      <c r="L3" s="1">
        <f t="shared" ref="L3" si="0">((M3-I3)^2)</f>
        <v>37549.459040020956</v>
      </c>
      <c r="M3" s="1">
        <f>PI()/2</f>
        <v>1.5707963267948966</v>
      </c>
      <c r="N3" s="1">
        <v>90</v>
      </c>
    </row>
    <row r="4" spans="1:19" x14ac:dyDescent="0.4">
      <c r="C4" s="1">
        <v>-1</v>
      </c>
      <c r="D4" s="1">
        <v>0</v>
      </c>
      <c r="E4" s="1">
        <v>0</v>
      </c>
      <c r="G4" s="1">
        <v>-195.402316540627</v>
      </c>
      <c r="I4" s="1">
        <v>7.8699314977299451E-7</v>
      </c>
      <c r="L4" s="1">
        <f>((M4-I4)^2)</f>
        <v>9.8695994562661813</v>
      </c>
      <c r="M4" s="1">
        <f>PI()</f>
        <v>3.1415926535897931</v>
      </c>
      <c r="N4" s="1">
        <v>180</v>
      </c>
    </row>
    <row r="5" spans="1:19" x14ac:dyDescent="0.4">
      <c r="G5" s="1">
        <v>398.15237448634241</v>
      </c>
      <c r="J5" s="1" t="s">
        <v>6</v>
      </c>
      <c r="L5" s="1" t="s">
        <v>5</v>
      </c>
      <c r="M5" s="1" t="s">
        <v>4</v>
      </c>
    </row>
    <row r="6" spans="1:19" x14ac:dyDescent="0.4">
      <c r="A6" s="1">
        <v>0</v>
      </c>
      <c r="B6" s="1" t="s">
        <v>8</v>
      </c>
      <c r="C6" s="1">
        <f t="shared" ref="C6:C16" si="1">COS(O6)</f>
        <v>1</v>
      </c>
      <c r="D6" s="1">
        <v>0</v>
      </c>
      <c r="E6" s="1">
        <f t="shared" ref="E6:E16" si="2">SIN(O6)</f>
        <v>0</v>
      </c>
      <c r="J6" s="1">
        <f>($G$2*C6^3+$G$3*C6^2+$G$4*C6+$I$2*E6^3+$I$3*E6^2+$I$4*E6+$G$5)</f>
        <v>227.84130501436667</v>
      </c>
      <c r="L6" s="1">
        <f>((J6-M6)^2)</f>
        <v>568.40782478806523</v>
      </c>
      <c r="M6" s="1">
        <f>S6</f>
        <v>204</v>
      </c>
      <c r="O6" s="1">
        <v>0</v>
      </c>
      <c r="Q6" s="1">
        <v>0</v>
      </c>
      <c r="S6" s="1">
        <v>204</v>
      </c>
    </row>
    <row r="7" spans="1:19" x14ac:dyDescent="0.4">
      <c r="A7" s="1">
        <v>1</v>
      </c>
      <c r="C7" s="1">
        <f t="shared" si="1"/>
        <v>0.95105651629515353</v>
      </c>
      <c r="D7" s="1">
        <v>0</v>
      </c>
      <c r="E7" s="1">
        <f t="shared" si="2"/>
        <v>0.3090169943749474</v>
      </c>
      <c r="J7" s="1">
        <f t="shared" ref="J7:J16" si="3">($G$2*C7^3+$G$3*C7^2+$G$4*C7+$I$2*E7^3+$I$3*E7^2+$I$4*E7+$G$5)</f>
        <v>261.20022797520926</v>
      </c>
      <c r="L7" s="1">
        <f t="shared" ref="L7:L16" si="4">((J7-M7)^2)</f>
        <v>428.48056187830844</v>
      </c>
      <c r="M7" s="1">
        <f t="shared" ref="M7:M16" si="5">S7</f>
        <v>281.89999999999998</v>
      </c>
      <c r="O7" s="1">
        <f t="shared" ref="O7:O16" si="6">(PI()/10*(A7))</f>
        <v>0.31415926535897931</v>
      </c>
      <c r="Q7" s="1">
        <v>18</v>
      </c>
      <c r="S7" s="1">
        <v>281.89999999999998</v>
      </c>
    </row>
    <row r="8" spans="1:19" x14ac:dyDescent="0.4">
      <c r="A8" s="1">
        <v>2</v>
      </c>
      <c r="C8" s="1">
        <f t="shared" si="1"/>
        <v>0.80901699437494745</v>
      </c>
      <c r="D8" s="1">
        <v>0</v>
      </c>
      <c r="E8" s="1">
        <f t="shared" si="2"/>
        <v>0.58778525229247314</v>
      </c>
      <c r="J8" s="1">
        <f t="shared" si="3"/>
        <v>345.26400619196443</v>
      </c>
      <c r="L8" s="1">
        <f t="shared" si="4"/>
        <v>211.29511598724886</v>
      </c>
      <c r="M8" s="1">
        <f t="shared" si="5"/>
        <v>359.8</v>
      </c>
      <c r="O8" s="1">
        <f t="shared" si="6"/>
        <v>0.62831853071795862</v>
      </c>
      <c r="Q8" s="1">
        <v>36</v>
      </c>
      <c r="S8" s="1">
        <v>359.8</v>
      </c>
    </row>
    <row r="9" spans="1:19" x14ac:dyDescent="0.4">
      <c r="A9" s="1">
        <v>3</v>
      </c>
      <c r="C9" s="1">
        <f t="shared" si="1"/>
        <v>0.58778525229247314</v>
      </c>
      <c r="D9" s="1">
        <v>0</v>
      </c>
      <c r="E9" s="1">
        <f t="shared" si="2"/>
        <v>0.80901699437494745</v>
      </c>
      <c r="J9" s="1">
        <f t="shared" si="3"/>
        <v>444.07061836745009</v>
      </c>
      <c r="L9" s="1">
        <f t="shared" si="4"/>
        <v>40.584778383692658</v>
      </c>
      <c r="M9" s="1">
        <f t="shared" si="5"/>
        <v>437.7</v>
      </c>
      <c r="O9" s="1">
        <f t="shared" si="6"/>
        <v>0.94247779607693793</v>
      </c>
      <c r="Q9" s="1">
        <v>54</v>
      </c>
      <c r="S9" s="1">
        <v>437.7</v>
      </c>
    </row>
    <row r="10" spans="1:19" x14ac:dyDescent="0.4">
      <c r="A10" s="1">
        <v>4</v>
      </c>
      <c r="C10" s="1">
        <f t="shared" si="1"/>
        <v>0.30901699437494745</v>
      </c>
      <c r="D10" s="1">
        <v>0</v>
      </c>
      <c r="E10" s="1">
        <f t="shared" si="2"/>
        <v>0.95105651629515353</v>
      </c>
      <c r="J10" s="1">
        <f t="shared" si="3"/>
        <v>528.09335355247799</v>
      </c>
      <c r="L10" s="1">
        <f t="shared" si="4"/>
        <v>156.08388298721391</v>
      </c>
      <c r="M10" s="1">
        <f t="shared" si="5"/>
        <v>515.6</v>
      </c>
      <c r="O10" s="1">
        <f t="shared" si="6"/>
        <v>1.2566370614359172</v>
      </c>
      <c r="Q10" s="1">
        <v>72</v>
      </c>
      <c r="S10" s="1">
        <v>515.6</v>
      </c>
    </row>
    <row r="11" spans="1:19" x14ac:dyDescent="0.4">
      <c r="A11" s="1">
        <v>5</v>
      </c>
      <c r="C11" s="1">
        <f t="shared" si="1"/>
        <v>6.1257422745431001E-17</v>
      </c>
      <c r="D11" s="1">
        <v>0</v>
      </c>
      <c r="E11" s="1">
        <f t="shared" si="2"/>
        <v>1</v>
      </c>
      <c r="J11" s="1">
        <f t="shared" si="3"/>
        <v>593.49999995281655</v>
      </c>
      <c r="L11" s="1">
        <f t="shared" si="4"/>
        <v>2.2262777896665674E-15</v>
      </c>
      <c r="M11" s="1">
        <f t="shared" si="5"/>
        <v>593.5</v>
      </c>
      <c r="O11" s="1">
        <f t="shared" si="6"/>
        <v>1.5707963267948966</v>
      </c>
      <c r="Q11" s="1">
        <v>90</v>
      </c>
      <c r="S11" s="1">
        <v>593.5</v>
      </c>
    </row>
    <row r="12" spans="1:19" x14ac:dyDescent="0.4">
      <c r="A12" s="1">
        <v>6</v>
      </c>
      <c r="C12" s="1">
        <f t="shared" si="1"/>
        <v>-0.30901699437494734</v>
      </c>
      <c r="D12" s="1">
        <v>0</v>
      </c>
      <c r="E12" s="1">
        <f t="shared" si="2"/>
        <v>0.95105651629515364</v>
      </c>
      <c r="J12" s="1">
        <f t="shared" si="3"/>
        <v>658.90664637805708</v>
      </c>
      <c r="L12" s="1">
        <f t="shared" si="4"/>
        <v>156.08388472291381</v>
      </c>
      <c r="M12" s="1">
        <f t="shared" si="5"/>
        <v>671.4</v>
      </c>
      <c r="O12" s="1">
        <f t="shared" si="6"/>
        <v>1.8849555921538759</v>
      </c>
      <c r="Q12" s="1">
        <v>108</v>
      </c>
      <c r="S12" s="1">
        <v>671.4</v>
      </c>
    </row>
    <row r="13" spans="1:19" x14ac:dyDescent="0.4">
      <c r="A13" s="1">
        <v>7</v>
      </c>
      <c r="C13" s="1">
        <f t="shared" si="1"/>
        <v>-0.58778525229247303</v>
      </c>
      <c r="D13" s="1">
        <v>0</v>
      </c>
      <c r="E13" s="1">
        <f t="shared" si="2"/>
        <v>0.80901699437494745</v>
      </c>
      <c r="J13" s="1">
        <f t="shared" si="3"/>
        <v>742.92938163659642</v>
      </c>
      <c r="L13" s="1">
        <f t="shared" si="4"/>
        <v>40.584778332134363</v>
      </c>
      <c r="M13" s="1">
        <f t="shared" si="5"/>
        <v>749.3</v>
      </c>
      <c r="O13" s="1">
        <f t="shared" si="6"/>
        <v>2.1991148575128552</v>
      </c>
      <c r="Q13" s="1">
        <v>126</v>
      </c>
      <c r="S13" s="1">
        <v>749.3</v>
      </c>
    </row>
    <row r="14" spans="1:19" x14ac:dyDescent="0.4">
      <c r="A14" s="1">
        <v>8</v>
      </c>
      <c r="C14" s="1">
        <f t="shared" si="1"/>
        <v>-0.80901699437494734</v>
      </c>
      <c r="D14" s="1">
        <v>0</v>
      </c>
      <c r="E14" s="1">
        <f t="shared" si="2"/>
        <v>0.58778525229247325</v>
      </c>
      <c r="J14" s="1">
        <f t="shared" si="3"/>
        <v>841.73599390181334</v>
      </c>
      <c r="L14" s="1">
        <f t="shared" si="4"/>
        <v>211.29511871355342</v>
      </c>
      <c r="M14" s="1">
        <f t="shared" si="5"/>
        <v>827.2</v>
      </c>
      <c r="O14" s="1">
        <f t="shared" si="6"/>
        <v>2.5132741228718345</v>
      </c>
      <c r="Q14" s="1">
        <v>144</v>
      </c>
      <c r="S14" s="1">
        <v>827.2</v>
      </c>
    </row>
    <row r="15" spans="1:19" x14ac:dyDescent="0.4">
      <c r="A15" s="1">
        <v>9</v>
      </c>
      <c r="C15" s="1">
        <f t="shared" si="1"/>
        <v>-0.95105651629515353</v>
      </c>
      <c r="D15" s="1">
        <v>0</v>
      </c>
      <c r="E15" s="1">
        <f t="shared" si="2"/>
        <v>0.30901699437494751</v>
      </c>
      <c r="J15" s="1">
        <f t="shared" si="3"/>
        <v>925.79977211183495</v>
      </c>
      <c r="L15" s="1">
        <f t="shared" si="4"/>
        <v>428.48056548189919</v>
      </c>
      <c r="M15" s="1">
        <f t="shared" si="5"/>
        <v>905.1</v>
      </c>
      <c r="O15" s="1">
        <f t="shared" si="6"/>
        <v>2.8274333882308138</v>
      </c>
      <c r="Q15" s="1">
        <v>162</v>
      </c>
      <c r="S15" s="1">
        <v>905.1</v>
      </c>
    </row>
    <row r="16" spans="1:19" x14ac:dyDescent="0.4">
      <c r="A16" s="1">
        <v>10</v>
      </c>
      <c r="B16" s="1" t="s">
        <v>9</v>
      </c>
      <c r="C16" s="1">
        <f t="shared" si="1"/>
        <v>-1</v>
      </c>
      <c r="D16" s="1">
        <v>0</v>
      </c>
      <c r="E16" s="1">
        <f t="shared" si="2"/>
        <v>1.22514845490862E-16</v>
      </c>
      <c r="J16" s="1">
        <f t="shared" si="3"/>
        <v>959.15869478290676</v>
      </c>
      <c r="L16" s="1">
        <f t="shared" si="4"/>
        <v>568.40783445459715</v>
      </c>
      <c r="M16" s="1">
        <f t="shared" si="5"/>
        <v>983</v>
      </c>
      <c r="O16" s="1">
        <f t="shared" si="6"/>
        <v>3.1415926535897931</v>
      </c>
      <c r="Q16" s="1">
        <v>180</v>
      </c>
      <c r="S16" s="1">
        <v>983</v>
      </c>
    </row>
    <row r="18" spans="12:12" x14ac:dyDescent="0.4">
      <c r="L18" s="1">
        <f>SUM(L6:L16)</f>
        <v>2809.7043457296268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2020-10-02T10:23:15Z</dcterms:created>
  <dcterms:modified xsi:type="dcterms:W3CDTF">2020-10-22T13:19:04Z</dcterms:modified>
</cp:coreProperties>
</file>