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da\Documents\Physics\FP\F20-MagnetoOpticTrap\data\"/>
    </mc:Choice>
  </mc:AlternateContent>
  <xr:revisionPtr revIDLastSave="0" documentId="13_ncr:1_{A2C2B221-2AFC-431E-8125-B0B9F2C05A0B}" xr6:coauthVersionLast="36" xr6:coauthVersionMax="36" xr10:uidLastSave="{00000000-0000-0000-0000-000000000000}"/>
  <bookViews>
    <workbookView xWindow="0" yWindow="0" windowWidth="19200" windowHeight="8840" xr2:uid="{EF28D40B-3596-4824-916B-D5C5E956EA9D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1" i="1" l="1"/>
  <c r="F40" i="1"/>
  <c r="E40" i="1"/>
  <c r="D40" i="1"/>
  <c r="E41" i="1"/>
  <c r="D41" i="1"/>
  <c r="F43" i="1"/>
  <c r="F44" i="1"/>
  <c r="F42" i="1"/>
  <c r="E44" i="1"/>
  <c r="E43" i="1"/>
  <c r="E42" i="1"/>
  <c r="D44" i="1"/>
  <c r="D43" i="1"/>
  <c r="D42" i="1"/>
  <c r="F33" i="1"/>
  <c r="F34" i="1"/>
  <c r="F38" i="1"/>
  <c r="F37" i="1"/>
  <c r="E34" i="1"/>
  <c r="E33" i="1"/>
  <c r="D33" i="1"/>
  <c r="D34" i="1"/>
  <c r="E37" i="1"/>
  <c r="D37" i="1"/>
  <c r="D38" i="1"/>
  <c r="E38" i="1"/>
  <c r="C34" i="1"/>
  <c r="C35" i="1"/>
  <c r="C36" i="1"/>
  <c r="C37" i="1"/>
  <c r="C38" i="1"/>
  <c r="C39" i="1"/>
  <c r="C40" i="1"/>
  <c r="C41" i="1"/>
  <c r="C42" i="1"/>
  <c r="C43" i="1"/>
  <c r="C44" i="1"/>
  <c r="C33" i="1"/>
  <c r="F26" i="1"/>
  <c r="I27" i="1"/>
  <c r="C27" i="1"/>
  <c r="D27" i="1"/>
  <c r="E27" i="1"/>
  <c r="F27" i="1"/>
  <c r="G27" i="1"/>
  <c r="H27" i="1"/>
  <c r="J27" i="1"/>
  <c r="K27" i="1"/>
  <c r="L27" i="1"/>
  <c r="M27" i="1"/>
  <c r="N27" i="1"/>
  <c r="C28" i="1"/>
  <c r="D28" i="1"/>
  <c r="E28" i="1"/>
  <c r="F28" i="1"/>
  <c r="G28" i="1"/>
  <c r="H28" i="1"/>
  <c r="I28" i="1"/>
  <c r="J28" i="1"/>
  <c r="K28" i="1"/>
  <c r="L28" i="1"/>
  <c r="M28" i="1"/>
  <c r="N28" i="1"/>
  <c r="C29" i="1"/>
  <c r="D29" i="1"/>
  <c r="E29" i="1"/>
  <c r="F29" i="1"/>
  <c r="G29" i="1"/>
  <c r="H29" i="1"/>
  <c r="I29" i="1"/>
  <c r="J29" i="1"/>
  <c r="K29" i="1"/>
  <c r="L29" i="1"/>
  <c r="M29" i="1"/>
  <c r="N29" i="1"/>
  <c r="I26" i="1"/>
  <c r="J26" i="1"/>
  <c r="K26" i="1"/>
  <c r="L26" i="1"/>
  <c r="M26" i="1"/>
  <c r="N26" i="1"/>
  <c r="D26" i="1"/>
  <c r="E26" i="1"/>
  <c r="G26" i="1"/>
  <c r="H26" i="1"/>
  <c r="C26" i="1"/>
  <c r="F6" i="1" l="1"/>
  <c r="F4" i="1"/>
  <c r="E7" i="1"/>
  <c r="F7" i="1" s="1"/>
  <c r="E5" i="1"/>
  <c r="F5" i="1" s="1"/>
</calcChain>
</file>

<file path=xl/sharedStrings.xml><?xml version="1.0" encoding="utf-8"?>
<sst xmlns="http://schemas.openxmlformats.org/spreadsheetml/2006/main" count="81" uniqueCount="68">
  <si>
    <t>separation in frequency [GHz]</t>
  </si>
  <si>
    <t>separation error [GHz]</t>
  </si>
  <si>
    <t>87f287f1</t>
  </si>
  <si>
    <t>87f285f3</t>
  </si>
  <si>
    <t>85f285f3</t>
  </si>
  <si>
    <t>85f287f1</t>
  </si>
  <si>
    <t>theoretical separation [GHz]</t>
  </si>
  <si>
    <t>deviation [sigma]</t>
  </si>
  <si>
    <t>Multiplet separation</t>
  </si>
  <si>
    <t>Linewidth hyperfinestructure</t>
  </si>
  <si>
    <t>file</t>
  </si>
  <si>
    <t>85f2</t>
  </si>
  <si>
    <t>85f3</t>
  </si>
  <si>
    <t>cen</t>
  </si>
  <si>
    <t>cen_err</t>
  </si>
  <si>
    <t>sig</t>
  </si>
  <si>
    <t>sig_err</t>
  </si>
  <si>
    <t>redchi</t>
  </si>
  <si>
    <t>Temperature of atomic sample [K]</t>
  </si>
  <si>
    <t>Temperature error [K]</t>
  </si>
  <si>
    <t>sigma theory thermal gas (293.15 K)</t>
  </si>
  <si>
    <t>87f1</t>
  </si>
  <si>
    <t>87f2</t>
  </si>
  <si>
    <t>Finestructure</t>
  </si>
  <si>
    <t>Pressure broadening ?</t>
  </si>
  <si>
    <t>lorentzian1_gamma</t>
  </si>
  <si>
    <t>lorentzian2_gamma</t>
  </si>
  <si>
    <t>lorentzian3_gamma</t>
  </si>
  <si>
    <t>lorentzian4_gamma</t>
  </si>
  <si>
    <t>lorentzian5_gamma</t>
  </si>
  <si>
    <t>lorentzian6_gamma</t>
  </si>
  <si>
    <t>lorentzian1_gamma_err</t>
  </si>
  <si>
    <t>lorentzian2_gamma_err</t>
  </si>
  <si>
    <t>lorentzian3_gamma_err</t>
  </si>
  <si>
    <t>lorentzian4_gamma_err</t>
  </si>
  <si>
    <t>lorentzian5_gamma_err</t>
  </si>
  <si>
    <t>lorentzian6_gamma_err</t>
  </si>
  <si>
    <t>lorentzian1_fwhm</t>
  </si>
  <si>
    <t>lorentzian2_fwhm</t>
  </si>
  <si>
    <t>lorentzian3_fwhm</t>
  </si>
  <si>
    <t>lorentzian4_fwhm</t>
  </si>
  <si>
    <t>lorentzian5_fwhm</t>
  </si>
  <si>
    <t>lorentzian6_fwhm</t>
  </si>
  <si>
    <t>lorentzian1_fwhm_err</t>
  </si>
  <si>
    <t>lorentzian2_fwhm_err</t>
  </si>
  <si>
    <t>lorentzian3_fwhm_err</t>
  </si>
  <si>
    <t>lorentzian4_fwhm_err</t>
  </si>
  <si>
    <t>lorentzian5_fwhm_err</t>
  </si>
  <si>
    <t>lorentzian6_fwhm_err</t>
  </si>
  <si>
    <t>Theory vs. Experiment</t>
  </si>
  <si>
    <t>Hyperfine line</t>
  </si>
  <si>
    <t>85f3tof2</t>
  </si>
  <si>
    <t>85f3tof4</t>
  </si>
  <si>
    <t>85f3tof3</t>
  </si>
  <si>
    <t>85f2tof1</t>
  </si>
  <si>
    <t>85f2tof2</t>
  </si>
  <si>
    <t>85f2tof3</t>
  </si>
  <si>
    <t>87f2tof1</t>
  </si>
  <si>
    <t>87f2tof2</t>
  </si>
  <si>
    <t>87f2tof3</t>
  </si>
  <si>
    <t>87f1tof0</t>
  </si>
  <si>
    <t>87f1tof1</t>
  </si>
  <si>
    <t>87f1tof2</t>
  </si>
  <si>
    <t>error [GHz]</t>
  </si>
  <si>
    <t>exp. linewidth [GHz]</t>
  </si>
  <si>
    <t>theo. linewidth [GHz]</t>
  </si>
  <si>
    <t>linewidth measured at FWHM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</si>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</sst>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Font="1" applyBorder="1" applyAlignment="1">
      <alignment horizontal="center" vertical="top"/>
    </xf>
    <xf numFmtId="0" fontId="0" fillId="0" borderId="2" xfId="0" applyFont="1" applyBorder="1"/>
    <xf numFmtId="0" fontId="0" fillId="0" borderId="3" xfId="0" applyFont="1" applyBorder="1"/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4" xfId="0" applyFont="1" applyBorder="1"/>
    <xf numFmtId="0" fontId="0" fillId="0" borderId="1" xfId="0" applyFont="1" applyFill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DD39-276A-4518-B23B-4D994652ABC7}">
  <dimension ref="B2:N44"/>
  <sheetViews>
    <sheetView tabSelected="1" topLeftCell="B1" workbookViewId="0">
      <selection activeCell="G36" sqref="G36"/>
    </sheetView>
  </sheetViews>
  <sheetFormatPr baseColWidth="10" defaultRowHeight="14.5" x14ac:dyDescent="0.35"/>
  <cols>
    <col min="2" max="2" width="25.36328125" bestFit="1" customWidth="1"/>
    <col min="3" max="3" width="19.36328125" customWidth="1"/>
    <col min="4" max="4" width="17.6328125" customWidth="1"/>
    <col min="5" max="5" width="18.453125" customWidth="1"/>
    <col min="6" max="6" width="15.08984375" bestFit="1" customWidth="1"/>
    <col min="8" max="8" width="20.1796875" customWidth="1"/>
    <col min="9" max="9" width="17" customWidth="1"/>
    <col min="10" max="10" width="21.08984375" customWidth="1"/>
  </cols>
  <sheetData>
    <row r="2" spans="2:10" x14ac:dyDescent="0.35">
      <c r="B2" s="1" t="s">
        <v>8</v>
      </c>
    </row>
    <row r="3" spans="2:10" x14ac:dyDescent="0.35">
      <c r="B3" s="8"/>
      <c r="C3" s="3" t="s">
        <v>0</v>
      </c>
      <c r="D3" s="7" t="s">
        <v>1</v>
      </c>
      <c r="E3" s="4" t="s">
        <v>6</v>
      </c>
      <c r="F3" s="5" t="s">
        <v>7</v>
      </c>
    </row>
    <row r="4" spans="2:10" x14ac:dyDescent="0.35">
      <c r="B4" s="3" t="s">
        <v>2</v>
      </c>
      <c r="C4" s="2">
        <v>6.8346826109042897</v>
      </c>
      <c r="D4" s="2">
        <v>0.53237730616518797</v>
      </c>
      <c r="E4" s="2">
        <v>6.8346826109042897</v>
      </c>
      <c r="F4" s="2">
        <f>ABS(E4-C4)/D4</f>
        <v>0</v>
      </c>
    </row>
    <row r="5" spans="2:10" x14ac:dyDescent="0.35">
      <c r="B5" s="3" t="s">
        <v>3</v>
      </c>
      <c r="C5" s="2">
        <v>1.281920519878178</v>
      </c>
      <c r="D5" s="2">
        <v>0.40917233272594122</v>
      </c>
      <c r="E5" s="2">
        <f>2.5630059790891-1.2648885163</f>
        <v>1.2981174627890999</v>
      </c>
      <c r="F5" s="2">
        <f t="shared" ref="F5:F7" si="0">ABS(E5-C5)/D5</f>
        <v>3.9584648363237225E-2</v>
      </c>
    </row>
    <row r="6" spans="2:10" x14ac:dyDescent="0.35">
      <c r="B6" s="3" t="s">
        <v>4</v>
      </c>
      <c r="C6" s="2">
        <v>3.0741029568650049</v>
      </c>
      <c r="D6" s="2">
        <v>0.40890411865021242</v>
      </c>
      <c r="E6" s="2">
        <v>3.0357324389999998</v>
      </c>
      <c r="F6" s="2">
        <f t="shared" si="0"/>
        <v>9.383744529564958E-2</v>
      </c>
    </row>
    <row r="7" spans="2:10" x14ac:dyDescent="0.35">
      <c r="B7" s="3" t="s">
        <v>5</v>
      </c>
      <c r="C7" s="2">
        <v>2.4786591341611079</v>
      </c>
      <c r="D7" s="2">
        <v>0.36938898753319571</v>
      </c>
      <c r="E7" s="2">
        <f>4.27167663181518-1.7708439228</f>
        <v>2.5008327090151798</v>
      </c>
      <c r="F7" s="2">
        <f t="shared" si="0"/>
        <v>6.00277095485399E-2</v>
      </c>
    </row>
    <row r="10" spans="2:10" x14ac:dyDescent="0.35">
      <c r="B10" s="1" t="s">
        <v>23</v>
      </c>
    </row>
    <row r="11" spans="2:10" x14ac:dyDescent="0.35">
      <c r="B11" s="3" t="s">
        <v>10</v>
      </c>
      <c r="C11" s="3" t="s">
        <v>13</v>
      </c>
      <c r="D11" s="7" t="s">
        <v>14</v>
      </c>
      <c r="E11" s="3" t="s">
        <v>15</v>
      </c>
      <c r="F11" s="7" t="s">
        <v>16</v>
      </c>
      <c r="G11" s="3" t="s">
        <v>17</v>
      </c>
      <c r="H11" s="3" t="s">
        <v>18</v>
      </c>
      <c r="I11" s="7" t="s">
        <v>19</v>
      </c>
      <c r="J11" s="3" t="s">
        <v>20</v>
      </c>
    </row>
    <row r="12" spans="2:10" x14ac:dyDescent="0.35">
      <c r="B12" s="3" t="s">
        <v>11</v>
      </c>
      <c r="C12" s="2">
        <v>3.915379907815205</v>
      </c>
      <c r="D12" s="2">
        <v>1.636034460336481E-4</v>
      </c>
      <c r="E12" s="2">
        <v>0.26900295257240409</v>
      </c>
      <c r="F12" s="2">
        <v>3.0393274806838803E-4</v>
      </c>
      <c r="G12" s="2">
        <v>4.244138764154997E-6</v>
      </c>
      <c r="H12">
        <v>449.89404762339387</v>
      </c>
      <c r="I12">
        <v>0.7188622784607922</v>
      </c>
      <c r="J12">
        <v>0.21714351940989271</v>
      </c>
    </row>
    <row r="13" spans="2:10" x14ac:dyDescent="0.35">
      <c r="B13" s="3" t="s">
        <v>12</v>
      </c>
      <c r="C13" s="2">
        <v>1.5278170877178281</v>
      </c>
      <c r="D13" s="2">
        <v>6.4467511175977834E-4</v>
      </c>
      <c r="E13" s="2">
        <v>0.25880931567895032</v>
      </c>
      <c r="F13" s="2">
        <v>1.271181421344971E-3</v>
      </c>
      <c r="G13" s="2">
        <v>1.0260543989739961E-4</v>
      </c>
      <c r="H13">
        <v>416.43679929046658</v>
      </c>
      <c r="I13">
        <v>2.8926223013063228</v>
      </c>
      <c r="J13">
        <v>0.21714523502667721</v>
      </c>
    </row>
    <row r="14" spans="2:10" x14ac:dyDescent="0.35">
      <c r="B14" s="3" t="s">
        <v>21</v>
      </c>
      <c r="C14" s="2">
        <v>6.2575534715772347</v>
      </c>
      <c r="D14" s="2">
        <v>2.406938428574415E-4</v>
      </c>
      <c r="E14" s="2">
        <v>0.27453270359401361</v>
      </c>
      <c r="F14" s="2">
        <v>4.9956854499246342E-4</v>
      </c>
      <c r="G14" s="2">
        <v>9.8103606009639061E-7</v>
      </c>
      <c r="H14">
        <v>479.60915502366771</v>
      </c>
      <c r="I14">
        <v>1.2342509235184811</v>
      </c>
      <c r="J14">
        <v>0.21463241095628041</v>
      </c>
    </row>
    <row r="15" spans="2:10" x14ac:dyDescent="0.35">
      <c r="B15" s="3" t="s">
        <v>22</v>
      </c>
      <c r="C15" s="2">
        <v>0.43349028735854289</v>
      </c>
      <c r="D15" s="2">
        <v>1.6505999280209949E-3</v>
      </c>
      <c r="E15" s="2">
        <v>-0.22717338510606269</v>
      </c>
      <c r="F15" s="2">
        <v>2.6044191804978612E-3</v>
      </c>
      <c r="G15" s="2">
        <v>2.0549843251409819E-4</v>
      </c>
      <c r="H15">
        <v>328.39666572930457</v>
      </c>
      <c r="I15">
        <v>-5.3243570619591614</v>
      </c>
      <c r="J15">
        <v>0.21463622887901451</v>
      </c>
    </row>
    <row r="16" spans="2:10" x14ac:dyDescent="0.35">
      <c r="H16" t="s">
        <v>24</v>
      </c>
    </row>
    <row r="18" spans="2:14" x14ac:dyDescent="0.35">
      <c r="B18" s="1" t="s">
        <v>9</v>
      </c>
    </row>
    <row r="19" spans="2:14" x14ac:dyDescent="0.35">
      <c r="B19" s="3" t="s">
        <v>10</v>
      </c>
      <c r="C19" s="3" t="s">
        <v>25</v>
      </c>
      <c r="D19" s="3" t="s">
        <v>26</v>
      </c>
      <c r="E19" s="3" t="s">
        <v>27</v>
      </c>
      <c r="F19" s="3" t="s">
        <v>28</v>
      </c>
      <c r="G19" s="3" t="s">
        <v>29</v>
      </c>
      <c r="H19" s="3" t="s">
        <v>30</v>
      </c>
      <c r="I19" s="7" t="s">
        <v>31</v>
      </c>
      <c r="J19" s="7" t="s">
        <v>32</v>
      </c>
      <c r="K19" s="7" t="s">
        <v>33</v>
      </c>
      <c r="L19" s="7" t="s">
        <v>34</v>
      </c>
      <c r="M19" s="7" t="s">
        <v>35</v>
      </c>
      <c r="N19" s="7" t="s">
        <v>36</v>
      </c>
    </row>
    <row r="20" spans="2:14" x14ac:dyDescent="0.35">
      <c r="B20" s="3" t="s">
        <v>11</v>
      </c>
      <c r="C20">
        <v>1.537843164925707E-2</v>
      </c>
      <c r="D20">
        <v>5.395720671339665E-3</v>
      </c>
      <c r="E20">
        <v>8.1828148885122465E-3</v>
      </c>
      <c r="F20">
        <v>1.0735408151534349E-2</v>
      </c>
      <c r="G20">
        <v>1.5826336913225519E-2</v>
      </c>
      <c r="H20">
        <v>8.0406602273861317E-4</v>
      </c>
      <c r="I20">
        <v>1.057693561116072E-3</v>
      </c>
      <c r="J20">
        <v>1.733062358781098E-3</v>
      </c>
      <c r="K20">
        <v>9.1491869708514311E-4</v>
      </c>
      <c r="L20">
        <v>9.89102553189917E-4</v>
      </c>
      <c r="M20">
        <v>1.5529006785627161E-3</v>
      </c>
      <c r="N20">
        <v>3.0717122712197692E-3</v>
      </c>
    </row>
    <row r="21" spans="2:14" x14ac:dyDescent="0.35">
      <c r="B21" s="3" t="s">
        <v>12</v>
      </c>
      <c r="C21">
        <v>2.004465836043343E-2</v>
      </c>
      <c r="D21">
        <v>1.381371027822983E-2</v>
      </c>
      <c r="E21">
        <v>9.2543293250716922E-3</v>
      </c>
      <c r="F21">
        <v>8.3055119557892947E-3</v>
      </c>
      <c r="G21">
        <v>0.1161762922443572</v>
      </c>
      <c r="H21">
        <v>0</v>
      </c>
      <c r="I21">
        <v>2.2922803289252181E-3</v>
      </c>
      <c r="J21">
        <v>1.449667925499972E-3</v>
      </c>
      <c r="K21">
        <v>4.5701735768054289E-4</v>
      </c>
      <c r="L21">
        <v>2.7409041913256768E-4</v>
      </c>
      <c r="M21">
        <v>9.7088946808846031E-3</v>
      </c>
      <c r="N21">
        <v>0</v>
      </c>
    </row>
    <row r="22" spans="2:14" x14ac:dyDescent="0.35">
      <c r="B22" s="3" t="s">
        <v>21</v>
      </c>
      <c r="C22">
        <v>7.6526397613282792E-3</v>
      </c>
      <c r="D22">
        <v>1.0740404169900641E-2</v>
      </c>
      <c r="E22">
        <v>1.486181389581509E-2</v>
      </c>
      <c r="F22">
        <v>1.2876810715068521E-2</v>
      </c>
      <c r="G22">
        <v>1.5037310542576539E-2</v>
      </c>
      <c r="H22">
        <v>2.2198319819255831E-2</v>
      </c>
      <c r="I22">
        <v>5.2155062448633683E-3</v>
      </c>
      <c r="J22">
        <v>1.675358387479552E-3</v>
      </c>
      <c r="K22">
        <v>1.726240641372263E-3</v>
      </c>
      <c r="L22">
        <v>1.324993568674424E-3</v>
      </c>
      <c r="M22">
        <v>6.8413384365587928E-4</v>
      </c>
      <c r="N22">
        <v>1.652486661844931E-3</v>
      </c>
    </row>
    <row r="23" spans="2:14" x14ac:dyDescent="0.35">
      <c r="B23" s="3" t="s">
        <v>22</v>
      </c>
      <c r="C23">
        <v>1.2251148902215281</v>
      </c>
      <c r="D23">
        <v>6.8097637042636716E-3</v>
      </c>
      <c r="E23">
        <v>7.9475442356829202E-3</v>
      </c>
      <c r="F23">
        <v>8.2728317886568668E-3</v>
      </c>
      <c r="G23">
        <v>1.5172076228848501E-2</v>
      </c>
      <c r="H23">
        <v>0</v>
      </c>
      <c r="I23">
        <v>0.10102586836544129</v>
      </c>
      <c r="J23">
        <v>1.027228507737272E-3</v>
      </c>
      <c r="K23">
        <v>5.5958079325867528E-4</v>
      </c>
      <c r="L23">
        <v>1.85190067183535E-4</v>
      </c>
      <c r="M23">
        <v>2.301218919813065E-3</v>
      </c>
      <c r="N23">
        <v>0</v>
      </c>
    </row>
    <row r="24" spans="2:14" x14ac:dyDescent="0.35">
      <c r="B24" s="2"/>
    </row>
    <row r="25" spans="2:14" x14ac:dyDescent="0.35">
      <c r="B25" s="3" t="s">
        <v>10</v>
      </c>
      <c r="C25" s="3" t="s">
        <v>37</v>
      </c>
      <c r="D25" s="3" t="s">
        <v>38</v>
      </c>
      <c r="E25" s="3" t="s">
        <v>39</v>
      </c>
      <c r="F25" s="3" t="s">
        <v>40</v>
      </c>
      <c r="G25" s="3" t="s">
        <v>41</v>
      </c>
      <c r="H25" s="3" t="s">
        <v>42</v>
      </c>
      <c r="I25" s="7" t="s">
        <v>43</v>
      </c>
      <c r="J25" s="7" t="s">
        <v>44</v>
      </c>
      <c r="K25" s="7" t="s">
        <v>45</v>
      </c>
      <c r="L25" s="7" t="s">
        <v>46</v>
      </c>
      <c r="M25" s="7" t="s">
        <v>47</v>
      </c>
      <c r="N25" s="7" t="s">
        <v>48</v>
      </c>
    </row>
    <row r="26" spans="2:14" x14ac:dyDescent="0.35">
      <c r="B26" s="3" t="s">
        <v>11</v>
      </c>
      <c r="C26">
        <f>2 * C20</f>
        <v>3.0756863298514139E-2</v>
      </c>
      <c r="D26">
        <f t="shared" ref="D26:N26" si="1">2 * D20</f>
        <v>1.079144134267933E-2</v>
      </c>
      <c r="E26">
        <f t="shared" si="1"/>
        <v>1.6365629777024493E-2</v>
      </c>
      <c r="F26">
        <f>2 * F20</f>
        <v>2.1470816303068699E-2</v>
      </c>
      <c r="G26">
        <f>2 * G20</f>
        <v>3.1652673826451039E-2</v>
      </c>
      <c r="H26">
        <f>2 * H20</f>
        <v>1.6081320454772263E-3</v>
      </c>
      <c r="I26">
        <f>2 * I20</f>
        <v>2.1153871222321439E-3</v>
      </c>
      <c r="J26">
        <f t="shared" si="1"/>
        <v>3.466124717562196E-3</v>
      </c>
      <c r="K26">
        <f t="shared" si="1"/>
        <v>1.8298373941702862E-3</v>
      </c>
      <c r="L26">
        <f t="shared" si="1"/>
        <v>1.978205106379834E-3</v>
      </c>
      <c r="M26">
        <f t="shared" si="1"/>
        <v>3.1058013571254321E-3</v>
      </c>
      <c r="N26">
        <f t="shared" si="1"/>
        <v>6.1434245424395384E-3</v>
      </c>
    </row>
    <row r="27" spans="2:14" x14ac:dyDescent="0.35">
      <c r="B27" s="3" t="s">
        <v>12</v>
      </c>
      <c r="C27">
        <f t="shared" ref="C27:N27" si="2">2 * C21</f>
        <v>4.0089316720866859E-2</v>
      </c>
      <c r="D27">
        <f t="shared" si="2"/>
        <v>2.7627420556459659E-2</v>
      </c>
      <c r="E27">
        <f t="shared" si="2"/>
        <v>1.8508658650143384E-2</v>
      </c>
      <c r="F27">
        <f>2 * F21</f>
        <v>1.6611023911578589E-2</v>
      </c>
      <c r="G27">
        <f>2 * G21</f>
        <v>0.2323525844887144</v>
      </c>
      <c r="H27">
        <f>2 * H21</f>
        <v>0</v>
      </c>
      <c r="I27">
        <f>2 * I21</f>
        <v>4.5845606578504361E-3</v>
      </c>
      <c r="J27">
        <f t="shared" si="2"/>
        <v>2.899335850999944E-3</v>
      </c>
      <c r="K27">
        <f t="shared" si="2"/>
        <v>9.1403471536108578E-4</v>
      </c>
      <c r="L27">
        <f t="shared" si="2"/>
        <v>5.4818083826513537E-4</v>
      </c>
      <c r="M27">
        <f t="shared" si="2"/>
        <v>1.9417789361769206E-2</v>
      </c>
      <c r="N27">
        <f t="shared" si="2"/>
        <v>0</v>
      </c>
    </row>
    <row r="28" spans="2:14" x14ac:dyDescent="0.35">
      <c r="B28" s="3" t="s">
        <v>21</v>
      </c>
      <c r="C28">
        <f t="shared" ref="C28:N28" si="3">2 * C22</f>
        <v>1.5305279522656558E-2</v>
      </c>
      <c r="D28">
        <f t="shared" si="3"/>
        <v>2.1480808339801281E-2</v>
      </c>
      <c r="E28">
        <f t="shared" si="3"/>
        <v>2.9723627791630181E-2</v>
      </c>
      <c r="F28">
        <f>2 * F22</f>
        <v>2.5753621430137041E-2</v>
      </c>
      <c r="G28">
        <f>2 * G22</f>
        <v>3.0074621085153078E-2</v>
      </c>
      <c r="H28">
        <f>2 * H22</f>
        <v>4.4396639638511662E-2</v>
      </c>
      <c r="I28">
        <f t="shared" si="3"/>
        <v>1.0431012489726737E-2</v>
      </c>
      <c r="J28">
        <f t="shared" si="3"/>
        <v>3.3507167749591039E-3</v>
      </c>
      <c r="K28">
        <f t="shared" si="3"/>
        <v>3.452481282744526E-3</v>
      </c>
      <c r="L28">
        <f t="shared" si="3"/>
        <v>2.6499871373488479E-3</v>
      </c>
      <c r="M28">
        <f t="shared" si="3"/>
        <v>1.3682676873117586E-3</v>
      </c>
      <c r="N28">
        <f t="shared" si="3"/>
        <v>3.3049733236898619E-3</v>
      </c>
    </row>
    <row r="29" spans="2:14" x14ac:dyDescent="0.35">
      <c r="B29" s="3" t="s">
        <v>22</v>
      </c>
      <c r="C29">
        <f t="shared" ref="C29:N29" si="4">2 * C23</f>
        <v>2.4502297804430562</v>
      </c>
      <c r="D29">
        <f t="shared" si="4"/>
        <v>1.3619527408527343E-2</v>
      </c>
      <c r="E29">
        <f t="shared" si="4"/>
        <v>1.589508847136584E-2</v>
      </c>
      <c r="F29">
        <f>2 * F23</f>
        <v>1.6545663577313734E-2</v>
      </c>
      <c r="G29">
        <f>2 * G23</f>
        <v>3.0344152457697001E-2</v>
      </c>
      <c r="H29">
        <f>2 * H23</f>
        <v>0</v>
      </c>
      <c r="I29">
        <f t="shared" si="4"/>
        <v>0.20205173673088259</v>
      </c>
      <c r="J29">
        <f t="shared" si="4"/>
        <v>2.0544570154745439E-3</v>
      </c>
      <c r="K29">
        <f t="shared" si="4"/>
        <v>1.1191615865173506E-3</v>
      </c>
      <c r="L29">
        <f t="shared" si="4"/>
        <v>3.7038013436707E-4</v>
      </c>
      <c r="M29">
        <f t="shared" si="4"/>
        <v>4.6024378396261299E-3</v>
      </c>
      <c r="N29">
        <f t="shared" si="4"/>
        <v>0</v>
      </c>
    </row>
    <row r="31" spans="2:14" x14ac:dyDescent="0.35">
      <c r="B31" s="6" t="s">
        <v>49</v>
      </c>
    </row>
    <row r="32" spans="2:14" x14ac:dyDescent="0.35">
      <c r="B32" s="9" t="s">
        <v>50</v>
      </c>
      <c r="C32" s="10" t="s">
        <v>65</v>
      </c>
      <c r="D32" s="10" t="s">
        <v>64</v>
      </c>
      <c r="E32" s="11" t="s">
        <v>63</v>
      </c>
      <c r="F32" s="10" t="s">
        <v>7</v>
      </c>
      <c r="G32" s="12" t="s">
        <v>66</v>
      </c>
    </row>
    <row r="33" spans="2:6" x14ac:dyDescent="0.35">
      <c r="B33" s="9" t="s">
        <v>51</v>
      </c>
      <c r="C33">
        <f>PI()*2*6.0666*0.001</f>
        <v>3.8117571984535678E-2</v>
      </c>
      <c r="D33">
        <f>C27</f>
        <v>4.0089316720866859E-2</v>
      </c>
      <c r="E33">
        <f>I27</f>
        <v>4.5845606578504361E-3</v>
      </c>
      <c r="F33">
        <f>ABS(D33-C33)/E33</f>
        <v>0.43008368379963224</v>
      </c>
    </row>
    <row r="34" spans="2:6" x14ac:dyDescent="0.35">
      <c r="B34" s="9" t="s">
        <v>53</v>
      </c>
      <c r="C34">
        <f t="shared" ref="C34:C44" si="5">PI()*2*6.0666*0.001</f>
        <v>3.8117571984535678E-2</v>
      </c>
      <c r="D34">
        <f>D27</f>
        <v>2.7627420556459659E-2</v>
      </c>
      <c r="E34">
        <f>J27</f>
        <v>2.899335850999944E-3</v>
      </c>
      <c r="F34">
        <f>ABS(D34-C34)/E34</f>
        <v>3.6181222070075458</v>
      </c>
    </row>
    <row r="35" spans="2:6" x14ac:dyDescent="0.35">
      <c r="B35" s="9" t="s">
        <v>52</v>
      </c>
      <c r="C35">
        <f t="shared" si="5"/>
        <v>3.8117571984535678E-2</v>
      </c>
      <c r="D35" t="s">
        <v>67</v>
      </c>
    </row>
    <row r="36" spans="2:6" x14ac:dyDescent="0.35">
      <c r="B36" s="9" t="s">
        <v>54</v>
      </c>
      <c r="C36">
        <f t="shared" si="5"/>
        <v>3.8117571984535678E-2</v>
      </c>
      <c r="D36" t="s">
        <v>67</v>
      </c>
    </row>
    <row r="37" spans="2:6" x14ac:dyDescent="0.35">
      <c r="B37" s="9" t="s">
        <v>55</v>
      </c>
      <c r="C37">
        <f t="shared" si="5"/>
        <v>3.8117571984535678E-2</v>
      </c>
      <c r="D37">
        <f>D26</f>
        <v>1.079144134267933E-2</v>
      </c>
      <c r="E37">
        <f>J20</f>
        <v>1.733062358781098E-3</v>
      </c>
      <c r="F37">
        <f>ABS(D37-C37)/E37</f>
        <v>15.767540333098825</v>
      </c>
    </row>
    <row r="38" spans="2:6" x14ac:dyDescent="0.35">
      <c r="B38" s="9" t="s">
        <v>56</v>
      </c>
      <c r="C38">
        <f t="shared" si="5"/>
        <v>3.8117571984535678E-2</v>
      </c>
      <c r="D38">
        <f>G26</f>
        <v>3.1652673826451039E-2</v>
      </c>
      <c r="E38">
        <f>M20</f>
        <v>1.5529006785627161E-3</v>
      </c>
      <c r="F38">
        <f>ABS(D38-C38)/E38</f>
        <v>4.1631111682353135</v>
      </c>
    </row>
    <row r="39" spans="2:6" x14ac:dyDescent="0.35">
      <c r="B39" s="9" t="s">
        <v>57</v>
      </c>
      <c r="C39">
        <f t="shared" si="5"/>
        <v>3.8117571984535678E-2</v>
      </c>
      <c r="D39" t="s">
        <v>67</v>
      </c>
    </row>
    <row r="40" spans="2:6" x14ac:dyDescent="0.35">
      <c r="B40" s="9" t="s">
        <v>58</v>
      </c>
      <c r="C40">
        <f t="shared" si="5"/>
        <v>3.8117571984535678E-2</v>
      </c>
      <c r="D40">
        <f>D29</f>
        <v>1.3619527408527343E-2</v>
      </c>
      <c r="E40">
        <f>J29</f>
        <v>2.0544570154745439E-3</v>
      </c>
      <c r="F40">
        <f>ABS(D40-C40)/E40</f>
        <v>11.924340295992861</v>
      </c>
    </row>
    <row r="41" spans="2:6" x14ac:dyDescent="0.35">
      <c r="B41" s="9" t="s">
        <v>59</v>
      </c>
      <c r="C41">
        <f t="shared" si="5"/>
        <v>3.8117571984535678E-2</v>
      </c>
      <c r="D41">
        <f>G29</f>
        <v>3.0344152457697001E-2</v>
      </c>
      <c r="E41">
        <f>M29</f>
        <v>4.6024378396261299E-3</v>
      </c>
      <c r="F41">
        <f>ABS(D41-C41)/E41</f>
        <v>1.6889787103501948</v>
      </c>
    </row>
    <row r="42" spans="2:6" x14ac:dyDescent="0.35">
      <c r="B42" s="9" t="s">
        <v>60</v>
      </c>
      <c r="C42">
        <f t="shared" si="5"/>
        <v>3.8117571984535678E-2</v>
      </c>
      <c r="D42">
        <f>D28</f>
        <v>2.1480808339801281E-2</v>
      </c>
      <c r="E42">
        <f>J28</f>
        <v>3.3507167749591039E-3</v>
      </c>
      <c r="F42">
        <f>ABS(D42-C42)/E42</f>
        <v>4.9651357491823376</v>
      </c>
    </row>
    <row r="43" spans="2:6" x14ac:dyDescent="0.35">
      <c r="B43" s="9" t="s">
        <v>61</v>
      </c>
      <c r="C43">
        <f t="shared" si="5"/>
        <v>3.8117571984535678E-2</v>
      </c>
      <c r="D43">
        <f>F28</f>
        <v>2.5753621430137041E-2</v>
      </c>
      <c r="E43">
        <f>L28</f>
        <v>2.6499871373488479E-3</v>
      </c>
      <c r="F43">
        <f>ABS(D43-C43)/E43</f>
        <v>4.6656643649855685</v>
      </c>
    </row>
    <row r="44" spans="2:6" x14ac:dyDescent="0.35">
      <c r="B44" s="9" t="s">
        <v>62</v>
      </c>
      <c r="C44">
        <f t="shared" si="5"/>
        <v>3.8117571984535678E-2</v>
      </c>
      <c r="D44">
        <f>H28</f>
        <v>4.4396639638511662E-2</v>
      </c>
      <c r="E44">
        <f>N28</f>
        <v>3.3049733236898619E-3</v>
      </c>
      <c r="F44">
        <f>ABS(D44-C44)/E44</f>
        <v>1.8998845191784097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Adam</dc:creator>
  <cp:lastModifiedBy>Moritz Adam</cp:lastModifiedBy>
  <dcterms:created xsi:type="dcterms:W3CDTF">2018-09-18T09:51:12Z</dcterms:created>
  <dcterms:modified xsi:type="dcterms:W3CDTF">2018-09-20T13:20:53Z</dcterms:modified>
</cp:coreProperties>
</file>