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upt" sheetId="1" r:id="rId4"/>
    <sheet state="visible" name="Statistics" sheetId="2" r:id="rId5"/>
    <sheet state="visible" name="Curve" sheetId="3" r:id="rId6"/>
    <sheet state="visible" name="Chart2" sheetId="4" r:id="rId7"/>
    <sheet state="visible" name="bnn" sheetId="5" r:id="rId8"/>
    <sheet state="visible" name="Form Responses 1" sheetId="7" r:id="rId9"/>
  </sheets>
  <definedNames/>
  <calcPr/>
</workbook>
</file>

<file path=xl/sharedStrings.xml><?xml version="1.0" encoding="utf-8"?>
<sst xmlns="http://schemas.openxmlformats.org/spreadsheetml/2006/main" count="3105" uniqueCount="1433">
  <si>
    <t>Sources can be outdated very quickly and thus will be updated periodically - otherwise refer also to state ministries etc. where numbers differ as updating checks are made by us from Kreis (district) to Landes (state) or within the district websites</t>
  </si>
  <si>
    <t>Land</t>
  </si>
  <si>
    <t>Anzahl Bestätigte Coronavirus Fälle Gestern (Verifiziert)</t>
  </si>
  <si>
    <t>Anzahl Bestätigte Coronavirus Fälle Heute (Verifiziert)</t>
  </si>
  <si>
    <t>Anzahl Crowdsourced Coronavirus Fälle Heute</t>
  </si>
  <si>
    <t>Change</t>
  </si>
  <si>
    <t>Bevölkerungszahl (31.12.2018)</t>
  </si>
  <si>
    <t>Fälle pro 100.000 Einwohner</t>
  </si>
  <si>
    <t>1. Stadt, Landkreis getrennt</t>
  </si>
  <si>
    <t>Todesfälle</t>
  </si>
  <si>
    <t>Genesen</t>
  </si>
  <si>
    <t>Data can be used for reproduction with attribution to "Risklayer GmbH (www.risklayer.com) and Center for Disaster Management and Risk Reduction Technology (CEDIM) at Karlsruhe Institute of Technology (KIT) and the Risklayer-CEDIM SARS-CoV-2 Crowdsourcing Contributors".</t>
  </si>
  <si>
    <t>2. Datum prüfen</t>
  </si>
  <si>
    <t>Schleswig-Holstein</t>
  </si>
  <si>
    <t>Please watch out for Landkreis vs. Stadt. Bitte aufpassen, dass ihr nicht Kreisfreie Stadt und Landkreis verwechselt - Vielen Dank  (and Thanks) für die Hilfe und Bereitschaft, Trends für Deutschland auf Kreisebene darzustellen!</t>
  </si>
  <si>
    <t>HIER BITTE ANFANGEN</t>
  </si>
  <si>
    <t>3. Offiziell Kreis oder Landesebene Gesundheitsamt Webseite</t>
  </si>
  <si>
    <t>Contact: James Daniell (@JamesEDaniell on Twitter) or via the Risklayer Website; and Johannes Brand (@JohannesBrand98).</t>
  </si>
  <si>
    <t>Erste</t>
  </si>
  <si>
    <t>4. Städte innerhalb Kreise trennen und sollten richtig zusammenaddieren. z.B Oberallgäu und Kempten.</t>
  </si>
  <si>
    <t>Contributors?</t>
  </si>
  <si>
    <t>Hamburg</t>
  </si>
  <si>
    <t>Zweite</t>
  </si>
  <si>
    <t>Dritte</t>
  </si>
  <si>
    <t>GEN</t>
  </si>
  <si>
    <t>BEZ</t>
  </si>
  <si>
    <t>AGS</t>
  </si>
  <si>
    <t>Coronavirus Fälle bis 21.03 00:00</t>
  </si>
  <si>
    <t>Änderungsrate (24 Std. bis 21.03 00:00)</t>
  </si>
  <si>
    <t>Coronavirus Fälle heute (verifiziert)</t>
  </si>
  <si>
    <t>CV-Fälle Tagespiegel Verifizierung</t>
  </si>
  <si>
    <t>@Stuqa</t>
  </si>
  <si>
    <t>Quelle 1</t>
  </si>
  <si>
    <t>Quelle 2,3,4...</t>
  </si>
  <si>
    <t>Zeit</t>
  </si>
  <si>
    <t>Bestätigte GESAMTZAHL der Infektionsfälle (Crowdsourced)</t>
  </si>
  <si>
    <t>Niedersachsen</t>
  </si>
  <si>
    <t>Quarantine</t>
  </si>
  <si>
    <t>Nothilfe (Stationär/Intensiv)</t>
  </si>
  <si>
    <t xml:space="preserve">Zeit (Datum, Uhrzeit) </t>
  </si>
  <si>
    <t>Quelle (Sollte nur Landesamt, Gesundheitsamt oder Offiziell sein)</t>
  </si>
  <si>
    <t>Contributor</t>
  </si>
  <si>
    <t>NEU</t>
  </si>
  <si>
    <t>Geprüft (1)</t>
  </si>
  <si>
    <t>Geprüft (2) Berechtigte</t>
  </si>
  <si>
    <t>Zwischenstand Geprüft</t>
  </si>
  <si>
    <t>Risklayer Geprüft (Tagesende)</t>
  </si>
  <si>
    <t>Coronavirus Fälle heute (verifiziert, blockiert) 23:25</t>
  </si>
  <si>
    <t>Coronavirus Todesfälle heute (verifiziert, blockiert)</t>
  </si>
  <si>
    <t>Todesfall Quelle</t>
  </si>
  <si>
    <t>@passix_</t>
  </si>
  <si>
    <t>Crowdsourced Infektionen</t>
  </si>
  <si>
    <t>Main Source / Hauptquelle</t>
  </si>
  <si>
    <t>Bremen</t>
  </si>
  <si>
    <t>Dithmarschen</t>
  </si>
  <si>
    <t>Kreis</t>
  </si>
  <si>
    <t>@LunaticMax</t>
  </si>
  <si>
    <t>Nordrhein-Westfalen</t>
  </si>
  <si>
    <t>https://www.dithmarschen.de/Neues-erfahren/Pressemitteilungen</t>
  </si>
  <si>
    <t>https://www.schleswig-holstein.de/DE/Landesregierung/I/Presse/_documents/Corona-Liste_Kreise.html</t>
  </si>
  <si>
    <t>@MiKu33599841</t>
  </si>
  <si>
    <t>Hessen</t>
  </si>
  <si>
    <t>Datum</t>
  </si>
  <si>
    <t>https://schleswig-holstein.de/DE/Landesregierung/I/Presse/_documents/Corona-Liste_Kreise.html</t>
  </si>
  <si>
    <t>Fälle</t>
  </si>
  <si>
    <t>neue Fälle</t>
  </si>
  <si>
    <t>@TMartini_1982</t>
  </si>
  <si>
    <t>Rheinland-Pfalz</t>
  </si>
  <si>
    <t>Stand</t>
  </si>
  <si>
    <t>@JamesEDaniell</t>
  </si>
  <si>
    <t>04.03.</t>
  </si>
  <si>
    <t>@RomanGrabolle</t>
  </si>
  <si>
    <t>Baden-Württemberg</t>
  </si>
  <si>
    <t>05.03.2020</t>
  </si>
  <si>
    <t>05.03.</t>
  </si>
  <si>
    <t>05.03.2020 | 23:00</t>
  </si>
  <si>
    <t>06.03.</t>
  </si>
  <si>
    <t>06.03.2020 | 20:00</t>
  </si>
  <si>
    <t>07.03.</t>
  </si>
  <si>
    <t>@rr</t>
  </si>
  <si>
    <t>08.03.2020 | 03:00</t>
  </si>
  <si>
    <t>Bayern</t>
  </si>
  <si>
    <t>08.03.</t>
  </si>
  <si>
    <t>09.03.2020 | 00:00</t>
  </si>
  <si>
    <t>09.03.</t>
  </si>
  <si>
    <t>10.03.2020 | 00:00</t>
  </si>
  <si>
    <t>10.03.</t>
  </si>
  <si>
    <t>11.03.2020 | 00:00</t>
  </si>
  <si>
    <t>11.03.</t>
  </si>
  <si>
    <t>11.03.2020 | 21:00</t>
  </si>
  <si>
    <t>12.03.</t>
  </si>
  <si>
    <t>12.03.2020 | 21:00</t>
  </si>
  <si>
    <t>13.03.</t>
  </si>
  <si>
    <t>14.03.2020 | 00:00</t>
  </si>
  <si>
    <t>Flensburg</t>
  </si>
  <si>
    <t>Kreisfreie Stadt</t>
  </si>
  <si>
    <t>14.03.</t>
  </si>
  <si>
    <t>15.03.2020 | 00:00</t>
  </si>
  <si>
    <t>@MKayCedar</t>
  </si>
  <si>
    <t>15.03.</t>
  </si>
  <si>
    <t>Saarland</t>
  </si>
  <si>
    <t>https://www.flensburg.de/Startseite/Informationen-zum-Coronavirus.php?object=tx,2306.5&amp;ModID=7&amp;FID=2306.20374.1</t>
  </si>
  <si>
    <t>16.03.2020 | 00:00</t>
  </si>
  <si>
    <t>16.03.</t>
  </si>
  <si>
    <t>17.03.2020 | 00:00</t>
  </si>
  <si>
    <t>17.03.</t>
  </si>
  <si>
    <t>18.03.2020 | 00:00</t>
  </si>
  <si>
    <t>18.03.</t>
  </si>
  <si>
    <t>19.03.2020 | 00:00</t>
  </si>
  <si>
    <t>19.03.</t>
  </si>
  <si>
    <t>20.03.2020 | 00:00</t>
  </si>
  <si>
    <t>20.03.</t>
  </si>
  <si>
    <t>21.03.2020 | 00:00</t>
  </si>
  <si>
    <t>@gitscher</t>
  </si>
  <si>
    <t>Berlin</t>
  </si>
  <si>
    <t>Herzogtum Lauenburg</t>
  </si>
  <si>
    <t>https://www.kreis-rz.de/index.phtml?mNavID=1814.183&amp;sNavID=1814.183&amp;La=1</t>
  </si>
  <si>
    <t>Kiel</t>
  </si>
  <si>
    <t>@PAmapleleaf</t>
  </si>
  <si>
    <t>Brandenburg</t>
  </si>
  <si>
    <t>https://www.kiel.de/de/gesundheit_soziales/gesundheit_vorsorgen_heilen/infektionsschutz/coronavirus.php</t>
  </si>
  <si>
    <t>@freek_one / Marcel M</t>
  </si>
  <si>
    <t>Mecklenburg-Vorpommern</t>
  </si>
  <si>
    <t>Lübeck</t>
  </si>
  <si>
    <t>@ruboerner</t>
  </si>
  <si>
    <t>https://www.luebeck.de/de/rathaus/verwaltung/gesundheitsamt/infektionsschutz/coronavirus.html</t>
  </si>
  <si>
    <t>Sachsen</t>
  </si>
  <si>
    <t>@distanzreiter</t>
  </si>
  <si>
    <t>Sachsen-Anhalt</t>
  </si>
  <si>
    <t>Neumünster</t>
  </si>
  <si>
    <t>https://www.neumuenster.de/fileadmin/neumuenster.de/media/buergerservice/Berufsfeuerwehr/katastrophenschutz/was_tun_im_kat-fall/PMCoronavirusbestaetigt.pdf</t>
  </si>
  <si>
    <t>@SeitlDaniel</t>
  </si>
  <si>
    <t>Thüringen</t>
  </si>
  <si>
    <t>Arvid Teichtmann</t>
  </si>
  <si>
    <t>Nordfriesland</t>
  </si>
  <si>
    <t>Summe</t>
  </si>
  <si>
    <t>https://www.nordfriesland.de/Kreis-Verwaltung/Aktuelles</t>
  </si>
  <si>
    <t>Ostholstein</t>
  </si>
  <si>
    <t>https://www.kreis-oh.de/Service-Navigation/Start/index.php?object=tx,2454.18562.1&amp;NavID=2454.255</t>
  </si>
  <si>
    <t>Tobias Gu</t>
  </si>
  <si>
    <t>Risklayer Verifizierung 20.03 00 Uhr = 18.257</t>
  </si>
  <si>
    <t>(verifizierte Zwischenstand)</t>
  </si>
  <si>
    <t>(unverifiziert Zwischenstand)</t>
  </si>
  <si>
    <t>@Perix</t>
  </si>
  <si>
    <t>von 400 Landkreisen verifiziert</t>
  </si>
  <si>
    <t>Pinneberg</t>
  </si>
  <si>
    <t>https://www.kreis-pinneberg.de/Coronavirus.html</t>
  </si>
  <si>
    <t xml:space="preserve"> </t>
  </si>
  <si>
    <t>Plön</t>
  </si>
  <si>
    <t>https://www.kreis-ploen.de/B%C3%BCrgerservice/Informationen-zum-Coronavirus</t>
  </si>
  <si>
    <t>Rendsburg-Eckernförde</t>
  </si>
  <si>
    <t>https://www.kreis-rendsburg-eckernfoerde.de/service/aktuelles-coronavirus/</t>
  </si>
  <si>
    <t>Schleswig-Flensburg</t>
  </si>
  <si>
    <t>https://www.schleswig-flensburg.de/Leben-Soziales/Gesundheit/Coronavirus/Corona-Virus-Aktuelle-Informationen-des-Kreises-Schleswig-Flensburg.php?object=tx,2120.1&amp;ModID=7&amp;FID=2475.1421.1&amp;NavID=2120.752&amp;La=1</t>
  </si>
  <si>
    <t>Segeberg</t>
  </si>
  <si>
    <t>https://www.segeberg.de/coronavirus</t>
  </si>
  <si>
    <t>Steinburg</t>
  </si>
  <si>
    <t>https://www.steinburg.de/startseite/presse-aktuelles/meldungen/details/tx_news/allgemeine-informationen-und-verhaltensregeln-zum-coronavirus.html</t>
  </si>
  <si>
    <t>Stormarn</t>
  </si>
  <si>
    <t>https://www.kreis-stormarn.de/aktuelles/pressemeldungen/2020/zahl-der-corona-faelle-im-kreis-stormarn.html</t>
  </si>
  <si>
    <t>https://www.kreis-stormarn.de/aktuelles/pressemeldungen/2020/zahl-der-bestaetigten-corona-faelle-steigt-weiter.html</t>
  </si>
  <si>
    <t>https://www.hamburg.de/coronavirus/pressemeldungen/13721208/2020-03-15-bgv-coronavirus-aktuell/</t>
  </si>
  <si>
    <t>https://www.hamburg.de/coronavirus/13730108/2020-03-18-coronavius-aktueller-stand/</t>
  </si>
  <si>
    <t>Ammerland</t>
  </si>
  <si>
    <t>Landkreis</t>
  </si>
  <si>
    <t>https://www.ammerland.de/Aktuelles/Topthemen/Coronavirus/</t>
  </si>
  <si>
    <t>Aurich</t>
  </si>
  <si>
    <t>https://www.landkreis-aurich.de/soziales-gesundheit/gesundheit/aktuelle-informationen-zum-thema-corona/news.html</t>
  </si>
  <si>
    <t>Braunschweig</t>
  </si>
  <si>
    <t>https://www.braunschweig.de/politik_verwaltung/nachrichten/corona.php#Aktuelle_Informationen</t>
  </si>
  <si>
    <t>Celle</t>
  </si>
  <si>
    <t>https://www.cellesche-zeitung.de/Celle/Aus-der-Stadt/Celle-Stadt/Celle-wegen-Coronavirus-im-Krisenmodus-Geschaeft-in-Innenstadt-geschlossen</t>
  </si>
  <si>
    <t>Cloppenburg</t>
  </si>
  <si>
    <t>https://lkclp.de/gesundheit-soziales/gesundheit/aktuelles-zum-coronavirus--fragen-und-antworten.php?back=true</t>
  </si>
  <si>
    <t>Cuxhaven</t>
  </si>
  <si>
    <t>https://www.landkreis-cuxhaven.de/Corona</t>
  </si>
  <si>
    <t>Population</t>
  </si>
  <si>
    <t>Infections</t>
  </si>
  <si>
    <t>Infections per 1000 population</t>
  </si>
  <si>
    <t>AGS_number</t>
  </si>
  <si>
    <t>01051</t>
  </si>
  <si>
    <t>Delmenhorst</t>
  </si>
  <si>
    <t>https://www.delmenhorst.de/aktuelles/coronavirus.php</t>
  </si>
  <si>
    <t>01001</t>
  </si>
  <si>
    <t>Diepholz</t>
  </si>
  <si>
    <t>01053</t>
  </si>
  <si>
    <t>https://www.diepholz.de/portal/meldungen/einheitliches-vorgehen-zur-eindaemmung-des-coronavirus-900004957-21750.html?rubrik=900000022</t>
  </si>
  <si>
    <t>01002</t>
  </si>
  <si>
    <t>01003</t>
  </si>
  <si>
    <t>Emden</t>
  </si>
  <si>
    <t>01004</t>
  </si>
  <si>
    <t>https://www.emden.de/aktuell/coronavirus</t>
  </si>
  <si>
    <t>https://www.emden.de/rathaus/verwaltung/verwaltungsvorstand/video</t>
  </si>
  <si>
    <t>01054</t>
  </si>
  <si>
    <t>01055</t>
  </si>
  <si>
    <t>Emsland</t>
  </si>
  <si>
    <t>https://www.emsland.de/buerger-behoerde/aktuell/coronavirus/fallzahlen-den-emslaendischen-kommunen.html</t>
  </si>
  <si>
    <t>01056</t>
  </si>
  <si>
    <t>01057</t>
  </si>
  <si>
    <t>01058</t>
  </si>
  <si>
    <t>Friesland</t>
  </si>
  <si>
    <t>https://www.friesland.de/portal/seiten/neuartiges-coronavirus-in-deutschland-informationen-901001117-20800.html?rubrik=901000006</t>
  </si>
  <si>
    <t>01059</t>
  </si>
  <si>
    <t>01060</t>
  </si>
  <si>
    <t>Gifhorn</t>
  </si>
  <si>
    <t>01061</t>
  </si>
  <si>
    <t>https://www.gifhorn.de/der-landkreis/presseportal/presseinformationen/artikel-bekanntmachung/news/aktuelle-informationen-zum-coronavirus/</t>
  </si>
  <si>
    <t>https://www.gifhorn.de/start/nachricht-startseite/news/aktuelle-lage-zum-coronavirus-11/</t>
  </si>
  <si>
    <t>01062</t>
  </si>
  <si>
    <t>02000</t>
  </si>
  <si>
    <t>Goslar</t>
  </si>
  <si>
    <t>03451</t>
  </si>
  <si>
    <t>https://www.harzkurier.de/lokales/osterode/article228725919/32-bestaetigte-Corona-Faelle-im-Landkreis-bis-Mittwochabend.html</t>
  </si>
  <si>
    <t>https://www.landkreis-goslar.de/media/custom/94_6283_1.PDF?1584522010</t>
  </si>
  <si>
    <t>03452</t>
  </si>
  <si>
    <t>03101</t>
  </si>
  <si>
    <t>Göttingen</t>
  </si>
  <si>
    <t>03351</t>
  </si>
  <si>
    <t>https://www.goettingen.de/aktuelles/coronavirus-das-gesundheitsamt-informiert-2020-02-17.html</t>
  </si>
  <si>
    <t>https://www.goettingen.de/aktuelles/coronavirus-32-menschen-in-stadt-und-landkreis-goettingen-infiziert-2020-03-18.html</t>
  </si>
  <si>
    <t>03453</t>
  </si>
  <si>
    <t>03352</t>
  </si>
  <si>
    <t>Grafschaft Bentheim</t>
  </si>
  <si>
    <t>03401</t>
  </si>
  <si>
    <t>https://www.grafschaft-bentheim.de/magazin/artikel.php?artikel=6041&amp;type=2&amp;menuid=893&amp;topmenu=893</t>
  </si>
  <si>
    <t>https://www.grafschaft-bentheim.de/magazin/magazin.php?menuid=893&amp;topmenu=893</t>
  </si>
  <si>
    <t>03251</t>
  </si>
  <si>
    <t>03402</t>
  </si>
  <si>
    <t>Hameln-Pyrmont</t>
  </si>
  <si>
    <t>https://www.hameln-pyrmont.de/Schnellnavigation/Startseite/23-Corona-Fälle-im-Landkreis-Hameln-Pyrmont.php?object=tx,2561.5&amp;ModID=7&amp;FID=2749.5606.1&amp;NavID=2561.7&amp;La=1</t>
  </si>
  <si>
    <t>https://www.hameln-pyrmont.de/Schnellnavigation/Startseite/9-Corona-F%C3%A4lle-im-Landkreis-Hameln-Pyrmont.php?object=tx,2561.5&amp;ModID=7&amp;FID=2749.5589.1&amp;NavID=2561.7</t>
  </si>
  <si>
    <t>03454</t>
  </si>
  <si>
    <t>03455</t>
  </si>
  <si>
    <t>Harburg</t>
  </si>
  <si>
    <t>03159</t>
  </si>
  <si>
    <t>https://www.landkreis-harburg.de/corona</t>
  </si>
  <si>
    <t>03151</t>
  </si>
  <si>
    <t>03153</t>
  </si>
  <si>
    <t>Heidekreis</t>
  </si>
  <si>
    <t>03456</t>
  </si>
  <si>
    <t>https://www.heidekreis.de/home/gesundheit-soziales/gesundheit-veterinaerwesen/infektionsschutzgesetz/neuartiges-coronavirus.aspx</t>
  </si>
  <si>
    <t>03252</t>
  </si>
  <si>
    <t>03353</t>
  </si>
  <si>
    <t>Helmstedt</t>
  </si>
  <si>
    <t>03358</t>
  </si>
  <si>
    <t>https://www.helmstedt.de/verwaltung/dienstleistungen/dienstleistung.php?id=692&amp;menuid=662&amp;refmenuid=1114&amp;reftopmenu=782&amp;topmenu=637</t>
  </si>
  <si>
    <t>03154</t>
  </si>
  <si>
    <t>03254</t>
  </si>
  <si>
    <t>Hildesheim</t>
  </si>
  <si>
    <t>03255</t>
  </si>
  <si>
    <t>Holzminden</t>
  </si>
  <si>
    <t>https://www.landkreishildesheim.de/</t>
  </si>
  <si>
    <t>https://www.landkreishildesheim.de/-Landkreis-Aktuelle-Zahlen-zum-Coronavirus.php?object=tx,2829.5&amp;ModID=7&amp;mobile=off&amp;FID=2829.3127.1</t>
  </si>
  <si>
    <t>03354</t>
  </si>
  <si>
    <t>Lüchow-Dannenberg</t>
  </si>
  <si>
    <t>03355</t>
  </si>
  <si>
    <t>Lüneburg</t>
  </si>
  <si>
    <t>03457</t>
  </si>
  <si>
    <t>Leer</t>
  </si>
  <si>
    <t>https://www.landkreis-holzminden.de/portal/seiten/aktuelles-zum-coronavirus-900000405-25600.html?rubrik=900000005</t>
  </si>
  <si>
    <t>03256</t>
  </si>
  <si>
    <t>Nienburg (Weser)</t>
  </si>
  <si>
    <t>03155</t>
  </si>
  <si>
    <t>Northeim</t>
  </si>
  <si>
    <t>03458</t>
  </si>
  <si>
    <t>Oldenburg</t>
  </si>
  <si>
    <t>https://www.landkreis-leer.de/</t>
  </si>
  <si>
    <t>03403</t>
  </si>
  <si>
    <t>https://www.landkreis-leer.de/Leben-Lernen/Coronavirus</t>
  </si>
  <si>
    <t>Oldenburg (Oldb)</t>
  </si>
  <si>
    <t>03404</t>
  </si>
  <si>
    <t>Osnabrück</t>
  </si>
  <si>
    <t>03459</t>
  </si>
  <si>
    <t>https://www.luechow-dannenberg.de/home/familie-soziales-gesundheit/corona-virus.aspx</t>
  </si>
  <si>
    <t>03356</t>
  </si>
  <si>
    <t>Osterholz</t>
  </si>
  <si>
    <t>03157</t>
  </si>
  <si>
    <t>Peine</t>
  </si>
  <si>
    <t>03241</t>
  </si>
  <si>
    <t>Region Hannover</t>
  </si>
  <si>
    <t>https://www.landkreis-lueneburg.de/</t>
  </si>
  <si>
    <t>https://twitter.com/lk_lueneburg/status/1240240976221831173?s=20</t>
  </si>
  <si>
    <t>03357</t>
  </si>
  <si>
    <t>Rotenburg (Wümme)</t>
  </si>
  <si>
    <t>03102</t>
  </si>
  <si>
    <t>Salzgitter</t>
  </si>
  <si>
    <t>03257</t>
  </si>
  <si>
    <t>Schaumburg</t>
  </si>
  <si>
    <t>https://www.niedersachsen.de/Coronavirus</t>
  </si>
  <si>
    <t>03359</t>
  </si>
  <si>
    <t>Stade</t>
  </si>
  <si>
    <t>03360</t>
  </si>
  <si>
    <t>Uelzen</t>
  </si>
  <si>
    <t>https://www.landkreis-northeim.de/portal/meldungen/uebersicht-0-23900.html?titel=Aktuelle+Meldungen</t>
  </si>
  <si>
    <t>03460</t>
  </si>
  <si>
    <t>Vechta</t>
  </si>
  <si>
    <t>03361</t>
  </si>
  <si>
    <t>Verden</t>
  </si>
  <si>
    <t>03461</t>
  </si>
  <si>
    <t>Wesermarsch</t>
  </si>
  <si>
    <t>https://www.oldenburg-kreis.de/portal/startseite.html</t>
  </si>
  <si>
    <t>03405</t>
  </si>
  <si>
    <t>Wilhelmshaven</t>
  </si>
  <si>
    <t>03462</t>
  </si>
  <si>
    <t>Wittmund</t>
  </si>
  <si>
    <t>https://www.oldenburg.de/startseite/leben-umwelt/soziales/gesundheitsamt/coronavirus/corona-aktuelle-lage-in-oldenburg.html</t>
  </si>
  <si>
    <t>03158</t>
  </si>
  <si>
    <t>Wolfenbüttel</t>
  </si>
  <si>
    <t>03103</t>
  </si>
  <si>
    <t>Wolfsburg</t>
  </si>
  <si>
    <t>04011</t>
  </si>
  <si>
    <t>https://www.landkreis-osnabrueck.de/veterinaer-gesundheit/infektionsschutz/covid-19</t>
  </si>
  <si>
    <t>04012</t>
  </si>
  <si>
    <t>Bremerhaven</t>
  </si>
  <si>
    <t>https://www.landkreis-osnabrueck.de/sites/default/files/pdf_dateien/2020-03-18_dashboard_corona_1200.pdf</t>
  </si>
  <si>
    <t>05711</t>
  </si>
  <si>
    <t>Bielefeld</t>
  </si>
  <si>
    <t>05911</t>
  </si>
  <si>
    <t>Bochum</t>
  </si>
  <si>
    <t>@Anonymous</t>
  </si>
  <si>
    <t>05314</t>
  </si>
  <si>
    <t>Bonn</t>
  </si>
  <si>
    <t>05554</t>
  </si>
  <si>
    <t>Borken</t>
  </si>
  <si>
    <t>05512</t>
  </si>
  <si>
    <t>Bottrop</t>
  </si>
  <si>
    <t>05558</t>
  </si>
  <si>
    <t>Coesfeld</t>
  </si>
  <si>
    <t>05358</t>
  </si>
  <si>
    <t>Düren</t>
  </si>
  <si>
    <t>https://www.landkreis-osterholz.de/portal/meldungen/aktuelle-informationen-zum-coronavirus-901005017-21000.html?rubrik=901000012</t>
  </si>
  <si>
    <t>05111</t>
  </si>
  <si>
    <t>Düsseldorf</t>
  </si>
  <si>
    <t>https://www.landkreis-osterholz.de/portal/meldungen/landkreis-gibt-nochmals-allgemeine-hinweise-zum-umgang-mit-dem-coronavirus-901005077-21000.html?rubrik=901000054</t>
  </si>
  <si>
    <t>05913</t>
  </si>
  <si>
    <t>Dortmund</t>
  </si>
  <si>
    <t>05112</t>
  </si>
  <si>
    <t>Duisburg</t>
  </si>
  <si>
    <t>https://www.landkreis-peine.de/Quicknavigation/Start/Neue-Coronaf%C3%A4lle-im-Landkreis-Peine.php?object=tx,2555.5&amp;ModID=7&amp;FID=2555.6498.1</t>
  </si>
  <si>
    <t>05954</t>
  </si>
  <si>
    <t>Ennepe-Ruhr-Kreis</t>
  </si>
  <si>
    <t>05113</t>
  </si>
  <si>
    <t>Essen</t>
  </si>
  <si>
    <t>05366</t>
  </si>
  <si>
    <t>Euskirchen</t>
  </si>
  <si>
    <t>https://www.hannover.de/Leben-in-der-Region-Hannover/Verwaltungen-Kommunen/Die-Verwaltung-der-Region-Hannover/Region-Hannover/Aktuelle-Informationen-zum-Coronavirus-der-Region-Hannover</t>
  </si>
  <si>
    <t>05754</t>
  </si>
  <si>
    <t>Gütersloh</t>
  </si>
  <si>
    <t>05513</t>
  </si>
  <si>
    <t>Gelsenkirchen</t>
  </si>
  <si>
    <t>05762</t>
  </si>
  <si>
    <t>Höxter</t>
  </si>
  <si>
    <t>https://www.hannover.de/Leben-in-der-Region-Hannover/Gesundheit/Gesundheitsschutz/Coronavirus-in-der-Region-Hannover/Meldungen-zum-Coronavirus/Aktuelle-Informationen-zum-Coronavirus-der-Region-Hannover</t>
  </si>
  <si>
    <t>05914</t>
  </si>
  <si>
    <t>Hagen</t>
  </si>
  <si>
    <t>@YannikAchternbosch</t>
  </si>
  <si>
    <t>05915</t>
  </si>
  <si>
    <t>Hamm</t>
  </si>
  <si>
    <t>https://www.lk-row.de/portal/seiten/coronavirus-sars-cov-2--900000145-23700.html?rubrik=1007</t>
  </si>
  <si>
    <t>05370</t>
  </si>
  <si>
    <t>Heinsberg</t>
  </si>
  <si>
    <t>05758</t>
  </si>
  <si>
    <t>Herford</t>
  </si>
  <si>
    <t>05916</t>
  </si>
  <si>
    <t>Herne</t>
  </si>
  <si>
    <t>https://www.salzgitter.de/</t>
  </si>
  <si>
    <t>05958</t>
  </si>
  <si>
    <t>Hochsauerlandkreis</t>
  </si>
  <si>
    <t>05315</t>
  </si>
  <si>
    <t>Köln</t>
  </si>
  <si>
    <t>05154</t>
  </si>
  <si>
    <t>Kleve</t>
  </si>
  <si>
    <t>https://www.sn-online.de/Schaumburg/Landkreis/Aus-dem-Landkreis/Urlaubsrueckkehrer-Fuenfter-Corona-Fall-im-Landkreis-Schaumburg</t>
  </si>
  <si>
    <t>05114</t>
  </si>
  <si>
    <t>Krefeld</t>
  </si>
  <si>
    <t>05316</t>
  </si>
  <si>
    <t>Leverkusen</t>
  </si>
  <si>
    <t>05766</t>
  </si>
  <si>
    <t>Lippe</t>
  </si>
  <si>
    <t>https://www.landkreis-stade.de/portal/meldungen/coronavirus-aktuelle-lage-informationen-und-hinweise-des-gesundheitsamtes-landkreis-stade-901004416-20350.html?rubrik=901000006</t>
  </si>
  <si>
    <t>05117</t>
  </si>
  <si>
    <t>Mülheim an der Ruhr</t>
  </si>
  <si>
    <t>05515</t>
  </si>
  <si>
    <t>Münster</t>
  </si>
  <si>
    <t>05116</t>
  </si>
  <si>
    <t>Mönchengladbach</t>
  </si>
  <si>
    <t>https://www.landkreis-uelzen.de/home/soziales-familie-und-gesundheit/gesundheit/corona-virus.aspx</t>
  </si>
  <si>
    <t>05962</t>
  </si>
  <si>
    <t>Märkischer Kreis</t>
  </si>
  <si>
    <t>05158</t>
  </si>
  <si>
    <t>Mettmann</t>
  </si>
  <si>
    <t>05770</t>
  </si>
  <si>
    <t>Minden-Lübbecke</t>
  </si>
  <si>
    <t>https://www.landkreis-vechta.de/nc/service/aktuelles/pressemitteilungen/einzelansicht/news/inzwischen-sechs-covid-19-infektionen-im-landkreis-vechta.html</t>
  </si>
  <si>
    <t>05374</t>
  </si>
  <si>
    <t>Oberbergischer Kreis</t>
  </si>
  <si>
    <t>https://www.landkreis-vechta.de/service/aktuelles/pressemitteilungen.html</t>
  </si>
  <si>
    <t>05119</t>
  </si>
  <si>
    <t>Oberhausen</t>
  </si>
  <si>
    <t>05966</t>
  </si>
  <si>
    <t>Olpe</t>
  </si>
  <si>
    <t>https://www.landkreis-verden.de/portal/seiten/aktuelles-zum-coronavirus-geschehen-im-landkreis-verden-901001573-20600.html?rubrik=901000034</t>
  </si>
  <si>
    <t>05774</t>
  </si>
  <si>
    <t>Paderborn</t>
  </si>
  <si>
    <t>05562</t>
  </si>
  <si>
    <t>Recklinghausen</t>
  </si>
  <si>
    <t>05120</t>
  </si>
  <si>
    <t>Remscheid</t>
  </si>
  <si>
    <t>http://www.landkreis-wesermarsch.de/verwaltung-politik/fachdienste-im-ueberblick/gesundheit/aktuelles-coronoavirus.php</t>
  </si>
  <si>
    <t>05362</t>
  </si>
  <si>
    <t>Rhein-Erft-Kreis</t>
  </si>
  <si>
    <t>05162</t>
  </si>
  <si>
    <t>Rhein-Kreis Neuss</t>
  </si>
  <si>
    <t>05382</t>
  </si>
  <si>
    <t>Rhein-Sieg-Kreis</t>
  </si>
  <si>
    <t>https://www.wilhelmshaven.de/Aktuelles/37209-Zwei-weitere-best%C3%A4tigte-Corona-F%C3%A4lle-in-Wilhelmshaven.html?pid=12899</t>
  </si>
  <si>
    <t>05378</t>
  </si>
  <si>
    <t>Rheinisch-Bergischer Kreis</t>
  </si>
  <si>
    <t>https://www.wilhelmshaven.de/</t>
  </si>
  <si>
    <t>05970</t>
  </si>
  <si>
    <t>Siegen-Wittgenstein</t>
  </si>
  <si>
    <t>05974</t>
  </si>
  <si>
    <t>Soest</t>
  </si>
  <si>
    <t>https://www.landkreis-wittmund.de/LebenArbeiten/Gesundheit/Infektionsschutz/Coronavirus.aspx</t>
  </si>
  <si>
    <t>05122</t>
  </si>
  <si>
    <t>Solingen</t>
  </si>
  <si>
    <t>05334</t>
  </si>
  <si>
    <t>Städteregion Aachen</t>
  </si>
  <si>
    <t>05566</t>
  </si>
  <si>
    <t>https://www.lk-wolfenbuettel.de/Aktuelles/Presse/Zweiter-Fall-einer-Infektion-mit-dem-Corona-Virus-im-Landkreis-Wolfenb%C3%BCttel-best%C3%A4tigt.php?object=tx,3282.5&amp;ModID=7&amp;FID=3282.11004.1&amp;NavID=175.225.1</t>
  </si>
  <si>
    <t>Steinfurt</t>
  </si>
  <si>
    <t>https://www.braunschweiger-zeitung.de/wolfenbuettel/article228711753/Erster-bestaetigter-Corona-Fall-im-Landkreis-Wolfenbuettel.html</t>
  </si>
  <si>
    <t>05978</t>
  </si>
  <si>
    <t>Unna</t>
  </si>
  <si>
    <t>05166</t>
  </si>
  <si>
    <t>Viersen</t>
  </si>
  <si>
    <t>05570</t>
  </si>
  <si>
    <t>Warendorf</t>
  </si>
  <si>
    <t>https://www.wolfsburg.de/newsroom/2020/02/26/13/41/coronavirus</t>
  </si>
  <si>
    <t>05170</t>
  </si>
  <si>
    <t>Wesel</t>
  </si>
  <si>
    <t>05124</t>
  </si>
  <si>
    <t>Wuppertal</t>
  </si>
  <si>
    <t>https://www.senatspressestelle.bremen.de/detail.php?gsid=bremen146.c.332125.de&amp;asl=bremen02.c.732.de</t>
  </si>
  <si>
    <t>06431</t>
  </si>
  <si>
    <t>Bergstraße</t>
  </si>
  <si>
    <t>https://www.butenunbinnen.de/nachrichten/gesellschaft/corona-liveticker-bremen-104.html</t>
  </si>
  <si>
    <t>06411</t>
  </si>
  <si>
    <t>Darmstadt</t>
  </si>
  <si>
    <t>06432</t>
  </si>
  <si>
    <t>Darmstadt-Dieburg</t>
  </si>
  <si>
    <t>06412</t>
  </si>
  <si>
    <t>Frankfurt am Main</t>
  </si>
  <si>
    <t>06631</t>
  </si>
  <si>
    <t>Fulda</t>
  </si>
  <si>
    <t>06531</t>
  </si>
  <si>
    <t>Gießen</t>
  </si>
  <si>
    <t>06433</t>
  </si>
  <si>
    <t>Groß-Gerau</t>
  </si>
  <si>
    <t>https://www.bielefeld.de/de/gs/covi/</t>
  </si>
  <si>
    <t>06632</t>
  </si>
  <si>
    <t>Hersfeld-Rotenburg</t>
  </si>
  <si>
    <t>06434</t>
  </si>
  <si>
    <t>Hochtaunuskreis</t>
  </si>
  <si>
    <t>https://www.bochum.de/Corona</t>
  </si>
  <si>
    <t>06611</t>
  </si>
  <si>
    <t>Kassel</t>
  </si>
  <si>
    <t>06633</t>
  </si>
  <si>
    <t>https://www.bonn.de/themen-entdecken/gesundheit-verbraucherschutz/coronavirus.php</t>
  </si>
  <si>
    <t>06532</t>
  </si>
  <si>
    <t>Lahn-Dill-Kreis</t>
  </si>
  <si>
    <t>06533</t>
  </si>
  <si>
    <t>Limburg-Weilburg</t>
  </si>
  <si>
    <t>https://www.mags.nrw/coronavirus-fallzahlen-nrw</t>
  </si>
  <si>
    <t>06435</t>
  </si>
  <si>
    <t>Main-Kinzig-Kreis</t>
  </si>
  <si>
    <t>06436</t>
  </si>
  <si>
    <t>Main-Taunus-Kreis</t>
  </si>
  <si>
    <t>https://www.presse-service.de/data.aspx/static/?ID=1040027f.html</t>
  </si>
  <si>
    <t>06534</t>
  </si>
  <si>
    <t>Marburg-Biedenkopf</t>
  </si>
  <si>
    <t>https://kreis-borken.de/de/service/aktuelles/aktuelle-pressemeldungen/</t>
  </si>
  <si>
    <t>06437</t>
  </si>
  <si>
    <t>Odenwaldkreis</t>
  </si>
  <si>
    <t>06438</t>
  </si>
  <si>
    <t>Offenbach</t>
  </si>
  <si>
    <t>https://www.bottrop.de/soziales/gesundheit/infos-zum-coronavirus/index.php</t>
  </si>
  <si>
    <t>06413</t>
  </si>
  <si>
    <t>Offenbach am Main</t>
  </si>
  <si>
    <t>06439</t>
  </si>
  <si>
    <t>Rheingau-Taunus-Kreis</t>
  </si>
  <si>
    <t>06634</t>
  </si>
  <si>
    <t>Schwalm-Eder-Kreis</t>
  </si>
  <si>
    <t>06535</t>
  </si>
  <si>
    <t>Vogelsbergkreis</t>
  </si>
  <si>
    <t>https://www.kreis-coesfeld.de/nachrichten-details.html?tx_news_pi1%5Bnews%5D=6384&amp;tx_news_pi1%5Bcontroller%5D=News&amp;tx_news_pi1%5Baction%5D=detail&amp;cHash=fbc526888b1c1ad0942c67f01357deb4</t>
  </si>
  <si>
    <t>06635</t>
  </si>
  <si>
    <t>Waldeck-Frankenberg</t>
  </si>
  <si>
    <t>06636</t>
  </si>
  <si>
    <t>Werra-Meißner-Kreis</t>
  </si>
  <si>
    <t>@Schnitzel</t>
  </si>
  <si>
    <t>06440</t>
  </si>
  <si>
    <t>Wetteraukreis</t>
  </si>
  <si>
    <t>06414</t>
  </si>
  <si>
    <t>Wiesbaden</t>
  </si>
  <si>
    <t>https://www.dortmund.de/de/leben_in_dortmund/nachrichtenportal/alle_nachrichten/nachricht.jsp?nid=622746</t>
  </si>
  <si>
    <t>07131</t>
  </si>
  <si>
    <t>Ahrweiler</t>
  </si>
  <si>
    <t>07132</t>
  </si>
  <si>
    <t>Altenkirchen (Westerwald)</t>
  </si>
  <si>
    <t>07331</t>
  </si>
  <si>
    <t>https://www.duisburg.de/allgemein/fachbereiche/gesundheitsamt/corona-virus_allgemeine-informationen.php#Aktuelle_Informationen_zum_Coronavirus-2C_Stand_15-03--2C_09-00_Uhr</t>
  </si>
  <si>
    <t>Alzey-Worms</t>
  </si>
  <si>
    <t>http://www.brd.nrw.de/bausteine/_TT/TT_Corona_Virus_Karte_F.html</t>
  </si>
  <si>
    <t>07332</t>
  </si>
  <si>
    <t>Bad Dürkheim</t>
  </si>
  <si>
    <t>07133</t>
  </si>
  <si>
    <t>Bad Kreuznach</t>
  </si>
  <si>
    <t>07231</t>
  </si>
  <si>
    <t>Bernkastel-Wittlich</t>
  </si>
  <si>
    <t>https://www.kreis-dueren.de/aktuelles/presse/corona-aktuelles.php</t>
  </si>
  <si>
    <t>07134</t>
  </si>
  <si>
    <t>Birkenfeld</t>
  </si>
  <si>
    <t>07135</t>
  </si>
  <si>
    <t>Cochem-Zell</t>
  </si>
  <si>
    <t>07333</t>
  </si>
  <si>
    <t>Donnersbergkreis</t>
  </si>
  <si>
    <t>https://www.duesseldorf.de/?L=</t>
  </si>
  <si>
    <t>07232</t>
  </si>
  <si>
    <t>Eifelkreis Bitburg-Prüm</t>
  </si>
  <si>
    <t>07311</t>
  </si>
  <si>
    <t>Frankenthal (Pfalz)</t>
  </si>
  <si>
    <t>NRW=189 and Duesseldorf = 198... müssen warten</t>
  </si>
  <si>
    <t>07334</t>
  </si>
  <si>
    <t>Germersheim</t>
  </si>
  <si>
    <t>https://www.enkreis.de/</t>
  </si>
  <si>
    <t>07312</t>
  </si>
  <si>
    <t>Kaiserslautern</t>
  </si>
  <si>
    <t>07335</t>
  </si>
  <si>
    <t>https://www.essen.de/gesundheit/coronavirus_aktuell.de.html</t>
  </si>
  <si>
    <t>07111</t>
  </si>
  <si>
    <t>Koblenz</t>
  </si>
  <si>
    <t>07336</t>
  </si>
  <si>
    <t>Kusel</t>
  </si>
  <si>
    <t>07313</t>
  </si>
  <si>
    <t>Landau in der Pfalz</t>
  </si>
  <si>
    <t>https://www.kreis-euskirchen.de/kreishaus/aktuell/neuste-meldung-I.php</t>
  </si>
  <si>
    <t>07314</t>
  </si>
  <si>
    <t>Ludwigshafen am Rhein</t>
  </si>
  <si>
    <t>07315</t>
  </si>
  <si>
    <t>Mainz</t>
  </si>
  <si>
    <t>07339</t>
  </si>
  <si>
    <t>Mainz-Bingen</t>
  </si>
  <si>
    <t>https://www.gelsenkirchen.de/de/Soziales/Gesundheit/Coronavirus/</t>
  </si>
  <si>
    <t>07137</t>
  </si>
  <si>
    <t>Mayen-Koblenz</t>
  </si>
  <si>
    <t>07316</t>
  </si>
  <si>
    <t>Neustadt an der Weinstraße</t>
  </si>
  <si>
    <t>07138</t>
  </si>
  <si>
    <t>Neuwied</t>
  </si>
  <si>
    <t>https://www.kreis-guetersloh.de/aktuelles/corona/</t>
  </si>
  <si>
    <t>07317</t>
  </si>
  <si>
    <t>Pirmasens</t>
  </si>
  <si>
    <t>07140</t>
  </si>
  <si>
    <t>Rhein-Hunsrück-Kreis</t>
  </si>
  <si>
    <t>https://www.hagen.de/web/de/hagen_de/home.html</t>
  </si>
  <si>
    <t>07141</t>
  </si>
  <si>
    <t>Rhein-Lahn-Kreis</t>
  </si>
  <si>
    <t>07338</t>
  </si>
  <si>
    <t>Rhein-Pfalz-Kreis</t>
  </si>
  <si>
    <t>07337</t>
  </si>
  <si>
    <t>Südliche Weinstraße</t>
  </si>
  <si>
    <t>07340</t>
  </si>
  <si>
    <t>Südwestpfalz</t>
  </si>
  <si>
    <t>https://www.hamm.de/corona</t>
  </si>
  <si>
    <t>07318</t>
  </si>
  <si>
    <t>Speyer</t>
  </si>
  <si>
    <t>07211</t>
  </si>
  <si>
    <t>Trier</t>
  </si>
  <si>
    <t>07235</t>
  </si>
  <si>
    <t>Trier-Saarburg</t>
  </si>
  <si>
    <t>07233</t>
  </si>
  <si>
    <t>Vulkaneifel</t>
  </si>
  <si>
    <t>https://www.kreis-heinsberg.de/aktuelles/aktuelles/?pid=5142</t>
  </si>
  <si>
    <t>07143</t>
  </si>
  <si>
    <t>Westerwaldkreis</t>
  </si>
  <si>
    <t>07319</t>
  </si>
  <si>
    <t>Worms</t>
  </si>
  <si>
    <t>https://www.kreis-herford.de/LEBEN/Gesund-sein-und-bleiben/Infektionen-und-Krankheiten/Informationen-zum-Coronavirus</t>
  </si>
  <si>
    <t>07320</t>
  </si>
  <si>
    <t>Zweibrücken</t>
  </si>
  <si>
    <t>https://www.kreis-herford.de/LEBEN/Gesund-sein-und-bleiben/Infektionen-und-Krankheiten/Informationen-zum-Coronavirus/</t>
  </si>
  <si>
    <t>08425</t>
  </si>
  <si>
    <t>Alb-Donau-Kreis</t>
  </si>
  <si>
    <t>08115</t>
  </si>
  <si>
    <t>Böblingen</t>
  </si>
  <si>
    <t>08211</t>
  </si>
  <si>
    <t>Baden-Baden</t>
  </si>
  <si>
    <t>Stadtkreis</t>
  </si>
  <si>
    <t>https://www.herne.de/Stadt-und-Leben/Gesundheit/Informationen-zum-Coronavirus/</t>
  </si>
  <si>
    <t>08426</t>
  </si>
  <si>
    <t>Biberach</t>
  </si>
  <si>
    <t>08435</t>
  </si>
  <si>
    <t>Bodenseekreis</t>
  </si>
  <si>
    <t>08315</t>
  </si>
  <si>
    <t>Breisgau-Hochschwarzwald</t>
  </si>
  <si>
    <t>https://www.hochsauerlandkreis.de/startseite/pressemeldungen/pressemeldung-_Corona_Virus__49_Erkrankte_im_HSK___Notrufnummern_110_und_112_nicht_fuer_Coronafragen_nutzen.php</t>
  </si>
  <si>
    <t>08235</t>
  </si>
  <si>
    <t>Calw</t>
  </si>
  <si>
    <t>https://www.hochsauerlandkreis.de/startseite/pressemeldungen/pressemeldung-_Corona_Virus__Vier_Erkrankte_stationaer_untergebracht__82_insgesamt___Entscheidung_zu_Beitragsrueckerstattungen_spaetestens_im_April.php</t>
  </si>
  <si>
    <t>08316</t>
  </si>
  <si>
    <t>Emmendingen</t>
  </si>
  <si>
    <t>08236</t>
  </si>
  <si>
    <t>Enzkreis</t>
  </si>
  <si>
    <t>08116</t>
  </si>
  <si>
    <t>Esslingen</t>
  </si>
  <si>
    <t>https://www.kreis-hoexter.de/service-kontakt/pressestelle/pressemitteilungen/4205.Update-von-Sonntag-Keine-neuen-Faelle-des-Coronavirus-im-Kreis-Hoexter.html</t>
  </si>
  <si>
    <t>08311</t>
  </si>
  <si>
    <t>Freiburg im Breisgau</t>
  </si>
  <si>
    <t>08237</t>
  </si>
  <si>
    <t>Freudenstadt</t>
  </si>
  <si>
    <t>08117</t>
  </si>
  <si>
    <t>Göppingen</t>
  </si>
  <si>
    <t>https://www.kleve.de/de/inhalt/aktuelles/</t>
  </si>
  <si>
    <t>08221</t>
  </si>
  <si>
    <t>Heidelberg</t>
  </si>
  <si>
    <t>08135</t>
  </si>
  <si>
    <t>Heidenheim</t>
  </si>
  <si>
    <t>08121</t>
  </si>
  <si>
    <t>Heilbronn</t>
  </si>
  <si>
    <t>https://www.koeln.de/koeln/nachrichten/lokales/coronavirus-in-koeln-der-aktuelle-stand_1144487.html</t>
  </si>
  <si>
    <t>08125</t>
  </si>
  <si>
    <t>08126</t>
  </si>
  <si>
    <t>Hohenlohekreis</t>
  </si>
  <si>
    <t>08212</t>
  </si>
  <si>
    <t>Karlsruhe</t>
  </si>
  <si>
    <t>https://www.krefeld.de/de/inhalt/informationen-zum-thema-corona-virus/</t>
  </si>
  <si>
    <t>https://www.krefeld.de/de/inhalt/coronavirus/</t>
  </si>
  <si>
    <t>08215</t>
  </si>
  <si>
    <t>08335</t>
  </si>
  <si>
    <t>Konstanz</t>
  </si>
  <si>
    <t>https://www.leverkusen.de/leben-in-lev/gesundheit/info-zu-corona-virus.php</t>
  </si>
  <si>
    <t>08336</t>
  </si>
  <si>
    <t>Lörrach</t>
  </si>
  <si>
    <t>https://www.leverkusen.de/leben-in-lev/gesundheit/info-zu-corona-virus.php#c0</t>
  </si>
  <si>
    <t>08118</t>
  </si>
  <si>
    <t>Ludwigsburg</t>
  </si>
  <si>
    <t>08128</t>
  </si>
  <si>
    <t>Main-Tauber-Kreis</t>
  </si>
  <si>
    <t>08222</t>
  </si>
  <si>
    <t>Mannheim</t>
  </si>
  <si>
    <t>https://www.kreis-lippe.de/?object=tx|2001.7113.1</t>
  </si>
  <si>
    <t>https://www.kreis-lippe.de/offen-sympathisch-zukunftsorientiert/Aktuell/Aktuelle-Informationen-zum-Coronavirus-in-Lippe-Stand-18-03-2020-Uhrzeit-12-Uhr-%C3%9Cber-100-Coronaf%C3%A4lle-im-Kreis-Lippe.php?object=tx,2.1&amp;ModID=7&amp;FID=2001.7245.1&amp;NavID=2001.45&amp;La=1</t>
  </si>
  <si>
    <t>08225</t>
  </si>
  <si>
    <t>Neckar-Odenwald-Kreis</t>
  </si>
  <si>
    <t>08317</t>
  </si>
  <si>
    <t>Ortenaukreis</t>
  </si>
  <si>
    <t>08136</t>
  </si>
  <si>
    <t>Ostalbkreis</t>
  </si>
  <si>
    <t>08231</t>
  </si>
  <si>
    <t>Pforzheim</t>
  </si>
  <si>
    <t>08216</t>
  </si>
  <si>
    <t>Rastatt</t>
  </si>
  <si>
    <t>08436</t>
  </si>
  <si>
    <t>Ravensburg</t>
  </si>
  <si>
    <t>https://www.maerkischer-kreis.de/</t>
  </si>
  <si>
    <t>08119</t>
  </si>
  <si>
    <t>Rems-Murr-Kreis</t>
  </si>
  <si>
    <t>https://www.maerkischer-kreis.de/service/pressemeldungen/presseservice1040278.php</t>
  </si>
  <si>
    <t>08415</t>
  </si>
  <si>
    <t>Reutlingen</t>
  </si>
  <si>
    <t>08226</t>
  </si>
  <si>
    <t>Rhein-Neckar-Kreis</t>
  </si>
  <si>
    <t>https://www.kreis-mettmann.de/</t>
  </si>
  <si>
    <t>08325</t>
  </si>
  <si>
    <t>Rottweil</t>
  </si>
  <si>
    <t>08127</t>
  </si>
  <si>
    <t>Schwäbisch Hall</t>
  </si>
  <si>
    <t>https://www.minden-luebbecke.de/Startseite/index.php?object=tx%7c2832.14.1&amp;FID=2832.2977.1&amp;NavID=2832.1</t>
  </si>
  <si>
    <t>08326</t>
  </si>
  <si>
    <t>Schwarzwald-Baar-Kreis</t>
  </si>
  <si>
    <t>https://www.minden-luebbecke.de/Startseite/index.php?object=tx%7c2832.14.1&amp;FID=2832.2995.1&amp;NavID=2832.1</t>
  </si>
  <si>
    <t>08437</t>
  </si>
  <si>
    <t>Sigmaringen</t>
  </si>
  <si>
    <t>http://www.notfallmg.de/de/</t>
  </si>
  <si>
    <t>08111</t>
  </si>
  <si>
    <t>Stuttgart</t>
  </si>
  <si>
    <t>08416</t>
  </si>
  <si>
    <t>Tübingen</t>
  </si>
  <si>
    <t>https://www.muelheim-ruhr.de/cms/fragen_und_antworten_zum_corona-virus.html?fuid=aefaab3fc99d3b0c1b5547a1c0512a83#aktuell</t>
  </si>
  <si>
    <t>08327</t>
  </si>
  <si>
    <t>Tuttlingen</t>
  </si>
  <si>
    <t>08421</t>
  </si>
  <si>
    <t>Ulm</t>
  </si>
  <si>
    <t>bezreg-muenster.de/de/im_fokus/uebergreifende_themen/coronavirus/coronavirus_allgemein/index.html</t>
  </si>
  <si>
    <t>https://www.muenster.de/</t>
  </si>
  <si>
    <t>08337</t>
  </si>
  <si>
    <t>Waldshut</t>
  </si>
  <si>
    <t>https://www.bezreg-muenster.de/de/presse/2020/2020-03-06_corona-infektionen/index.html</t>
  </si>
  <si>
    <t>08417</t>
  </si>
  <si>
    <t>Zollernalbkreis</t>
  </si>
  <si>
    <t>http://www.oberbergischer-kreis.de/cms200/startseite/</t>
  </si>
  <si>
    <t>09771</t>
  </si>
  <si>
    <t>Aichach-Friedberg</t>
  </si>
  <si>
    <t>http://www.oberbergischer-kreis.de/cms200/aktuelles/pressemitteilungen/artikel/68903/index.shtml</t>
  </si>
  <si>
    <t>Unbenannte Frage</t>
  </si>
  <si>
    <t>09171</t>
  </si>
  <si>
    <t>Altötting</t>
  </si>
  <si>
    <t>Option 1</t>
  </si>
  <si>
    <t>diese Einträge werden in der Gesamtsumme nicht mitgezählt, da keine Zahl</t>
  </si>
  <si>
    <t xml:space="preserve">jetzt wirds doppelt gezählt :) (Gemeldete Werte jeweils Gesamt für Stadt und Land, ist aber jeweils  bei Stadt und Land eingetragen) </t>
  </si>
  <si>
    <t>09361</t>
  </si>
  <si>
    <t>Amberg</t>
  </si>
  <si>
    <t>Lösung: bei den Stadtkreisen jeweils eine 0 eintragen um doppelte Zählung zu verhindern bis seperate Daten bekannt sind</t>
  </si>
  <si>
    <t>https://www.oberhausen.de/de/index.php</t>
  </si>
  <si>
    <t xml:space="preserve">*Mecklenburg-Vorpommern ausser Schwerin hatte heute keine Aufteilung (vorherige Tag Aufteilung mit den 100 (MV Gesundheitsamt) + 8 in Schwerin seit dem Bericht wurden eingetragen.  </t>
  </si>
  <si>
    <t>09371</t>
  </si>
  <si>
    <t>Amberg-Sulzbach</t>
  </si>
  <si>
    <t>Laut Mecklenburg-Vorpommern Regierungsportal gibt es heute doch aktuelle Zahlen (Stand 19.3.2020) @LunaticMax</t>
  </si>
  <si>
    <t>wäre es möglich in Statics ein Feld einzufügen, das zeigt wievele Landkreise schon endgültig verifiziert sind? so ala 230/300</t>
  </si>
  <si>
    <t>09561</t>
  </si>
  <si>
    <t>Ansbach</t>
  </si>
  <si>
    <t>https://www.kreis-olpe.de/Quicknavigation/Startseite/Corona-Virus-%C3%9Cbersicht.php?object=tx,3123.5&amp;ModID=7&amp;FID=3125.1097.1</t>
  </si>
  <si>
    <t>09571</t>
  </si>
  <si>
    <t>09661</t>
  </si>
  <si>
    <t>Aschaffenburg</t>
  </si>
  <si>
    <t>https://www.kreis-paderborn.de/kreis_paderborn/aktuelles/pressemitteilungen/ausschuesse-abgesat.php</t>
  </si>
  <si>
    <t>09671</t>
  </si>
  <si>
    <t>09761</t>
  </si>
  <si>
    <t>https://www.kreis-re.de/Inhalte/Buergerservice/Gesundheit_und_Ernaehrung/Infektionsschutz/Coronavirus.asp</t>
  </si>
  <si>
    <t>Augsburg</t>
  </si>
  <si>
    <t>09772</t>
  </si>
  <si>
    <t>09672</t>
  </si>
  <si>
    <t>Bad Kissingen</t>
  </si>
  <si>
    <t>https://remscheid.de/pressearchiv/meldungen-2020/03-maerz/146380100000143530.php</t>
  </si>
  <si>
    <t>09173</t>
  </si>
  <si>
    <t>Bad Tölz-Wolfratshausen</t>
  </si>
  <si>
    <t>https://www.rhein-erft-kreis.de/coronavirus</t>
  </si>
  <si>
    <t>09461</t>
  </si>
  <si>
    <t>Bamberg</t>
  </si>
  <si>
    <t>09471</t>
  </si>
  <si>
    <t>https://www.rhein-kreis-neuss.de/de/verwaltung-politik/pressemeldungen/2020/174-aktuell-44-infektionen-mit-dem-coronavirus-im-rhein-kreis-neuss.html</t>
  </si>
  <si>
    <t>09462</t>
  </si>
  <si>
    <t>Bayreuth</t>
  </si>
  <si>
    <t>09472</t>
  </si>
  <si>
    <t>09172</t>
  </si>
  <si>
    <t>Berchtesgadener Land</t>
  </si>
  <si>
    <t>09372</t>
  </si>
  <si>
    <t>Cham</t>
  </si>
  <si>
    <t>https://www.rhein-sieg-kreis.de/corona</t>
  </si>
  <si>
    <t>09463</t>
  </si>
  <si>
    <t>Coburg</t>
  </si>
  <si>
    <t>09473</t>
  </si>
  <si>
    <t>09174</t>
  </si>
  <si>
    <t>Dachau</t>
  </si>
  <si>
    <t>https://www.rbk-direkt.de/news/28836/52-bestaetigte-corona-faelle-im-rheinisch-bergischen-kreis-</t>
  </si>
  <si>
    <t>09271</t>
  </si>
  <si>
    <t>Deggendorf</t>
  </si>
  <si>
    <t>09773</t>
  </si>
  <si>
    <t>Dillingen a.d. Donau</t>
  </si>
  <si>
    <t>https://www.siegen-wittgenstein.de/Kreisverwaltung/Aktuelles/Aktuelle-Meldungen/5-neue-Coronaf%C3%A4lle-in-Siegen-Wittgenstein-Kreisverwaltung-bleibt-ab-Dienstag-17-M%C3%A4rz-geschlossen.php?object=tx,2170.14.1&amp;ModID=7&amp;FID=2170.2482.1&amp;NavID=2170.58&amp;La=1&amp;call=suche</t>
  </si>
  <si>
    <t>09279</t>
  </si>
  <si>
    <t>Dingolfing-Landau</t>
  </si>
  <si>
    <t>09779</t>
  </si>
  <si>
    <t>Donau-Ries</t>
  </si>
  <si>
    <t>09175</t>
  </si>
  <si>
    <t>Ebersberg</t>
  </si>
  <si>
    <t>https://www.kreis-soest.de/pressemitteilungen/presseservice/1040275.php</t>
  </si>
  <si>
    <t>https://www.kreis-soest.de/gesundheit_verbraucher/gesundheit/infektionsschutz/corona/Corona.php</t>
  </si>
  <si>
    <t>09176</t>
  </si>
  <si>
    <t>Eichstätt</t>
  </si>
  <si>
    <t>09177</t>
  </si>
  <si>
    <t>Erding</t>
  </si>
  <si>
    <t>https://www.solingen.de/de/inhalt/coronavirus/</t>
  </si>
  <si>
    <t>09562</t>
  </si>
  <si>
    <t>Erlangen</t>
  </si>
  <si>
    <t>http://www.aachen.de/DE/stadt_buerger/notfall_informationen/corona/aktuelles/index.html</t>
  </si>
  <si>
    <t>09572</t>
  </si>
  <si>
    <t>Erlangen-Höchstadt</t>
  </si>
  <si>
    <t>09179</t>
  </si>
  <si>
    <t>Fürstenfeldbruck</t>
  </si>
  <si>
    <t>https://www.kreis-steinfurt.de/kv_steinfurt/Aktuelles/Slider/Informationen%20Coronavirus/</t>
  </si>
  <si>
    <t>09563</t>
  </si>
  <si>
    <t>Fürth</t>
  </si>
  <si>
    <t>09573</t>
  </si>
  <si>
    <t>http://www.presse-service.de/data.aspx/static/1040576.html</t>
  </si>
  <si>
    <t>@</t>
  </si>
  <si>
    <t>09474</t>
  </si>
  <si>
    <t>Forchheim</t>
  </si>
  <si>
    <t>09178</t>
  </si>
  <si>
    <t>Freising</t>
  </si>
  <si>
    <t>https://www.kreis-unna.de/nachrichten/n/update-coronavirus-1/</t>
  </si>
  <si>
    <t>09272</t>
  </si>
  <si>
    <t>Freyung-Grafenau</t>
  </si>
  <si>
    <t>https://www.kreis-viersen.de/</t>
  </si>
  <si>
    <t>09774</t>
  </si>
  <si>
    <t>Günzburg</t>
  </si>
  <si>
    <t>09180</t>
  </si>
  <si>
    <t>Garmisch-Partenkirchen</t>
  </si>
  <si>
    <t>https://www.kreis-warendorf.de/aktuelles/presseinformationen/</t>
  </si>
  <si>
    <t>09674</t>
  </si>
  <si>
    <t>Haßberge</t>
  </si>
  <si>
    <t>09464</t>
  </si>
  <si>
    <t>Hof</t>
  </si>
  <si>
    <t>https://www.kreis-wesel.de/de/presse/aktueller-stand-der-infektionsfaelle-mit-coronavirus-covid-19-im-kreis-wesel-2851183/</t>
  </si>
  <si>
    <t>https://www.kreis-wesel.de/de/presse/aktueller-stand-der-infektionsfaelle-mit-coronavirus-covid-19-im-kreis-wesel-1424873/</t>
  </si>
  <si>
    <t>09475</t>
  </si>
  <si>
    <t>https://www.wuppertal.de/presse/meldungen/meldungen-2020/februar20/corona-virus-information.php</t>
  </si>
  <si>
    <t>09161</t>
  </si>
  <si>
    <t>Ingolstadt</t>
  </si>
  <si>
    <t>09762</t>
  </si>
  <si>
    <t>Kaufbeuren</t>
  </si>
  <si>
    <t>https://www.kreis-bergstrasse.de/magazin/artikel.php?artikel=7325&amp;menuid=473&amp;topmenu=467</t>
  </si>
  <si>
    <t>09273</t>
  </si>
  <si>
    <t>Kelheim</t>
  </si>
  <si>
    <t>09763</t>
  </si>
  <si>
    <t>Kempten (Allgäu)</t>
  </si>
  <si>
    <t>https://www.darmstadt.de/nachrichten/darmstadt-aktuell/news/x-1</t>
  </si>
  <si>
    <t>https://www.darmstadt.de/nachrichten/darmstadt-aktuell/news/ausbreitung-des-coronavirus</t>
  </si>
  <si>
    <t>09675</t>
  </si>
  <si>
    <t>Kitzingen</t>
  </si>
  <si>
    <t>https://perspektive.ladadi.de/index.php?id=137</t>
  </si>
  <si>
    <t>09476</t>
  </si>
  <si>
    <t>Kronach</t>
  </si>
  <si>
    <t>https://soziales.hessen.de/gesundheit/infektionsschutz/coronavirus-sars-cov-2/taegliche-uebersicht-der-bestaetigten-sars-cov-2-faelle-hessen</t>
  </si>
  <si>
    <t>09477</t>
  </si>
  <si>
    <t>Kulmbach</t>
  </si>
  <si>
    <t>09181</t>
  </si>
  <si>
    <t>Landsberg am Lech</t>
  </si>
  <si>
    <t>https://www.landkreis-fulda.de/buergerservice/gesundheit/aktuelles#c11139</t>
  </si>
  <si>
    <t>09261</t>
  </si>
  <si>
    <t>Landshut</t>
  </si>
  <si>
    <t>09274</t>
  </si>
  <si>
    <t>https://www.lkgi.de/gesundheit-und-soziales/3060-gesundheitsamt-informiert-br-ueber-coronavirus</t>
  </si>
  <si>
    <t>09478</t>
  </si>
  <si>
    <t>Lichtenfels</t>
  </si>
  <si>
    <t>09776</t>
  </si>
  <si>
    <t>Lindau (Bodensee)</t>
  </si>
  <si>
    <t>https://www.gross-gerau.de/Quicknavigation/Startseite/Corona_BGM_Aufruf.php?object=tx,2289.7&amp;ModID=7&amp;FID=2289.15595.1&amp;NavID=2289.1&amp;NavID=2289.68</t>
  </si>
  <si>
    <t>09183</t>
  </si>
  <si>
    <t>Mühldorf a. Inn</t>
  </si>
  <si>
    <t>09162</t>
  </si>
  <si>
    <t>München</t>
  </si>
  <si>
    <t>https://www.hef-rof.de/presse/nachrichten-archiv/1566-zwei-neue-corona-faelle-im-landkreis</t>
  </si>
  <si>
    <t>09184</t>
  </si>
  <si>
    <t>https://www.hochtaunuskreis.de/Informationen+der+Kreisverwaltung+zum+Corona+Virus/Lage%C3%BCbersicht.html</t>
  </si>
  <si>
    <t>09677</t>
  </si>
  <si>
    <t>Main-Spessart</t>
  </si>
  <si>
    <t>09764</t>
  </si>
  <si>
    <t>Memmingen</t>
  </si>
  <si>
    <t>https://www.kassel.de/aktuelles/aktuelle-meldungen/coronavirus.php</t>
  </si>
  <si>
    <t>09182</t>
  </si>
  <si>
    <t>Miesbach</t>
  </si>
  <si>
    <t>09676</t>
  </si>
  <si>
    <t>Miltenberg</t>
  </si>
  <si>
    <t>@RR_ralfr</t>
  </si>
  <si>
    <t>09564</t>
  </si>
  <si>
    <t>Nürnberg</t>
  </si>
  <si>
    <t>09574</t>
  </si>
  <si>
    <t>Nürnberger Land</t>
  </si>
  <si>
    <t>https://www.lahn-dill-kreis.de/buergerservice/gesundheitsamt/hygiene-infektion/lahn-dill-kreisdecoronavirus/</t>
  </si>
  <si>
    <t>09775</t>
  </si>
  <si>
    <t>Neu-Ulm</t>
  </si>
  <si>
    <t>https://www.landkreis-limburg-weilburg.de/</t>
  </si>
  <si>
    <t>09185</t>
  </si>
  <si>
    <t>Neuburg-Schrobenhausen</t>
  </si>
  <si>
    <t>09373</t>
  </si>
  <si>
    <t>Neumarkt i.d. OPf.</t>
  </si>
  <si>
    <t>https://www.mkk.de/aktuelles/pressemitteilungen_1/pressemitteilung_1174336.html</t>
  </si>
  <si>
    <t>09575</t>
  </si>
  <si>
    <t>Neustadt a.d. Aisch-Bad Windsheim</t>
  </si>
  <si>
    <t>09374</t>
  </si>
  <si>
    <t>Neustadt a.d. Waldnaab</t>
  </si>
  <si>
    <t>https://www.mtk.org/Coronavirus-8588.htm</t>
  </si>
  <si>
    <t>09780</t>
  </si>
  <si>
    <t>Oberallgäu</t>
  </si>
  <si>
    <t>https://www.marburg-biedenkopf.de/Pressemitteilungen/2020/03/102-2020-Corona-Folgemeldung-9.php</t>
  </si>
  <si>
    <t>09777</t>
  </si>
  <si>
    <t>Ostallgäu</t>
  </si>
  <si>
    <t>09262</t>
  </si>
  <si>
    <t>Passau</t>
  </si>
  <si>
    <t>https://www.odenwaldkreis.de/index.php?id=195&amp;tx_news_pi1%5Bnews%5D=2191&amp;tx_news_pi1%5Bcontroller%5D=News&amp;tx_news_pi1%5Baction%5D=detail&amp;cHash=b0b9d51ec2c8419190d90b958dd40c06</t>
  </si>
  <si>
    <t>09275</t>
  </si>
  <si>
    <t>09186</t>
  </si>
  <si>
    <t>Pfaffenhofen a.d. Ilm</t>
  </si>
  <si>
    <t>https://www.kreis-offenbach.de/Themen/Gesundheit-Verbraucher-schutz/akut/Corona/Kreisverwaltung-schlie%C3%9Ft-f%C3%BCr-das-Publikum-komplett.php?object=tx,2896.5&amp;ModID=7&amp;FID=2896.8447.1&amp;NavID=2896.1061&amp;La=1</t>
  </si>
  <si>
    <t>09276</t>
  </si>
  <si>
    <t>Regen</t>
  </si>
  <si>
    <t>https://www.offenbach.de/leben-in-of/gesundheit/dir-6/coronavirus.php#c0</t>
  </si>
  <si>
    <t>09362</t>
  </si>
  <si>
    <t>Regensburg</t>
  </si>
  <si>
    <t>09375</t>
  </si>
  <si>
    <t>https://www.rheingau-taunus.de/aktuelles/hinweise/detail/informationen-zum-coronavirus.html</t>
  </si>
  <si>
    <t>09673</t>
  </si>
  <si>
    <t>Rhön-Grabfeld</t>
  </si>
  <si>
    <t>https://www.schwalm-eder-kreis.de/Aktuelles/Aktuelle-Informationen-zum-neuartigen-Coronavirus-Covid-19/Aktuelle-Zahlen-Schwalm-Eder.htm?</t>
  </si>
  <si>
    <t>09163</t>
  </si>
  <si>
    <t>Rosenheim</t>
  </si>
  <si>
    <t>09187</t>
  </si>
  <si>
    <t>https://www.vogelsbergkreis.de/kreisverwaltung/presse/ansicht.html?tx_ttnews%5Btt_news%5D=8565&amp;cHash=356a8df8b497242be96eb2f519321ea3</t>
  </si>
  <si>
    <t>09576</t>
  </si>
  <si>
    <t>Roth</t>
  </si>
  <si>
    <t>https://www.landkreis-waldeck-frankenberg.de/city_info/webaccessibility/index.cfm?modul_id=2&amp;record_id=109129</t>
  </si>
  <si>
    <t>09277</t>
  </si>
  <si>
    <t>Rottal-Inn</t>
  </si>
  <si>
    <t>09565</t>
  </si>
  <si>
    <t>Schwabach</t>
  </si>
  <si>
    <t>https://www.werra-meissner-kreis.de/fileadmin/01_Homepage_Kreisverwaltung/Fachbereiche_und_Einrichtungen/VL_Stab_Verwaltungsleitung_und_-steuerung/POE_Presse_und_Oeffentlichkeitsarbeit_Buergerreferent_Kultur/Presse-_und_OEffentlichkeitsarbeit/Pressemitteilungen/Pressemitteilungen_2020/03_Maerz/20.03.16_Erster_Coronafall_WMK.pdf</t>
  </si>
  <si>
    <t>09376</t>
  </si>
  <si>
    <t>Schwandorf</t>
  </si>
  <si>
    <t>09662</t>
  </si>
  <si>
    <t>Schweinfurt</t>
  </si>
  <si>
    <t>09678</t>
  </si>
  <si>
    <t>09188</t>
  </si>
  <si>
    <t>Starnberg</t>
  </si>
  <si>
    <t>https://www.wetteraukreis.de/aktuelles/corona/pressemitteilungen-corona/detail/news/gemeinsames-schreiben-der-kreisspitze-zu-corona/</t>
  </si>
  <si>
    <t>09263</t>
  </si>
  <si>
    <t>Straubing</t>
  </si>
  <si>
    <t>09278</t>
  </si>
  <si>
    <t>Straubing-Bogen</t>
  </si>
  <si>
    <t>https://www.wiesbaden.de/leben-in-wiesbaden/gesundheit/gesundheitsfoerderung/infos-coronavirus.php</t>
  </si>
  <si>
    <t>09377</t>
  </si>
  <si>
    <t>Tirschenreuth</t>
  </si>
  <si>
    <t>09189</t>
  </si>
  <si>
    <t>Traunstein</t>
  </si>
  <si>
    <t>https://www.kreis-ahrweiler.de/presse.php?lfdnrp=9069</t>
  </si>
  <si>
    <t>https://www.kreis-ahrweiler.de/presse.php?lfdnrp=9072</t>
  </si>
  <si>
    <t>09778</t>
  </si>
  <si>
    <t>Unterallgäu</t>
  </si>
  <si>
    <t>09663</t>
  </si>
  <si>
    <t>Würzburg</t>
  </si>
  <si>
    <t>https://www.kreis-altenkirchen.de/INTERNET/Quicknavigation/Startseite-Kreis-Altenkirchen/Corona-Landkreis-Altenkirchen-will-Klarheit-zu-Veranstaltungsabsagen.php?object=tx,2154.7&amp;ModID=7&amp;FID=2333.4870.1&amp;NavID=2154.2&amp;NavID=2154.12</t>
  </si>
  <si>
    <t>09679</t>
  </si>
  <si>
    <t>09577</t>
  </si>
  <si>
    <t>Weißenburg-Gunzenhausen</t>
  </si>
  <si>
    <t>09363</t>
  </si>
  <si>
    <t>Weiden i.d. OPf.</t>
  </si>
  <si>
    <t>https://www.kreis-alzey-worms.eu/verwaltung/aktuelles/corona-virus.php</t>
  </si>
  <si>
    <t>https://www.kreis-alzey-worms.eu/verwaltung/aktuelles/meldungen/2020_03_18_3780787059_meldung.php</t>
  </si>
  <si>
    <t>09190</t>
  </si>
  <si>
    <t>Weilheim-Schongau</t>
  </si>
  <si>
    <t>09479</t>
  </si>
  <si>
    <t>Wunsiedel i. Fichtelgebirge</t>
  </si>
  <si>
    <t>https://www.kreis-alzey-worms.eu/verwaltung/aktuelles/meldungen/2020_03_19_1826517263_meldung.php</t>
  </si>
  <si>
    <t>10042</t>
  </si>
  <si>
    <t>Merzig-Wadern</t>
  </si>
  <si>
    <t>https://www.kreis-bad-duerkheim.de/kv_bad_duerkheim/Aktuelles/Aktuelles%20%C3%9Cbersicht/Informationen%20zu%20Corona-Virustyp%20COVID%2019/</t>
  </si>
  <si>
    <t>10043</t>
  </si>
  <si>
    <t>Neunkirchen</t>
  </si>
  <si>
    <t>10041</t>
  </si>
  <si>
    <t>Regionalverband Saarbrücken</t>
  </si>
  <si>
    <t>https://www.kreis-badkreuznach.de/kreisverwaltung/organisation/amt-7-gesundheitsamt/coronavirus/aktuellste-meldung-aus-dem-landkreis/</t>
  </si>
  <si>
    <t>10044</t>
  </si>
  <si>
    <t>Saarlouis</t>
  </si>
  <si>
    <t>10045</t>
  </si>
  <si>
    <t>Saarpfalz-Kreis</t>
  </si>
  <si>
    <t>https://www.bernkastel-wittlich.de/aktuelles/details/news/zwei-weitere-covid-19-faelle-im-landkreis-bernkastel-wittlich/</t>
  </si>
  <si>
    <t>10046</t>
  </si>
  <si>
    <t>St. Wendel</t>
  </si>
  <si>
    <t>11000</t>
  </si>
  <si>
    <t>https://www.birkenfeld-enzkreis.de/buergerservice/corona/aktuelle-informationen-zum-corona-virus-id_2629/</t>
  </si>
  <si>
    <t>12060</t>
  </si>
  <si>
    <t>Barnim</t>
  </si>
  <si>
    <t>12051</t>
  </si>
  <si>
    <t>Brandenburg an der Havel</t>
  </si>
  <si>
    <t>https://www.cochem-zell.de/kv_cochem_zell/Unsere%20Themen/Gesundheitsamt/Informationen%20%C3%BCber%20das%20Coronavirus/Gesundheitsamt%20informiert%20%C3%BCber%20den%20aktuellen%20Stand%20der%20Corona-F%C3%A4lle%20im%20Landkreis%20und%20appelliert%20weiterhin%20an%20die%20Eigenverantwortung/</t>
  </si>
  <si>
    <t>https://www.cochem-zell.de/kv_cochem_zell/Unsere%20Themen/Gesundheitsamt/Aktuelle%20Coronafallzahlen%20im%20Landkreis%20Cochem-Zell/</t>
  </si>
  <si>
    <t>12052</t>
  </si>
  <si>
    <t>Cottbus</t>
  </si>
  <si>
    <t>12061</t>
  </si>
  <si>
    <t>Dahme-Spreewald</t>
  </si>
  <si>
    <t>https://www.donnersberg.de/donnersbergkreis/Aktuelles/Aktuelles%20aus%20dem%20Kreishaus/2020/M%C3%A4rz/Gesundheitsamt%20Aktuell%3A%20SARS-CoV-2%20-%2017.%20M%C3%A4rz/</t>
  </si>
  <si>
    <t>12062</t>
  </si>
  <si>
    <t>Elbe-Elster</t>
  </si>
  <si>
    <t>https://www.donnersberg.de/donnersbergkreis/Aktuelles/Aktuelles%20aus%20dem%20Kreishaus/2020/März/Gesundheitsamt%20Aktuell%3A%20SARS-CoV-2%20-%2017.%20März/</t>
  </si>
  <si>
    <t>https://www.bitburg-pruem.de/cms/aktuell/pressemitteilungen</t>
  </si>
  <si>
    <t>12053</t>
  </si>
  <si>
    <t>Frankfurt (Oder)</t>
  </si>
  <si>
    <t>12063</t>
  </si>
  <si>
    <t>Havelland</t>
  </si>
  <si>
    <t>https://www.facebook.com/Stadt.Frankenthal.Pfalz</t>
  </si>
  <si>
    <t>https://www.rhein-pfalz-kreis.de/kv_rpk/Coronavirus/Fallzahlen/</t>
  </si>
  <si>
    <t>12064</t>
  </si>
  <si>
    <t>Märkisch-Oderland</t>
  </si>
  <si>
    <t>https://www.kreis-germersheim.de/kv_germersheim/Unsere%20Themen/Pressemitteilungen/2020/Coronavirus%20-%20Zehn%20positive%20F%C3%A4lle%20im%20Landkreis%20Germersheim%20best%C3%A4tigt/</t>
  </si>
  <si>
    <t>12065</t>
  </si>
  <si>
    <t>Oberhavel</t>
  </si>
  <si>
    <t>https://www.kreis-germersheim.de/kv_germersheim/Unsere%20Themen/Pressemitteilungen/2020/Coronavirus%20-%2020%20positive%20Fälle%20im%20Landkreis%20Germersheim%20bestätigt/</t>
  </si>
  <si>
    <t>12066</t>
  </si>
  <si>
    <t>Oberspreewald-Lausitz</t>
  </si>
  <si>
    <t>https://www.kaiserslautern-kreis.de/aktuelles.html</t>
  </si>
  <si>
    <t>12067</t>
  </si>
  <si>
    <t>Oder-Spree</t>
  </si>
  <si>
    <t>12068</t>
  </si>
  <si>
    <t>Ostprignitz-Ruppin</t>
  </si>
  <si>
    <t>12054</t>
  </si>
  <si>
    <t>Potsdam</t>
  </si>
  <si>
    <t>12069</t>
  </si>
  <si>
    <t>Potsdam-Mittelmark</t>
  </si>
  <si>
    <t>12070</t>
  </si>
  <si>
    <t>Prignitz</t>
  </si>
  <si>
    <t>https://www.koblenz.de/aktuelles/coronavirus/</t>
  </si>
  <si>
    <t>12071</t>
  </si>
  <si>
    <t>Spree-Neiße</t>
  </si>
  <si>
    <t>https://www.kvmyk.de/kv_myk/Aktuelles/Pressemeldungen%202020/Neue%20bestätigte%20Coronafälle%20im%20Kreis%20MYK%20und%20der%20Stadt%20Koblenz%20(18.%20März)/</t>
  </si>
  <si>
    <t>12072</t>
  </si>
  <si>
    <t>Teltow-Fläming</t>
  </si>
  <si>
    <t>https://landkreis-kusel.de/no_cache/aktuelles/news.html</t>
  </si>
  <si>
    <t>https://landkreis-kusel.de/aktuelles/coronavirus-wichtige-hinweise-und-aktuelle-informationen/aktuelle-informationen.html</t>
  </si>
  <si>
    <t>12073</t>
  </si>
  <si>
    <t>Uckermark</t>
  </si>
  <si>
    <t>https://www.suedliche-weinstrasse.de/de/aktuelles/pressemeldungen/2020_066.php</t>
  </si>
  <si>
    <t>13076</t>
  </si>
  <si>
    <t>Ludwigslust-Parchim</t>
  </si>
  <si>
    <t>13071</t>
  </si>
  <si>
    <t>Mecklenburgische Seenplatte</t>
  </si>
  <si>
    <t>13074</t>
  </si>
  <si>
    <t>Nordwestmecklenburg</t>
  </si>
  <si>
    <t>13003</t>
  </si>
  <si>
    <t>Rostock</t>
  </si>
  <si>
    <t>https://www.ludwigshafen.de/buergernah/buergerservice/informationen-zum-coronavirus/informationen-des-gesundheitsamts-des-rhein-pfalz-kreises/</t>
  </si>
  <si>
    <t>13072</t>
  </si>
  <si>
    <t>13004</t>
  </si>
  <si>
    <t>Schwerin</t>
  </si>
  <si>
    <t>13075</t>
  </si>
  <si>
    <t>Vorpommern-Greifswald</t>
  </si>
  <si>
    <t>https://mainz.de/verwaltung-und-politik/buergerservice-online/schutz-gegen-corona-infektionen.php</t>
  </si>
  <si>
    <t>13073</t>
  </si>
  <si>
    <t>https://msagd.rlp.de/de/unsere-themen/gesundheit-und-pflege/gesundheitliche-versorgung/oeffentlicher-gesundheitsdienst-hygiene-und-infektionsschutz/infektionsschutz/informationen-zum-coronavirus-sars-cov-2/</t>
  </si>
  <si>
    <t>Vorpommern-Rügen</t>
  </si>
  <si>
    <t>14625</t>
  </si>
  <si>
    <t>Bautzen</t>
  </si>
  <si>
    <t>https://www.mainz-bingen.de/de/aktuelles/Corona.php</t>
  </si>
  <si>
    <t>14511</t>
  </si>
  <si>
    <t>Chemnitz</t>
  </si>
  <si>
    <t>14612</t>
  </si>
  <si>
    <t>Dresden</t>
  </si>
  <si>
    <t>https://www.kvmyk.de/kv_myk/Slideshow/Corona-Ticker/</t>
  </si>
  <si>
    <t>14521</t>
  </si>
  <si>
    <t>Erzgebirgskreis</t>
  </si>
  <si>
    <t>14626</t>
  </si>
  <si>
    <t>Görlitz</t>
  </si>
  <si>
    <t>14713</t>
  </si>
  <si>
    <t>Leipzig</t>
  </si>
  <si>
    <t>https://www.kreis-neuwied.de/kv_neuwied/Home/Aktuelles/wichtige%20Hinweise%20und%20Informationen/Vierzehnter%20Coronafall%20im%20Landkreis%20Neuwied%20-%20%20Hygienema%C3%9Fnahmen%20beachten%20-%20Hinweise%20der%20Kassen%C3%A4rztlichen%20Vereinigung/</t>
  </si>
  <si>
    <t>14729</t>
  </si>
  <si>
    <t>14627</t>
  </si>
  <si>
    <t>Meißen</t>
  </si>
  <si>
    <t>14522</t>
  </si>
  <si>
    <t>Mittelsachsen</t>
  </si>
  <si>
    <t>https://www.pirmasens-land.de/vg_pirmasens_land/Aktuelles/Aktuelle%20Elterninformation%20zur%20Schlie%C3%9Fung%20der%20Kindertagesst%C3%A4tten%20in%20Rheinland-Pfalz/</t>
  </si>
  <si>
    <t>14730</t>
  </si>
  <si>
    <t>Nordsachsen</t>
  </si>
  <si>
    <t>https://www.kreis-sim.de/Aktuelles/Informationen-zum-Coronavirus/</t>
  </si>
  <si>
    <t>14628</t>
  </si>
  <si>
    <t>Sächsische Schweiz-Osterzgebirge</t>
  </si>
  <si>
    <t>14523</t>
  </si>
  <si>
    <t>Vogtlandkreis</t>
  </si>
  <si>
    <t>14524</t>
  </si>
  <si>
    <t>Zwickau</t>
  </si>
  <si>
    <t>https://www.rhein-lahn-kreis.de/aktuelles/corona/corona-aktueller-stand-15-3/</t>
  </si>
  <si>
    <t>15081</t>
  </si>
  <si>
    <t>Altmarkkreis Salzwedel</t>
  </si>
  <si>
    <t>https://www.rhein-lahn-kreis.de/aktuelles/corona/corona-aktueller-stand-18-3/</t>
  </si>
  <si>
    <t>15082</t>
  </si>
  <si>
    <t>Anhalt-Bitterfeld</t>
  </si>
  <si>
    <t>15083</t>
  </si>
  <si>
    <t>Börde</t>
  </si>
  <si>
    <t>https://www.rhein-pfalz-kreis.de/kv_rpk/Coronavirus/</t>
  </si>
  <si>
    <t>15084</t>
  </si>
  <si>
    <t>Burgenlandkreis</t>
  </si>
  <si>
    <t>15001</t>
  </si>
  <si>
    <t>Dessau-Roßlau</t>
  </si>
  <si>
    <t>https://www.speyer.de/sv_speyer/de/Rathaus/Medien-Infos/Aktuelle%20Infos/Aktuelle%20Informationen%20zum%20Coronavirus/</t>
  </si>
  <si>
    <t>15002</t>
  </si>
  <si>
    <t>Halle (Saale)</t>
  </si>
  <si>
    <t>15085</t>
  </si>
  <si>
    <t>Harz</t>
  </si>
  <si>
    <t>15086</t>
  </si>
  <si>
    <t>Jerichower Land</t>
  </si>
  <si>
    <t>beinhaltet Landau mit 32 (4=Landau)</t>
  </si>
  <si>
    <t>https://www.lksuedwestpfalz.de/aktuelles/nachrichten/2020/maerz/coronavirus-erster-positiver-fall/</t>
  </si>
  <si>
    <t>15003</t>
  </si>
  <si>
    <t>Magdeburg</t>
  </si>
  <si>
    <t>E</t>
  </si>
  <si>
    <t>15087</t>
  </si>
  <si>
    <t>Mansfeld-Südharz</t>
  </si>
  <si>
    <t>https://www.trier-saarburg.de/</t>
  </si>
  <si>
    <t>https://www.trier.de/rathaus-buerger-in/aktuelles/trier.de-news/coronavirus/</t>
  </si>
  <si>
    <t>15088</t>
  </si>
  <si>
    <t>Saalekreis</t>
  </si>
  <si>
    <t>https://www.trier-saarburg.de/news/Corona-PM3</t>
  </si>
  <si>
    <t>15089</t>
  </si>
  <si>
    <t>Salzlandkreis</t>
  </si>
  <si>
    <t>15090</t>
  </si>
  <si>
    <t>Stendal</t>
  </si>
  <si>
    <t>https://www.vulkaneifel.de/aktuelles/aktuelles-aus-rat-und-verwaltung/weitere-bestaetigte-corona-faelle-im-landkreis-vulkaneifel.html</t>
  </si>
  <si>
    <t>15091</t>
  </si>
  <si>
    <t>Wittenberg</t>
  </si>
  <si>
    <t>https://www.vulkaneifel.de/aktuelles.html</t>
  </si>
  <si>
    <t>16077</t>
  </si>
  <si>
    <t>Altenburger Land</t>
  </si>
  <si>
    <t>https://www.westerwaldkreis.de/aktuelles-detailansicht/gesundheitsamt-informiert.html</t>
  </si>
  <si>
    <t>16061</t>
  </si>
  <si>
    <t>Eichsfeld</t>
  </si>
  <si>
    <t>16056</t>
  </si>
  <si>
    <t>Eisenach</t>
  </si>
  <si>
    <t>16051</t>
  </si>
  <si>
    <t>Erfurt</t>
  </si>
  <si>
    <t>https://www.worms.de/de/aktuelles/stadtnachrichten/2020-03-12-16-26-24.php#anchor_25a7a48d_Accordion-Kindergaerten-und-Kindertagesstaetten</t>
  </si>
  <si>
    <t>16052</t>
  </si>
  <si>
    <t>Gera</t>
  </si>
  <si>
    <t>16067</t>
  </si>
  <si>
    <t>Gotha</t>
  </si>
  <si>
    <t>http://www.lkswp.de/corona-info</t>
  </si>
  <si>
    <t>16076</t>
  </si>
  <si>
    <t>Greiz</t>
  </si>
  <si>
    <t>https://www.alb-donau-kreis.de/alb-donau-kreis/startseite/dienstleistungen+service/coronavirus.html</t>
  </si>
  <si>
    <t>16069</t>
  </si>
  <si>
    <t>Hildburghausen</t>
  </si>
  <si>
    <t>16070</t>
  </si>
  <si>
    <t>Ilm-Kreis</t>
  </si>
  <si>
    <t>https://www.landkreis-rastatt.de/Startseite/aktuelles/corona+-+aktuelle+situation+im+landkreis+rastatt+und+stadtkreis+baden-baden.html</t>
  </si>
  <si>
    <t>16053</t>
  </si>
  <si>
    <t>Jena</t>
  </si>
  <si>
    <t>https://www.landkreis-rastatt.de/site/kreis-rastatt/get/documents_E937746122/kreis-rastatt/Objekte/02_Landratsamt/pdf-Dateien/Gesundheitsamt/CORONA_Grafische%20Darstellung%20Landkreis%20Rastatt%20und%20Stadtkreis%20Baden-Baden.pdf</t>
  </si>
  <si>
    <t>16065</t>
  </si>
  <si>
    <t>Kyffhäuserkreis</t>
  </si>
  <si>
    <t>28 (muss mit Rastatt passen)</t>
  </si>
  <si>
    <t>16062</t>
  </si>
  <si>
    <t>Nordhausen</t>
  </si>
  <si>
    <t>https://www.biberach.de/aktuelles/presse/pressemitteilungen-2020/detailansicht-2020/article/corona-teilnehmer-einer-gemeinderatssitzung-positiv-getestet.html</t>
  </si>
  <si>
    <t>16068</t>
  </si>
  <si>
    <t>Sömmerda</t>
  </si>
  <si>
    <t>https://www.krzbb.de/krz_50_111859080-13-_Corona-Oeffentliches-Leben-im-Kreis-Boeblingen-wird-weiter-eingeschraenkt.html</t>
  </si>
  <si>
    <t>16074</t>
  </si>
  <si>
    <t>Saale-Holzland-Kreis</t>
  </si>
  <si>
    <t>16075</t>
  </si>
  <si>
    <t>Saale-Orla-Kreis</t>
  </si>
  <si>
    <t>https://www.swr.de/swraktuell/baden-wuerttemberg/friedrichshafen/coronafaelle-bodensee-oberschwaben-100.html</t>
  </si>
  <si>
    <t>https://www.bodenseekreis.de/de/soziales-gesundheit/gesundheit/infektionsschutz/infektionskrankheiten/corona-virus/</t>
  </si>
  <si>
    <t>16073</t>
  </si>
  <si>
    <t>Saalfeld-Rudolstadt</t>
  </si>
  <si>
    <t>16066</t>
  </si>
  <si>
    <t>Schmalkalden-Meiningen</t>
  </si>
  <si>
    <t>https://www.breisgau-hochschwarzwald.de/pb/Breisgau-Hochschwarzwald/Start/Service+_+Verwaltung/Corona-Virus.html</t>
  </si>
  <si>
    <t>16072</t>
  </si>
  <si>
    <t>Sonneberg</t>
  </si>
  <si>
    <t>16054</t>
  </si>
  <si>
    <t>Suhl</t>
  </si>
  <si>
    <t>https://www.kreis-calw.de/Schnellnavigation/Startseite/19-weitere-Corona-F%C3%A4lle-im-Landkreis-Calw.php?object=tx,2442.14&amp;ModID=7&amp;FID=2442.12277.1</t>
  </si>
  <si>
    <t>https://www.kreis-calw.de/Schnellnavigation/Startseite/Zehn-weitere-Corona-F%C3%A4lle-im-Landkreis-Calw.php?object=tx,2442.14&amp;ModID=7&amp;FID=2442.12274.1</t>
  </si>
  <si>
    <t>16064</t>
  </si>
  <si>
    <t>Unstrut-Hainich-Kreis</t>
  </si>
  <si>
    <t>16063</t>
  </si>
  <si>
    <t>Wartburgkreis</t>
  </si>
  <si>
    <t>https://www.landkreis-emmendingen.de/aktuelles/nachrichten-aus-dem-landkreis/?tx_hwnews_hwnews%5BnewsartikelId%5D=682&amp;tx_hwnews_hwnews%5Baction%5D=show&amp;tx_hwnews_hwnews%5Bcontroller%5D=Newsartikel&amp;cHash=80a38d6febd9dd1cf9d2619f41901d1c</t>
  </si>
  <si>
    <t>16055</t>
  </si>
  <si>
    <t>Weimar</t>
  </si>
  <si>
    <t>https://www.landkreis-emmendingen.de/aktuelles/nachrichten-aus-dem-landkreis/?tx_hwnews_hwnews%5BnewsartikelId%5D=678&amp;tx_hwnews_hwnews%5BcurrentPage%5D=1&amp;tx_hwnews_hwnews%5Baction%5D=show&amp;tx_hwnews_hwnews%5Bcontroller%5D=Newsartikel&amp;cHash=aab4f31affa2b99c5b9059e772a932e4</t>
  </si>
  <si>
    <t>16071</t>
  </si>
  <si>
    <t>Weimarer Land</t>
  </si>
  <si>
    <t>https://sozialministerium.baden-wuerttemberg.de/de/gesundheit-pflege/gesundheitsschutz/infektionsschutz-hygiene/informationen-zu-coronavirus/</t>
  </si>
  <si>
    <t>https://www.enzkreis.de/Quicknavigation/Start/Gesundheitsamt-informiert-%C3%BCber-das-neue-Coronavirus-SARS-CoV-2-18-best%C3%A4tigte-F%C3%A4lle-in-Pforzheim-und-im-Enzkreis.php?object=tx,2891.6&amp;ModID=7&amp;FID=2891.1978.1</t>
  </si>
  <si>
    <t>https://www.landkreis-esslingen.de/start/kultur/caz+stark+ueberlastet.html</t>
  </si>
  <si>
    <t>https://www.landkreis-freudenstadt.de/Startseite/Aktuell/coronavirus.html</t>
  </si>
  <si>
    <t>https://www.landkreis-goeppingen.de/start/_Aktuelles/coronavirus.html</t>
  </si>
  <si>
    <t>https://filstalwelle.de/shortnews/2020-03-18-landkreis-goeppingen-81-personen-mit-corna-virus-infiziert</t>
  </si>
  <si>
    <t>https://www.heidelberg.de/hd/corona-virus_+die+lage+in+heidelberg.html</t>
  </si>
  <si>
    <t>https://www.rhein-neckar-kreis.de/,Lde/start/landratsamt/coronavirus+-+faq.html</t>
  </si>
  <si>
    <t>https://www.info-corona-lrahdh.de/startseite</t>
  </si>
  <si>
    <t>https://www.landkreis-heilbronn.de/informationen-zum-coronavirus.44148.htm</t>
  </si>
  <si>
    <t>https://www.corona-im-hok.de/</t>
  </si>
  <si>
    <t>https://www.hohenlohekreis.de/index.php?id=291&amp;publish[id]=1110500&amp;publish[start]=</t>
  </si>
  <si>
    <t>https://corona.karlsruhe.de/aktuell/aktuelle-informationen-und-zahlen</t>
  </si>
  <si>
    <t>https://corona.karlsruhe.de/aktuell/offiziell-bestaetigte-coronafaelle-im-stadt-und-landkreis-karlsruhe</t>
  </si>
  <si>
    <t>https://www.lrakn.de/Startseite</t>
  </si>
  <si>
    <t>https://www.lrakn.de/,Lde/service-und-verwaltung/aemter/gesundheit+und+versorgung/coronavirus</t>
  </si>
  <si>
    <t>https://www.loerrach-landkreis.de/de/Service-Verwaltung/Fachbereiche/Gesundheit/Sachgebiete/Sachgebiet/Corona</t>
  </si>
  <si>
    <t>https://www.loerrach-landkreis.de/de/Service-Verwaltung/Fachbereiche/Gesundheit/Sachgebiete/Sachgebiet/Corona?skipEntranceUrl</t>
  </si>
  <si>
    <t>https://www.main-tauber-kreis.de/Landratsamt/Aktuelles/Pressemitteilungen/Weiterer-Fall-von-Coronavirus-Infektion-best%C3%A4tigt-Zahlen-17-M%C3%A4rz-.php?object=tx,2894.6&amp;ModID=7&amp;FID=2894.22548.1&amp;NavID=2177.36.1</t>
  </si>
  <si>
    <t>https://www.mannheim.de/de/nachrichten/aktuelle-information-zu-corona-18-03-20</t>
  </si>
  <si>
    <t>https://www.neckar-odenwald-kreis.de/Aktuelle+Themen/Neuigkeiten/___AKTUELLES+UPDATE+%2816_3_2020+um+17_00+Uhr%29___+Informationen+zu+dem+neuartigen+Coronavirus+%28SARS_CoV_2%29-p-5726.html</t>
  </si>
  <si>
    <t>https://www.ortenaukreis.de/corona</t>
  </si>
  <si>
    <t>https://www.ortenaukreis.de/media/custom/2390_5025_1.PDF?1584455070</t>
  </si>
  <si>
    <t>https://www.ostalbkreis.de/sixcms/detail.php?_topnav=36&amp;_sub1=31788&amp;_sub2=32062&amp;_sub3=292448&amp;id=292450</t>
  </si>
  <si>
    <t>https://www.rv.de/Startseite</t>
  </si>
  <si>
    <t>https://www.rems-murr-kreis.de/jugend-gesundheit-soziales/gesundheit/coronavirus-aktuelle-informationen/</t>
  </si>
  <si>
    <t>https://www.kreis-reutlingen.de/de/Aktuelles/Landkreis-aktuell/Landkreis-aktuell?view=publish&amp;item=article&amp;id=1909</t>
  </si>
  <si>
    <t>https://www.schwarzwaelder-bote.de/inhalt.kreis-rottweil-erster-corona-todesfall-im-landkreis.9d46442f-7609-4908-b4e8-19c21d3c9cd0.html</t>
  </si>
  <si>
    <t>https://www.lrasha.de/index.php?id=953?&amp;no_cache=1&amp;publish[id]=1107342&amp;publish[start]=</t>
  </si>
  <si>
    <t>https://www.lrasbk.de/Aktuelles/Neuigkeiten/index.php?object=tx,2961.13152.1&amp;NavID=2961.1467.1</t>
  </si>
  <si>
    <t>https://www.lrasbk.de/Aktuelles/Neuigkeiten/index.php?object=tx,2961.13152.1&amp;NavID=2961.1467&amp;La=1</t>
  </si>
  <si>
    <t>https://www.landkreis-sigmaringen.de/de/Aktuell/Aktuelle-Meldungen/Aktuelle-Meldung?view=publish&amp;item=article&amp;id=2261</t>
  </si>
  <si>
    <t>https://www.landkreis-sigmaringen.de/de/Aktuell/Aktuelle-Meldungen/Aktuelle-Meldung?view=publish&amp;item=article&amp;id=2256</t>
  </si>
  <si>
    <t>https://www.stuttgart.de/item/show/273273/1/9/689988?plist=homepage</t>
  </si>
  <si>
    <t>https://www.gea.de/reutlingen_artikel,-49-f%C3%A4lle-im-kreis-reutlingenrund-um-die-uhr-erreichbarkeit-beim-drk-labore-%C3%BCberlastet-_arid,6241760.html</t>
  </si>
  <si>
    <t>https://www.kreis-tuebingen.de/Startseite.html</t>
  </si>
  <si>
    <t>https://www.schwaebische.de/landkreis/landkreis-tuttlingen/tuttlingen_artikel,-weiterer-corona-fall-im-landkreis-tuttlingen-_arid,11201241.html</t>
  </si>
  <si>
    <t>https://www.landkreis-waldshut.de/aktuelles/</t>
  </si>
  <si>
    <t>https://www.zollernalbkreis.de/aktuelles/nachrichten/antworten+auf+haeufig+gestellte+fragen+zum+neuartigen+coronavirus</t>
  </si>
  <si>
    <t>https://lra-aic-fdb.de/landratsamt/fachbereiche/abteilung-3-oeffentliche-sicherheit/gesundheitsamt/informationen-zum-coronavirus</t>
  </si>
  <si>
    <t>19.03.2020 - morgens</t>
  </si>
  <si>
    <t>https://www.augsburger-allgemeine.de/aichach/Corona-200-Menschen-in-Quarantaene-24-erkrankt-id57095346.html</t>
  </si>
  <si>
    <t>https://www.lra-aoe.de/news/neuartiges-coronavirus-2019-ncov</t>
  </si>
  <si>
    <t>https://www.pnp.de/lokales/landkreis-altoetting/altoetting/Corona-Virus-Aktuell-15-Faelle-im-Landkreis-3640607.html</t>
  </si>
  <si>
    <t>@Seitl Daniel</t>
  </si>
  <si>
    <t>https://www.amberg.de/corona</t>
  </si>
  <si>
    <t>https://www.amberg.de/news/newsdetail/zwei-bestaetigte-corona-faelle-im-stadtgebiet</t>
  </si>
  <si>
    <t>https://www.kreis-as.de/Verwaltung-Politik/Aktuelles/Coronavirus/Weiterer-Coronavirus-Fall-im-Amberg-Sulzbacher-Land.php?object=tx,3131.5&amp;ModID=7&amp;FID=3131.4719.1&amp;NavID=3132.84&amp;La=1</t>
  </si>
  <si>
    <t>https://www.ansbach.de/B%C3%BCrger/Sicherheit-Ordnung/Informationen-zum-Coronavirus</t>
  </si>
  <si>
    <t>https://www.landkreis-ansbach.de/Leben-im-Landkreis/Gesundheit-Soziales/Coronavirus</t>
  </si>
  <si>
    <t>https://www.aschaffenburg.de/Aktuelles/Coronavirus/DE_index_5409_74954.html</t>
  </si>
  <si>
    <t>https://www.landkreis-aschaffenburg.de/wer-macht-was/gesund-soziales/gesund/corona/</t>
  </si>
  <si>
    <t>https://www.augsburg.de/umwelt-soziales/gesundheit/coronavirus</t>
  </si>
  <si>
    <t>https://www.landkreis-augsburg.de/</t>
  </si>
  <si>
    <t>https://www.landkreis-augsburg.de/news/detail/coronavirus/</t>
  </si>
  <si>
    <t>https://www.landkreis-badkissingen.de/buerger--politik/aktuelle-meldungen/informationen-zum-corona-virus/aktuelle-meldungen-zum-coronavirus/10775.Vier-weitere-bestaetigte-Coronafaelle-im-Landkreis-Bad-Kissingen.html</t>
  </si>
  <si>
    <t>https://www.lra-toelz.de/ein-weiterer-coronavirus-fall-im-landkreis-bad-toelz-wolfratshausen-am-sonntag-bestaetigt</t>
  </si>
  <si>
    <t>https://www.landkreis-bamberg.de/Kurzmen%C3%BC/Startseite/index.php?&amp;object=tx,2892.5&amp;ModID=255&amp;FID=2892.1832.1&amp;kat=&amp;kuo=1&amp;call=0&amp;k_sub=0&amp;La=1</t>
  </si>
  <si>
    <t>https://www.landkreis-bamberg.de/Landratsamt/Öffentlichkeitsarbeit/Pressemitteilungen/27-bestätigte-Corona-Infektionen.php?object=tx,2892.5&amp;ModID=7&amp;FID=2892.1846.1&amp;NavID=2892.155.1&amp;La=1</t>
  </si>
  <si>
    <t>https://www.landkreis-bamberg.de/Kurzmen%C3%BC/Startseite/67-Infizierte-in-Stadt-und-Landkreis-Bamberg.php?object=tx,2892.5&amp;ModID=7&amp;FID=2976.2211.1</t>
  </si>
  <si>
    <t>https://www.bayreuth.de/rathaus-buergerservice/leben-in-bayreuth/notfaelle-gesundheit/notfaelle-gesundheit/</t>
  </si>
  <si>
    <t>https://www.landkreis-bayreuth.de/der-landkreis/pressemitteilungen/aktuelle-lage-im-rahmen-der-corona-epidemie/</t>
  </si>
  <si>
    <t>https://www.landkreis-bayreuth.de/umwelt-gesundheit/coronavirus-wir-informieren/allgemeine-informationen/</t>
  </si>
  <si>
    <t>https://www.lra-bgl.de/t/das-landratsamt/aktuelles/details/news///weitere-coronavirus-infektionen-im-landkreis-berchtesgadener-land/</t>
  </si>
  <si>
    <t>https://www.landkreis-cham.de/aktuelles-nachrichten/coronavirus/</t>
  </si>
  <si>
    <t>https://www.lgl.bayern.de/gesundheit/infektionsschutz/infektionskrankheiten_a_z/coronavirus/karte_coronavirus/index.htm</t>
  </si>
  <si>
    <t>https://www.coburg.de/desktopdefault.aspx/tabid-2754/2818_read-16990/</t>
  </si>
  <si>
    <t>https://www.landkreis-coburg.de/2506-0-Coronavirus-Aktueller-Stand-der-Corona-Virus-Infektionen-in-Stadt-und-Landkreis-Coburg.html</t>
  </si>
  <si>
    <t>https://www.landratsamt-dachau.de/aktuelles/pressemitteilungen/aktuelle-lage-zum-coronavirus-im-landkreis-dachau-stand-16032020-1830-uhr/</t>
  </si>
  <si>
    <t>https://www.landratsamt-dachau.de/gesundheit-veterinaerwesen-sicherheitsrecht/gesundheit/infektionsschutz-infektionskrankheiten-umweltmedizin/coronavirus/</t>
  </si>
  <si>
    <t>https://www.landkreis-deggendorf.de/aktuelles/aus-dem-landkreis/info-coronavirus/</t>
  </si>
  <si>
    <t>https://www.landkreis-deggendorf.de/aktuelles/pressemitteilungen-zu-corona/</t>
  </si>
  <si>
    <t>https://alp.dillingen.de/aktuelles/beitrag/informationen-zum-corona-virus-covid-19/</t>
  </si>
  <si>
    <t>https://www.landkreis-dillingen.de/erster-bestaetigter-covid-19-fall-im-landkreis-dillingen</t>
  </si>
  <si>
    <t>https://www.landkreis-dingolfing-landau.de/buergerservice/coronavirus/</t>
  </si>
  <si>
    <t>https://www.landkreis-dingolfing-landau.de/buergerservice/veroeffentlichungen/pressemitteilungen/appell-des-landrates-pflegekraefte-dringend-gesucht/</t>
  </si>
  <si>
    <t>https://www.donau-ries.de/Landratsamt/Buergerservice/Aufgabenbereiche/Gesundheitsamt-Humanmedizin.aspx</t>
  </si>
  <si>
    <t>19.03.2020 - 16:00</t>
  </si>
  <si>
    <t>https://www.augsburger-allgemeine.de/donauwoerth/Corona-16-Infizierte-im-Landkreis-Donau-Ries-id57096441.html</t>
  </si>
  <si>
    <t>https://lra-ebe.de/aktuelles/aktuelle-meldungen/corona-virus-aktuelle-informationen-14-maerz-2020/</t>
  </si>
  <si>
    <t>https://www.landkreis-eichstaett.de/aktuelles/presseberichte/weiterer-bestaetigter-fall-von-covid-19-im-landkreis-eichstaett/</t>
  </si>
  <si>
    <t>https://www.landkreis-eichstaett.de/aktuelles/presseberichte/zwei-weitere-bestaetigte-faelle-von-covid-19-im-landkreis-eichstaett/</t>
  </si>
  <si>
    <t>https://www.lra-ebe.de/aktuelles/aktuelle-meldungen/corona-virus-aktuelle-informationen-stand-16-maerz-2020/</t>
  </si>
  <si>
    <t>https://www.erlangen-hoechstadt.de/aktuelles/meldungen/neuartiges-corona-virus-sars-cov-2/</t>
  </si>
  <si>
    <t>https://lra-fo.de/site/1_home/Pressemitteilungen.php</t>
  </si>
  <si>
    <t>https://www.kreis-freising.de/news-veranstaltungen/news/detail/news/detail/News/aktuelle-informationen-zum-neuartigen-coronavirus-covid-19.html?no_cache=1&amp;cHash=ad817213a4637dc739f3ed46f92e26ac</t>
  </si>
  <si>
    <t>https://www.kreis-freising.de/news-veranstaltungen/news/detail/news/detail/News/aktuelle-informationen-zum-neuartigen-coronavirus-covid-19.html?no_cache=1</t>
  </si>
  <si>
    <t>https://www.freyung-grafenau.de/verwaltung-und-politik/pressemeldungen/details/news/weiterer-corona-fall-im-landkreis/?tx_news_pi1%5Bcontroller%5D=News&amp;tx_news_pi1%5Baction%5D=detail&amp;cHash=22276fde70261e9d5af6f104f9dcf2b3</t>
  </si>
  <si>
    <t>https://www.lra-ffb.de/amt-service/veroeffentlichungen/pressemitteilungen/</t>
  </si>
  <si>
    <t>https://www.fuerth.de/Home/oeffentliches-leben-weiter-eingeschraenkt.aspx</t>
  </si>
  <si>
    <t>https://www.landkreis-fuerth.de/corona.html</t>
  </si>
  <si>
    <t>https://www.lra-gap.de/de/</t>
  </si>
  <si>
    <t>https://www.lra-gap.de/de/coronavirus.html</t>
  </si>
  <si>
    <t>https://landratsamt.landkreis-guenzburg.de/buergerservice/sicherheit-gesundheit-verbraucherschutz/gesundheit/covid-19</t>
  </si>
  <si>
    <t>https://www.hassberge.de/topmenu/startseite/news-ansicht.html?tx_news_pi1%5Bnews%5D=1646&amp;cHash=5982f2a8fbd8823ef0de98fc8f1d2a37</t>
  </si>
  <si>
    <t>https://www.landkreis-hof.de/coronavirus-wir-informieren/</t>
  </si>
  <si>
    <t>https://www.ingolstadt.de/Home/index.php?La=1&amp;object=tx,3052.13907.1&amp;kat=&amp;kuo=2&amp;sub=0&amp;&amp;NavID=2789.411.1</t>
  </si>
  <si>
    <t>x</t>
  </si>
  <si>
    <t>https://www.landkreis-ostallgaeu.de/aktuelles.html</t>
  </si>
  <si>
    <t>https://www.landkreis-kelheim.de/amt-service/coronavirus/</t>
  </si>
  <si>
    <t>https://www.oberallgaeu.org/de/news/detail/corona:-newsticker-oberallgaeu.html</t>
  </si>
  <si>
    <t>https://www.kitzingen.de/buergerservice/aktuelles/aktuelles-2020/corona/</t>
  </si>
  <si>
    <t>https://www.landkreis-kronach.de/aktuelles/meldungen/pressemitteilung-des-landkreises-kronach/</t>
  </si>
  <si>
    <t>landkreis-kronach.de/aktuelles/coronavirus/</t>
  </si>
  <si>
    <t>https://www.facebook.com/kulmbach.stadtportal</t>
  </si>
  <si>
    <t>https://www.landkreis-kulmbach.de/fileadmin/user_upload/Home/Pressebereich/Pressemappen/Coronavirus/PM/PM_200317_Update_Coronavirus-F%C3%A4lle.pdf</t>
  </si>
  <si>
    <t>https://www.landkreis-landsberg.de/aktuelles/pressemitteilungen/corona-virus/</t>
  </si>
  <si>
    <t>http://www.landshut.de/portal/startseite/pressedetails/article/8840/12332.html</t>
  </si>
  <si>
    <t>https://www.landkreis-landshut.de/Landratsamt/Aktuelles.aspx?rssid=f556fe1f-c62f-46a8-ab11-6eaa1479c00a</t>
  </si>
  <si>
    <t>https://www.lkr-lif.de/landratsamt/gesundheit-und-verbraucherschutz/gesundheitswesen/informationen-fuer-die-buerger/coronavirus/index.html</t>
  </si>
  <si>
    <t>https://www.landkreis-lindau.de/B%C3%BCrgerservice-Online-Dienste/B%C3%BCrgerservice/Aktuell/index.php?La=1&amp;object=tx,2846.1038.1&amp;kat=&amp;kuo=2&amp;sub=0</t>
  </si>
  <si>
    <t>https://www.main-spessart.de/themen/gesundheit-soziales/gesundheitsregion-plus/3939.Coronavirus-SARS-CoV-2-COVID-19.html</t>
  </si>
  <si>
    <t>https://www.memmingen.de/aktuell/nachrichten-und-termine/aktuelle-nachrichten/singlenews-aktuelles/news/detail/News/erster-corona-fall-im-stadtgebiet.html</t>
  </si>
  <si>
    <t>https://www.merzig-wadern.de/Kurzmenü/Startseite/-Newsticker-zum-Coronavirus-.php?object=tx,2875.5&amp;ModID=7&amp;FID=2875.1724.1&amp;NavID=1918.1</t>
  </si>
  <si>
    <t>https://www.landkreis-miesbach.de/B%C3%BCrgerservice/Aktuelles/Coronavirus</t>
  </si>
  <si>
    <t>https://www.landkreis-miesbach.de/B%C3%BCrgerservice/Aktuelles/Coronavirus/index.php?object=tx%7c2823.1593.1&amp;NavID=2823.148&amp;La=1</t>
  </si>
  <si>
    <t>https://www.landkreis-miesbach.de/B%C3%BCrgerservice/Aktuelles/Coronavirus/index.php?object=tx%7c2716.864.1&amp;NavID=2823.148&amp;La=1</t>
  </si>
  <si>
    <t>https://www.miltenberg.de/#/de/stadt-miltenberg/default/search/Event/city%3A%22Miltenberg%22/view:list/sort:chronological/mode:next_days,3/calView:month</t>
  </si>
  <si>
    <t>https://www.landkreis-miltenberg.de/Landkreis/Aktuell/Pressearchiv.aspx?orgid={3174651E-8A75-4EDC-8D54-74BBBE9CF8F0}</t>
  </si>
  <si>
    <t>https://www.landkreis-miltenberg.de/Landkreis/Aktuell/Pressearchiv.aspx?orgid={B9244F2B-A8F3-420A-8B45-D85D38F42AA7}</t>
  </si>
  <si>
    <t>https://www.lra-mue.de/buergerservice.html</t>
  </si>
  <si>
    <t>https://www.lra-mue.de/asset/8A356222-9216-4C8B-94F108B4696ACA9C/</t>
  </si>
  <si>
    <t>https://www.lra-mue.de/buergerservice/fachbereiche/gesundheitsamt/aktuelle-gesundheitsinfos.html</t>
  </si>
  <si>
    <t>https://www.muenchen.de/aktuell/2020-03/coronavirus-muenchen-infektion-aktueller-stand.html</t>
  </si>
  <si>
    <t>https://www.landkreis-muenchen.de/themen/verbraucherschutz-gesundheit/gesundheit/coronavirus/</t>
  </si>
  <si>
    <t>https://landkreis.neu-ulm.de/de/aktuelles-detail/coronavirus-ein-neuer-fall-im-landkreis-neu-ulm-gemeldet.html</t>
  </si>
  <si>
    <t>https://landkreis.neu-ulm.de/de/aktuelles-detail/insgesamt-18-faelle-fuer-eine-coronavirus-erkrankung-im-landkreis-neu-ulm-gemeldet.html</t>
  </si>
  <si>
    <t>https://neuburg-schrobenhausen.de/informationen-zum-coronavirus?suche=</t>
  </si>
  <si>
    <t>https://www.landkreis-neumarkt.de/hp794/Aktuelles.htm</t>
  </si>
  <si>
    <t>https://www.kreis-nea.de/amt-verwaltung/veroeffentlichungen/aktuelles.html</t>
  </si>
  <si>
    <t>https://www.facebook.com/Landratsamt.Neustadt.WN</t>
  </si>
  <si>
    <t>https://www.nuernberg.de/internet/stadtportal/coronavirus.html</t>
  </si>
  <si>
    <t>https://landkreis.nuernberger-land.de/index.php?id=6079</t>
  </si>
  <si>
    <t>http://www.passau.de/default.aspx?ID=e553c8db-27d4-46fa-8c54-f0cace69cfe9</t>
  </si>
  <si>
    <t>https://www.landkreis-passau.de/landkreis-verwaltung-politik/aktuelles/aktuelle-meldungen/</t>
  </si>
  <si>
    <t>https://www.landkreis-pfaffenhofen.de/LANDRATSAMT/Geschaeftsverteilung/Geschaeftsverteilungsplan.aspx?view=~/kxp/orgdata/default&amp;orgid=85ae92ca-8b38-4d78-90ab-dfc06520a763</t>
  </si>
  <si>
    <t>https://www.landkreis-pfaffenhofen.de/HOME/Aktuelles/AlleMeldungen.aspx?rssid=0cc4a06e-43b3-482f-89f6-6c046c29fc8f</t>
  </si>
  <si>
    <t>https://www.landkreis-regen.de/informationen-zum-thema-coronavirus/</t>
  </si>
  <si>
    <t>https://www.landkreis-regen.de/zahl-der-infizierten-erneut-gestiegen/</t>
  </si>
  <si>
    <t>https://www.regensburg.de/aktuelles/coronavirus/bestaetigte-covid-19-faelle</t>
  </si>
  <si>
    <t>https://www.regensburg.de/aktuelles/coronavirus</t>
  </si>
  <si>
    <t>https://www.landkreis-regensburg.de/unser-landkreis/aktuelles/coronavirus/</t>
  </si>
  <si>
    <t>https://www.rhoen-grabfeld.de/internet/index.php?page=15492&amp;</t>
  </si>
  <si>
    <t>https://rosenheim.de/aktuell-rathaus/stadt-und-landkreis-rosenheim-aktuelle-informationen-zum-corona-virus.html</t>
  </si>
  <si>
    <t>https://www.landkreis-rosenheim.de/#{2}</t>
  </si>
  <si>
    <t>https://www.landkreis-rosenheim.de/Default.asp?rq_AppGuid=D53E3617FFC7C16729E9ABD3CE049BFAE5B2C888&amp;rq_TargetPageGuid=868C21C44B5C21E6A7E5D94015AA8043B75FFA61&amp;rq_RecId=33363736&amp;rq_MenuGuid=81E6AF0753F9AC2FE91C86253937F9D94C472C26&amp;rq_TemplateKey=73746167655F6170706D61696E&amp;rq_Lang=de</t>
  </si>
  <si>
    <t>https://www.landratsamt-roth.de/</t>
  </si>
  <si>
    <t>https://www.rottal-inn.de/buergerservice-formulare/gesundheitsamt/coronavirus-aktuelle-informationen/</t>
  </si>
  <si>
    <t>https://www.schwabach.de/de/</t>
  </si>
  <si>
    <t>https://www.landkreis-schwandorf.de/index.php?object=tx%7C1901.64&amp;ModID=255&amp;FID=1901.15309.1&amp;&amp;mNavID=1.100&amp;La=1</t>
  </si>
  <si>
    <t>https://www.landkreis-schweinfurt.de/aktuelles/presseportal/details/?tx_news_pi1%5Bnews%5D=928&amp;tx_news_pi1%5Bcontroller%5D=News&amp;tx_news_pi1%5Baction%5D=detail&amp;cHash=5c35f784323e1ad42f938cb9e60a949c</t>
  </si>
  <si>
    <t>http://www.straubing.de/de/buerger-und-soziales/aktuelles/2020/info_corona_virus.php</t>
  </si>
  <si>
    <t>https://www.landkreis-straubing-bogen.de/buergerservice/aktuelles-pressemitteilungen/corona/</t>
  </si>
  <si>
    <t>https://www.kreis-tir.de/buergerservice/aktuelles/news/news/detail/News/20-weitere-faelle-im-landkreis-tirschenreuth-3-weitere-praxen-betroffen-eingeschraenkter-dienstbetri/</t>
  </si>
  <si>
    <t>https://www.kreis-tir.de/buergerservice/aktuelles/news/news/detail/News/ausgangssperre-fuer-die-stadt-mitteteich-47-bestaetigte-faelle-im-landkreis-davon-25-in-der-stadt-mit/</t>
  </si>
  <si>
    <t>https://www.traunstein.com/aktuelles/meldungen/aktuelle-informationen-zum-corona-virus-im-lk-ts-drei-neue-bestaetigte-faelle</t>
  </si>
  <si>
    <t>https://www.landratsamt-unterallgaeu.de/aktuelles/pressemitteilungen.html</t>
  </si>
  <si>
    <t>https://www.landratsamt-unterallgaeu.de/aktuelles/pressemitteilungen/pressemitteilung-detail-ansicht/news/detail/news/corona:-so-schuetzen-sie-sich-und-ihre-mitmenschen.html</t>
  </si>
  <si>
    <t>19.03.2020 - 16:50</t>
  </si>
  <si>
    <t>https://www.augsburger-allgemeine.de/mindelheim/Corona-Update-31-bestaetigte-Faelle-im-Unterallgaeu-id57078311.html</t>
  </si>
  <si>
    <t>https://www.weiden.de/stadt/willkommen/aktuelles/zwei-weitere-coronafaelle-in-weiden</t>
  </si>
  <si>
    <t>https://www.weilheim-schongau.de/aktuelles/aktuelle-meldungen/pressemitteilung-54-2020-vom-16032020/</t>
  </si>
  <si>
    <t>https://www.landkreis-wug.de/presseliveticker-corona/</t>
  </si>
  <si>
    <t>https://www.landkreis-wug.de/newsticker-corona/</t>
  </si>
  <si>
    <t>https://www.landkreis-wunsiedel.de/buergerservice/news/2020/wichtige-informationen-zum-coronavirus-sars-cov-2</t>
  </si>
  <si>
    <t>https://www.wuerzburg.de/themen/gesundheit-soziales/coronavirus/index.html</t>
  </si>
  <si>
    <t>20.03.2020 14:30</t>
  </si>
  <si>
    <t>https://www.landkreis-wuerzburg.de/Auf-einen-Klick/Aktuelles/Coronavirus/54-weitere-Corona-F%C3%A4lle-in-Stadt-und-Landkreis-W%C3%BCrzburg.php?object=tx,2680.5&amp;ModID=7&amp;FID=2680.21417.1&amp;NavID=2680.396&amp;La=1</t>
  </si>
  <si>
    <t>https://www.landkreis-wuerzburg.de/Auf-einen-Klick/Aktuelles/Coronavirus/Sieben-neue-Corona-F%C3%A4lle-in-Stadt-und-Landkreis-W%C3%BCrzburg-Landrat-sagt-Wahlstudio-im-Landratsamt-ab.php?object=tx,2680.5&amp;ModID=7&amp;FID=2680.21372.1&amp;NavID=2680.396&amp;La=1</t>
  </si>
  <si>
    <t>https://www.merzig-wadern.de/Kurzmen%C3%BC/Startseite/-Newsticker-zum-Coronavirus-.php?object=tx,2875.5&amp;ModID=7&amp;FID=2875.1724.1&amp;NavID=1918.1</t>
  </si>
  <si>
    <t>https://www.neunkirchen.de/index.php?id=corona</t>
  </si>
  <si>
    <t>https://www.saarland.de/SID-9933E942-F677190A/59841_254585.htm</t>
  </si>
  <si>
    <t>https://www.regionalverband-saarbruecken.de/presse/nachricht-startseite/news/aktuell-27-bestaetigte-coronavirus-erkrankte-im-regionalverband/?tx_news_pi1%5Bcontroller%5D=News&amp;tx_news_pi1%5Baction%5D=detail&amp;cHash=dbd9b39722210833eabe8e14303aafd1</t>
  </si>
  <si>
    <t>https://www.kreis-saarlouis.de/Aktuelles/Corona-Ticker-Aktuelle-Lage.html?</t>
  </si>
  <si>
    <t>https://www.saarpfalz-kreis.de/images/Gesundheitsamt/2020/Medieninfo_MfSGFF_163_Saarlndisches_Gesundheitsministerium_besttigt_weitere_elf_Erkrankungen_am_Coronavirus.pdf</t>
  </si>
  <si>
    <t>https://www.landkreis-st-wendel.de/der-landkreis/landratsamt/aktuelle-meldungen/</t>
  </si>
  <si>
    <t>https://www.sr.de/sr/home/nachrichten/panorama/corona_aktuelle_fallzahlen_saarland_100.html</t>
  </si>
  <si>
    <t>https://www.berlin.de/sen/gpg/service/presse/2020/pressemitteilung.908263.php</t>
  </si>
  <si>
    <t>https://www.barnim.de/leben-in-barnim/gesundheit/coronavirus.html</t>
  </si>
  <si>
    <t>https://www.stadt-brandenburg.de/leben/gesundheit/coronavirus-ncov/</t>
  </si>
  <si>
    <t>http://www.cottbus.de/verwaltung/gb_iii/gesundheit/coronavirus_covid-19_sars-cov-2.html</t>
  </si>
  <si>
    <t>https://www.dahme-spreewald.info/de/Politik_&amp;_Verwaltung/Verwaltungsstruktur/Dezernat_fuer_Soziales_Jugend_Gesundheit_und_Kultur/Gesundheitsamt/Coronavirus/58651.html</t>
  </si>
  <si>
    <t>https://www.lkee.de/Service-Verwaltung/Kreisverwaltung/Gesundheitsamt/Coronavirus</t>
  </si>
  <si>
    <t>https://www.frankfurt-oder.de/Schnellnavigation/Startseite/OB-Ren%C3%A9-Wilke-informiert-Aktuelles-vom-Tage-Montag-16-M%C3%A4rz-2020.php?object=tx,2616.14&amp;ModID=7&amp;FID=2616.14852.1</t>
  </si>
  <si>
    <t>https://www.havelland.de/coronavirus/</t>
  </si>
  <si>
    <t>https://www.maerkisch-oderland.de/de/aktuelles/pressemitteilung-262020.html</t>
  </si>
  <si>
    <t>https://www.maerkisch-oderland.de/de/aktuelle-lageberichte.html</t>
  </si>
  <si>
    <t>https://www.oberhavel.de/B%C3%BCrgerservice/Gesundheit/Aktuelles-zum-Coronavirus</t>
  </si>
  <si>
    <t>https://www.oberhavel.de/Politik-und-Verwaltung/Verwaltungsstruktur/Büro-des-Landrates/Presse-und-Öffentlichkeitsarbeit/Pressemitteilungen/Treffen-der-Bürgermeister-zur-aktuellen-Lage.php?object=tx,2244.1.1&amp;ModID=7&amp;FID=2244.46769.1&amp;NavID=2244.87&amp;La=1</t>
  </si>
  <si>
    <t>http://www.osl-online.de/news/index.php?rubrik=1</t>
  </si>
  <si>
    <t>https://www.landkreis-oder-spree.de/Service-Aktuelles/Aktuelles/Coronavirus</t>
  </si>
  <si>
    <t>https://www.ostprignitz-ruppin.de/</t>
  </si>
  <si>
    <t>https://www.potsdam.de/177-potsdam-schliesst-kneipen-und-kinos-regelungen-fuer-gaststaetten</t>
  </si>
  <si>
    <t>30 in PNN aber kann nicht die offiziell wert finden</t>
  </si>
  <si>
    <t>https://www.potsdam-mittelmark.de/de/aktuelles-termine/neues-aus-dem-landkreis/aktuelles/?tx_ttnews%5Btt_news%5D=886&amp;cHash=210c04036e2c7639dedc03c272700cd1</t>
  </si>
  <si>
    <t>24 in PNN aber gleich</t>
  </si>
  <si>
    <t>https://www.landkreis-prignitz.de/de/aktuelles/index.php</t>
  </si>
  <si>
    <t>https://www.lkspn.de/aktuelles/aktuelles-landkreis-spree-neisse/informationen_coronavirus.html</t>
  </si>
  <si>
    <t>http://www.teltow-flaeming.de/de/service/gesundheit/corona-virus-dossier.php</t>
  </si>
  <si>
    <t>https://www.uckermark.de/index.phtml?La=1&amp;mNavID=1897.1&amp;object=tx,2203.462.1&amp;kat=&amp;kuo=2&amp;sub=0</t>
  </si>
  <si>
    <t>https://www.uckermark.de/PDF/Erste_best%C3%A4tigte_F%C3%A4lle_einer_Covi1.PDF?ObjSvrID=2203&amp;ObjID=3437&amp;ObjLa=1&amp;Ext=PDF&amp;WTR=1&amp;_ts=1584516990</t>
  </si>
  <si>
    <t>https://www.kreis-lup.de/corona/</t>
  </si>
  <si>
    <t>https://www.lk-mecklenburgische-seenplatte.de/Aktuelles/Presse/Informationen-zu-Corona</t>
  </si>
  <si>
    <t>https://www.nordwestmecklenburg.de/de/aktuelle-meldung.html</t>
  </si>
  <si>
    <t>https://www.rostock.de/pandemie</t>
  </si>
  <si>
    <t>https://www.landkreis-rostock.de/landkreis/aktuelles/news/2020/maerz/coronavirus-2.html</t>
  </si>
  <si>
    <t>https://www.schwerin.de/politik-verwaltung/stadtverwaltung/pressestelle/pressemitteilungen/</t>
  </si>
  <si>
    <t>https://www.kreis-vg.de/Kurzmen%C3%BC/Startseite/Aktuelles-zum-CORONA-Virus.php?object=tx,3079.5&amp;ModID=7&amp;FID=3079.14685.1</t>
  </si>
  <si>
    <t>https://www.lk-vr.de/</t>
  </si>
  <si>
    <t>https://www.landkreis-bautzen.de/lagebericht-corona-virus-im-landkreis-bautzen-stand-16-00-uhr.php</t>
  </si>
  <si>
    <t>https://www.landkreis-bautzen.de/lagebericht-corona-virus-im-landkreis-bautzen-stand-16-00-uuhr.php</t>
  </si>
  <si>
    <t>https://chemnitz.de/chemnitz/de/leben-in-chemnitz/gesundheit/gesundheitsschutz/coronavirus/index.html</t>
  </si>
  <si>
    <t>https://www.sms.sachsen.de/coronavirus.html</t>
  </si>
  <si>
    <t>https://www.dresden.de/de/leben/gesundheit/hygiene/infektionsschutz/corona.php</t>
  </si>
  <si>
    <t>@freek_one / Marcel</t>
  </si>
  <si>
    <t>https://www.erzgebirgskreis.de/de/?no_cache=1</t>
  </si>
  <si>
    <t>https://www.erzgebirgskreis.de/de/nachrichten/aktuelles/?tx_news_pi1%5B%40widget_0%5D%5BcurrentPage%5D=1&amp;tx_news_pi1%5Bnews%5D=7304&amp;tx_news_pi1%5Bcontroller%5D=News&amp;tx_news_pi1%5Baction%5D=detail&amp;cHash=2f41d54ab778b8b898036e403f58b8d8</t>
  </si>
  <si>
    <t>http://coronavirus.landkreis.gr/</t>
  </si>
  <si>
    <t>https://www.leipzig.de/news/news/coronavirus-videostatement-vom-20032020/</t>
  </si>
  <si>
    <t>https://www.landkreisleipzig.de/</t>
  </si>
  <si>
    <t>https://www.landkreisleipzig.de/pressemeldungen.html?pm_id=3766</t>
  </si>
  <si>
    <t>http://www.kreis-meissen.org/15946.html</t>
  </si>
  <si>
    <t>https://www.landkreis-mittelsachsen.de/corona</t>
  </si>
  <si>
    <t>https://www.landkreis-mittelsachsen.de/corona.html</t>
  </si>
  <si>
    <t>https://www.landkreis-nordsachsen.de/infos_zum_coronavirus.html</t>
  </si>
  <si>
    <t>https://www.landratsamt-pirna.de/50282.htm</t>
  </si>
  <si>
    <t>https://www.vogtlandkreis.de/B%C3%BCrgerservice-und-Verwaltung/Infos-und-Services/Pressemitteilungen</t>
  </si>
  <si>
    <t>https://www.landkreis-zwickau.de/index.html</t>
  </si>
  <si>
    <t>https://www.landkreis-zwickau.de/anzahl-der-faelle-weiter-im-ansteigen</t>
  </si>
  <si>
    <t>https://www.altmarkkreis-salzwedel.de/buerger-presseservice/presseservice/pressemitteilungen-neuigkeiten-pressebilder/fuenf-personen-in-sachsen-anhalt-positiv-auf-coronavirus-getestet.aspx</t>
  </si>
  <si>
    <t>http://www.anhalt-bitterfeld.de/media/pdf/corona/coronas-krise_-_presseinformation__16._maerz_2020__14_uhr.pdf</t>
  </si>
  <si>
    <t>http://www.anhalt-bitterfeld.de/de/buergerservice/informationen-zum-coronavirus-20024087.html</t>
  </si>
  <si>
    <t>https://www.landkreis-boerde.de/menschen/gesundheit/coronavirus/aktuelle-kurznachrichten/</t>
  </si>
  <si>
    <t>https://www.burgenlandkreis.de/de/quicklinks/corona-virus-aktuelle-entwicklung-20049167.html</t>
  </si>
  <si>
    <t>https://verwaltung.dessau-rosslau.de/stadt-buerger/neuigkeiten/detailseite/article/corona-virus-breitet-sich-aus.html</t>
  </si>
  <si>
    <t>https://www.halle.de/de/Verwaltung/Presseportal/Nachrichten/index.aspx?NewsId=45334</t>
  </si>
  <si>
    <t>http://www.kreis-hz.de/de/coronavirus.html</t>
  </si>
  <si>
    <t>https://www.lkjl.de/de/index.php?id=223359001131</t>
  </si>
  <si>
    <t>http://magdeburg.de/Start/B%C3%BCrger-Stadt/Aktuelles-Presse/Coronavirus-Covid-19</t>
  </si>
  <si>
    <t>https://www.mansfeldsuedharz.de/de/meldungen/landkreis.html</t>
  </si>
  <si>
    <t>https://www.saalekreis.de/de/aktuelles-publikationen/coronavirus.html</t>
  </si>
  <si>
    <t>https://www.salzlandkreis.de/verwaltung/fachdienste-plattform/34-gesundheit/corona-virus/</t>
  </si>
  <si>
    <t>https://www.landkreis-stendal.de/</t>
  </si>
  <si>
    <t>https://www.landkreis-wittenberg.de/de/aktuelles/informationen-zum-coronavirus.html</t>
  </si>
  <si>
    <t>https://www.altenburgerland.de/sixcms/detail.php?&amp;_nav_id1=2508&amp;_lang=de&amp;id=371691</t>
  </si>
  <si>
    <t>1/0</t>
  </si>
  <si>
    <t>https://www.kreis-eic.de/pressemitteilungen.html</t>
  </si>
  <si>
    <t>https://www.eisenach.de/startseite</t>
  </si>
  <si>
    <t>https://www.wartburgkreis.de/leben-im-wartburgkreis/gesundheit/aktuelle-informationen-zum-corona-virus</t>
  </si>
  <si>
    <t>2 Gesamtzahl in Eisenach, 1 recovered</t>
  </si>
  <si>
    <t>https://www.erfurt.de/ef/de/service/aktuelles/am/2020/135164.html</t>
  </si>
  <si>
    <t>https://www.gera.de/sixcms/detail.php?id=200096&amp;_lang=de</t>
  </si>
  <si>
    <t>https://www.landkreis-gotha.de/</t>
  </si>
  <si>
    <t>https://www.landkreis-greiz.de/landkreis-greiz/aktuell/</t>
  </si>
  <si>
    <t>https://www.landkreis-hildburghausen.de/Schnellnavigation/Startseite/Pressemitteilung-zur-Allgemeinverf%C3%BCgung-des-Landratsamtes-Hildburghausen-zum-Verbot-von-Veranstaltungen-auf-dem-Gebiet-des-Landkreises-Hildburghausen.php?object=tx,2902.5&amp;ModID=7&amp;FID=2902.1369.1</t>
  </si>
  <si>
    <t>https://www.ilm-kreis.de/</t>
  </si>
  <si>
    <t>https://gesundheit.jena.de/de/coronavirus</t>
  </si>
  <si>
    <t>https://www.kyffhaeuser.de/kyf/index.php/buergerservice.html</t>
  </si>
  <si>
    <t>https://www.kyffhaeuser.de/kyf/index.php/pressemeldungen-leser/items/2140.html</t>
  </si>
  <si>
    <t>https://www.landratsamt-nordhausen.de/informationen-coronavirus.html</t>
  </si>
  <si>
    <t>https://www.saaleholzlandkreis.de/index.php?id=2759</t>
  </si>
  <si>
    <t>https://www.saale-orla-kreis.de/sok/</t>
  </si>
  <si>
    <t>http://www.kreis-slf.de/landratsamt/</t>
  </si>
  <si>
    <t>http://www.kreis-slf.de/landratsamt/nachrichtenansicht/archive/2020/m%C3%A4rz/13/article/fuenf-bestaetigte-corona-faelle-im-landkreis/</t>
  </si>
  <si>
    <t>https://www.lra-sm.de/?p=22632</t>
  </si>
  <si>
    <t>https://www.lra-soemmerda.de/</t>
  </si>
  <si>
    <t>https://www.kreis-sonneberg.de/</t>
  </si>
  <si>
    <t>https://www.suhltrifft.de/content/blogsection/41/2246/</t>
  </si>
  <si>
    <t>https://www.unstrut-hainich-kreis.de/</t>
  </si>
  <si>
    <t>https://stadt.weimar.de/nc/aktuell/</t>
  </si>
  <si>
    <t>https://www.weimarerland.de/soziales/index.html</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</si>
</sst>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0.0"/>
    <numFmt numFmtId="165" formatCode="dd/MM/yyyy HH:mm:ss"/>
    <numFmt numFmtId="166" formatCode="#.###.###"/>
    <numFmt numFmtId="167" formatCode="#.##0.00"/>
    <numFmt numFmtId="168" formatCode="dd/mm/yyyy hh:mm:ss"/>
    <numFmt numFmtId="169" formatCode="dd/mm/yyyy hh:mm"/>
    <numFmt numFmtId="170" formatCode="m/d/yyyy h:mm:ss"/>
    <numFmt numFmtId="171" formatCode="m/d/yyyy h:mm"/>
    <numFmt numFmtId="172" formatCode="yyyy-mm-dd hh:mm"/>
    <numFmt numFmtId="173" formatCode="d/m"/>
    <numFmt numFmtId="174" formatCode="dd/mm/yyyy"/>
    <numFmt numFmtId="175" formatCode="m/d/yyyy"/>
    <numFmt numFmtId="176" formatCode="m/d"/>
  </numFmts>
  <fonts count="101">
    <font>
      <sz val="10.0"/>
      <color rgb="FF000000"/>
      <name val="Arial"/>
    </font>
    <font>
      <sz val="11.0"/>
      <color theme="1"/>
      <name val="Comic Sans MS"/>
    </font>
    <font>
      <b/>
      <sz val="12.0"/>
      <color rgb="FF000000"/>
      <name val="Calibri"/>
    </font>
    <font>
      <b/>
      <sz val="11.0"/>
      <color theme="1"/>
      <name val="Comic Sans MS"/>
    </font>
    <font>
      <sz val="11.0"/>
      <color rgb="FF000000"/>
      <name val="Calibri"/>
    </font>
    <font>
      <b/>
      <sz val="11.0"/>
      <color rgb="FF000000"/>
      <name val="Arial"/>
    </font>
    <font>
      <sz val="11.0"/>
      <color rgb="FF000000"/>
      <name val="Arial"/>
    </font>
    <font>
      <b/>
      <sz val="11.0"/>
      <color theme="1"/>
      <name val="Arial"/>
    </font>
    <font/>
    <font>
      <b/>
      <sz val="11.0"/>
      <color rgb="FFFF0000"/>
      <name val="Arial"/>
    </font>
    <font>
      <b/>
      <sz val="11.0"/>
      <color rgb="FF00FF00"/>
      <name val="Arial"/>
    </font>
    <font>
      <color rgb="FFFFFFFF"/>
      <name val="Comic Sans MS"/>
    </font>
    <font>
      <color rgb="FF000000"/>
      <name val="Comic Sans MS"/>
    </font>
    <font>
      <b/>
      <sz val="11.0"/>
      <color rgb="FF000000"/>
      <name val="Calibri"/>
    </font>
    <font>
      <color theme="1"/>
      <name val="Comic Sans MS"/>
    </font>
    <font>
      <sz val="11.0"/>
      <color theme="1"/>
      <name val="Arial"/>
    </font>
    <font>
      <i/>
      <sz val="11.0"/>
      <color theme="1"/>
      <name val="Arial"/>
    </font>
    <font>
      <sz val="11.0"/>
      <color rgb="FF000000"/>
      <name val="Inconsolata"/>
    </font>
    <font>
      <b/>
      <sz val="9.0"/>
      <color rgb="FF000000"/>
      <name val="Arial"/>
    </font>
    <font>
      <b/>
      <color theme="1"/>
      <name val="Arial"/>
    </font>
    <font>
      <u/>
      <color rgb="FF1155CC"/>
      <name val="Arial"/>
    </font>
    <font>
      <u/>
      <color rgb="FF1155CC"/>
      <name val="Arial"/>
    </font>
    <font>
      <color theme="1"/>
      <name val="Arial"/>
    </font>
    <font>
      <color rgb="FF000000"/>
      <name val="Arial"/>
    </font>
    <font>
      <u/>
      <color rgb="FF1155CC"/>
      <name val="Arial"/>
    </font>
    <font>
      <name val="Arial"/>
    </font>
    <font>
      <u/>
      <color rgb="FF1155CC"/>
      <name val="Arial"/>
    </font>
    <font>
      <b/>
      <name val="Verdana"/>
    </font>
    <font>
      <i/>
      <sz val="10.0"/>
      <name val="Verdana"/>
    </font>
    <font>
      <name val="Verdana"/>
    </font>
    <font>
      <u/>
      <sz val="11.0"/>
      <color rgb="FF0000FF"/>
      <name val="Arial"/>
    </font>
    <font>
      <i/>
      <sz val="8.0"/>
      <name val="Verdana"/>
    </font>
    <font>
      <u/>
      <color rgb="FF1155CC"/>
      <name val="Arial"/>
    </font>
    <font>
      <u/>
      <color rgb="FF1155CC"/>
      <name val="Arial"/>
    </font>
    <font>
      <color theme="1"/>
      <name val="Verdana"/>
    </font>
    <font>
      <u/>
      <color rgb="FF1155CC"/>
      <name val="Arial"/>
    </font>
    <font>
      <sz val="11.0"/>
      <name val="Arial"/>
    </font>
    <font>
      <u/>
      <color rgb="FF1155CC"/>
      <name val="Arial"/>
    </font>
    <font>
      <u/>
      <color rgb="FF1155CC"/>
      <name val="Arial"/>
    </font>
    <font>
      <color theme="0"/>
      <name val="Comic Sans MS"/>
    </font>
    <font>
      <u/>
      <color rgb="FF1155CC"/>
      <name val="Arial"/>
    </font>
    <font>
      <u/>
      <color rgb="FF1155CC"/>
      <name val="Arial"/>
    </font>
    <font>
      <u/>
      <color rgb="FF1155CC"/>
      <name val="Arial"/>
    </font>
    <font>
      <u/>
      <color rgb="FF0000FF"/>
    </font>
    <font>
      <u/>
      <color rgb="FF1155CC"/>
      <name val="Arial"/>
    </font>
    <font>
      <sz val="11.0"/>
      <color rgb="FF3C4043"/>
      <name val="Arial"/>
    </font>
    <font>
      <b/>
      <i/>
      <sz val="11.0"/>
      <color rgb="FF000000"/>
      <name val="Arial"/>
    </font>
    <font>
      <sz val="11.0"/>
      <color rgb="FFFFFFFF"/>
      <name val="Arial"/>
    </font>
    <font>
      <sz val="11.0"/>
      <color rgb="FF233A44"/>
      <name val="Arial"/>
    </font>
    <font>
      <b/>
      <color theme="1"/>
      <name val="Comic Sans MS"/>
    </font>
    <font>
      <b/>
      <sz val="11.0"/>
      <name val="Arial"/>
    </font>
    <font>
      <b/>
      <i/>
      <sz val="11.0"/>
      <name val="Arial"/>
    </font>
    <font>
      <u/>
      <color rgb="FF1155CC"/>
      <name val="Arial"/>
    </font>
    <font>
      <sz val="11.0"/>
      <color rgb="FFFFFFFF"/>
    </font>
    <font>
      <b/>
      <sz val="11.0"/>
    </font>
    <font>
      <sz val="11.0"/>
    </font>
    <font>
      <sz val="11.0"/>
      <color rgb="FFFFFFFF"/>
      <name val="Comic Sans MS"/>
    </font>
    <font>
      <sz val="11.0"/>
      <color rgb="FF11A9CC"/>
      <name val="Comic Sans MS"/>
    </font>
    <font>
      <sz val="8.0"/>
      <name val="Verdana"/>
    </font>
    <font>
      <u/>
      <color rgb="FF1155CC"/>
      <name val="Arial"/>
    </font>
    <font>
      <sz val="11.0"/>
      <color rgb="FF657786"/>
      <name val="System-ui"/>
    </font>
    <font>
      <u/>
      <color rgb="FF0000FF"/>
    </font>
    <font>
      <u/>
      <color rgb="FF1155CC"/>
      <name val="Arial"/>
    </font>
    <font>
      <u/>
      <color rgb="FF1155CC"/>
      <name val="Arial"/>
    </font>
    <font>
      <u/>
      <color rgb="FF1155CC"/>
      <name val="Arial"/>
    </font>
    <font>
      <u/>
      <color rgb="FF0000FF"/>
    </font>
    <font>
      <u/>
      <color rgb="FF1155CC"/>
      <name val="Arial"/>
    </font>
    <font>
      <u/>
      <color rgb="FF1155CC"/>
      <name val="Arial"/>
    </font>
    <font>
      <u/>
      <color rgb="FF0000FF"/>
      <name val="Arial"/>
    </font>
    <font>
      <u/>
      <color rgb="FF1155CC"/>
      <name val="Arial"/>
    </font>
    <font>
      <u/>
      <color rgb="FF0000FF"/>
    </font>
    <font>
      <u/>
      <color rgb="FF1155CC"/>
      <name val="Arial"/>
    </font>
    <font>
      <u/>
      <color rgb="FF1155CC"/>
      <name val="Arial"/>
    </font>
    <font>
      <strike/>
      <color theme="1"/>
      <name val="Comic Sans MS"/>
    </font>
    <font>
      <i/>
      <color theme="1"/>
      <name val="Comic Sans MS"/>
    </font>
    <font>
      <u/>
      <color rgb="FF1155CC"/>
      <name val="Arial"/>
    </font>
    <font>
      <i/>
      <color rgb="FF000000"/>
      <name val="Arial"/>
    </font>
    <font>
      <b/>
      <name val="Arial"/>
    </font>
    <font>
      <b/>
      <u/>
      <color rgb="FF1155CC"/>
      <name val="Arial"/>
    </font>
    <font>
      <u/>
      <color rgb="FF1155CC"/>
      <name val="Arial"/>
    </font>
    <font>
      <color rgb="FF000000"/>
    </font>
    <font>
      <u/>
      <color rgb="FF1155CC"/>
      <name val="Arial"/>
    </font>
    <font>
      <color rgb="FF1155CC"/>
      <name val="Arial"/>
    </font>
    <font>
      <sz val="12.0"/>
      <color rgb="FF666666"/>
      <name val="Martel_sans"/>
    </font>
    <font>
      <u/>
      <color rgb="FF1155CC"/>
      <name val="Arial"/>
    </font>
    <font>
      <u/>
      <color rgb="FF1155CC"/>
      <name val="Arial"/>
    </font>
    <font>
      <u/>
      <color rgb="FF1155CC"/>
      <name val="Arial"/>
    </font>
    <font>
      <u/>
      <color rgb="FF1155CC"/>
      <name val="Arial"/>
    </font>
    <font>
      <color rgb="FF000000"/>
      <name val="Roboto"/>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FFFFFF"/>
      <name val="Arial"/>
    </font>
    <font>
      <u/>
      <color rgb="FF000000"/>
      <name val="Arial"/>
    </font>
    <font>
      <color rgb="FFFFFFFF"/>
      <name val="Arial"/>
    </font>
  </fonts>
  <fills count="10">
    <fill>
      <patternFill patternType="none"/>
    </fill>
    <fill>
      <patternFill patternType="lightGray"/>
    </fill>
    <fill>
      <patternFill patternType="solid">
        <fgColor rgb="FFFFE599"/>
        <bgColor rgb="FFFFE599"/>
      </patternFill>
    </fill>
    <fill>
      <patternFill patternType="solid">
        <fgColor rgb="FFFFFF00"/>
        <bgColor rgb="FFFFFF00"/>
      </patternFill>
    </fill>
    <fill>
      <patternFill patternType="solid">
        <fgColor rgb="FF00FF00"/>
        <bgColor rgb="FF00FF00"/>
      </patternFill>
    </fill>
    <fill>
      <patternFill patternType="solid">
        <fgColor rgb="FF6AA84F"/>
        <bgColor rgb="FF6AA84F"/>
      </patternFill>
    </fill>
    <fill>
      <patternFill patternType="solid">
        <fgColor rgb="FFC9DAF8"/>
        <bgColor rgb="FFC9DAF8"/>
      </patternFill>
    </fill>
    <fill>
      <patternFill patternType="solid">
        <fgColor rgb="FFF9CB9C"/>
        <bgColor rgb="FFF9CB9C"/>
      </patternFill>
    </fill>
    <fill>
      <patternFill patternType="solid">
        <fgColor rgb="FFFFFFFF"/>
        <bgColor rgb="FFFFFFFF"/>
      </patternFill>
    </fill>
    <fill>
      <patternFill patternType="solid">
        <fgColor rgb="FFEA9999"/>
        <bgColor rgb="FFEA9999"/>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5">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2" numFmtId="0" xfId="0" applyAlignment="1" applyFont="1">
      <alignment readingOrder="0" vertical="bottom"/>
    </xf>
    <xf borderId="1" fillId="0" fontId="3" numFmtId="0" xfId="0" applyAlignment="1" applyBorder="1" applyFont="1">
      <alignment readingOrder="0" shrinkToFit="0" wrapText="1"/>
    </xf>
    <xf borderId="0" fillId="0" fontId="4" numFmtId="0" xfId="0" applyAlignment="1" applyFont="1">
      <alignment readingOrder="0" vertical="bottom"/>
    </xf>
    <xf borderId="1" fillId="0" fontId="5" numFmtId="0" xfId="0" applyAlignment="1" applyBorder="1" applyFont="1">
      <alignment horizontal="center" readingOrder="0" shrinkToFit="0" wrapText="1"/>
    </xf>
    <xf borderId="0" fillId="0" fontId="6" numFmtId="0" xfId="0" applyAlignment="1" applyFont="1">
      <alignment readingOrder="0" vertical="bottom"/>
    </xf>
    <xf borderId="1" fillId="0" fontId="7" numFmtId="0" xfId="0" applyAlignment="1" applyBorder="1" applyFont="1">
      <alignment horizontal="center" readingOrder="0" shrinkToFit="0" wrapText="1"/>
    </xf>
    <xf borderId="0" fillId="2" fontId="5" numFmtId="0" xfId="0" applyAlignment="1" applyFill="1" applyFont="1">
      <alignment horizontal="center" readingOrder="0" vertical="bottom"/>
    </xf>
    <xf borderId="0" fillId="2" fontId="6" numFmtId="0" xfId="0" applyAlignment="1" applyFont="1">
      <alignment readingOrder="0" vertical="bottom"/>
    </xf>
    <xf borderId="0" fillId="2" fontId="8" numFmtId="0" xfId="0" applyAlignment="1" applyFont="1">
      <alignment readingOrder="0"/>
    </xf>
    <xf borderId="0" fillId="3" fontId="6" numFmtId="0" xfId="0" applyAlignment="1" applyFill="1" applyFont="1">
      <alignment readingOrder="0" vertical="bottom"/>
    </xf>
    <xf borderId="0" fillId="4" fontId="6" numFmtId="0" xfId="0" applyAlignment="1" applyFill="1" applyFont="1">
      <alignment readingOrder="0" vertical="bottom"/>
    </xf>
    <xf borderId="0" fillId="5" fontId="6" numFmtId="0" xfId="0" applyAlignment="1" applyFill="1" applyFont="1">
      <alignment readingOrder="0" vertical="bottom"/>
    </xf>
    <xf borderId="0" fillId="6" fontId="6" numFmtId="0" xfId="0" applyAlignment="1" applyFill="1" applyFont="1">
      <alignment readingOrder="0" vertical="bottom"/>
    </xf>
    <xf borderId="1" fillId="6" fontId="6" numFmtId="0" xfId="0" applyAlignment="1" applyBorder="1" applyFont="1">
      <alignment readingOrder="0" vertical="bottom"/>
    </xf>
    <xf borderId="1" fillId="0" fontId="5" numFmtId="164" xfId="0" applyAlignment="1" applyBorder="1" applyFont="1" applyNumberFormat="1">
      <alignment horizontal="center" readingOrder="0" shrinkToFit="0" wrapText="1"/>
    </xf>
    <xf borderId="1" fillId="7" fontId="6" numFmtId="0" xfId="0" applyAlignment="1" applyBorder="1" applyFill="1" applyFont="1">
      <alignment readingOrder="0" vertical="bottom"/>
    </xf>
    <xf borderId="1" fillId="0" fontId="9" numFmtId="0" xfId="0" applyAlignment="1" applyBorder="1" applyFont="1">
      <alignment horizontal="center" readingOrder="0" shrinkToFit="0" wrapText="1"/>
    </xf>
    <xf borderId="0" fillId="0" fontId="10" numFmtId="0" xfId="0" applyAlignment="1" applyFont="1">
      <alignment horizontal="center" readingOrder="0" shrinkToFit="0" wrapText="1"/>
    </xf>
    <xf borderId="0" fillId="0" fontId="10" numFmtId="0" xfId="0" applyAlignment="1" applyFont="1">
      <alignment horizontal="center" readingOrder="0" shrinkToFit="0" wrapText="1"/>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vertical="bottom"/>
    </xf>
    <xf borderId="0" fillId="0" fontId="5" numFmtId="0" xfId="0" applyAlignment="1" applyFont="1">
      <alignment readingOrder="0" vertical="bottom"/>
    </xf>
    <xf borderId="0" fillId="2" fontId="5" numFmtId="0" xfId="0" applyAlignment="1" applyFont="1">
      <alignment readingOrder="0" vertical="bottom"/>
    </xf>
    <xf borderId="0" fillId="0" fontId="1" numFmtId="0" xfId="0" applyAlignment="1" applyFont="1">
      <alignment readingOrder="0" shrinkToFit="0" wrapText="1"/>
    </xf>
    <xf borderId="0" fillId="0" fontId="14" numFmtId="0" xfId="0" applyAlignment="1" applyFont="1">
      <alignment shrinkToFit="0" wrapText="1"/>
    </xf>
    <xf borderId="0" fillId="2" fontId="6" numFmtId="0" xfId="0" applyAlignment="1" applyFont="1">
      <alignment readingOrder="0" shrinkToFit="0" vertical="bottom" wrapText="1"/>
    </xf>
    <xf borderId="0" fillId="3" fontId="5" numFmtId="0" xfId="0" applyAlignment="1" applyFont="1">
      <alignment readingOrder="0" vertical="bottom"/>
    </xf>
    <xf borderId="0" fillId="4" fontId="5" numFmtId="0" xfId="0" applyAlignment="1" applyFont="1">
      <alignment readingOrder="0" vertical="bottom"/>
    </xf>
    <xf borderId="0" fillId="5" fontId="5" numFmtId="0" xfId="0" applyAlignment="1" applyFont="1">
      <alignment readingOrder="0" vertical="bottom"/>
    </xf>
    <xf borderId="0" fillId="6" fontId="5" numFmtId="0" xfId="0" applyAlignment="1" applyFont="1">
      <alignment readingOrder="0" vertical="bottom"/>
    </xf>
    <xf borderId="1" fillId="0" fontId="15" numFmtId="0" xfId="0" applyAlignment="1" applyBorder="1" applyFont="1">
      <alignment readingOrder="0"/>
    </xf>
    <xf borderId="1" fillId="6" fontId="5" numFmtId="0" xfId="0" applyAlignment="1" applyBorder="1" applyFont="1">
      <alignment readingOrder="0" vertical="bottom"/>
    </xf>
    <xf borderId="1" fillId="7" fontId="5" numFmtId="0" xfId="0" applyAlignment="1" applyBorder="1" applyFont="1">
      <alignment readingOrder="0" vertical="bottom"/>
    </xf>
    <xf borderId="1" fillId="0" fontId="6" numFmtId="0" xfId="0" applyAlignment="1" applyBorder="1" applyFont="1">
      <alignment horizontal="center"/>
    </xf>
    <xf borderId="0" fillId="0" fontId="11" numFmtId="0" xfId="0" applyAlignment="1" applyFont="1">
      <alignment horizontal="right" readingOrder="0"/>
    </xf>
    <xf borderId="0" fillId="0" fontId="12" numFmtId="0" xfId="0" applyAlignment="1" applyFont="1">
      <alignment horizontal="right" readingOrder="0"/>
    </xf>
    <xf borderId="1" fillId="0" fontId="15" numFmtId="0" xfId="0" applyAlignment="1" applyBorder="1" applyFont="1">
      <alignment horizontal="center"/>
    </xf>
    <xf borderId="1" fillId="0" fontId="16" numFmtId="0" xfId="0" applyAlignment="1" applyBorder="1" applyFont="1">
      <alignment horizontal="center"/>
    </xf>
    <xf borderId="1" fillId="2" fontId="5" numFmtId="0" xfId="0" applyAlignment="1" applyBorder="1" applyFont="1">
      <alignment horizontal="center" readingOrder="0" vertical="bottom"/>
    </xf>
    <xf borderId="1" fillId="0" fontId="15" numFmtId="9" xfId="0" applyAlignment="1" applyBorder="1" applyFont="1" applyNumberFormat="1">
      <alignment horizontal="center"/>
    </xf>
    <xf borderId="1" fillId="0" fontId="15" numFmtId="0" xfId="0" applyAlignment="1" applyBorder="1" applyFont="1">
      <alignment horizontal="center" readingOrder="0" vertical="bottom"/>
    </xf>
    <xf borderId="1" fillId="0" fontId="15" numFmtId="164" xfId="0" applyAlignment="1" applyBorder="1" applyFont="1" applyNumberFormat="1">
      <alignment horizontal="center" readingOrder="0"/>
    </xf>
    <xf borderId="1" fillId="2" fontId="5" numFmtId="0" xfId="0" applyAlignment="1" applyBorder="1" applyFont="1">
      <alignment readingOrder="0" vertical="bottom"/>
    </xf>
    <xf borderId="1" fillId="8" fontId="17" numFmtId="0" xfId="0" applyAlignment="1" applyBorder="1" applyFill="1" applyFont="1">
      <alignment horizontal="center"/>
    </xf>
    <xf borderId="1" fillId="3" fontId="5" numFmtId="0" xfId="0" applyAlignment="1" applyBorder="1" applyFont="1">
      <alignment readingOrder="0" vertical="bottom"/>
    </xf>
    <xf borderId="0" fillId="0" fontId="15" numFmtId="0" xfId="0" applyAlignment="1" applyFont="1">
      <alignment horizontal="center"/>
    </xf>
    <xf borderId="0" fillId="0" fontId="1" numFmtId="0" xfId="0" applyFont="1"/>
    <xf borderId="1" fillId="4" fontId="5" numFmtId="0" xfId="0" applyAlignment="1" applyBorder="1" applyFont="1">
      <alignment readingOrder="0" vertical="bottom"/>
    </xf>
    <xf borderId="1" fillId="5" fontId="5" numFmtId="0" xfId="0" applyAlignment="1" applyBorder="1" applyFont="1">
      <alignment readingOrder="0" vertical="bottom"/>
    </xf>
    <xf borderId="1" fillId="8" fontId="13" numFmtId="0" xfId="0" applyAlignment="1" applyBorder="1" applyFont="1">
      <alignment horizontal="center" readingOrder="0" shrinkToFit="0" vertical="center" wrapText="1"/>
    </xf>
    <xf borderId="1" fillId="8" fontId="5" numFmtId="0" xfId="0" applyAlignment="1" applyBorder="1" applyFont="1">
      <alignment horizontal="center" readingOrder="0" shrinkToFit="0" vertical="center" wrapText="1"/>
    </xf>
    <xf borderId="0" fillId="8" fontId="15" numFmtId="0" xfId="0" applyAlignment="1" applyFont="1">
      <alignment horizontal="center" readingOrder="0"/>
    </xf>
    <xf borderId="1" fillId="8" fontId="18" numFmtId="0" xfId="0" applyAlignment="1" applyBorder="1" applyFont="1">
      <alignment horizontal="center" readingOrder="0" shrinkToFit="0" vertical="center" wrapText="1"/>
    </xf>
    <xf borderId="1" fillId="8" fontId="19" numFmtId="0" xfId="0" applyAlignment="1" applyBorder="1" applyFont="1">
      <alignment horizontal="center" readingOrder="0" shrinkToFit="0" vertical="center" wrapText="1"/>
    </xf>
    <xf borderId="1" fillId="2" fontId="20" numFmtId="0" xfId="0" applyAlignment="1" applyBorder="1" applyFont="1">
      <alignment readingOrder="0" shrinkToFit="0" vertical="bottom" wrapText="0"/>
    </xf>
    <xf borderId="1" fillId="2" fontId="5" numFmtId="0" xfId="0" applyAlignment="1" applyBorder="1" applyFont="1">
      <alignment horizontal="center" readingOrder="0" shrinkToFit="0" vertical="bottom" wrapText="1"/>
    </xf>
    <xf borderId="1" fillId="2" fontId="5" numFmtId="0" xfId="0" applyAlignment="1" applyBorder="1" applyFont="1">
      <alignment readingOrder="0" shrinkToFit="0" vertical="center" wrapText="1"/>
    </xf>
    <xf borderId="1" fillId="3" fontId="5" numFmtId="0" xfId="0" applyAlignment="1" applyBorder="1" applyFont="1">
      <alignment readingOrder="0" shrinkToFit="0" vertical="center" wrapText="1"/>
    </xf>
    <xf borderId="1" fillId="4" fontId="5" numFmtId="0" xfId="0" applyAlignment="1" applyBorder="1" applyFont="1">
      <alignment readingOrder="0" shrinkToFit="0" vertical="center" wrapText="1"/>
    </xf>
    <xf borderId="1" fillId="5" fontId="5" numFmtId="0" xfId="0" applyAlignment="1" applyBorder="1" applyFont="1">
      <alignment horizontal="center" readingOrder="0" shrinkToFit="0" vertical="center" wrapText="1"/>
    </xf>
    <xf borderId="0" fillId="0" fontId="15" numFmtId="0" xfId="0" applyAlignment="1" applyFont="1">
      <alignment horizontal="center" readingOrder="0"/>
    </xf>
    <xf borderId="1" fillId="6" fontId="5" numFmtId="0" xfId="0" applyAlignment="1" applyBorder="1" applyFont="1">
      <alignment readingOrder="0" shrinkToFit="0" vertical="center" wrapText="1"/>
    </xf>
    <xf borderId="1" fillId="2" fontId="21" numFmtId="0" xfId="0" applyAlignment="1" applyBorder="1" applyFont="1">
      <alignment readingOrder="0" vertical="bottom"/>
    </xf>
    <xf borderId="1" fillId="7" fontId="5" numFmtId="0" xfId="0" applyAlignment="1" applyBorder="1" applyFont="1">
      <alignment readingOrder="0" shrinkToFit="0" vertical="center" wrapText="1"/>
    </xf>
    <xf borderId="0" fillId="0" fontId="11" numFmtId="0" xfId="0" applyAlignment="1" applyFont="1">
      <alignment horizontal="right" readingOrder="0" shrinkToFit="0" vertical="center" wrapText="1"/>
    </xf>
    <xf borderId="0" fillId="0" fontId="12" numFmtId="0" xfId="0" applyAlignment="1" applyFont="1">
      <alignment horizontal="right" readingOrder="0" shrinkToFit="0" vertical="center" wrapText="1"/>
    </xf>
    <xf borderId="1" fillId="8" fontId="4" numFmtId="0" xfId="0" applyAlignment="1" applyBorder="1" applyFont="1">
      <alignment horizontal="center" readingOrder="0" vertical="bottom"/>
    </xf>
    <xf borderId="1" fillId="8" fontId="22" numFmtId="0" xfId="0" applyAlignment="1" applyBorder="1" applyFont="1">
      <alignment horizontal="center" readingOrder="0" vertical="bottom"/>
    </xf>
    <xf borderId="1" fillId="8" fontId="6" numFmtId="0" xfId="0" applyAlignment="1" applyBorder="1" applyFont="1">
      <alignment horizontal="center" readingOrder="0" vertical="bottom"/>
    </xf>
    <xf borderId="1" fillId="8" fontId="23" numFmtId="9" xfId="0" applyAlignment="1" applyBorder="1" applyFont="1" applyNumberFormat="1">
      <alignment horizontal="center" readingOrder="0" vertical="bottom"/>
    </xf>
    <xf borderId="1" fillId="8" fontId="24" numFmtId="0" xfId="0" applyAlignment="1" applyBorder="1" applyFont="1">
      <alignment horizontal="center" readingOrder="0" vertical="bottom"/>
    </xf>
    <xf borderId="1" fillId="8" fontId="4" numFmtId="165" xfId="0" applyAlignment="1" applyBorder="1" applyFont="1" applyNumberFormat="1">
      <alignment horizontal="center" readingOrder="0" vertical="bottom"/>
    </xf>
    <xf borderId="0" fillId="0" fontId="22" numFmtId="0" xfId="0" applyAlignment="1" applyFont="1">
      <alignment vertical="bottom"/>
    </xf>
    <xf borderId="1" fillId="2" fontId="22" numFmtId="0" xfId="0" applyAlignment="1" applyBorder="1" applyFont="1">
      <alignment readingOrder="0"/>
    </xf>
    <xf borderId="1" fillId="2" fontId="25" numFmtId="0" xfId="0" applyAlignment="1" applyBorder="1" applyFont="1">
      <alignment readingOrder="0"/>
    </xf>
    <xf borderId="1" fillId="2" fontId="26" numFmtId="165" xfId="0" applyAlignment="1" applyBorder="1" applyFont="1" applyNumberFormat="1">
      <alignment readingOrder="0" vertical="bottom"/>
    </xf>
    <xf borderId="1" fillId="0" fontId="27" numFmtId="0" xfId="0" applyAlignment="1" applyBorder="1" applyFont="1">
      <alignment horizontal="center" readingOrder="0" vertical="bottom"/>
    </xf>
    <xf borderId="2" fillId="0" fontId="27" numFmtId="0" xfId="0" applyAlignment="1" applyBorder="1" applyFont="1">
      <alignment horizontal="center" readingOrder="0"/>
    </xf>
    <xf borderId="1" fillId="0" fontId="28" numFmtId="0" xfId="0" applyAlignment="1" applyBorder="1" applyFont="1">
      <alignment horizontal="center" readingOrder="0" vertical="bottom"/>
    </xf>
    <xf borderId="3" fillId="0" fontId="29" numFmtId="0" xfId="0" applyAlignment="1" applyBorder="1" applyFont="1">
      <alignment horizontal="center" readingOrder="0" vertical="bottom"/>
    </xf>
    <xf borderId="1" fillId="9" fontId="19" numFmtId="0" xfId="0" applyAlignment="1" applyBorder="1" applyFill="1" applyFont="1">
      <alignment horizontal="center" readingOrder="0"/>
    </xf>
    <xf borderId="1" fillId="8" fontId="30" numFmtId="0" xfId="0" applyAlignment="1" applyBorder="1" applyFont="1">
      <alignment readingOrder="0"/>
    </xf>
    <xf borderId="0" fillId="0" fontId="29" numFmtId="0" xfId="0" applyAlignment="1" applyFont="1">
      <alignment horizontal="center"/>
    </xf>
    <xf borderId="3" fillId="0" fontId="31" numFmtId="0" xfId="0" applyAlignment="1" applyBorder="1" applyFont="1">
      <alignment horizontal="center" readingOrder="0" vertical="bottom"/>
    </xf>
    <xf borderId="1" fillId="3" fontId="32" numFmtId="0" xfId="0" applyAlignment="1" applyBorder="1" applyFont="1">
      <alignment readingOrder="0" vertical="bottom"/>
    </xf>
    <xf borderId="1" fillId="4" fontId="33" numFmtId="0" xfId="0" applyAlignment="1" applyBorder="1" applyFont="1">
      <alignment readingOrder="0" vertical="bottom"/>
    </xf>
    <xf borderId="0" fillId="0" fontId="34" numFmtId="0" xfId="0" applyAlignment="1" applyFont="1">
      <alignment horizontal="center"/>
    </xf>
    <xf borderId="1" fillId="5" fontId="35" numFmtId="0" xfId="0" applyAlignment="1" applyBorder="1" applyFont="1">
      <alignment horizontal="center" readingOrder="0" vertical="bottom"/>
    </xf>
    <xf borderId="0" fillId="0" fontId="36" numFmtId="0" xfId="0" applyAlignment="1" applyFont="1">
      <alignment readingOrder="0"/>
    </xf>
    <xf borderId="1" fillId="6" fontId="37" numFmtId="0" xfId="0" applyAlignment="1" applyBorder="1" applyFont="1">
      <alignment readingOrder="0" vertical="bottom"/>
    </xf>
    <xf borderId="1" fillId="7" fontId="38" numFmtId="0" xfId="0" applyAlignment="1" applyBorder="1" applyFont="1">
      <alignment readingOrder="0" vertical="bottom"/>
    </xf>
    <xf borderId="0" fillId="0" fontId="39" numFmtId="0" xfId="0" applyAlignment="1" applyFont="1">
      <alignment horizontal="right" readingOrder="0"/>
    </xf>
    <xf borderId="1" fillId="0" fontId="15" numFmtId="9" xfId="0" applyAlignment="1" applyBorder="1" applyFont="1" applyNumberFormat="1">
      <alignment horizontal="center" readingOrder="0"/>
    </xf>
    <xf borderId="1" fillId="2" fontId="8" numFmtId="0" xfId="0" applyAlignment="1" applyBorder="1" applyFont="1">
      <alignment readingOrder="0"/>
    </xf>
    <xf borderId="3" fillId="0" fontId="29" numFmtId="0" xfId="0" applyAlignment="1" applyBorder="1" applyFont="1">
      <alignment horizontal="center" vertical="bottom"/>
    </xf>
    <xf borderId="1" fillId="6" fontId="40" numFmtId="0" xfId="0" applyAlignment="1" applyBorder="1" applyFont="1">
      <alignment readingOrder="0" shrinkToFit="0" vertical="bottom" wrapText="0"/>
    </xf>
    <xf borderId="0" fillId="0" fontId="29" numFmtId="0" xfId="0" applyFont="1"/>
    <xf borderId="3" fillId="0" fontId="31" numFmtId="0" xfId="0" applyAlignment="1" applyBorder="1" applyFont="1">
      <alignment horizontal="center" vertical="bottom"/>
    </xf>
    <xf borderId="1" fillId="8" fontId="4" numFmtId="0" xfId="0" applyAlignment="1" applyBorder="1" applyFont="1">
      <alignment horizontal="center" readingOrder="0" shrinkToFit="0" vertical="bottom" wrapText="0"/>
    </xf>
    <xf borderId="1" fillId="8" fontId="4" numFmtId="165" xfId="0" applyAlignment="1" applyBorder="1" applyFont="1" applyNumberFormat="1">
      <alignment horizontal="center" readingOrder="0" shrinkToFit="0" vertical="bottom" wrapText="0"/>
    </xf>
    <xf borderId="1" fillId="2" fontId="41" numFmtId="165" xfId="0" applyAlignment="1" applyBorder="1" applyFont="1" applyNumberFormat="1">
      <alignment readingOrder="0" shrinkToFit="0" vertical="bottom" wrapText="0"/>
    </xf>
    <xf borderId="4" fillId="0" fontId="31" numFmtId="0" xfId="0" applyAlignment="1" applyBorder="1" applyFont="1">
      <alignment horizontal="center" vertical="bottom"/>
    </xf>
    <xf borderId="1" fillId="2" fontId="42" numFmtId="0" xfId="0" applyAlignment="1" applyBorder="1" applyFont="1">
      <alignment horizontal="center" readingOrder="0" vertical="bottom"/>
    </xf>
    <xf borderId="0" fillId="0" fontId="15" numFmtId="0" xfId="0" applyFont="1"/>
    <xf borderId="0" fillId="0" fontId="43" numFmtId="0" xfId="0" applyAlignment="1" applyFont="1">
      <alignment readingOrder="0"/>
    </xf>
    <xf borderId="0" fillId="0" fontId="14" numFmtId="0" xfId="0" applyAlignment="1" applyFont="1">
      <alignment readingOrder="0"/>
    </xf>
    <xf borderId="0" fillId="0" fontId="1" numFmtId="0" xfId="0" applyAlignment="1" applyFont="1">
      <alignment readingOrder="0"/>
    </xf>
    <xf borderId="0" fillId="0" fontId="15" numFmtId="0" xfId="0" applyAlignment="1" applyFont="1">
      <alignment readingOrder="0"/>
    </xf>
    <xf borderId="0" fillId="2" fontId="14" numFmtId="0" xfId="0" applyFont="1"/>
    <xf borderId="1" fillId="7" fontId="44" numFmtId="0" xfId="0" applyAlignment="1" applyBorder="1" applyFont="1">
      <alignment readingOrder="0" shrinkToFit="0" vertical="bottom" wrapText="0"/>
    </xf>
    <xf borderId="0" fillId="8" fontId="45" numFmtId="0" xfId="0" applyAlignment="1" applyFont="1">
      <alignment horizontal="left" readingOrder="0"/>
    </xf>
    <xf borderId="1" fillId="0" fontId="15" numFmtId="0" xfId="0" applyBorder="1" applyFont="1"/>
    <xf borderId="1" fillId="0" fontId="7" numFmtId="0" xfId="0" applyAlignment="1" applyBorder="1" applyFont="1">
      <alignment readingOrder="0"/>
    </xf>
    <xf borderId="1" fillId="0" fontId="5" numFmtId="0" xfId="0" applyAlignment="1" applyBorder="1" applyFont="1">
      <alignment horizontal="center"/>
    </xf>
    <xf borderId="1" fillId="0" fontId="46" numFmtId="0" xfId="0" applyAlignment="1" applyBorder="1" applyFont="1">
      <alignment horizontal="center"/>
    </xf>
    <xf borderId="1" fillId="0" fontId="7" numFmtId="9" xfId="0" applyAlignment="1" applyBorder="1" applyFont="1" applyNumberFormat="1">
      <alignment horizontal="center"/>
    </xf>
    <xf borderId="1" fillId="0" fontId="7" numFmtId="0" xfId="0" applyAlignment="1" applyBorder="1" applyFont="1">
      <alignment horizontal="center"/>
    </xf>
    <xf borderId="1" fillId="0" fontId="7" numFmtId="164" xfId="0" applyAlignment="1" applyBorder="1" applyFont="1" applyNumberFormat="1">
      <alignment horizontal="center"/>
    </xf>
    <xf borderId="1" fillId="0" fontId="9" numFmtId="0" xfId="0" applyAlignment="1" applyBorder="1" applyFont="1">
      <alignment horizontal="center"/>
    </xf>
    <xf borderId="1" fillId="0" fontId="10" numFmtId="0" xfId="0" applyAlignment="1" applyBorder="1" applyFont="1">
      <alignment horizontal="center" readingOrder="0" shrinkToFit="0" wrapText="1"/>
    </xf>
    <xf borderId="0" fillId="0" fontId="7" numFmtId="3" xfId="0" applyAlignment="1" applyFont="1" applyNumberFormat="1">
      <alignment horizontal="center" readingOrder="0"/>
    </xf>
    <xf borderId="0" fillId="0" fontId="15" numFmtId="0" xfId="0" applyAlignment="1" applyFont="1">
      <alignment horizontal="center" readingOrder="0"/>
    </xf>
    <xf borderId="0" fillId="0" fontId="47" numFmtId="0" xfId="0" applyAlignment="1" applyFont="1">
      <alignment horizontal="center" readingOrder="0"/>
    </xf>
    <xf borderId="0" fillId="0" fontId="48" numFmtId="0" xfId="0" applyAlignment="1" applyFont="1">
      <alignment horizontal="center" readingOrder="0"/>
    </xf>
    <xf borderId="0" fillId="0" fontId="47" numFmtId="0" xfId="0" applyAlignment="1" applyFont="1">
      <alignment horizontal="center"/>
    </xf>
    <xf borderId="5" fillId="0" fontId="49" numFmtId="0" xfId="0" applyBorder="1" applyFont="1"/>
    <xf borderId="6" fillId="0" fontId="50" numFmtId="0" xfId="0" applyAlignment="1" applyBorder="1" applyFont="1">
      <alignment horizontal="center" readingOrder="0"/>
    </xf>
    <xf borderId="0" fillId="0" fontId="5" numFmtId="0" xfId="0" applyAlignment="1" applyFont="1">
      <alignment horizontal="center"/>
    </xf>
    <xf borderId="0" fillId="0" fontId="7" numFmtId="0" xfId="0" applyAlignment="1" applyFont="1">
      <alignment horizontal="center"/>
    </xf>
    <xf borderId="0" fillId="0" fontId="7" numFmtId="9" xfId="0" applyAlignment="1" applyFont="1" applyNumberFormat="1">
      <alignment horizontal="center"/>
    </xf>
    <xf borderId="0" fillId="0" fontId="9" numFmtId="0" xfId="0" applyAlignment="1" applyFont="1">
      <alignment horizontal="center" readingOrder="0"/>
    </xf>
    <xf borderId="0" fillId="0" fontId="9" numFmtId="0" xfId="0" applyAlignment="1" applyFont="1">
      <alignment readingOrder="0"/>
    </xf>
    <xf borderId="0" fillId="0" fontId="36" numFmtId="0" xfId="0" applyAlignment="1" applyFont="1">
      <alignment horizontal="center" readingOrder="0"/>
    </xf>
    <xf borderId="0" fillId="0" fontId="7" numFmtId="0" xfId="0" applyAlignment="1" applyFont="1">
      <alignment horizontal="center" readingOrder="0"/>
    </xf>
    <xf borderId="0" fillId="0" fontId="6" numFmtId="0" xfId="0" applyAlignment="1" applyFont="1">
      <alignment readingOrder="0"/>
    </xf>
    <xf borderId="0" fillId="0" fontId="51" numFmtId="0" xfId="0" applyAlignment="1" applyFont="1">
      <alignment readingOrder="0"/>
    </xf>
    <xf borderId="0" fillId="3" fontId="52" numFmtId="0" xfId="0" applyAlignment="1" applyFont="1">
      <alignment readingOrder="0"/>
    </xf>
    <xf borderId="0" fillId="0" fontId="53" numFmtId="0" xfId="0" applyAlignment="1" applyFont="1">
      <alignment horizontal="center"/>
    </xf>
    <xf borderId="0" fillId="0" fontId="54" numFmtId="0" xfId="0" applyAlignment="1" applyFont="1">
      <alignment readingOrder="0"/>
    </xf>
    <xf borderId="0" fillId="0" fontId="55" numFmtId="0" xfId="0" applyAlignment="1" applyFont="1">
      <alignment readingOrder="0"/>
    </xf>
    <xf borderId="0" fillId="0" fontId="56" numFmtId="0" xfId="0" applyAlignment="1" applyFont="1">
      <alignment horizontal="center"/>
    </xf>
    <xf borderId="0" fillId="0" fontId="11" numFmtId="0" xfId="0" applyAlignment="1" applyFont="1">
      <alignment horizontal="center"/>
    </xf>
    <xf borderId="0" fillId="0" fontId="8" numFmtId="0" xfId="0" applyAlignment="1" applyFont="1">
      <alignment readingOrder="0"/>
    </xf>
    <xf borderId="0" fillId="0" fontId="57" numFmtId="0" xfId="0" applyFont="1"/>
    <xf borderId="0" fillId="0" fontId="14" numFmtId="166" xfId="0" applyAlignment="1" applyFont="1" applyNumberFormat="1">
      <alignment readingOrder="0"/>
    </xf>
    <xf borderId="0" fillId="0" fontId="14" numFmtId="167" xfId="0" applyAlignment="1" applyFont="1" applyNumberFormat="1">
      <alignment readingOrder="0"/>
    </xf>
    <xf borderId="0" fillId="0" fontId="29" numFmtId="0" xfId="0" applyAlignment="1" applyFont="1">
      <alignment vertical="bottom"/>
    </xf>
    <xf borderId="0" fillId="0" fontId="58" numFmtId="0" xfId="0" applyAlignment="1" applyFont="1">
      <alignment vertical="bottom"/>
    </xf>
    <xf borderId="0" fillId="2" fontId="8" numFmtId="0" xfId="0" applyFont="1"/>
    <xf borderId="1" fillId="8" fontId="23" numFmtId="0" xfId="0" applyAlignment="1" applyBorder="1" applyFont="1">
      <alignment horizontal="center" readingOrder="0" vertical="bottom"/>
    </xf>
    <xf borderId="1" fillId="6" fontId="14" numFmtId="0" xfId="0" applyAlignment="1" applyBorder="1" applyFont="1">
      <alignment readingOrder="0"/>
    </xf>
    <xf borderId="1" fillId="2" fontId="8" numFmtId="0" xfId="0" applyBorder="1" applyFont="1"/>
    <xf borderId="0" fillId="0" fontId="49" numFmtId="49" xfId="0" applyAlignment="1" applyFont="1" applyNumberFormat="1">
      <alignment readingOrder="0"/>
    </xf>
    <xf borderId="0" fillId="0" fontId="49" numFmtId="0" xfId="0" applyAlignment="1" applyFont="1">
      <alignment readingOrder="0"/>
    </xf>
    <xf borderId="0" fillId="0" fontId="14" numFmtId="49" xfId="0" applyAlignment="1" applyFont="1" applyNumberFormat="1">
      <alignment readingOrder="0"/>
    </xf>
    <xf borderId="0" fillId="0" fontId="14" numFmtId="0" xfId="0" applyFont="1"/>
    <xf borderId="0" fillId="0" fontId="14" numFmtId="4" xfId="0" applyAlignment="1" applyFont="1" applyNumberFormat="1">
      <alignment readingOrder="0"/>
    </xf>
    <xf borderId="0" fillId="0" fontId="14" numFmtId="0" xfId="0" applyAlignment="1" applyFont="1">
      <alignment horizontal="right" readingOrder="0"/>
    </xf>
    <xf borderId="1" fillId="4" fontId="59" numFmtId="0" xfId="0" applyAlignment="1" applyBorder="1" applyFont="1">
      <alignment readingOrder="0" shrinkToFit="0" vertical="bottom" wrapText="0"/>
    </xf>
    <xf borderId="0" fillId="2" fontId="60" numFmtId="0" xfId="0" applyAlignment="1" applyFont="1">
      <alignment readingOrder="0" shrinkToFit="0" wrapText="0"/>
    </xf>
    <xf borderId="1" fillId="2" fontId="25" numFmtId="0" xfId="0" applyBorder="1" applyFont="1"/>
    <xf borderId="1" fillId="2" fontId="61" numFmtId="0" xfId="0" applyAlignment="1" applyBorder="1" applyFont="1">
      <alignment readingOrder="0"/>
    </xf>
    <xf borderId="0" fillId="4" fontId="8" numFmtId="0" xfId="0" applyAlignment="1" applyFont="1">
      <alignment readingOrder="0"/>
    </xf>
    <xf borderId="0" fillId="8" fontId="62" numFmtId="0" xfId="0" applyAlignment="1" applyFont="1">
      <alignment horizontal="center" readingOrder="0" vertical="bottom"/>
    </xf>
    <xf borderId="1" fillId="2" fontId="34" numFmtId="0" xfId="0" applyAlignment="1" applyBorder="1" applyFont="1">
      <alignment vertical="bottom"/>
    </xf>
    <xf borderId="1" fillId="2" fontId="22" numFmtId="0" xfId="0" applyAlignment="1" applyBorder="1" applyFont="1">
      <alignment horizontal="right" vertical="bottom"/>
    </xf>
    <xf borderId="1" fillId="2" fontId="63" numFmtId="165" xfId="0" applyAlignment="1" applyBorder="1" applyFont="1" applyNumberFormat="1">
      <alignment horizontal="right" readingOrder="0" shrinkToFit="0" vertical="bottom" wrapText="0"/>
    </xf>
    <xf borderId="0" fillId="4" fontId="64" numFmtId="0" xfId="0" applyAlignment="1" applyFont="1">
      <alignment readingOrder="0"/>
    </xf>
    <xf borderId="1" fillId="0" fontId="65" numFmtId="0" xfId="0" applyAlignment="1" applyBorder="1" applyFont="1">
      <alignment readingOrder="0"/>
    </xf>
    <xf borderId="1" fillId="2" fontId="66" numFmtId="168" xfId="0" applyAlignment="1" applyBorder="1" applyFont="1" applyNumberFormat="1">
      <alignment readingOrder="0" vertical="bottom"/>
    </xf>
    <xf borderId="1" fillId="2" fontId="67" numFmtId="169" xfId="0" applyAlignment="1" applyBorder="1" applyFont="1" applyNumberFormat="1">
      <alignment readingOrder="0" vertical="bottom"/>
    </xf>
    <xf borderId="1" fillId="2" fontId="68" numFmtId="0" xfId="0" applyAlignment="1" applyBorder="1" applyFont="1">
      <alignment readingOrder="0"/>
    </xf>
    <xf borderId="1" fillId="3" fontId="69" numFmtId="0" xfId="0" applyAlignment="1" applyBorder="1" applyFont="1">
      <alignment readingOrder="0" shrinkToFit="0" vertical="bottom" wrapText="0"/>
    </xf>
    <xf borderId="0" fillId="2" fontId="70" numFmtId="0" xfId="0" applyAlignment="1" applyFont="1">
      <alignment readingOrder="0"/>
    </xf>
    <xf borderId="0" fillId="2" fontId="71" numFmtId="0" xfId="0" applyAlignment="1" applyFont="1">
      <alignment readingOrder="0"/>
    </xf>
    <xf borderId="1" fillId="2" fontId="72" numFmtId="169" xfId="0" applyAlignment="1" applyBorder="1" applyFont="1" applyNumberFormat="1">
      <alignment readingOrder="0" shrinkToFit="0" vertical="bottom" wrapText="0"/>
    </xf>
    <xf borderId="1" fillId="4" fontId="8" numFmtId="0" xfId="0" applyAlignment="1" applyBorder="1" applyFont="1">
      <alignment readingOrder="0"/>
    </xf>
    <xf borderId="1" fillId="7" fontId="14" numFmtId="0" xfId="0" applyAlignment="1" applyBorder="1" applyFont="1">
      <alignment readingOrder="0"/>
    </xf>
    <xf borderId="0" fillId="0" fontId="14" numFmtId="0" xfId="0" applyAlignment="1" applyFont="1">
      <alignment horizontal="left" readingOrder="0"/>
    </xf>
    <xf borderId="0" fillId="0" fontId="14" numFmtId="170" xfId="0" applyAlignment="1" applyFont="1" applyNumberFormat="1">
      <alignment readingOrder="0"/>
    </xf>
    <xf borderId="1" fillId="2" fontId="29" numFmtId="0" xfId="0" applyAlignment="1" applyBorder="1" applyFont="1">
      <alignment readingOrder="0" vertical="bottom"/>
    </xf>
    <xf borderId="0" fillId="0" fontId="73" numFmtId="0" xfId="0" applyAlignment="1" applyFont="1">
      <alignment readingOrder="0"/>
    </xf>
    <xf borderId="0" fillId="0" fontId="14" numFmtId="171" xfId="0" applyAlignment="1" applyFont="1" applyNumberFormat="1">
      <alignment readingOrder="0"/>
    </xf>
    <xf borderId="0" fillId="0" fontId="74" numFmtId="0" xfId="0" applyAlignment="1" applyFont="1">
      <alignment readingOrder="0"/>
    </xf>
    <xf borderId="0" fillId="0" fontId="14" numFmtId="170" xfId="0" applyFont="1" applyNumberFormat="1"/>
    <xf borderId="0" fillId="0" fontId="14" numFmtId="169" xfId="0" applyAlignment="1" applyFont="1" applyNumberFormat="1">
      <alignment readingOrder="0"/>
    </xf>
    <xf borderId="1" fillId="2" fontId="75" numFmtId="172" xfId="0" applyAlignment="1" applyBorder="1" applyFont="1" applyNumberFormat="1">
      <alignment readingOrder="0" vertical="bottom"/>
    </xf>
    <xf borderId="1" fillId="2" fontId="34" numFmtId="0" xfId="0" applyAlignment="1" applyBorder="1" applyFont="1">
      <alignment readingOrder="0" vertical="bottom"/>
    </xf>
    <xf borderId="1" fillId="2" fontId="25" numFmtId="173" xfId="0" applyAlignment="1" applyBorder="1" applyFont="1" applyNumberFormat="1">
      <alignment readingOrder="0"/>
    </xf>
    <xf borderId="1" fillId="8" fontId="76" numFmtId="0" xfId="0" applyAlignment="1" applyBorder="1" applyFont="1">
      <alignment horizontal="center" readingOrder="0" vertical="bottom"/>
    </xf>
    <xf borderId="1" fillId="2" fontId="77" numFmtId="0" xfId="0" applyAlignment="1" applyBorder="1" applyFont="1">
      <alignment readingOrder="0"/>
    </xf>
    <xf borderId="1" fillId="2" fontId="78" numFmtId="0" xfId="0" applyAlignment="1" applyBorder="1" applyFont="1">
      <alignment readingOrder="0" vertical="bottom"/>
    </xf>
    <xf borderId="1" fillId="2" fontId="6" numFmtId="0" xfId="0" applyAlignment="1" applyBorder="1" applyFont="1">
      <alignment readingOrder="0" shrinkToFit="0" wrapText="0"/>
    </xf>
    <xf borderId="1" fillId="6" fontId="79" numFmtId="171" xfId="0" applyAlignment="1" applyBorder="1" applyFont="1" applyNumberFormat="1">
      <alignment readingOrder="0" vertical="bottom"/>
    </xf>
    <xf borderId="0" fillId="0" fontId="14" numFmtId="49" xfId="0" applyAlignment="1" applyFont="1" applyNumberFormat="1">
      <alignment horizontal="right" readingOrder="0"/>
    </xf>
    <xf borderId="1" fillId="2" fontId="23" numFmtId="0" xfId="0" applyAlignment="1" applyBorder="1" applyFont="1">
      <alignment readingOrder="0" vertical="bottom"/>
    </xf>
    <xf borderId="0" fillId="2" fontId="80" numFmtId="0" xfId="0" applyAlignment="1" applyFont="1">
      <alignment readingOrder="0"/>
    </xf>
    <xf borderId="1" fillId="6" fontId="81" numFmtId="170" xfId="0" applyAlignment="1" applyBorder="1" applyFont="1" applyNumberFormat="1">
      <alignment readingOrder="0" vertical="bottom"/>
    </xf>
    <xf borderId="1" fillId="2" fontId="8" numFmtId="165" xfId="0" applyAlignment="1" applyBorder="1" applyFont="1" applyNumberFormat="1">
      <alignment readingOrder="0"/>
    </xf>
    <xf borderId="1" fillId="2" fontId="23" numFmtId="0" xfId="0" applyAlignment="1" applyBorder="1" applyFont="1">
      <alignment readingOrder="0" shrinkToFit="0" vertical="bottom" wrapText="0"/>
    </xf>
    <xf borderId="0" fillId="3" fontId="82" numFmtId="0" xfId="0" applyAlignment="1" applyFont="1">
      <alignment horizontal="left" readingOrder="0"/>
    </xf>
    <xf borderId="0" fillId="0" fontId="14" numFmtId="49" xfId="0" applyFont="1" applyNumberFormat="1"/>
    <xf borderId="1" fillId="2" fontId="80" numFmtId="0" xfId="0" applyAlignment="1" applyBorder="1" applyFont="1">
      <alignment readingOrder="0"/>
    </xf>
    <xf borderId="1" fillId="6" fontId="83" numFmtId="0" xfId="0" applyAlignment="1" applyBorder="1" applyFont="1">
      <alignment readingOrder="0"/>
    </xf>
    <xf borderId="1" fillId="2" fontId="84" numFmtId="165" xfId="0" applyAlignment="1" applyBorder="1" applyFont="1" applyNumberFormat="1">
      <alignment readingOrder="0"/>
    </xf>
    <xf borderId="1" fillId="2" fontId="85" numFmtId="0" xfId="0" applyAlignment="1" applyBorder="1" applyFont="1">
      <alignment horizontal="left" readingOrder="0" vertical="bottom"/>
    </xf>
    <xf borderId="1" fillId="6" fontId="12" numFmtId="0" xfId="0" applyAlignment="1" applyBorder="1" applyFont="1">
      <alignment readingOrder="0"/>
    </xf>
    <xf borderId="1" fillId="2" fontId="86" numFmtId="174" xfId="0" applyAlignment="1" applyBorder="1" applyFont="1" applyNumberFormat="1">
      <alignment readingOrder="0" vertical="bottom"/>
    </xf>
    <xf borderId="0" fillId="2" fontId="25" numFmtId="0" xfId="0" applyAlignment="1" applyFont="1">
      <alignment readingOrder="0"/>
    </xf>
    <xf borderId="1" fillId="6" fontId="87" numFmtId="169" xfId="0" applyAlignment="1" applyBorder="1" applyFont="1" applyNumberFormat="1">
      <alignment readingOrder="0" vertical="bottom"/>
    </xf>
    <xf borderId="1" fillId="4" fontId="23" numFmtId="0" xfId="0" applyAlignment="1" applyBorder="1" applyFont="1">
      <alignment readingOrder="0"/>
    </xf>
    <xf borderId="1" fillId="8" fontId="88" numFmtId="0" xfId="0" applyAlignment="1" applyBorder="1" applyFont="1">
      <alignment horizontal="center" readingOrder="0" vertical="bottom"/>
    </xf>
    <xf borderId="0" fillId="6" fontId="89" numFmtId="0" xfId="0" applyAlignment="1" applyFont="1">
      <alignment readingOrder="0" vertical="bottom"/>
    </xf>
    <xf borderId="0" fillId="0" fontId="12" numFmtId="0" xfId="0" applyAlignment="1" applyFont="1">
      <alignment readingOrder="0"/>
    </xf>
    <xf borderId="1" fillId="6" fontId="90" numFmtId="171" xfId="0" applyAlignment="1" applyBorder="1" applyFont="1" applyNumberFormat="1">
      <alignment readingOrder="0" shrinkToFit="0" vertical="bottom" wrapText="0"/>
    </xf>
    <xf borderId="1" fillId="6" fontId="91" numFmtId="175" xfId="0" applyAlignment="1" applyBorder="1" applyFont="1" applyNumberFormat="1">
      <alignment readingOrder="0" vertical="bottom"/>
    </xf>
    <xf borderId="1" fillId="6" fontId="92" numFmtId="170" xfId="0" applyAlignment="1" applyBorder="1" applyFont="1" applyNumberFormat="1">
      <alignment readingOrder="0" shrinkToFit="0" vertical="bottom" wrapText="0"/>
    </xf>
    <xf borderId="0" fillId="3" fontId="8" numFmtId="0" xfId="0" applyAlignment="1" applyFont="1">
      <alignment readingOrder="0"/>
    </xf>
    <xf borderId="1" fillId="2" fontId="93" numFmtId="176" xfId="0" applyAlignment="1" applyBorder="1" applyFont="1" applyNumberFormat="1">
      <alignment readingOrder="0" vertical="bottom"/>
    </xf>
    <xf borderId="1" fillId="6" fontId="94" numFmtId="0" xfId="0" applyAlignment="1" applyBorder="1" applyFont="1">
      <alignment horizontal="right" readingOrder="0" shrinkToFit="0" vertical="bottom" wrapText="0"/>
    </xf>
    <xf borderId="1" fillId="2" fontId="23" numFmtId="0" xfId="0" applyAlignment="1" applyBorder="1" applyFont="1">
      <alignment readingOrder="0"/>
    </xf>
    <xf borderId="1" fillId="2" fontId="50" numFmtId="0" xfId="0" applyAlignment="1" applyBorder="1" applyFont="1">
      <alignment horizontal="center" readingOrder="0" vertical="bottom"/>
    </xf>
    <xf borderId="1" fillId="2" fontId="7" numFmtId="0" xfId="0" applyAlignment="1" applyBorder="1" applyFont="1">
      <alignment horizontal="center" readingOrder="0" vertical="bottom"/>
    </xf>
    <xf borderId="0" fillId="3" fontId="95" numFmtId="0" xfId="0" applyAlignment="1" applyFont="1">
      <alignment readingOrder="0" vertical="bottom"/>
    </xf>
    <xf borderId="0" fillId="4" fontId="96" numFmtId="0" xfId="0" applyAlignment="1" applyFont="1">
      <alignment readingOrder="0" vertical="bottom"/>
    </xf>
    <xf borderId="1" fillId="3" fontId="8" numFmtId="0" xfId="0" applyAlignment="1" applyBorder="1" applyFont="1">
      <alignment readingOrder="0"/>
    </xf>
    <xf borderId="1" fillId="2" fontId="97" numFmtId="174" xfId="0" applyAlignment="1" applyBorder="1" applyFont="1" applyNumberFormat="1">
      <alignment readingOrder="0" shrinkToFit="0" vertical="bottom" wrapText="0"/>
    </xf>
    <xf borderId="0" fillId="8" fontId="4" numFmtId="0" xfId="0" applyAlignment="1" applyFont="1">
      <alignment horizontal="center" readingOrder="0" vertical="bottom"/>
    </xf>
    <xf borderId="0" fillId="8" fontId="22" numFmtId="0" xfId="0" applyAlignment="1" applyFont="1">
      <alignment horizontal="center" readingOrder="0" vertical="bottom"/>
    </xf>
    <xf borderId="0" fillId="8" fontId="23" numFmtId="0" xfId="0" applyAlignment="1" applyFont="1">
      <alignment horizontal="center" readingOrder="0" vertical="bottom"/>
    </xf>
    <xf borderId="0" fillId="2" fontId="22" numFmtId="0" xfId="0" applyAlignment="1" applyFont="1">
      <alignment vertical="bottom"/>
    </xf>
    <xf borderId="0" fillId="6" fontId="22" numFmtId="0" xfId="0" applyAlignment="1" applyFont="1">
      <alignment vertical="bottom"/>
    </xf>
    <xf borderId="0" fillId="3" fontId="22" numFmtId="0" xfId="0" applyAlignment="1" applyFont="1">
      <alignment vertical="bottom"/>
    </xf>
    <xf borderId="0" fillId="4" fontId="22" numFmtId="0" xfId="0" applyAlignment="1" applyFont="1">
      <alignment vertical="bottom"/>
    </xf>
    <xf borderId="0" fillId="5" fontId="22" numFmtId="0" xfId="0" applyAlignment="1" applyFont="1">
      <alignment vertical="bottom"/>
    </xf>
    <xf borderId="0" fillId="5" fontId="25" numFmtId="0" xfId="0" applyAlignment="1" applyFont="1">
      <alignment vertical="bottom"/>
    </xf>
    <xf borderId="1" fillId="6" fontId="22" numFmtId="0" xfId="0" applyAlignment="1" applyBorder="1" applyFont="1">
      <alignment vertical="bottom"/>
    </xf>
    <xf borderId="1" fillId="7" fontId="22" numFmtId="0" xfId="0" applyAlignment="1" applyBorder="1" applyFont="1">
      <alignment vertical="bottom"/>
    </xf>
    <xf borderId="0" fillId="0" fontId="98" numFmtId="0" xfId="0" applyAlignment="1" applyFont="1">
      <alignment readingOrder="0" vertical="bottom"/>
    </xf>
    <xf borderId="0" fillId="0" fontId="23" numFmtId="0" xfId="0" applyAlignment="1" applyFont="1">
      <alignment vertical="bottom"/>
    </xf>
    <xf borderId="0" fillId="0" fontId="99" numFmtId="0" xfId="0" applyAlignment="1" applyFont="1">
      <alignment readingOrder="0" vertical="bottom"/>
    </xf>
    <xf borderId="0" fillId="0" fontId="100" numFmtId="0" xfId="0" applyAlignment="1" applyFont="1">
      <alignment vertical="bottom"/>
    </xf>
  </cellXfs>
  <cellStyles count="1">
    <cellStyle xfId="0" name="Normal" builtinId="0"/>
  </cellStyles>
  <dxfs count="6">
    <dxf>
      <font/>
      <fill>
        <patternFill patternType="solid">
          <fgColor rgb="FFB7E1CD"/>
          <bgColor rgb="FFB7E1CD"/>
        </patternFill>
      </fill>
      <border/>
    </dxf>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00FFFF"/>
          <bgColor rgb="FF00FFFF"/>
        </patternFill>
      </fill>
      <border/>
    </dxf>
    <dxf>
      <font/>
      <fill>
        <patternFill patternType="solid">
          <fgColor rgb="FF00FF00"/>
          <bgColor rgb="FF00FF00"/>
        </patternFill>
      </fill>
      <border/>
    </dxf>
  </dxfs>
  <tableStyles count="1">
    <tableStyle count="2" pivot="0" name="Statistics-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Curve!$C$4</c:f>
            </c:strRef>
          </c:tx>
          <c:spPr>
            <a:solidFill>
              <a:srgbClr val="3C78D8"/>
            </a:solidFill>
          </c:spPr>
          <c:dLbls>
            <c:txPr>
              <a:bodyPr/>
              <a:lstStyle/>
              <a:p>
                <a:pPr lvl="0">
                  <a:defRPr/>
                </a:pPr>
              </a:p>
            </c:txPr>
            <c:showLegendKey val="0"/>
            <c:showVal val="1"/>
            <c:showCatName val="0"/>
            <c:showSerName val="0"/>
            <c:showPercent val="0"/>
            <c:showBubbleSize val="0"/>
          </c:dLbls>
          <c:cat>
            <c:strRef>
              <c:f>Curve!$A$5:$A$200</c:f>
            </c:strRef>
          </c:cat>
          <c:val>
            <c:numRef>
              <c:f>Curve!$C$5:$C$200</c:f>
            </c:numRef>
          </c:val>
        </c:ser>
        <c:axId val="1654996365"/>
        <c:axId val="930342847"/>
      </c:barChart>
      <c:catAx>
        <c:axId val="1654996365"/>
        <c:scaling>
          <c:orientation val="minMax"/>
        </c:scaling>
        <c:delete val="0"/>
        <c:axPos val="b"/>
        <c:title>
          <c:tx>
            <c:rich>
              <a:bodyPr/>
              <a:lstStyle/>
              <a:p>
                <a:pPr lvl="0">
                  <a:defRPr b="1">
                    <a:solidFill>
                      <a:srgbClr val="1A1A1A"/>
                    </a:solidFill>
                    <a:latin typeface="Verdana"/>
                  </a:defRPr>
                </a:pPr>
                <a:r>
                  <a:t>Datum</a:t>
                </a:r>
              </a:p>
            </c:rich>
          </c:tx>
          <c:overlay val="0"/>
        </c:title>
        <c:txPr>
          <a:bodyPr/>
          <a:lstStyle/>
          <a:p>
            <a:pPr lvl="0">
              <a:defRPr b="0">
                <a:solidFill>
                  <a:srgbClr val="1A1A1A"/>
                </a:solidFill>
                <a:latin typeface="Verdana"/>
              </a:defRPr>
            </a:pPr>
          </a:p>
        </c:txPr>
        <c:crossAx val="930342847"/>
      </c:catAx>
      <c:valAx>
        <c:axId val="9303428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1A1A1A"/>
                    </a:solidFill>
                    <a:latin typeface="Verdana"/>
                  </a:defRPr>
                </a:pPr>
                <a:r>
                  <a:t>neue Fälle (lineare Skala)</a:t>
                </a:r>
              </a:p>
            </c:rich>
          </c:tx>
          <c:overlay val="0"/>
        </c:title>
        <c:numFmt formatCode="General" sourceLinked="1"/>
        <c:tickLblPos val="nextTo"/>
        <c:spPr>
          <a:ln w="47625">
            <a:noFill/>
          </a:ln>
        </c:spPr>
        <c:txPr>
          <a:bodyPr/>
          <a:lstStyle/>
          <a:p>
            <a:pPr lvl="0">
              <a:defRPr b="0">
                <a:solidFill>
                  <a:srgbClr val="1A1A1A"/>
                </a:solidFill>
                <a:latin typeface="Verdana"/>
              </a:defRPr>
            </a:pPr>
          </a:p>
        </c:txPr>
        <c:crossAx val="1654996365"/>
      </c:valAx>
    </c:plotArea>
    <c:legend>
      <c:legendPos val="r"/>
      <c:overlay val="0"/>
      <c:txPr>
        <a:bodyPr/>
        <a:lstStyle/>
        <a:p>
          <a:pPr lvl="0">
            <a:defRPr b="0">
              <a:solidFill>
                <a:srgbClr val="313131"/>
              </a:solidFill>
              <a:latin typeface="+mn-lt"/>
            </a:defRPr>
          </a:pPr>
        </a:p>
      </c:txPr>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Curve!$C$4</c:f>
            </c:strRef>
          </c:tx>
          <c:spPr>
            <a:solidFill>
              <a:srgbClr val="3C78D8"/>
            </a:solidFill>
          </c:spPr>
          <c:dLbls>
            <c:txPr>
              <a:bodyPr/>
              <a:lstStyle/>
              <a:p>
                <a:pPr lvl="0">
                  <a:defRPr/>
                </a:pPr>
              </a:p>
            </c:txPr>
            <c:showLegendKey val="0"/>
            <c:showVal val="1"/>
            <c:showCatName val="0"/>
            <c:showSerName val="0"/>
            <c:showPercent val="0"/>
            <c:showBubbleSize val="0"/>
          </c:dLbls>
          <c:cat>
            <c:strRef>
              <c:f>Curve!$A$5:$A$200</c:f>
            </c:strRef>
          </c:cat>
          <c:val>
            <c:numRef>
              <c:f>Curve!$C$5:$C$200</c:f>
            </c:numRef>
          </c:val>
        </c:ser>
        <c:axId val="1404648289"/>
        <c:axId val="342554427"/>
      </c:barChart>
      <c:catAx>
        <c:axId val="1404648289"/>
        <c:scaling>
          <c:orientation val="minMax"/>
        </c:scaling>
        <c:delete val="0"/>
        <c:axPos val="b"/>
        <c:title>
          <c:tx>
            <c:rich>
              <a:bodyPr/>
              <a:lstStyle/>
              <a:p>
                <a:pPr lvl="0">
                  <a:defRPr b="1">
                    <a:solidFill>
                      <a:srgbClr val="1A1A1A"/>
                    </a:solidFill>
                    <a:latin typeface="Verdana"/>
                  </a:defRPr>
                </a:pPr>
                <a:r>
                  <a:t>Datum</a:t>
                </a:r>
              </a:p>
            </c:rich>
          </c:tx>
          <c:overlay val="0"/>
        </c:title>
        <c:txPr>
          <a:bodyPr/>
          <a:lstStyle/>
          <a:p>
            <a:pPr lvl="0">
              <a:defRPr b="0">
                <a:solidFill>
                  <a:srgbClr val="1A1A1A"/>
                </a:solidFill>
                <a:latin typeface="Verdana"/>
              </a:defRPr>
            </a:pPr>
          </a:p>
        </c:txPr>
        <c:crossAx val="342554427"/>
      </c:catAx>
      <c:valAx>
        <c:axId val="3425544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1A1A1A"/>
                    </a:solidFill>
                    <a:latin typeface="Verdana"/>
                  </a:defRPr>
                </a:pPr>
                <a:r>
                  <a:t>neue Fälle</a:t>
                </a:r>
              </a:p>
            </c:rich>
          </c:tx>
          <c:overlay val="0"/>
        </c:title>
        <c:numFmt formatCode="General" sourceLinked="1"/>
        <c:tickLblPos val="nextTo"/>
        <c:spPr>
          <a:ln w="47625">
            <a:noFill/>
          </a:ln>
        </c:spPr>
        <c:txPr>
          <a:bodyPr/>
          <a:lstStyle/>
          <a:p>
            <a:pPr lvl="0">
              <a:defRPr b="0">
                <a:solidFill>
                  <a:srgbClr val="1A1A1A"/>
                </a:solidFill>
                <a:latin typeface="Verdana"/>
              </a:defRPr>
            </a:pPr>
          </a:p>
        </c:txPr>
        <c:crossAx val="1404648289"/>
      </c:valAx>
    </c:plotArea>
    <c:legend>
      <c:legendPos val="r"/>
      <c:overlay val="0"/>
      <c:txPr>
        <a:bodyPr/>
        <a:lstStyle/>
        <a:p>
          <a:pPr lvl="0">
            <a:defRPr b="0">
              <a:solidFill>
                <a:srgbClr val="313131"/>
              </a:solidFill>
              <a:latin typeface="+mn-lt"/>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838383"/>
                </a:solidFill>
                <a:latin typeface="+mn-lt"/>
              </a:defRPr>
            </a:pPr>
            <a:r>
              <a:t>Verifizierte Anzahl der Infizierten verteilt auf die einzelnen Bundesländer</a:t>
            </a:r>
          </a:p>
        </c:rich>
      </c:tx>
      <c:overlay val="0"/>
    </c:title>
    <c:view3D>
      <c:rotX val="50"/>
      <c:perspective val="0"/>
    </c:view3D>
    <c:plotArea>
      <c:layout/>
      <c:doughnutChart>
        <c:varyColors val="1"/>
        <c:ser>
          <c:idx val="0"/>
          <c:order val="0"/>
          <c:dPt>
            <c:idx val="0"/>
            <c:spPr>
              <a:solidFill>
                <a:srgbClr val="1A9988"/>
              </a:solidFill>
            </c:spPr>
          </c:dPt>
          <c:dPt>
            <c:idx val="1"/>
            <c:spPr>
              <a:solidFill>
                <a:srgbClr val="2D729D"/>
              </a:solidFill>
            </c:spPr>
          </c:dPt>
          <c:dPt>
            <c:idx val="2"/>
            <c:spPr>
              <a:solidFill>
                <a:srgbClr val="1F3E78"/>
              </a:solidFill>
            </c:spPr>
          </c:dPt>
          <c:dPt>
            <c:idx val="3"/>
            <c:spPr>
              <a:solidFill>
                <a:srgbClr val="990000"/>
              </a:solidFill>
            </c:spPr>
          </c:dPt>
          <c:dPt>
            <c:idx val="4"/>
            <c:explosion val="0"/>
            <c:spPr>
              <a:solidFill>
                <a:srgbClr val="B5CA76"/>
              </a:solidFill>
            </c:spPr>
          </c:dPt>
          <c:dPt>
            <c:idx val="5"/>
            <c:spPr>
              <a:solidFill>
                <a:srgbClr val="FFD4B8"/>
              </a:solidFill>
            </c:spPr>
          </c:dPt>
          <c:dPt>
            <c:idx val="6"/>
            <c:spPr>
              <a:solidFill>
                <a:srgbClr val="5FB8AC"/>
              </a:solidFill>
            </c:spPr>
          </c:dPt>
          <c:dPt>
            <c:idx val="7"/>
            <c:spPr>
              <a:solidFill>
                <a:srgbClr val="6C9CBA"/>
              </a:solidFill>
            </c:spPr>
          </c:dPt>
          <c:dPt>
            <c:idx val="8"/>
            <c:spPr>
              <a:solidFill>
                <a:srgbClr val="6278A1"/>
              </a:solidFill>
            </c:spPr>
          </c:dPt>
          <c:dPt>
            <c:idx val="9"/>
            <c:spPr>
              <a:solidFill>
                <a:srgbClr val="B84D4D"/>
              </a:solidFill>
            </c:spPr>
          </c:dPt>
          <c:dPt>
            <c:idx val="10"/>
            <c:spPr>
              <a:solidFill>
                <a:srgbClr val="CBDA9F"/>
              </a:solidFill>
            </c:spPr>
          </c:dPt>
          <c:dPt>
            <c:idx val="11"/>
            <c:spPr>
              <a:solidFill>
                <a:srgbClr val="FFE1CD"/>
              </a:solidFill>
            </c:spPr>
          </c:dPt>
          <c:dPt>
            <c:idx val="12"/>
            <c:spPr>
              <a:solidFill>
                <a:srgbClr val="A3D6CF"/>
              </a:solidFill>
            </c:spPr>
          </c:dPt>
          <c:dPt>
            <c:idx val="13"/>
            <c:spPr>
              <a:solidFill>
                <a:srgbClr val="ABC7D8"/>
              </a:solidFill>
            </c:spPr>
          </c:dPt>
          <c:dPt>
            <c:idx val="14"/>
            <c:spPr>
              <a:solidFill>
                <a:srgbClr val="A5B2C9"/>
              </a:solidFill>
            </c:spPr>
          </c:dPt>
          <c:dPt>
            <c:idx val="15"/>
            <c:spPr>
              <a:solidFill>
                <a:srgbClr val="D69999"/>
              </a:solidFill>
            </c:spPr>
          </c:dPt>
          <c:dLbls>
            <c:showLegendKey val="0"/>
            <c:showVal val="1"/>
            <c:showCatName val="0"/>
            <c:showSerName val="0"/>
            <c:showPercent val="0"/>
            <c:showBubbleSize val="0"/>
            <c:showLeaderLines val="1"/>
          </c:dLbls>
          <c:cat>
            <c:strRef>
              <c:f>Statistics!$B$2:$B$17</c:f>
            </c:strRef>
          </c:cat>
          <c:val>
            <c:numRef>
              <c:f>Statistics!$D$2:$D$17</c:f>
            </c:numRef>
          </c:val>
        </c:ser>
        <c:dLbls>
          <c:showLegendKey val="0"/>
          <c:showVal val="0"/>
          <c:showCatName val="0"/>
          <c:showSerName val="0"/>
          <c:showPercent val="0"/>
          <c:showBubbleSize val="0"/>
        </c:dLbls>
        <c:holeSize val="50"/>
      </c:doughnutChart>
    </c:plotArea>
    <c:legend>
      <c:legendPos val="r"/>
      <c:overlay val="0"/>
      <c:txPr>
        <a:bodyPr/>
        <a:lstStyle/>
        <a:p>
          <a:pPr lvl="0">
            <a:defRPr b="1" i="0">
              <a:solidFill>
                <a:srgbClr val="313131"/>
              </a:solidFill>
              <a:latin typeface="Verdana"/>
            </a:defRPr>
          </a:pPr>
        </a:p>
      </c:txPr>
    </c:legend>
    <c:plotVisOnly val="1"/>
  </c:chart>
  <c:spPr>
    <a:solidFill>
      <a:srgbClr val="FFFFFF"/>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123825</xdr:colOff>
      <xdr:row>37</xdr:row>
      <xdr:rowOff>180975</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180975</xdr:colOff>
      <xdr:row>38</xdr:row>
      <xdr:rowOff>9525</xdr:rowOff>
    </xdr:from>
    <xdr:ext cx="5715000" cy="3533775"/>
    <xdr:graphicFrame>
      <xdr:nvGraphicFramePr>
        <xdr:cNvPr id="2" name="Chart 2" title="Diagramm"/>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182225" cy="6257925"/>
    <xdr:graphicFrame>
      <xdr:nvGraphicFramePr>
        <xdr:cNvPr id="3" name="Chart 3"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K2:K6" displayName="Table_1" id="1">
  <tableColumns count="1">
    <tableColumn name="Column1" id="1"/>
  </tableColumns>
  <tableStyleInfo name="Statistic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1A1A1A"/>
      </a:dk1>
      <a:lt1>
        <a:srgbClr val="EEF1F1"/>
      </a:lt1>
      <a:dk2>
        <a:srgbClr val="1A1A1A"/>
      </a:dk2>
      <a:lt2>
        <a:srgbClr val="EEF1F1"/>
      </a:lt2>
      <a:accent1>
        <a:srgbClr val="1A9988"/>
      </a:accent1>
      <a:accent2>
        <a:srgbClr val="2D729D"/>
      </a:accent2>
      <a:accent3>
        <a:srgbClr val="1F3E78"/>
      </a:accent3>
      <a:accent4>
        <a:srgbClr val="990000"/>
      </a:accent4>
      <a:accent5>
        <a:srgbClr val="B5CA76"/>
      </a:accent5>
      <a:accent6>
        <a:srgbClr val="FFD4B8"/>
      </a:accent6>
      <a:hlink>
        <a:srgbClr val="1F3E78"/>
      </a:hlink>
      <a:folHlink>
        <a:srgbClr val="1F3E78"/>
      </a:folHlink>
    </a:clrScheme>
    <a:fontScheme name="Sheets">
      <a:majorFont>
        <a:latin typeface="Comic Sans MS"/>
        <a:ea typeface="Comic Sans MS"/>
        <a:cs typeface="Comic Sans MS"/>
      </a:majorFont>
      <a:minorFont>
        <a:latin typeface="Comic Sans MS"/>
        <a:ea typeface="Comic Sans MS"/>
        <a:cs typeface="Comic Sans M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brd.nrw.de/bausteine/_TT/TT_Corona_Virus_Karte_F.html" TargetMode="External"/><Relationship Id="rId194" Type="http://schemas.openxmlformats.org/officeDocument/2006/relationships/hyperlink" Target="https://www.krefeld.de/de/inhalt/coronavirus/" TargetMode="External"/><Relationship Id="rId193" Type="http://schemas.openxmlformats.org/officeDocument/2006/relationships/hyperlink" Target="https://www.krefeld.de/de/inhalt/informationen-zum-thema-corona-virus/" TargetMode="External"/><Relationship Id="rId192" Type="http://schemas.openxmlformats.org/officeDocument/2006/relationships/hyperlink" Target="https://www.koeln.de/koeln/nachrichten/lokales/coronavirus-in-koeln-der-aktuelle-stand_1144487.html" TargetMode="External"/><Relationship Id="rId191" Type="http://schemas.openxmlformats.org/officeDocument/2006/relationships/hyperlink" Target="https://www.koeln.de/koeln/nachrichten/lokales/coronavirus-in-koeln-der-aktuelle-stand_1144487.html" TargetMode="External"/><Relationship Id="rId187" Type="http://schemas.openxmlformats.org/officeDocument/2006/relationships/hyperlink" Target="https://www.kreis-hoexter.de/service-kontakt/pressestelle/pressemitteilungen/4205.Update-von-Sonntag-Keine-neuen-Faelle-des-Coronavirus-im-Kreis-Hoexter.html" TargetMode="External"/><Relationship Id="rId186" Type="http://schemas.openxmlformats.org/officeDocument/2006/relationships/hyperlink" Target="https://www.mags.nrw/coronavirus-fallzahlen-nrw" TargetMode="External"/><Relationship Id="rId185" Type="http://schemas.openxmlformats.org/officeDocument/2006/relationships/hyperlink" Target="https://www.hochsauerlandkreis.de/startseite/pressemeldungen/pressemeldung-_Corona_Virus__Vier_Erkrankte_stationaer_untergebracht__82_insgesamt___Entscheidung_zu_Beitragsrueckerstattungen_spaetestens_im_April.php" TargetMode="External"/><Relationship Id="rId184" Type="http://schemas.openxmlformats.org/officeDocument/2006/relationships/hyperlink" Target="https://www.hochsauerlandkreis.de/startseite/pressemeldungen/pressemeldung-_Corona_Virus__49_Erkrankte_im_HSK___Notrufnummern_110_und_112_nicht_fuer_Coronafragen_nutzen.php" TargetMode="External"/><Relationship Id="rId189" Type="http://schemas.openxmlformats.org/officeDocument/2006/relationships/hyperlink" Target="https://www.kleve.de/de/inhalt/aktuelles/" TargetMode="External"/><Relationship Id="rId188" Type="http://schemas.openxmlformats.org/officeDocument/2006/relationships/hyperlink" Target="https://www.kreis-hoexter.de/service-kontakt/pressestelle/pressemitteilungen/4205.Update-von-Sonntag-Keine-neuen-Faelle-des-Coronavirus-im-Kreis-Hoexter.html" TargetMode="External"/><Relationship Id="rId183" Type="http://schemas.openxmlformats.org/officeDocument/2006/relationships/hyperlink" Target="https://www.herne.de/Stadt-und-Leben/Gesundheit/Informationen-zum-Coronavirus/" TargetMode="External"/><Relationship Id="rId182" Type="http://schemas.openxmlformats.org/officeDocument/2006/relationships/hyperlink" Target="https://www.herne.de/Stadt-und-Leben/Gesundheit/Informationen-zum-Coronavirus/" TargetMode="External"/><Relationship Id="rId181" Type="http://schemas.openxmlformats.org/officeDocument/2006/relationships/hyperlink" Target="https://www.mags.nrw/coronavirus-fallzahlen-nrw" TargetMode="External"/><Relationship Id="rId180" Type="http://schemas.openxmlformats.org/officeDocument/2006/relationships/hyperlink" Target="https://www.kreis-herford.de/LEBEN/Gesund-sein-und-bleiben/Infektionen-und-Krankheiten/Informationen-zum-Coronavirus/" TargetMode="External"/><Relationship Id="rId176" Type="http://schemas.openxmlformats.org/officeDocument/2006/relationships/hyperlink" Target="https://www.hamm.de/corona" TargetMode="External"/><Relationship Id="rId175" Type="http://schemas.openxmlformats.org/officeDocument/2006/relationships/hyperlink" Target="https://www.hamm.de/corona" TargetMode="External"/><Relationship Id="rId174" Type="http://schemas.openxmlformats.org/officeDocument/2006/relationships/hyperlink" Target="https://www.mags.nrw/coronavirus-fallzahlen-nrw" TargetMode="External"/><Relationship Id="rId173" Type="http://schemas.openxmlformats.org/officeDocument/2006/relationships/hyperlink" Target="https://www.hagen.de/web/de/hagen_de/home.html" TargetMode="External"/><Relationship Id="rId179" Type="http://schemas.openxmlformats.org/officeDocument/2006/relationships/hyperlink" Target="https://www.kreis-herford.de/LEBEN/Gesund-sein-und-bleiben/Infektionen-und-Krankheiten/Informationen-zum-Coronavirus" TargetMode="External"/><Relationship Id="rId178" Type="http://schemas.openxmlformats.org/officeDocument/2006/relationships/hyperlink" Target="https://www.kreis-heinsberg.de/aktuelles/aktuelles/?pid=5142" TargetMode="External"/><Relationship Id="rId177" Type="http://schemas.openxmlformats.org/officeDocument/2006/relationships/hyperlink" Target="https://www.kreis-heinsberg.de/aktuelles/aktuelles/?pid=5142" TargetMode="External"/><Relationship Id="rId198" Type="http://schemas.openxmlformats.org/officeDocument/2006/relationships/hyperlink" Target="https://www.kreis-lippe.de/?object=tx%7C2001.7113.1" TargetMode="External"/><Relationship Id="rId197" Type="http://schemas.openxmlformats.org/officeDocument/2006/relationships/hyperlink" Target="https://www.mags.nrw/coronavirus-fallzahlen-nrw" TargetMode="External"/><Relationship Id="rId196" Type="http://schemas.openxmlformats.org/officeDocument/2006/relationships/hyperlink" Target="https://www.leverkusen.de/leben-in-lev/gesundheit/info-zu-corona-virus.php" TargetMode="External"/><Relationship Id="rId195" Type="http://schemas.openxmlformats.org/officeDocument/2006/relationships/hyperlink" Target="https://www.leverkusen.de/leben-in-lev/gesundheit/info-zu-corona-virus.php" TargetMode="External"/><Relationship Id="rId199" Type="http://schemas.openxmlformats.org/officeDocument/2006/relationships/hyperlink" Target="https://www.kreis-lippe.de/offen-sympathisch-zukunftsorientiert/Aktuell/Aktuelle-Informationen-zum-Coronavirus-in-Lippe-Stand-18-03-2020-Uhrzeit-12-Uhr-%C3%9Cber-100-Coronaf%C3%A4lle-im-Kreis-Lippe.php?object=tx,2.1&amp;ModID=7&amp;FID=2001.7245.1&amp;NavID=2001.45&amp;La=1" TargetMode="External"/><Relationship Id="rId150" Type="http://schemas.openxmlformats.org/officeDocument/2006/relationships/hyperlink" Target="https://www.mags.nrw/coronavirus-fallzahlen-nrw" TargetMode="External"/><Relationship Id="rId392" Type="http://schemas.openxmlformats.org/officeDocument/2006/relationships/hyperlink" Target="https://www.krzbb.de/krz_50_111859080-13-_Corona-Oeffentliches-Leben-im-Kreis-Boeblingen-wird-weiter-eingeschraenkt.html" TargetMode="External"/><Relationship Id="rId391" Type="http://schemas.openxmlformats.org/officeDocument/2006/relationships/hyperlink" Target="https://www.biberach.de/aktuelles/presse/pressemitteilungen-2020/detailansicht-2020/article/corona-teilnehmer-einer-gemeinderatssitzung-positiv-getestet.html" TargetMode="External"/><Relationship Id="rId390" Type="http://schemas.openxmlformats.org/officeDocument/2006/relationships/hyperlink" Target="https://www.biberach.de/aktuelles/presse/pressemitteilungen-2020/detailansicht-2020/article/corona-teilnehmer-einer-gemeinderatssitzung-positiv-getestet.html" TargetMode="External"/><Relationship Id="rId1" Type="http://schemas.openxmlformats.org/officeDocument/2006/relationships/hyperlink" Target="https://www.dithmarschen.de/Neues-erfahren/Pressemitteilungen" TargetMode="External"/><Relationship Id="rId2" Type="http://schemas.openxmlformats.org/officeDocument/2006/relationships/hyperlink" Target="https://www.schleswig-holstein.de/DE/Landesregierung/I/Presse/_documents/Corona-Liste_Kreise.html" TargetMode="External"/><Relationship Id="rId3" Type="http://schemas.openxmlformats.org/officeDocument/2006/relationships/hyperlink" Target="https://schleswig-holstein.de/DE/Landesregierung/I/Presse/_documents/Corona-Liste_Kreise.html" TargetMode="External"/><Relationship Id="rId149" Type="http://schemas.openxmlformats.org/officeDocument/2006/relationships/hyperlink" Target="https://www.kreis-coesfeld.de/nachrichten-details.html?tx_news_pi1%5Bnews%5D=6384&amp;tx_news_pi1%5Bcontroller%5D=News&amp;tx_news_pi1%5Baction%5D=detail&amp;cHash=fbc526888b1c1ad0942c67f01357deb4" TargetMode="External"/><Relationship Id="rId4" Type="http://schemas.openxmlformats.org/officeDocument/2006/relationships/hyperlink" Target="https://www.flensburg.de/Startseite/Informationen-zum-Coronavirus.php?object=tx,2306.5&amp;ModID=7&amp;FID=2306.20374.1" TargetMode="External"/><Relationship Id="rId148" Type="http://schemas.openxmlformats.org/officeDocument/2006/relationships/hyperlink" Target="https://www.kreis-coesfeld.de/nachrichten-details.html?tx_news_pi1%5Bnews%5D=6384&amp;tx_news_pi1%5Bcontroller%5D=News&amp;tx_news_pi1%5Baction%5D=detail&amp;cHash=fbc526888b1c1ad0942c67f01357deb4" TargetMode="External"/><Relationship Id="rId9" Type="http://schemas.openxmlformats.org/officeDocument/2006/relationships/hyperlink" Target="https://www.kiel.de/de/gesundheit_soziales/gesundheit_vorsorgen_heilen/infektionsschutz/coronavirus.php" TargetMode="External"/><Relationship Id="rId143" Type="http://schemas.openxmlformats.org/officeDocument/2006/relationships/hyperlink" Target="https://www.presse-service.de/data.aspx/static/?ID=1040027f.html" TargetMode="External"/><Relationship Id="rId385" Type="http://schemas.openxmlformats.org/officeDocument/2006/relationships/hyperlink" Target="http://www.lkswp.de/corona-info" TargetMode="External"/><Relationship Id="rId142" Type="http://schemas.openxmlformats.org/officeDocument/2006/relationships/hyperlink" Target="https://www.mags.nrw/coronavirus-fallzahlen-nrw" TargetMode="External"/><Relationship Id="rId384" Type="http://schemas.openxmlformats.org/officeDocument/2006/relationships/hyperlink" Target="http://www.lkswp.de/corona-info" TargetMode="External"/><Relationship Id="rId141" Type="http://schemas.openxmlformats.org/officeDocument/2006/relationships/hyperlink" Target="https://www.bonn.de/themen-entdecken/gesundheit-verbraucherschutz/coronavirus.php" TargetMode="External"/><Relationship Id="rId383" Type="http://schemas.openxmlformats.org/officeDocument/2006/relationships/hyperlink" Target="https://www.kreis-alzey-worms.eu/verwaltung/aktuelles/meldungen/2020_03_18_3780787059_meldung.php" TargetMode="External"/><Relationship Id="rId140" Type="http://schemas.openxmlformats.org/officeDocument/2006/relationships/hyperlink" Target="https://www.bonn.de/themen-entdecken/gesundheit-verbraucherschutz/coronavirus.php" TargetMode="External"/><Relationship Id="rId382" Type="http://schemas.openxmlformats.org/officeDocument/2006/relationships/hyperlink" Target="https://www.worms.de/de/aktuelles/stadtnachrichten/2020-03-12-16-26-24.php" TargetMode="External"/><Relationship Id="rId5" Type="http://schemas.openxmlformats.org/officeDocument/2006/relationships/hyperlink" Target="https://www.flensburg.de/Startseite/Informationen-zum-Coronavirus.php?object=tx,2306.5&amp;ModID=7&amp;FID=2306.20374.1" TargetMode="External"/><Relationship Id="rId147" Type="http://schemas.openxmlformats.org/officeDocument/2006/relationships/hyperlink" Target="https://www.mags.nrw/coronavirus-fallzahlen-nrw" TargetMode="External"/><Relationship Id="rId389" Type="http://schemas.openxmlformats.org/officeDocument/2006/relationships/hyperlink" Target="https://www.landkreis-rastatt.de/site/kreis-rastatt/get/documents_E937746122/kreis-rastatt/Objekte/02_Landratsamt/pdf-Dateien/Gesundheitsamt/CORONA_Grafische%20Darstellung%20Landkreis%20Rastatt%20und%20Stadtkreis%20Baden-Baden.pdf" TargetMode="External"/><Relationship Id="rId6" Type="http://schemas.openxmlformats.org/officeDocument/2006/relationships/hyperlink" Target="https://www.kreis-rz.de/index.phtml?mNavID=1814.183&amp;sNavID=1814.183&amp;La=1" TargetMode="External"/><Relationship Id="rId146" Type="http://schemas.openxmlformats.org/officeDocument/2006/relationships/hyperlink" Target="https://www.bottrop.de/soziales/gesundheit/infos-zum-coronavirus/index.php" TargetMode="External"/><Relationship Id="rId388" Type="http://schemas.openxmlformats.org/officeDocument/2006/relationships/hyperlink" Target="https://www.landkreis-rastatt.de/Startseite/aktuelles/corona+-+aktuelle+situation+im+landkreis+rastatt+und+stadtkreis+baden-baden.html" TargetMode="External"/><Relationship Id="rId7" Type="http://schemas.openxmlformats.org/officeDocument/2006/relationships/hyperlink" Target="https://schleswig-holstein.de/DE/Landesregierung/I/Presse/_documents/Corona-Liste_Kreise.html" TargetMode="External"/><Relationship Id="rId145" Type="http://schemas.openxmlformats.org/officeDocument/2006/relationships/hyperlink" Target="https://www.bottrop.de/soziales/gesundheit/infos-zum-coronavirus/index.php" TargetMode="External"/><Relationship Id="rId387" Type="http://schemas.openxmlformats.org/officeDocument/2006/relationships/hyperlink" Target="https://www.alb-donau-kreis.de/alb-donau-kreis/startseite/dienstleistungen+service/coronavirus.html" TargetMode="External"/><Relationship Id="rId8" Type="http://schemas.openxmlformats.org/officeDocument/2006/relationships/hyperlink" Target="https://www.kiel.de/de/gesundheit_soziales/gesundheit_vorsorgen_heilen/infektionsschutz/coronavirus.php" TargetMode="External"/><Relationship Id="rId144" Type="http://schemas.openxmlformats.org/officeDocument/2006/relationships/hyperlink" Target="https://kreis-borken.de/de/service/aktuelles/aktuelle-pressemeldungen/" TargetMode="External"/><Relationship Id="rId386" Type="http://schemas.openxmlformats.org/officeDocument/2006/relationships/hyperlink" Target="https://www.alb-donau-kreis.de/alb-donau-kreis/startseite/dienstleistungen+service/coronavirus.html" TargetMode="External"/><Relationship Id="rId381" Type="http://schemas.openxmlformats.org/officeDocument/2006/relationships/hyperlink" Target="https://www.westerwaldkreis.de/aktuelles-detailansicht/gesundheitsamt-informiert.html" TargetMode="External"/><Relationship Id="rId380" Type="http://schemas.openxmlformats.org/officeDocument/2006/relationships/hyperlink" Target="https://www.westerwaldkreis.de/aktuelles-detailansicht/gesundheitsamt-informiert.html" TargetMode="External"/><Relationship Id="rId139" Type="http://schemas.openxmlformats.org/officeDocument/2006/relationships/hyperlink" Target="https://www.bochum.de/Corona" TargetMode="External"/><Relationship Id="rId138" Type="http://schemas.openxmlformats.org/officeDocument/2006/relationships/hyperlink" Target="https://www.bochum.de/Corona" TargetMode="External"/><Relationship Id="rId137" Type="http://schemas.openxmlformats.org/officeDocument/2006/relationships/hyperlink" Target="https://www.bielefeld.de/de/gs/covi/" TargetMode="External"/><Relationship Id="rId379" Type="http://schemas.openxmlformats.org/officeDocument/2006/relationships/hyperlink" Target="https://www.vulkaneifel.de/aktuelles.html" TargetMode="External"/><Relationship Id="rId132" Type="http://schemas.openxmlformats.org/officeDocument/2006/relationships/hyperlink" Target="https://www.senatspressestelle.bremen.de/detail.php?gsid=bremen146.c.332125.de&amp;asl=bremen02.c.732.de" TargetMode="External"/><Relationship Id="rId374" Type="http://schemas.openxmlformats.org/officeDocument/2006/relationships/hyperlink" Target="https://www.trier-saarburg.de/" TargetMode="External"/><Relationship Id="rId131" Type="http://schemas.openxmlformats.org/officeDocument/2006/relationships/hyperlink" Target="https://www.wolfsburg.de/newsroom/2020/02/26/13/41/coronavirus" TargetMode="External"/><Relationship Id="rId373" Type="http://schemas.openxmlformats.org/officeDocument/2006/relationships/hyperlink" Target="https://www.lksuedwestpfalz.de/aktuelles/nachrichten/2020/maerz/coronavirus-erster-positiver-fall/" TargetMode="External"/><Relationship Id="rId130" Type="http://schemas.openxmlformats.org/officeDocument/2006/relationships/hyperlink" Target="https://www.wolfsburg.de/newsroom/2020/02/26/13/41/coronavirus" TargetMode="External"/><Relationship Id="rId372" Type="http://schemas.openxmlformats.org/officeDocument/2006/relationships/hyperlink" Target="https://www.lksuedwestpfalz.de/aktuelles/nachrichten/2020/maerz/coronavirus-erster-positiver-fall/" TargetMode="External"/><Relationship Id="rId371" Type="http://schemas.openxmlformats.org/officeDocument/2006/relationships/hyperlink" Target="https://msagd.rlp.de/de/unsere-themen/gesundheit-und-pflege/gesundheitliche-versorgung/oeffentlicher-gesundheitsdienst-hygiene-und-infektionsschutz/infektionsschutz/informationen-zum-coronavirus-sars-cov-2/" TargetMode="External"/><Relationship Id="rId136" Type="http://schemas.openxmlformats.org/officeDocument/2006/relationships/hyperlink" Target="https://www.bielefeld.de/de/gs/covi/" TargetMode="External"/><Relationship Id="rId378" Type="http://schemas.openxmlformats.org/officeDocument/2006/relationships/hyperlink" Target="https://www.vulkaneifel.de/aktuelles/aktuelles-aus-rat-und-verwaltung/weitere-bestaetigte-corona-faelle-im-landkreis-vulkaneifel.html" TargetMode="External"/><Relationship Id="rId135" Type="http://schemas.openxmlformats.org/officeDocument/2006/relationships/hyperlink" Target="https://www.butenunbinnen.de/nachrichten/gesellschaft/corona-liveticker-bremen-104.html" TargetMode="External"/><Relationship Id="rId377" Type="http://schemas.openxmlformats.org/officeDocument/2006/relationships/hyperlink" Target="https://www.trier-saarburg.de/news/Corona-PM3" TargetMode="External"/><Relationship Id="rId134" Type="http://schemas.openxmlformats.org/officeDocument/2006/relationships/hyperlink" Target="https://www.senatspressestelle.bremen.de/detail.php?gsid=bremen146.c.332125.de&amp;asl=bremen02.c.732.de" TargetMode="External"/><Relationship Id="rId376" Type="http://schemas.openxmlformats.org/officeDocument/2006/relationships/hyperlink" Target="https://www.trier-saarburg.de/" TargetMode="External"/><Relationship Id="rId133" Type="http://schemas.openxmlformats.org/officeDocument/2006/relationships/hyperlink" Target="https://www.butenunbinnen.de/nachrichten/gesellschaft/corona-liveticker-bremen-104.html" TargetMode="External"/><Relationship Id="rId375" Type="http://schemas.openxmlformats.org/officeDocument/2006/relationships/hyperlink" Target="https://www.trier.de/rathaus-buerger-in/aktuelles/trier.de-news/coronavirus/" TargetMode="External"/><Relationship Id="rId172" Type="http://schemas.openxmlformats.org/officeDocument/2006/relationships/hyperlink" Target="https://www.hagen.de/web/de/hagen_de/home.html" TargetMode="External"/><Relationship Id="rId171" Type="http://schemas.openxmlformats.org/officeDocument/2006/relationships/hyperlink" Target="https://www.kreis-guetersloh.de/aktuelles/corona/" TargetMode="External"/><Relationship Id="rId170" Type="http://schemas.openxmlformats.org/officeDocument/2006/relationships/hyperlink" Target="https://www.kreis-guetersloh.de/aktuelles/corona/" TargetMode="External"/><Relationship Id="rId165" Type="http://schemas.openxmlformats.org/officeDocument/2006/relationships/hyperlink" Target="https://www.mags.nrw/coronavirus-fallzahlen-nrw" TargetMode="External"/><Relationship Id="rId164" Type="http://schemas.openxmlformats.org/officeDocument/2006/relationships/hyperlink" Target="http://www.brd.nrw.de/bausteine/_TT/TT_Corona_Virus_Karte_F.html" TargetMode="External"/><Relationship Id="rId163" Type="http://schemas.openxmlformats.org/officeDocument/2006/relationships/hyperlink" Target="https://www.essen.de/gesundheit/coronavirus_aktuell.de.html" TargetMode="External"/><Relationship Id="rId162" Type="http://schemas.openxmlformats.org/officeDocument/2006/relationships/hyperlink" Target="https://www.enkreis.de/" TargetMode="External"/><Relationship Id="rId169" Type="http://schemas.openxmlformats.org/officeDocument/2006/relationships/hyperlink" Target="https://www.gelsenkirchen.de/de/Soziales/Gesundheit/Coronavirus/" TargetMode="External"/><Relationship Id="rId168" Type="http://schemas.openxmlformats.org/officeDocument/2006/relationships/hyperlink" Target="https://www.gelsenkirchen.de/de/Soziales/Gesundheit/Coronavirus/" TargetMode="External"/><Relationship Id="rId167" Type="http://schemas.openxmlformats.org/officeDocument/2006/relationships/hyperlink" Target="https://www.kreis-euskirchen.de/kreishaus/aktuell/neuste-meldung-I.php" TargetMode="External"/><Relationship Id="rId166" Type="http://schemas.openxmlformats.org/officeDocument/2006/relationships/hyperlink" Target="https://www.kreis-euskirchen.de/kreishaus/aktuell/neuste-meldung-I.php" TargetMode="External"/><Relationship Id="rId161" Type="http://schemas.openxmlformats.org/officeDocument/2006/relationships/hyperlink" Target="https://www.enkreis.de/" TargetMode="External"/><Relationship Id="rId160" Type="http://schemas.openxmlformats.org/officeDocument/2006/relationships/hyperlink" Target="http://www.brd.nrw.de/bausteine/_TT/TT_Corona_Virus_Karte_F.html" TargetMode="External"/><Relationship Id="rId159" Type="http://schemas.openxmlformats.org/officeDocument/2006/relationships/hyperlink" Target="https://www.duesseldorf.de/?L=" TargetMode="External"/><Relationship Id="rId154" Type="http://schemas.openxmlformats.org/officeDocument/2006/relationships/hyperlink" Target="http://www.brd.nrw.de/bausteine/_TT/TT_Corona_Virus_Karte_F.html" TargetMode="External"/><Relationship Id="rId396" Type="http://schemas.openxmlformats.org/officeDocument/2006/relationships/hyperlink" Target="https://www.breisgau-hochschwarzwald.de/pb/Breisgau-Hochschwarzwald/Start/Service+_+Verwaltung/Corona-Virus.html" TargetMode="External"/><Relationship Id="rId153" Type="http://schemas.openxmlformats.org/officeDocument/2006/relationships/hyperlink" Target="https://www.duisburg.de/allgemein/fachbereiche/gesundheitsamt/corona-virus_allgemeine-informationen.php" TargetMode="External"/><Relationship Id="rId395" Type="http://schemas.openxmlformats.org/officeDocument/2006/relationships/hyperlink" Target="https://www.bodenseekreis.de/de/soziales-gesundheit/gesundheit/infektionsschutz/infektionskrankheiten/corona-virus/" TargetMode="External"/><Relationship Id="rId152" Type="http://schemas.openxmlformats.org/officeDocument/2006/relationships/hyperlink" Target="https://www.dortmund.de/de/leben_in_dortmund/nachrichtenportal/alle_nachrichten/nachricht.jsp?nid=622746" TargetMode="External"/><Relationship Id="rId394" Type="http://schemas.openxmlformats.org/officeDocument/2006/relationships/hyperlink" Target="https://www.swr.de/swraktuell/baden-wuerttemberg/friedrichshafen/coronafaelle-bodensee-oberschwaben-100.html" TargetMode="External"/><Relationship Id="rId151" Type="http://schemas.openxmlformats.org/officeDocument/2006/relationships/hyperlink" Target="https://www.dortmund.de/de/leben_in_dortmund/nachrichtenportal/alle_nachrichten/nachricht.jsp?nid=622746" TargetMode="External"/><Relationship Id="rId393" Type="http://schemas.openxmlformats.org/officeDocument/2006/relationships/hyperlink" Target="https://www.krzbb.de/krz_50_111859080-13-_Corona-Oeffentliches-Leben-im-Kreis-Boeblingen-wird-weiter-eingeschraenkt.html" TargetMode="External"/><Relationship Id="rId158" Type="http://schemas.openxmlformats.org/officeDocument/2006/relationships/hyperlink" Target="https://www.mags.nrw/coronavirus-fallzahlen-nrw" TargetMode="External"/><Relationship Id="rId157" Type="http://schemas.openxmlformats.org/officeDocument/2006/relationships/hyperlink" Target="https://www.kreis-dueren.de/aktuelles/presse/corona-aktuelles.php" TargetMode="External"/><Relationship Id="rId399" Type="http://schemas.openxmlformats.org/officeDocument/2006/relationships/hyperlink" Target="https://www.kreis-calw.de/Schnellnavigation/Startseite/Zehn-weitere-Corona-F%C3%A4lle-im-Landkreis-Calw.php?object=tx,2442.14&amp;ModID=7&amp;FID=2442.12274.1" TargetMode="External"/><Relationship Id="rId156" Type="http://schemas.openxmlformats.org/officeDocument/2006/relationships/hyperlink" Target="https://www.kreis-dueren.de/aktuelles/presse/corona-aktuelles.php" TargetMode="External"/><Relationship Id="rId398" Type="http://schemas.openxmlformats.org/officeDocument/2006/relationships/hyperlink" Target="https://www.kreis-calw.de/Schnellnavigation/Startseite/19-weitere-Corona-F%C3%A4lle-im-Landkreis-Calw.php?object=tx,2442.14&amp;ModID=7&amp;FID=2442.12277.1" TargetMode="External"/><Relationship Id="rId155" Type="http://schemas.openxmlformats.org/officeDocument/2006/relationships/hyperlink" Target="https://www.mags.nrw/coronavirus-fallzahlen-nrw" TargetMode="External"/><Relationship Id="rId397" Type="http://schemas.openxmlformats.org/officeDocument/2006/relationships/hyperlink" Target="https://www.breisgau-hochschwarzwald.de/pb/Breisgau-Hochschwarzwald/Start/Service+_+Verwaltung/Corona-Virus.html" TargetMode="External"/><Relationship Id="rId808" Type="http://schemas.openxmlformats.org/officeDocument/2006/relationships/hyperlink" Target="https://www.erfurt.de/ef/de/service/aktuelles/am/2020/135164.html" TargetMode="External"/><Relationship Id="rId807" Type="http://schemas.openxmlformats.org/officeDocument/2006/relationships/hyperlink" Target="https://www.erfurt.de/ef/de/service/aktuelles/am/2020/135164.html" TargetMode="External"/><Relationship Id="rId806" Type="http://schemas.openxmlformats.org/officeDocument/2006/relationships/hyperlink" Target="https://www.wartburgkreis.de/leben-im-wartburgkreis/gesundheit/aktuelle-informationen-zum-corona-virus" TargetMode="External"/><Relationship Id="rId805" Type="http://schemas.openxmlformats.org/officeDocument/2006/relationships/hyperlink" Target="https://www.eisenach.de/startseite" TargetMode="External"/><Relationship Id="rId809" Type="http://schemas.openxmlformats.org/officeDocument/2006/relationships/hyperlink" Target="https://www.gera.de/sixcms/detail.php?id=200096&amp;_lang=de" TargetMode="External"/><Relationship Id="rId800" Type="http://schemas.openxmlformats.org/officeDocument/2006/relationships/hyperlink" Target="https://www.landkreis-wittenberg.de/de/aktuelles/informationen-zum-coronavirus.html" TargetMode="External"/><Relationship Id="rId804" Type="http://schemas.openxmlformats.org/officeDocument/2006/relationships/hyperlink" Target="https://www.kreis-eic.de/pressemitteilungen.html" TargetMode="External"/><Relationship Id="rId803" Type="http://schemas.openxmlformats.org/officeDocument/2006/relationships/hyperlink" Target="https://www.kreis-eic.de/pressemitteilungen.html" TargetMode="External"/><Relationship Id="rId802" Type="http://schemas.openxmlformats.org/officeDocument/2006/relationships/hyperlink" Target="https://www.altenburgerland.de/sixcms/detail.php?&amp;_nav_id1=2508&amp;_lang=de&amp;id=371691" TargetMode="External"/><Relationship Id="rId801" Type="http://schemas.openxmlformats.org/officeDocument/2006/relationships/hyperlink" Target="https://www.altenburgerland.de/sixcms/detail.php?&amp;_nav_id1=2508&amp;_lang=de&amp;id=371691" TargetMode="External"/><Relationship Id="rId40" Type="http://schemas.openxmlformats.org/officeDocument/2006/relationships/hyperlink" Target="https://www.ammerland.de/Aktuelles/Topthemen/Coronavirus/" TargetMode="External"/><Relationship Id="rId42" Type="http://schemas.openxmlformats.org/officeDocument/2006/relationships/hyperlink" Target="https://www.landkreis-aurich.de/soziales-gesundheit/gesundheit/aktuelle-informationen-zum-thema-corona/news.html" TargetMode="External"/><Relationship Id="rId41" Type="http://schemas.openxmlformats.org/officeDocument/2006/relationships/hyperlink" Target="https://www.ammerland.de/Aktuelles/Topthemen/Coronavirus/" TargetMode="External"/><Relationship Id="rId44" Type="http://schemas.openxmlformats.org/officeDocument/2006/relationships/hyperlink" Target="https://www.braunschweig.de/politik_verwaltung/nachrichten/corona.php" TargetMode="External"/><Relationship Id="rId43" Type="http://schemas.openxmlformats.org/officeDocument/2006/relationships/hyperlink" Target="https://www.landkreis-aurich.de/soziales-gesundheit/gesundheit/aktuelle-informationen-zum-thema-corona/news.html" TargetMode="External"/><Relationship Id="rId46" Type="http://schemas.openxmlformats.org/officeDocument/2006/relationships/hyperlink" Target="https://www.cellesche-zeitung.de/Celle/Aus-der-Stadt/Celle-Stadt/Celle-wegen-Coronavirus-im-Krisenmodus-Geschaeft-in-Innenstadt-geschlossen" TargetMode="External"/><Relationship Id="rId45" Type="http://schemas.openxmlformats.org/officeDocument/2006/relationships/hyperlink" Target="https://www.braunschweig.de/politik_verwaltung/nachrichten/corona.php" TargetMode="External"/><Relationship Id="rId509" Type="http://schemas.openxmlformats.org/officeDocument/2006/relationships/hyperlink" Target="https://www.landkreis-bayreuth.de/der-landkreis/pressemitteilungen/aktuelle-lage-im-rahmen-der-corona-epidemie/" TargetMode="External"/><Relationship Id="rId508" Type="http://schemas.openxmlformats.org/officeDocument/2006/relationships/hyperlink" Target="https://www.landkreis-bayreuth.de/umwelt-gesundheit/coronavirus-wir-informieren/allgemeine-informationen/" TargetMode="External"/><Relationship Id="rId503" Type="http://schemas.openxmlformats.org/officeDocument/2006/relationships/hyperlink" Target="https://www.landkreis-bamberg.de/Kurzmen%C3%BC/Startseite/index.php?&amp;object=tx,2892.5&amp;ModID=255&amp;FID=2892.1832.1&amp;kat=&amp;kuo=1&amp;call=0&amp;k_sub=0&amp;La=1" TargetMode="External"/><Relationship Id="rId745" Type="http://schemas.openxmlformats.org/officeDocument/2006/relationships/hyperlink" Target="https://www.lk-vr.de/" TargetMode="External"/><Relationship Id="rId502" Type="http://schemas.openxmlformats.org/officeDocument/2006/relationships/hyperlink" Target="https://www.lra-toelz.de/ein-weiterer-coronavirus-fall-im-landkreis-bad-toelz-wolfratshausen-am-sonntag-bestaetigt" TargetMode="External"/><Relationship Id="rId744" Type="http://schemas.openxmlformats.org/officeDocument/2006/relationships/hyperlink" Target="https://www.kreis-vg.de/Kurzmen%C3%BC/Startseite/Aktuelles-zum-CORONA-Virus.php?object=tx,3079.5&amp;ModID=7&amp;FID=3079.14685.1" TargetMode="External"/><Relationship Id="rId501" Type="http://schemas.openxmlformats.org/officeDocument/2006/relationships/hyperlink" Target="https://www.lra-toelz.de/ein-weiterer-coronavirus-fall-im-landkreis-bad-toelz-wolfratshausen-am-sonntag-bestaetigt" TargetMode="External"/><Relationship Id="rId743" Type="http://schemas.openxmlformats.org/officeDocument/2006/relationships/hyperlink" Target="https://www.kreis-vg.de/Kurzmen%C3%BC/Startseite/Aktuelles-zum-CORONA-Virus.php?object=tx,3079.5&amp;ModID=7&amp;FID=3079.14685.1" TargetMode="External"/><Relationship Id="rId500" Type="http://schemas.openxmlformats.org/officeDocument/2006/relationships/hyperlink" Target="https://www.landkreis-badkissingen.de/buerger--politik/aktuelle-meldungen/informationen-zum-corona-virus/aktuelle-meldungen-zum-coronavirus/10775.Vier-weitere-bestaetigte-Coronafaelle-im-Landkreis-Bad-Kissingen.html" TargetMode="External"/><Relationship Id="rId742" Type="http://schemas.openxmlformats.org/officeDocument/2006/relationships/hyperlink" Target="https://www.schwerin.de/politik-verwaltung/stadtverwaltung/pressestelle/pressemitteilungen/" TargetMode="External"/><Relationship Id="rId507" Type="http://schemas.openxmlformats.org/officeDocument/2006/relationships/hyperlink" Target="https://www.landkreis-bayreuth.de/der-landkreis/pressemitteilungen/aktuelle-lage-im-rahmen-der-corona-epidemie/" TargetMode="External"/><Relationship Id="rId749" Type="http://schemas.openxmlformats.org/officeDocument/2006/relationships/hyperlink" Target="https://chemnitz.de/chemnitz/de/leben-in-chemnitz/gesundheit/gesundheitsschutz/coronavirus/index.html" TargetMode="External"/><Relationship Id="rId506" Type="http://schemas.openxmlformats.org/officeDocument/2006/relationships/hyperlink" Target="https://www.bayreuth.de/rathaus-buergerservice/leben-in-bayreuth/notfaelle-gesundheit/notfaelle-gesundheit/" TargetMode="External"/><Relationship Id="rId748" Type="http://schemas.openxmlformats.org/officeDocument/2006/relationships/hyperlink" Target="https://www.landkreis-bautzen.de/lagebericht-corona-virus-im-landkreis-bautzen-stand-16-00-uuhr.php" TargetMode="External"/><Relationship Id="rId505" Type="http://schemas.openxmlformats.org/officeDocument/2006/relationships/hyperlink" Target="https://www.landkreis-bamberg.de/Kurzmen%C3%BC/Startseite/index.php?&amp;object=tx,2892.5&amp;ModID=255&amp;FID=2892.1832.1&amp;kat=&amp;kuo=1&amp;call=0&amp;k_sub=0&amp;La=1" TargetMode="External"/><Relationship Id="rId747" Type="http://schemas.openxmlformats.org/officeDocument/2006/relationships/hyperlink" Target="https://www.landkreis-bautzen.de/lagebericht-corona-virus-im-landkreis-bautzen-stand-16-00-uhr.php" TargetMode="External"/><Relationship Id="rId504" Type="http://schemas.openxmlformats.org/officeDocument/2006/relationships/hyperlink" Target="https://www.landkreis-bamberg.de/Kurzmen%C3%BC/Startseite/67-Infizierte-in-Stadt-und-Landkreis-Bamberg.php?object=tx,2892.5&amp;ModID=7&amp;FID=2976.2211.1" TargetMode="External"/><Relationship Id="rId746" Type="http://schemas.openxmlformats.org/officeDocument/2006/relationships/hyperlink" Target="https://www.lk-vr.de/" TargetMode="External"/><Relationship Id="rId48" Type="http://schemas.openxmlformats.org/officeDocument/2006/relationships/hyperlink" Target="https://lkclp.de/gesundheit-soziales/gesundheit/aktuelles-zum-coronavirus--fragen-und-antworten.php?back=true" TargetMode="External"/><Relationship Id="rId47" Type="http://schemas.openxmlformats.org/officeDocument/2006/relationships/hyperlink" Target="https://www.cellesche-zeitung.de/Celle/Aus-der-Stadt/Celle-Stadt/Celle-wegen-Coronavirus-im-Krisenmodus-Geschaeft-in-Innenstadt-geschlossen" TargetMode="External"/><Relationship Id="rId49" Type="http://schemas.openxmlformats.org/officeDocument/2006/relationships/hyperlink" Target="https://lkclp.de/gesundheit-soziales/gesundheit/aktuelles-zum-coronavirus--fragen-und-antworten.php?back=true" TargetMode="External"/><Relationship Id="rId741" Type="http://schemas.openxmlformats.org/officeDocument/2006/relationships/hyperlink" Target="https://www.schwerin.de/politik-verwaltung/stadtverwaltung/pressestelle/pressemitteilungen/" TargetMode="External"/><Relationship Id="rId740" Type="http://schemas.openxmlformats.org/officeDocument/2006/relationships/hyperlink" Target="https://www.landkreis-rostock.de/landkreis/aktuelles/news/2020/maerz/coronavirus-2.html" TargetMode="External"/><Relationship Id="rId31" Type="http://schemas.openxmlformats.org/officeDocument/2006/relationships/hyperlink" Target="https://www.segeberg.de/coronavirus" TargetMode="External"/><Relationship Id="rId30" Type="http://schemas.openxmlformats.org/officeDocument/2006/relationships/hyperlink" Target="https://www.schleswig-flensburg.de/Leben-Soziales/Gesundheit/Coronavirus/Corona-Virus-Aktuelle-Informationen-des-Kreises-Schleswig-Flensburg.php?object=tx,2120.1&amp;ModID=7&amp;FID=2475.1421.1&amp;NavID=2120.752&amp;La=1" TargetMode="External"/><Relationship Id="rId33" Type="http://schemas.openxmlformats.org/officeDocument/2006/relationships/hyperlink" Target="https://www.steinburg.de/startseite/presse-aktuelles/meldungen/details/tx_news/allgemeine-informationen-und-verhaltensregeln-zum-coronavirus.html" TargetMode="External"/><Relationship Id="rId32" Type="http://schemas.openxmlformats.org/officeDocument/2006/relationships/hyperlink" Target="https://www.segeberg.de/coronavirus" TargetMode="External"/><Relationship Id="rId35" Type="http://schemas.openxmlformats.org/officeDocument/2006/relationships/hyperlink" Target="https://schleswig-holstein.de/DE/Landesregierung/I/Presse/_documents/Corona-Liste_Kreise.html" TargetMode="External"/><Relationship Id="rId34" Type="http://schemas.openxmlformats.org/officeDocument/2006/relationships/hyperlink" Target="https://www.steinburg.de/startseite/presse-aktuelles/meldungen/details/tx_news/allgemeine-informationen-und-verhaltensregeln-zum-coronavirus.html" TargetMode="External"/><Relationship Id="rId739" Type="http://schemas.openxmlformats.org/officeDocument/2006/relationships/hyperlink" Target="https://www.landkreis-rostock.de/landkreis/aktuelles/news/2020/maerz/coronavirus-2.html" TargetMode="External"/><Relationship Id="rId734" Type="http://schemas.openxmlformats.org/officeDocument/2006/relationships/hyperlink" Target="https://www.lk-mecklenburgische-seenplatte.de/Aktuelles/Presse/Informationen-zu-Corona" TargetMode="External"/><Relationship Id="rId733" Type="http://schemas.openxmlformats.org/officeDocument/2006/relationships/hyperlink" Target="https://www.kreis-lup.de/corona/" TargetMode="External"/><Relationship Id="rId732" Type="http://schemas.openxmlformats.org/officeDocument/2006/relationships/hyperlink" Target="https://www.kreis-lup.de/corona/" TargetMode="External"/><Relationship Id="rId731" Type="http://schemas.openxmlformats.org/officeDocument/2006/relationships/hyperlink" Target="https://www.uckermark.de/PDF/Erste_best%C3%A4tigte_F%C3%A4lle_einer_Covi1.PDF?ObjSvrID=2203&amp;ObjID=3437&amp;ObjLa=1&amp;Ext=PDF&amp;WTR=1&amp;_ts=1584516990" TargetMode="External"/><Relationship Id="rId738" Type="http://schemas.openxmlformats.org/officeDocument/2006/relationships/hyperlink" Target="https://www.rostock.de/pandemie" TargetMode="External"/><Relationship Id="rId737" Type="http://schemas.openxmlformats.org/officeDocument/2006/relationships/hyperlink" Target="https://www.rostock.de/pandemie" TargetMode="External"/><Relationship Id="rId736" Type="http://schemas.openxmlformats.org/officeDocument/2006/relationships/hyperlink" Target="https://www.nordwestmecklenburg.de/de/aktuelle-meldung.html" TargetMode="External"/><Relationship Id="rId735" Type="http://schemas.openxmlformats.org/officeDocument/2006/relationships/hyperlink" Target="https://www.nordwestmecklenburg.de/de/aktuelle-meldung.html" TargetMode="External"/><Relationship Id="rId37" Type="http://schemas.openxmlformats.org/officeDocument/2006/relationships/hyperlink" Target="https://www.kreis-stormarn.de/aktuelles/pressemeldungen/2020/zahl-der-bestaetigten-corona-faelle-steigt-weiter.html" TargetMode="External"/><Relationship Id="rId36" Type="http://schemas.openxmlformats.org/officeDocument/2006/relationships/hyperlink" Target="https://www.kreis-stormarn.de/aktuelles/pressemeldungen/2020/zahl-der-corona-faelle-im-kreis-stormarn.html" TargetMode="External"/><Relationship Id="rId39" Type="http://schemas.openxmlformats.org/officeDocument/2006/relationships/hyperlink" Target="https://www.hamburg.de/coronavirus/13730108/2020-03-18-coronavius-aktueller-stand/" TargetMode="External"/><Relationship Id="rId38" Type="http://schemas.openxmlformats.org/officeDocument/2006/relationships/hyperlink" Target="https://www.hamburg.de/coronavirus/pressemeldungen/13721208/2020-03-15-bgv-coronavirus-aktuell/" TargetMode="External"/><Relationship Id="rId730" Type="http://schemas.openxmlformats.org/officeDocument/2006/relationships/hyperlink" Target="https://www.uckermark.de/index.phtml?La=1&amp;mNavID=1897.1&amp;object=tx,2203.462.1&amp;kat=&amp;kuo=2&amp;sub=0" TargetMode="External"/><Relationship Id="rId20" Type="http://schemas.openxmlformats.org/officeDocument/2006/relationships/hyperlink" Target="https://schleswig-holstein.de/DE/Landesregierung/I/Presse/_documents/Corona-Liste_Kreise.html" TargetMode="External"/><Relationship Id="rId22" Type="http://schemas.openxmlformats.org/officeDocument/2006/relationships/hyperlink" Target="https://www.kreis-pinneberg.de/Coronavirus.html" TargetMode="External"/><Relationship Id="rId21" Type="http://schemas.openxmlformats.org/officeDocument/2006/relationships/hyperlink" Target="https://www.kreis-pinneberg.de/Coronavirus.html" TargetMode="External"/><Relationship Id="rId24" Type="http://schemas.openxmlformats.org/officeDocument/2006/relationships/hyperlink" Target="https://www.kreis-ploen.de/B%C3%BCrgerservice/Informationen-zum-Coronavirus" TargetMode="External"/><Relationship Id="rId23" Type="http://schemas.openxmlformats.org/officeDocument/2006/relationships/hyperlink" Target="https://www.kreis-ploen.de/B%C3%BCrgerservice/Informationen-zum-Coronavirus" TargetMode="External"/><Relationship Id="rId525" Type="http://schemas.openxmlformats.org/officeDocument/2006/relationships/hyperlink" Target="https://www.landkreis-dingolfing-landau.de/buergerservice/coronavirus/" TargetMode="External"/><Relationship Id="rId767" Type="http://schemas.openxmlformats.org/officeDocument/2006/relationships/hyperlink" Target="https://www.landratsamt-pirna.de/50282.htm" TargetMode="External"/><Relationship Id="rId524" Type="http://schemas.openxmlformats.org/officeDocument/2006/relationships/hyperlink" Target="https://www.landkreis-dingolfing-landau.de/buergerservice/coronavirus/" TargetMode="External"/><Relationship Id="rId766" Type="http://schemas.openxmlformats.org/officeDocument/2006/relationships/hyperlink" Target="https://www.landkreis-nordsachsen.de/infos_zum_coronavirus.html" TargetMode="External"/><Relationship Id="rId523" Type="http://schemas.openxmlformats.org/officeDocument/2006/relationships/hyperlink" Target="https://www.landkreis-dillingen.de/erster-bestaetigter-covid-19-fall-im-landkreis-dillingen" TargetMode="External"/><Relationship Id="rId765" Type="http://schemas.openxmlformats.org/officeDocument/2006/relationships/hyperlink" Target="https://www.landkreis-nordsachsen.de/infos_zum_coronavirus.html" TargetMode="External"/><Relationship Id="rId522" Type="http://schemas.openxmlformats.org/officeDocument/2006/relationships/hyperlink" Target="https://alp.dillingen.de/aktuelles/beitrag/informationen-zum-corona-virus-covid-19/" TargetMode="External"/><Relationship Id="rId764" Type="http://schemas.openxmlformats.org/officeDocument/2006/relationships/hyperlink" Target="https://www.landkreis-mittelsachsen.de/corona.html" TargetMode="External"/><Relationship Id="rId529" Type="http://schemas.openxmlformats.org/officeDocument/2006/relationships/hyperlink" Target="https://www.augsburger-allgemeine.de/donauwoerth/Corona-16-Infizierte-im-Landkreis-Donau-Ries-id57096441.html" TargetMode="External"/><Relationship Id="rId528" Type="http://schemas.openxmlformats.org/officeDocument/2006/relationships/hyperlink" Target="https://www.donau-ries.de/Landratsamt/Buergerservice/Aufgabenbereiche/Gesundheitsamt-Humanmedizin.aspx" TargetMode="External"/><Relationship Id="rId527" Type="http://schemas.openxmlformats.org/officeDocument/2006/relationships/hyperlink" Target="https://www.donau-ries.de/Landratsamt/Buergerservice/Aufgabenbereiche/Gesundheitsamt-Humanmedizin.aspx" TargetMode="External"/><Relationship Id="rId769" Type="http://schemas.openxmlformats.org/officeDocument/2006/relationships/hyperlink" Target="https://www.vogtlandkreis.de/B%C3%BCrgerservice-und-Verwaltung/Infos-und-Services/Pressemitteilungen" TargetMode="External"/><Relationship Id="rId526" Type="http://schemas.openxmlformats.org/officeDocument/2006/relationships/hyperlink" Target="https://www.landkreis-dingolfing-landau.de/buergerservice/veroeffentlichungen/pressemitteilungen/appell-des-landrates-pflegekraefte-dringend-gesucht/" TargetMode="External"/><Relationship Id="rId768" Type="http://schemas.openxmlformats.org/officeDocument/2006/relationships/hyperlink" Target="https://www.sms.sachsen.de/coronavirus.html" TargetMode="External"/><Relationship Id="rId26" Type="http://schemas.openxmlformats.org/officeDocument/2006/relationships/hyperlink" Target="https://www.kreis-rendsburg-eckernfoerde.de/service/aktuelles-coronavirus/" TargetMode="External"/><Relationship Id="rId25" Type="http://schemas.openxmlformats.org/officeDocument/2006/relationships/hyperlink" Target="https://schleswig-holstein.de/DE/Landesregierung/I/Presse/_documents/Corona-Liste_Kreise.html" TargetMode="External"/><Relationship Id="rId28" Type="http://schemas.openxmlformats.org/officeDocument/2006/relationships/hyperlink" Target="https://schleswig-holstein.de/DE/Landesregierung/I/Presse/_documents/Corona-Liste_Kreise.html" TargetMode="External"/><Relationship Id="rId27" Type="http://schemas.openxmlformats.org/officeDocument/2006/relationships/hyperlink" Target="https://www.kreis-rendsburg-eckernfoerde.de/service/aktuelles-coronavirus/" TargetMode="External"/><Relationship Id="rId521" Type="http://schemas.openxmlformats.org/officeDocument/2006/relationships/hyperlink" Target="https://www.landkreis-deggendorf.de/aktuelles/pressemitteilungen-zu-corona/" TargetMode="External"/><Relationship Id="rId763" Type="http://schemas.openxmlformats.org/officeDocument/2006/relationships/hyperlink" Target="https://www.landkreis-mittelsachsen.de/corona" TargetMode="External"/><Relationship Id="rId29" Type="http://schemas.openxmlformats.org/officeDocument/2006/relationships/hyperlink" Target="https://www.schleswig-flensburg.de/Leben-Soziales/Gesundheit/Coronavirus/Corona-Virus-Aktuelle-Informationen-des-Kreises-Schleswig-Flensburg.php?object=tx,2120.1&amp;ModID=7&amp;FID=2475.1421.1&amp;NavID=2120.752&amp;La=1" TargetMode="External"/><Relationship Id="rId520" Type="http://schemas.openxmlformats.org/officeDocument/2006/relationships/hyperlink" Target="https://www.landkreis-deggendorf.de/aktuelles/aus-dem-landkreis/info-coronavirus/" TargetMode="External"/><Relationship Id="rId762" Type="http://schemas.openxmlformats.org/officeDocument/2006/relationships/hyperlink" Target="http://www.kreis-meissen.org/15946.html" TargetMode="External"/><Relationship Id="rId761" Type="http://schemas.openxmlformats.org/officeDocument/2006/relationships/hyperlink" Target="https://www.landkreisleipzig.de/pressemeldungen.html?pm_id=3766" TargetMode="External"/><Relationship Id="rId760" Type="http://schemas.openxmlformats.org/officeDocument/2006/relationships/hyperlink" Target="https://www.landkreisleipzig.de/" TargetMode="External"/><Relationship Id="rId11" Type="http://schemas.openxmlformats.org/officeDocument/2006/relationships/hyperlink" Target="https://www.luebeck.de/de/rathaus/verwaltung/gesundheitsamt/infektionsschutz/coronavirus.html" TargetMode="External"/><Relationship Id="rId10" Type="http://schemas.openxmlformats.org/officeDocument/2006/relationships/hyperlink" Target="https://www.kiel.de/de/gesundheit_soziales/gesundheit_vorsorgen_heilen/infektionsschutz/coronavirus.php" TargetMode="External"/><Relationship Id="rId13" Type="http://schemas.openxmlformats.org/officeDocument/2006/relationships/hyperlink" Target="https://schleswig-holstein.de/DE/Landesregierung/I/Presse/_documents/Corona-Liste_Kreise.html" TargetMode="External"/><Relationship Id="rId12" Type="http://schemas.openxmlformats.org/officeDocument/2006/relationships/hyperlink" Target="https://www.luebeck.de/de/rathaus/verwaltung/gesundheitsamt/infektionsschutz/coronavirus.html" TargetMode="External"/><Relationship Id="rId519" Type="http://schemas.openxmlformats.org/officeDocument/2006/relationships/hyperlink" Target="https://www.landratsamt-dachau.de/gesundheit-veterinaerwesen-sicherheitsrecht/gesundheit/infektionsschutz-infektionskrankheiten-umweltmedizin/coronavirus/" TargetMode="External"/><Relationship Id="rId514" Type="http://schemas.openxmlformats.org/officeDocument/2006/relationships/hyperlink" Target="https://www.coburg.de/desktopdefault.aspx/tabid-2754/2818_read-16990/" TargetMode="External"/><Relationship Id="rId756" Type="http://schemas.openxmlformats.org/officeDocument/2006/relationships/hyperlink" Target="http://coronavirus.landkreis.gr/" TargetMode="External"/><Relationship Id="rId513" Type="http://schemas.openxmlformats.org/officeDocument/2006/relationships/hyperlink" Target="https://www.lgl.bayern.de/gesundheit/infektionsschutz/infektionskrankheiten_a_z/coronavirus/karte_coronavirus/index.htm" TargetMode="External"/><Relationship Id="rId755" Type="http://schemas.openxmlformats.org/officeDocument/2006/relationships/hyperlink" Target="https://www.erzgebirgskreis.de/de/nachrichten/aktuelles/?tx_news_pi1%5B%40widget_0%5D%5BcurrentPage%5D=1&amp;tx_news_pi1%5Bnews%5D=7304&amp;tx_news_pi1%5Bcontroller%5D=News&amp;tx_news_pi1%5Baction%5D=detail&amp;cHash=2f41d54ab778b8b898036e403f58b8d8" TargetMode="External"/><Relationship Id="rId512" Type="http://schemas.openxmlformats.org/officeDocument/2006/relationships/hyperlink" Target="https://www.landkreis-cham.de/aktuelles-nachrichten/coronavirus/" TargetMode="External"/><Relationship Id="rId754" Type="http://schemas.openxmlformats.org/officeDocument/2006/relationships/hyperlink" Target="https://www.erzgebirgskreis.de/de/?no_cache=1" TargetMode="External"/><Relationship Id="rId511" Type="http://schemas.openxmlformats.org/officeDocument/2006/relationships/hyperlink" Target="https://www.lra-bgl.de/t/das-landratsamt/aktuelles/details/news///weitere-coronavirus-infektionen-im-landkreis-berchtesgadener-land/" TargetMode="External"/><Relationship Id="rId753" Type="http://schemas.openxmlformats.org/officeDocument/2006/relationships/hyperlink" Target="https://www.dresden.de/de/leben/gesundheit/hygiene/infektionsschutz/corona.php" TargetMode="External"/><Relationship Id="rId518" Type="http://schemas.openxmlformats.org/officeDocument/2006/relationships/hyperlink" Target="https://www.landratsamt-dachau.de/aktuelles/pressemitteilungen/aktuelle-lage-zum-coronavirus-im-landkreis-dachau-stand-16032020-1830-uhr/" TargetMode="External"/><Relationship Id="rId517" Type="http://schemas.openxmlformats.org/officeDocument/2006/relationships/hyperlink" Target="https://www.coburg.de/desktopdefault.aspx/tabid-2754/2818_read-16990/" TargetMode="External"/><Relationship Id="rId759" Type="http://schemas.openxmlformats.org/officeDocument/2006/relationships/hyperlink" Target="https://www.leipzig.de/news/news/coronavirus-videostatement-vom-20032020/" TargetMode="External"/><Relationship Id="rId516" Type="http://schemas.openxmlformats.org/officeDocument/2006/relationships/hyperlink" Target="https://www.landkreis-coburg.de/2506-0-Coronavirus-Aktueller-Stand-der-Corona-Virus-Infektionen-in-Stadt-und-Landkreis-Coburg.html" TargetMode="External"/><Relationship Id="rId758" Type="http://schemas.openxmlformats.org/officeDocument/2006/relationships/hyperlink" Target="https://www.sms.sachsen.de/coronavirus.html" TargetMode="External"/><Relationship Id="rId515" Type="http://schemas.openxmlformats.org/officeDocument/2006/relationships/hyperlink" Target="https://www.coburg.de/desktopdefault.aspx/tabid-2754/2818_read-16990/" TargetMode="External"/><Relationship Id="rId757" Type="http://schemas.openxmlformats.org/officeDocument/2006/relationships/hyperlink" Target="http://coronavirus.landkreis.gr/" TargetMode="External"/><Relationship Id="rId15" Type="http://schemas.openxmlformats.org/officeDocument/2006/relationships/hyperlink" Target="https://www.neumuenster.de/fileadmin/neumuenster.de/media/buergerservice/Berufsfeuerwehr/katastrophenschutz/was_tun_im_kat-fall/PMCoronavirusbestaetigt.pdf" TargetMode="External"/><Relationship Id="rId14" Type="http://schemas.openxmlformats.org/officeDocument/2006/relationships/hyperlink" Target="https://www.neumuenster.de/fileadmin/neumuenster.de/media/buergerservice/Berufsfeuerwehr/katastrophenschutz/was_tun_im_kat-fall/PMCoronavirusbestaetigt.pdf" TargetMode="External"/><Relationship Id="rId17" Type="http://schemas.openxmlformats.org/officeDocument/2006/relationships/hyperlink" Target="https://www.nordfriesland.de/Kreis-Verwaltung/Aktuelles" TargetMode="External"/><Relationship Id="rId16" Type="http://schemas.openxmlformats.org/officeDocument/2006/relationships/hyperlink" Target="https://www.nordfriesland.de/Kreis-Verwaltung/Aktuelles" TargetMode="External"/><Relationship Id="rId19" Type="http://schemas.openxmlformats.org/officeDocument/2006/relationships/hyperlink" Target="https://www.kreis-oh.de/Service-Navigation/Start/index.php?object=tx,2454.18562.1&amp;NavID=2454.255" TargetMode="External"/><Relationship Id="rId510" Type="http://schemas.openxmlformats.org/officeDocument/2006/relationships/hyperlink" Target="https://www.lra-bgl.de/t/das-landratsamt/aktuelles/details/news///weitere-coronavirus-infektionen-im-landkreis-berchtesgadener-land/" TargetMode="External"/><Relationship Id="rId752" Type="http://schemas.openxmlformats.org/officeDocument/2006/relationships/hyperlink" Target="https://www.sms.sachsen.de/coronavirus.html" TargetMode="External"/><Relationship Id="rId18" Type="http://schemas.openxmlformats.org/officeDocument/2006/relationships/hyperlink" Target="https://www.kreis-oh.de/Service-Navigation/Start/index.php?object=tx,2454.18562.1&amp;NavID=2454.255" TargetMode="External"/><Relationship Id="rId751" Type="http://schemas.openxmlformats.org/officeDocument/2006/relationships/hyperlink" Target="https://www.dresden.de/de/leben/gesundheit/hygiene/infektionsschutz/corona.php" TargetMode="External"/><Relationship Id="rId750" Type="http://schemas.openxmlformats.org/officeDocument/2006/relationships/hyperlink" Target="https://www.sms.sachsen.de/coronavirus.html" TargetMode="External"/><Relationship Id="rId84" Type="http://schemas.openxmlformats.org/officeDocument/2006/relationships/hyperlink" Target="https://www.luechow-dannenberg.de/home/familie-soziales-gesundheit/corona-virus.aspx" TargetMode="External"/><Relationship Id="rId83" Type="http://schemas.openxmlformats.org/officeDocument/2006/relationships/hyperlink" Target="https://www.luechow-dannenberg.de/home/familie-soziales-gesundheit/corona-virus.aspx" TargetMode="External"/><Relationship Id="rId86" Type="http://schemas.openxmlformats.org/officeDocument/2006/relationships/hyperlink" Target="https://twitter.com/lk_lueneburg/status/1240240976221831173?s=20" TargetMode="External"/><Relationship Id="rId85" Type="http://schemas.openxmlformats.org/officeDocument/2006/relationships/hyperlink" Target="https://www.landkreis-lueneburg.de/" TargetMode="External"/><Relationship Id="rId88" Type="http://schemas.openxmlformats.org/officeDocument/2006/relationships/hyperlink" Target="https://www.niedersachsen.de/Coronavirus" TargetMode="External"/><Relationship Id="rId87" Type="http://schemas.openxmlformats.org/officeDocument/2006/relationships/hyperlink" Target="https://www.niedersachsen.de/Coronavirus" TargetMode="External"/><Relationship Id="rId89" Type="http://schemas.openxmlformats.org/officeDocument/2006/relationships/hyperlink" Target="https://www.landkreis-northeim.de/portal/meldungen/uebersicht-0-23900.html?titel=Aktuelle+Meldungen" TargetMode="External"/><Relationship Id="rId709" Type="http://schemas.openxmlformats.org/officeDocument/2006/relationships/hyperlink" Target="https://www.havelland.de/coronavirus/" TargetMode="External"/><Relationship Id="rId708" Type="http://schemas.openxmlformats.org/officeDocument/2006/relationships/hyperlink" Target="https://www.frankfurt-oder.de/Schnellnavigation/Startseite/OB-Ren%C3%A9-Wilke-informiert-Aktuelles-vom-Tage-Montag-16-M%C3%A4rz-2020.php?object=tx,2616.14&amp;ModID=7&amp;FID=2616.14852.1" TargetMode="External"/><Relationship Id="rId707" Type="http://schemas.openxmlformats.org/officeDocument/2006/relationships/hyperlink" Target="https://www.frankfurt-oder.de/Schnellnavigation/Startseite/OB-Ren%C3%A9-Wilke-informiert-Aktuelles-vom-Tage-Montag-16-M%C3%A4rz-2020.php?object=tx,2616.14&amp;ModID=7&amp;FID=2616.14852.1" TargetMode="External"/><Relationship Id="rId706" Type="http://schemas.openxmlformats.org/officeDocument/2006/relationships/hyperlink" Target="https://www.lkee.de/Service-Verwaltung/Kreisverwaltung/Gesundheitsamt/Coronavirus" TargetMode="External"/><Relationship Id="rId80" Type="http://schemas.openxmlformats.org/officeDocument/2006/relationships/hyperlink" Target="https://www.landkreis-holzminden.de/portal/seiten/aktuelles-zum-coronavirus-900000405-25600.html?rubrik=900000005" TargetMode="External"/><Relationship Id="rId82" Type="http://schemas.openxmlformats.org/officeDocument/2006/relationships/hyperlink" Target="https://www.landkreis-leer.de/Leben-Lernen/Coronavirus" TargetMode="External"/><Relationship Id="rId81" Type="http://schemas.openxmlformats.org/officeDocument/2006/relationships/hyperlink" Target="https://www.landkreis-leer.de/" TargetMode="External"/><Relationship Id="rId701" Type="http://schemas.openxmlformats.org/officeDocument/2006/relationships/hyperlink" Target="http://www.cottbus.de/verwaltung/gb_iii/gesundheit/coronavirus_covid-19_sars-cov-2.html" TargetMode="External"/><Relationship Id="rId700" Type="http://schemas.openxmlformats.org/officeDocument/2006/relationships/hyperlink" Target="https://www.stadt-brandenburg.de/leben/gesundheit/coronavirus-ncov/" TargetMode="External"/><Relationship Id="rId705" Type="http://schemas.openxmlformats.org/officeDocument/2006/relationships/hyperlink" Target="https://www.lkee.de/Service-Verwaltung/Kreisverwaltung/Gesundheitsamt/Coronavirus" TargetMode="External"/><Relationship Id="rId704" Type="http://schemas.openxmlformats.org/officeDocument/2006/relationships/hyperlink" Target="https://www.dahme-spreewald.info/de/Politik_&amp;_Verwaltung/Verwaltungsstruktur/Dezernat_fuer_Soziales_Jugend_Gesundheit_und_Kultur/Gesundheitsamt/Coronavirus/58651.html" TargetMode="External"/><Relationship Id="rId703" Type="http://schemas.openxmlformats.org/officeDocument/2006/relationships/hyperlink" Target="https://www.dahme-spreewald.info/de/Politik_&amp;_Verwaltung/Verwaltungsstruktur/Dezernat_fuer_Soziales_Jugend_Gesundheit_und_Kultur/Gesundheitsamt/Coronavirus/58651.html" TargetMode="External"/><Relationship Id="rId702" Type="http://schemas.openxmlformats.org/officeDocument/2006/relationships/hyperlink" Target="http://www.cottbus.de/verwaltung/gb_iii/gesundheit/coronavirus_covid-19_sars-cov-2.html" TargetMode="External"/><Relationship Id="rId73" Type="http://schemas.openxmlformats.org/officeDocument/2006/relationships/hyperlink" Target="https://www.heidekreis.de/home/gesundheit-soziales/gesundheit-veterinaerwesen/infektionsschutzgesetz/neuartiges-coronavirus.aspx" TargetMode="External"/><Relationship Id="rId72" Type="http://schemas.openxmlformats.org/officeDocument/2006/relationships/hyperlink" Target="https://www.landkreis-harburg.de/corona" TargetMode="External"/><Relationship Id="rId75" Type="http://schemas.openxmlformats.org/officeDocument/2006/relationships/hyperlink" Target="https://www.helmstedt.de/verwaltung/dienstleistungen/dienstleistung.php?id=692&amp;menuid=662&amp;refmenuid=1114&amp;reftopmenu=782&amp;topmenu=637" TargetMode="External"/><Relationship Id="rId74" Type="http://schemas.openxmlformats.org/officeDocument/2006/relationships/hyperlink" Target="https://www.heidekreis.de/home/gesundheit-soziales/gesundheit-veterinaerwesen/infektionsschutzgesetz/neuartiges-coronavirus.aspx" TargetMode="External"/><Relationship Id="rId77" Type="http://schemas.openxmlformats.org/officeDocument/2006/relationships/hyperlink" Target="https://www.landkreishildesheim.de/" TargetMode="External"/><Relationship Id="rId76" Type="http://schemas.openxmlformats.org/officeDocument/2006/relationships/hyperlink" Target="https://www.helmstedt.de/verwaltung/dienstleistungen/dienstleistung.php?id=692&amp;menuid=662&amp;refmenuid=1114&amp;reftopmenu=782&amp;topmenu=637" TargetMode="External"/><Relationship Id="rId79" Type="http://schemas.openxmlformats.org/officeDocument/2006/relationships/hyperlink" Target="https://www.landkreis-holzminden.de/portal/seiten/aktuelles-zum-coronavirus-900000405-25600.html?rubrik=900000005" TargetMode="External"/><Relationship Id="rId78" Type="http://schemas.openxmlformats.org/officeDocument/2006/relationships/hyperlink" Target="https://www.landkreishildesheim.de/-Landkreis-Aktuelle-Zahlen-zum-Coronavirus.php?object=tx,2829.5&amp;ModID=7&amp;mobile=off&amp;FID=2829.3127.1" TargetMode="External"/><Relationship Id="rId71" Type="http://schemas.openxmlformats.org/officeDocument/2006/relationships/hyperlink" Target="https://www.landkreis-harburg.de/corona" TargetMode="External"/><Relationship Id="rId70" Type="http://schemas.openxmlformats.org/officeDocument/2006/relationships/hyperlink" Target="https://www.hameln-pyrmont.de/Schnellnavigation/Startseite/9-Corona-F%C3%A4lle-im-Landkreis-Hameln-Pyrmont.php?object=tx,2561.5&amp;ModID=7&amp;FID=2749.5589.1&amp;NavID=2561.7" TargetMode="External"/><Relationship Id="rId62" Type="http://schemas.openxmlformats.org/officeDocument/2006/relationships/hyperlink" Target="https://www.gifhorn.de/der-landkreis/presseportal/presseinformationen/artikel-bekanntmachung/news/aktuelle-informationen-zum-coronavirus/" TargetMode="External"/><Relationship Id="rId61" Type="http://schemas.openxmlformats.org/officeDocument/2006/relationships/hyperlink" Target="https://www.friesland.de/portal/seiten/neuartiges-coronavirus-in-deutschland-informationen-901001117-20800.html?rubrik=901000006" TargetMode="External"/><Relationship Id="rId64" Type="http://schemas.openxmlformats.org/officeDocument/2006/relationships/hyperlink" Target="https://www.harzkurier.de/lokales/osterode/article228725919/32-bestaetigte-Corona-Faelle-im-Landkreis-bis-Mittwochabend.html" TargetMode="External"/><Relationship Id="rId63" Type="http://schemas.openxmlformats.org/officeDocument/2006/relationships/hyperlink" Target="https://www.gifhorn.de/start/nachricht-startseite/news/aktuelle-lage-zum-coronavirus-11/" TargetMode="External"/><Relationship Id="rId66" Type="http://schemas.openxmlformats.org/officeDocument/2006/relationships/hyperlink" Target="https://www.goettingen.de/aktuelles/coronavirus-das-gesundheitsamt-informiert-2020-02-17.html" TargetMode="External"/><Relationship Id="rId65" Type="http://schemas.openxmlformats.org/officeDocument/2006/relationships/hyperlink" Target="https://www.landkreis-goslar.de/media/custom/94_6283_1.PDF?1584522010" TargetMode="External"/><Relationship Id="rId68" Type="http://schemas.openxmlformats.org/officeDocument/2006/relationships/hyperlink" Target="https://www.grafschaft-bentheim.de/magazin/artikel.php?artikel=6041&amp;type=2&amp;menuid=893&amp;topmenu=893" TargetMode="External"/><Relationship Id="rId67" Type="http://schemas.openxmlformats.org/officeDocument/2006/relationships/hyperlink" Target="https://www.goettingen.de/aktuelles/coronavirus-32-menschen-in-stadt-und-landkreis-goettingen-infiziert-2020-03-18.html" TargetMode="External"/><Relationship Id="rId729" Type="http://schemas.openxmlformats.org/officeDocument/2006/relationships/hyperlink" Target="http://www.teltow-flaeming.de/de/service/gesundheit/corona-virus-dossier.php" TargetMode="External"/><Relationship Id="rId728" Type="http://schemas.openxmlformats.org/officeDocument/2006/relationships/hyperlink" Target="http://www.teltow-flaeming.de/de/service/gesundheit/corona-virus-dossier.php" TargetMode="External"/><Relationship Id="rId60" Type="http://schemas.openxmlformats.org/officeDocument/2006/relationships/hyperlink" Target="https://www.friesland.de/portal/seiten/neuartiges-coronavirus-in-deutschland-informationen-901001117-20800.html?rubrik=901000006" TargetMode="External"/><Relationship Id="rId723" Type="http://schemas.openxmlformats.org/officeDocument/2006/relationships/hyperlink" Target="https://www.potsdam-mittelmark.de/de/aktuelles-termine/neues-aus-dem-landkreis/aktuelles/?tx_ttnews%5Btt_news%5D=886&amp;cHash=210c04036e2c7639dedc03c272700cd1" TargetMode="External"/><Relationship Id="rId722" Type="http://schemas.openxmlformats.org/officeDocument/2006/relationships/hyperlink" Target="https://www.potsdam-mittelmark.de/de/aktuelles-termine/neues-aus-dem-landkreis/aktuelles/?tx_ttnews%5Btt_news%5D=886&amp;cHash=210c04036e2c7639dedc03c272700cd1" TargetMode="External"/><Relationship Id="rId721" Type="http://schemas.openxmlformats.org/officeDocument/2006/relationships/hyperlink" Target="https://www.potsdam.de/177-potsdam-schliesst-kneipen-und-kinos-regelungen-fuer-gaststaetten" TargetMode="External"/><Relationship Id="rId720" Type="http://schemas.openxmlformats.org/officeDocument/2006/relationships/hyperlink" Target="https://www.potsdam.de/177-potsdam-schliesst-kneipen-und-kinos-regelungen-fuer-gaststaetten" TargetMode="External"/><Relationship Id="rId727" Type="http://schemas.openxmlformats.org/officeDocument/2006/relationships/hyperlink" Target="https://www.lkspn.de/aktuelles/aktuelles-landkreis-spree-neisse/informationen_coronavirus.html" TargetMode="External"/><Relationship Id="rId726" Type="http://schemas.openxmlformats.org/officeDocument/2006/relationships/hyperlink" Target="https://www.lkspn.de/aktuelles/aktuelles-landkreis-spree-neisse/informationen_coronavirus.html" TargetMode="External"/><Relationship Id="rId725" Type="http://schemas.openxmlformats.org/officeDocument/2006/relationships/hyperlink" Target="https://www.landkreis-prignitz.de/de/aktuelles/index.php" TargetMode="External"/><Relationship Id="rId724" Type="http://schemas.openxmlformats.org/officeDocument/2006/relationships/hyperlink" Target="https://www.landkreis-prignitz.de/de/aktuelles/index.php" TargetMode="External"/><Relationship Id="rId69" Type="http://schemas.openxmlformats.org/officeDocument/2006/relationships/hyperlink" Target="https://www.grafschaft-bentheim.de/magazin/magazin.php?menuid=893&amp;topmenu=893" TargetMode="External"/><Relationship Id="rId51" Type="http://schemas.openxmlformats.org/officeDocument/2006/relationships/hyperlink" Target="https://www.landkreis-cuxhaven.de/Corona" TargetMode="External"/><Relationship Id="rId50" Type="http://schemas.openxmlformats.org/officeDocument/2006/relationships/hyperlink" Target="https://www.landkreis-cuxhaven.de/Corona" TargetMode="External"/><Relationship Id="rId53" Type="http://schemas.openxmlformats.org/officeDocument/2006/relationships/hyperlink" Target="https://www.delmenhorst.de/aktuelles/coronavirus.php" TargetMode="External"/><Relationship Id="rId52" Type="http://schemas.openxmlformats.org/officeDocument/2006/relationships/hyperlink" Target="https://www.delmenhorst.de/aktuelles/coronavirus.php" TargetMode="External"/><Relationship Id="rId55" Type="http://schemas.openxmlformats.org/officeDocument/2006/relationships/hyperlink" Target="https://www.diepholz.de/portal/meldungen/einheitliches-vorgehen-zur-eindaemmung-des-coronavirus-900004957-21750.html?rubrik=900000022" TargetMode="External"/><Relationship Id="rId54" Type="http://schemas.openxmlformats.org/officeDocument/2006/relationships/hyperlink" Target="https://www.diepholz.de/portal/meldungen/einheitliches-vorgehen-zur-eindaemmung-des-coronavirus-900004957-21750.html?rubrik=900000022" TargetMode="External"/><Relationship Id="rId57" Type="http://schemas.openxmlformats.org/officeDocument/2006/relationships/hyperlink" Target="https://www.emden.de/rathaus/verwaltung/verwaltungsvorstand/video" TargetMode="External"/><Relationship Id="rId56" Type="http://schemas.openxmlformats.org/officeDocument/2006/relationships/hyperlink" Target="https://www.emden.de/aktuell/coronavirus" TargetMode="External"/><Relationship Id="rId719" Type="http://schemas.openxmlformats.org/officeDocument/2006/relationships/hyperlink" Target="https://www.ostprignitz-ruppin.de/" TargetMode="External"/><Relationship Id="rId718" Type="http://schemas.openxmlformats.org/officeDocument/2006/relationships/hyperlink" Target="https://www.ostprignitz-ruppin.de/" TargetMode="External"/><Relationship Id="rId717" Type="http://schemas.openxmlformats.org/officeDocument/2006/relationships/hyperlink" Target="https://www.landkreis-oder-spree.de/Service-Aktuelles/Aktuelles/Coronavirus" TargetMode="External"/><Relationship Id="rId712" Type="http://schemas.openxmlformats.org/officeDocument/2006/relationships/hyperlink" Target="https://www.maerkisch-oderland.de/de/aktuelle-lageberichte.html" TargetMode="External"/><Relationship Id="rId711" Type="http://schemas.openxmlformats.org/officeDocument/2006/relationships/hyperlink" Target="https://www.maerkisch-oderland.de/de/aktuelles/pressemitteilung-262020.html" TargetMode="External"/><Relationship Id="rId710" Type="http://schemas.openxmlformats.org/officeDocument/2006/relationships/hyperlink" Target="https://www.havelland.de/coronavirus/" TargetMode="External"/><Relationship Id="rId716" Type="http://schemas.openxmlformats.org/officeDocument/2006/relationships/hyperlink" Target="https://www.landkreis-oder-spree.de/Service-Aktuelles/Aktuelles/Coronavirus" TargetMode="External"/><Relationship Id="rId715" Type="http://schemas.openxmlformats.org/officeDocument/2006/relationships/hyperlink" Target="http://www.osl-online.de/news/index.php?rubrik=1" TargetMode="External"/><Relationship Id="rId714" Type="http://schemas.openxmlformats.org/officeDocument/2006/relationships/hyperlink" Target="http://www.osl-online.de/news/index.php?rubrik=1" TargetMode="External"/><Relationship Id="rId713" Type="http://schemas.openxmlformats.org/officeDocument/2006/relationships/hyperlink" Target="https://www.oberhavel.de/B%C3%BCrgerservice/Gesundheit/Aktuelles-zum-Coronavirus" TargetMode="External"/><Relationship Id="rId59" Type="http://schemas.openxmlformats.org/officeDocument/2006/relationships/hyperlink" Target="https://www.emsland.de/buerger-behoerde/aktuell/coronavirus/fallzahlen-den-emslaendischen-kommunen.html" TargetMode="External"/><Relationship Id="rId58" Type="http://schemas.openxmlformats.org/officeDocument/2006/relationships/hyperlink" Target="https://www.emsland.de/buerger-behoerde/aktuell/coronavirus/fallzahlen-den-emslaendischen-kommunen.html" TargetMode="External"/><Relationship Id="rId590" Type="http://schemas.openxmlformats.org/officeDocument/2006/relationships/hyperlink" Target="https://www.memmingen.de/aktuell/nachrichten-und-termine/aktuelle-nachrichten/singlenews-aktuelles/news/detail/News/erster-corona-fall-im-stadtgebiet.html" TargetMode="External"/><Relationship Id="rId107" Type="http://schemas.openxmlformats.org/officeDocument/2006/relationships/hyperlink" Target="https://www.hannover.de/Leben-in-der-Region-Hannover/Gesundheit/Gesundheitsschutz/Coronavirus-in-der-Region-Hannover/Meldungen-zum-Coronavirus/Aktuelle-Informationen-zum-Coronavirus-der-Region-Hannover" TargetMode="External"/><Relationship Id="rId349" Type="http://schemas.openxmlformats.org/officeDocument/2006/relationships/hyperlink" Target="https://www.rhein-pfalz-kreis.de/kv_rpk/Coronavirus/Fallzahlen/" TargetMode="External"/><Relationship Id="rId106" Type="http://schemas.openxmlformats.org/officeDocument/2006/relationships/hyperlink" Target="https://www.hannover.de/Leben-in-der-Region-Hannover/Verwaltungen-Kommunen/Die-Verwaltung-der-Region-Hannover/Region-Hannover/Aktuelle-Informationen-zum-Coronavirus-der-Region-Hannover" TargetMode="External"/><Relationship Id="rId348" Type="http://schemas.openxmlformats.org/officeDocument/2006/relationships/hyperlink" Target="https://www.ludwigshafen.de/buergernah/buergerservice/informationen-zum-coronavirus/informationen-des-gesundheitsamts-des-rhein-pfalz-kreises/" TargetMode="External"/><Relationship Id="rId105" Type="http://schemas.openxmlformats.org/officeDocument/2006/relationships/hyperlink" Target="https://www.hannover.de/Leben-in-der-Region-Hannover/Verwaltungen-Kommunen/Die-Verwaltung-der-Region-Hannover/Region-Hannover/Aktuelle-Informationen-zum-Coronavirus-der-Region-Hannover" TargetMode="External"/><Relationship Id="rId347" Type="http://schemas.openxmlformats.org/officeDocument/2006/relationships/hyperlink" Target="https://www.suedliche-weinstrasse.de/de/aktuelles/pressemeldungen/2020_066.php" TargetMode="External"/><Relationship Id="rId589" Type="http://schemas.openxmlformats.org/officeDocument/2006/relationships/hyperlink" Target="https://www.main-spessart.de/themen/gesundheit-soziales/gesundheitsregion-plus/3939.Coronavirus-SARS-CoV-2-COVID-19.html" TargetMode="External"/><Relationship Id="rId104" Type="http://schemas.openxmlformats.org/officeDocument/2006/relationships/hyperlink" Target="https://www.landkreis-peine.de/Quicknavigation/Start/Neue-Coronaf%C3%A4lle-im-Landkreis-Peine.php?object=tx,2555.5&amp;ModID=7&amp;FID=2555.6498.1" TargetMode="External"/><Relationship Id="rId346" Type="http://schemas.openxmlformats.org/officeDocument/2006/relationships/hyperlink" Target="https://www.suedliche-weinstrasse.de/de/aktuelles/pressemeldungen/2020_066.php" TargetMode="External"/><Relationship Id="rId588" Type="http://schemas.openxmlformats.org/officeDocument/2006/relationships/hyperlink" Target="https://www.main-spessart.de/themen/gesundheit-soziales/gesundheitsregion-plus/3939.Coronavirus-SARS-CoV-2-COVID-19.html" TargetMode="External"/><Relationship Id="rId109" Type="http://schemas.openxmlformats.org/officeDocument/2006/relationships/hyperlink" Target="https://www.lk-row.de/portal/seiten/coronavirus-sars-cov-2--900000145-23700.html?rubrik=1007" TargetMode="External"/><Relationship Id="rId108" Type="http://schemas.openxmlformats.org/officeDocument/2006/relationships/hyperlink" Target="https://www.lk-row.de/portal/seiten/coronavirus-sars-cov-2--900000145-23700.html?rubrik=1007" TargetMode="External"/><Relationship Id="rId341" Type="http://schemas.openxmlformats.org/officeDocument/2006/relationships/hyperlink" Target="https://www.kaiserslautern-kreis.de/aktuelles.html" TargetMode="External"/><Relationship Id="rId583" Type="http://schemas.openxmlformats.org/officeDocument/2006/relationships/hyperlink" Target="https://www.landkreis-landshut.de/Landratsamt/Aktuelles.aspx?rssid=f556fe1f-c62f-46a8-ab11-6eaa1479c00a" TargetMode="External"/><Relationship Id="rId340" Type="http://schemas.openxmlformats.org/officeDocument/2006/relationships/hyperlink" Target="https://www.kaiserslautern-kreis.de/aktuelles.html" TargetMode="External"/><Relationship Id="rId582" Type="http://schemas.openxmlformats.org/officeDocument/2006/relationships/hyperlink" Target="https://www.landkreis-landshut.de/Landratsamt/Aktuelles.aspx?rssid=f556fe1f-c62f-46a8-ab11-6eaa1479c00a" TargetMode="External"/><Relationship Id="rId581" Type="http://schemas.openxmlformats.org/officeDocument/2006/relationships/hyperlink" Target="http://www.landshut.de/portal/startseite/pressedetails/article/8840/12332.html" TargetMode="External"/><Relationship Id="rId580" Type="http://schemas.openxmlformats.org/officeDocument/2006/relationships/hyperlink" Target="http://www.landshut.de/portal/startseite/pressedetails/article/8840/12332.html" TargetMode="External"/><Relationship Id="rId103" Type="http://schemas.openxmlformats.org/officeDocument/2006/relationships/hyperlink" Target="https://www.landkreis-peine.de/Quicknavigation/Start/Neue-Coronaf%C3%A4lle-im-Landkreis-Peine.php?object=tx,2555.5&amp;ModID=7&amp;FID=2555.6498.1" TargetMode="External"/><Relationship Id="rId345" Type="http://schemas.openxmlformats.org/officeDocument/2006/relationships/hyperlink" Target="https://landkreis-kusel.de/aktuelles/coronavirus-wichtige-hinweise-und-aktuelle-informationen/aktuelle-informationen.html" TargetMode="External"/><Relationship Id="rId587" Type="http://schemas.openxmlformats.org/officeDocument/2006/relationships/hyperlink" Target="https://www.lgl.bayern.de/gesundheit/infektionsschutz/infektionskrankheiten_a_z/coronavirus/karte_coronavirus/index.htm" TargetMode="External"/><Relationship Id="rId102" Type="http://schemas.openxmlformats.org/officeDocument/2006/relationships/hyperlink" Target="https://www.landkreis-osterholz.de/portal/meldungen/landkreis-gibt-nochmals-allgemeine-hinweise-zum-umgang-mit-dem-coronavirus-901005077-21000.html?rubrik=901000054" TargetMode="External"/><Relationship Id="rId344" Type="http://schemas.openxmlformats.org/officeDocument/2006/relationships/hyperlink" Target="https://landkreis-kusel.de/no_cache/aktuelles/news.html" TargetMode="External"/><Relationship Id="rId586" Type="http://schemas.openxmlformats.org/officeDocument/2006/relationships/hyperlink" Target="https://www.landkreis-lindau.de/B%C3%BCrgerservice-Online-Dienste/B%C3%BCrgerservice/Aktuell/index.php?La=1&amp;object=tx,2846.1038.1&amp;kat=&amp;kuo=2&amp;sub=0" TargetMode="External"/><Relationship Id="rId101" Type="http://schemas.openxmlformats.org/officeDocument/2006/relationships/hyperlink" Target="https://www.landkreis-osterholz.de/portal/meldungen/aktuelle-informationen-zum-coronavirus-901005017-21000.html?rubrik=901000012" TargetMode="External"/><Relationship Id="rId343" Type="http://schemas.openxmlformats.org/officeDocument/2006/relationships/hyperlink" Target="https://www.koblenz.de/aktuelles/coronavirus/" TargetMode="External"/><Relationship Id="rId585" Type="http://schemas.openxmlformats.org/officeDocument/2006/relationships/hyperlink" Target="https://www.lgl.bayern.de/gesundheit/infektionsschutz/infektionskrankheiten_a_z/coronavirus/karte_coronavirus/index.htm" TargetMode="External"/><Relationship Id="rId100" Type="http://schemas.openxmlformats.org/officeDocument/2006/relationships/hyperlink" Target="https://www.landkreis-osnabrueck.de/veterinaer-gesundheit/infektionsschutz/covid-19" TargetMode="External"/><Relationship Id="rId342" Type="http://schemas.openxmlformats.org/officeDocument/2006/relationships/hyperlink" Target="https://www.kaiserslautern-kreis.de/aktuelles.html" TargetMode="External"/><Relationship Id="rId584" Type="http://schemas.openxmlformats.org/officeDocument/2006/relationships/hyperlink" Target="https://www.lkr-lif.de/landratsamt/gesundheit-und-verbraucherschutz/gesundheitswesen/informationen-fuer-die-buerger/coronavirus/index.html" TargetMode="External"/><Relationship Id="rId338" Type="http://schemas.openxmlformats.org/officeDocument/2006/relationships/hyperlink" Target="https://www.kreis-germersheim.de/kv_germersheim/Unsere%20Themen/Pressemitteilungen/2020/Coronavirus%20-%20Zehn%20positive%20F%C3%A4lle%20im%20Landkreis%20Germersheim%20best%C3%A4tigt/" TargetMode="External"/><Relationship Id="rId337" Type="http://schemas.openxmlformats.org/officeDocument/2006/relationships/hyperlink" Target="https://www.rhein-pfalz-kreis.de/kv_rpk/Coronavirus/Fallzahlen/" TargetMode="External"/><Relationship Id="rId579" Type="http://schemas.openxmlformats.org/officeDocument/2006/relationships/hyperlink" Target="https://www.lgl.bayern.de/gesundheit/infektionsschutz/infektionskrankheiten_a_z/coronavirus/karte_coronavirus/index.htm" TargetMode="External"/><Relationship Id="rId336" Type="http://schemas.openxmlformats.org/officeDocument/2006/relationships/hyperlink" Target="https://www.facebook.com/Stadt.Frankenthal.Pfalz" TargetMode="External"/><Relationship Id="rId578" Type="http://schemas.openxmlformats.org/officeDocument/2006/relationships/hyperlink" Target="https://www.landkreis-landsberg.de/aktuelles/pressemitteilungen/corona-virus/" TargetMode="External"/><Relationship Id="rId335" Type="http://schemas.openxmlformats.org/officeDocument/2006/relationships/hyperlink" Target="https://www.bitburg-pruem.de/cms/aktuell/pressemitteilungen" TargetMode="External"/><Relationship Id="rId577" Type="http://schemas.openxmlformats.org/officeDocument/2006/relationships/hyperlink" Target="https://www.landkreis-kulmbach.de/fileadmin/user_upload/Home/Pressebereich/Pressemappen/Coronavirus/PM/PM_200317_Update_Coronavirus-F%C3%A4lle.pdf" TargetMode="External"/><Relationship Id="rId339" Type="http://schemas.openxmlformats.org/officeDocument/2006/relationships/hyperlink" Target="https://www.kaiserslautern-kreis.de/aktuelles.html" TargetMode="External"/><Relationship Id="rId330" Type="http://schemas.openxmlformats.org/officeDocument/2006/relationships/hyperlink" Target="https://www.birkenfeld-enzkreis.de/buergerservice/corona/aktuelle-informationen-zum-corona-virus-id_2629/" TargetMode="External"/><Relationship Id="rId572" Type="http://schemas.openxmlformats.org/officeDocument/2006/relationships/hyperlink" Target="https://www.kitzingen.de/buergerservice/aktuelles/aktuelles-2020/corona/" TargetMode="External"/><Relationship Id="rId571" Type="http://schemas.openxmlformats.org/officeDocument/2006/relationships/hyperlink" Target="https://www.oberallgaeu.org/de/news/detail/corona:-newsticker-oberallgaeu.html" TargetMode="External"/><Relationship Id="rId570" Type="http://schemas.openxmlformats.org/officeDocument/2006/relationships/hyperlink" Target="https://www.oberallgaeu.org/de/news/detail/corona:-newsticker-oberallgaeu.html" TargetMode="External"/><Relationship Id="rId334" Type="http://schemas.openxmlformats.org/officeDocument/2006/relationships/hyperlink" Target="https://www.bitburg-pruem.de/cms/aktuell/pressemitteilungen" TargetMode="External"/><Relationship Id="rId576" Type="http://schemas.openxmlformats.org/officeDocument/2006/relationships/hyperlink" Target="https://www.facebook.com/kulmbach.stadtportal" TargetMode="External"/><Relationship Id="rId333" Type="http://schemas.openxmlformats.org/officeDocument/2006/relationships/hyperlink" Target="https://www.donnersberg.de/donnersbergkreis/Aktuelles/Aktuelles%20aus%20dem%20Kreishaus/2020/M%C3%A4rz/Gesundheitsamt%20Aktuell%3A%20SARS-CoV-2%20-%2017.%20M%C3%A4rz/" TargetMode="External"/><Relationship Id="rId575" Type="http://schemas.openxmlformats.org/officeDocument/2006/relationships/hyperlink" Target="http://landkreis-kronach.de/aktuelles/coronavirus/" TargetMode="External"/><Relationship Id="rId332" Type="http://schemas.openxmlformats.org/officeDocument/2006/relationships/hyperlink" Target="https://www.cochem-zell.de/kv_cochem_zell/Unsere%20Themen/Gesundheitsamt/Aktuelle%20Coronafallzahlen%20im%20Landkreis%20Cochem-Zell/" TargetMode="External"/><Relationship Id="rId574" Type="http://schemas.openxmlformats.org/officeDocument/2006/relationships/hyperlink" Target="https://www.landkreis-kronach.de/aktuelles/meldungen/pressemitteilung-des-landkreises-kronach/" TargetMode="External"/><Relationship Id="rId331" Type="http://schemas.openxmlformats.org/officeDocument/2006/relationships/hyperlink" Target="https://www.cochem-zell.de/kv_cochem_zell/Unsere%20Themen/Gesundheitsamt/Informationen%20%C3%BCber%20das%20Coronavirus/Gesundheitsamt%20informiert%20%C3%BCber%20den%20aktuellen%20Stand%20der%20Corona-F%C3%A4lle%20im%20Landkreis%20und%20appelliert%20weiterhin%20an%20die%20Eigenverantwortung/" TargetMode="External"/><Relationship Id="rId573" Type="http://schemas.openxmlformats.org/officeDocument/2006/relationships/hyperlink" Target="https://www.kitzingen.de/buergerservice/aktuelles/aktuelles-2020/corona/" TargetMode="External"/><Relationship Id="rId370" Type="http://schemas.openxmlformats.org/officeDocument/2006/relationships/hyperlink" Target="https://www.suedliche-weinstrasse.de/de/aktuelles/pressemeldungen/2020_066.php" TargetMode="External"/><Relationship Id="rId129" Type="http://schemas.openxmlformats.org/officeDocument/2006/relationships/hyperlink" Target="https://www.braunschweiger-zeitung.de/wolfenbuettel/article228711753/Erster-bestaetigter-Corona-Fall-im-Landkreis-Wolfenbuettel.html" TargetMode="External"/><Relationship Id="rId128" Type="http://schemas.openxmlformats.org/officeDocument/2006/relationships/hyperlink" Target="https://www.lk-wolfenbuettel.de/Aktuelles/Presse/Zweiter-Fall-einer-Infektion-mit-dem-Corona-Virus-im-Landkreis-Wolfenb%C3%BCttel-best%C3%A4tigt.php?object=tx,3282.5&amp;ModID=7&amp;FID=3282.11004.1&amp;NavID=175.225.1" TargetMode="External"/><Relationship Id="rId127" Type="http://schemas.openxmlformats.org/officeDocument/2006/relationships/hyperlink" Target="https://www.landkreis-wittmund.de/LebenArbeiten/Gesundheit/Infektionsschutz/Coronavirus.aspx" TargetMode="External"/><Relationship Id="rId369" Type="http://schemas.openxmlformats.org/officeDocument/2006/relationships/hyperlink" Target="https://www.speyer.de/sv_speyer/de/Rathaus/Medien-Infos/Aktuelle%20Infos/Aktuelle%20Informationen%20zum%20Coronavirus/" TargetMode="External"/><Relationship Id="rId126" Type="http://schemas.openxmlformats.org/officeDocument/2006/relationships/hyperlink" Target="https://www.landkreis-wittmund.de/LebenArbeiten/Gesundheit/Infektionsschutz/Coronavirus.aspx" TargetMode="External"/><Relationship Id="rId368" Type="http://schemas.openxmlformats.org/officeDocument/2006/relationships/hyperlink" Target="https://www.speyer.de/sv_speyer/de/Rathaus/Medien-Infos/Aktuelle%20Infos/Aktuelle%20Informationen%20zum%20Coronavirus/" TargetMode="External"/><Relationship Id="rId121" Type="http://schemas.openxmlformats.org/officeDocument/2006/relationships/hyperlink" Target="https://www.landkreis-verden.de/portal/seiten/aktuelles-zum-coronavirus-geschehen-im-landkreis-verden-901001573-20600.html?rubrik=901000034" TargetMode="External"/><Relationship Id="rId363" Type="http://schemas.openxmlformats.org/officeDocument/2006/relationships/hyperlink" Target="https://www.kreis-sim.de/Aktuelles/Informationen-zum-Coronavirus/" TargetMode="External"/><Relationship Id="rId120" Type="http://schemas.openxmlformats.org/officeDocument/2006/relationships/hyperlink" Target="https://www.landkreis-verden.de/portal/seiten/aktuelles-zum-coronavirus-geschehen-im-landkreis-verden-901001573-20600.html?rubrik=901000034" TargetMode="External"/><Relationship Id="rId362" Type="http://schemas.openxmlformats.org/officeDocument/2006/relationships/hyperlink" Target="https://www.kreis-sim.de/Aktuelles/Informationen-zum-Coronavirus/" TargetMode="External"/><Relationship Id="rId361" Type="http://schemas.openxmlformats.org/officeDocument/2006/relationships/hyperlink" Target="https://www.kreis-sim.de/Aktuelles/Informationen-zum-Coronavirus/" TargetMode="External"/><Relationship Id="rId360" Type="http://schemas.openxmlformats.org/officeDocument/2006/relationships/hyperlink" Target="https://www.pirmasens-land.de/vg_pirmasens_land/Aktuelles/Aktuelle%20Elterninformation%20zur%20Schlie%C3%9Fung%20der%20Kindertagesst%C3%A4tten%20in%20Rheinland-Pfalz/" TargetMode="External"/><Relationship Id="rId125" Type="http://schemas.openxmlformats.org/officeDocument/2006/relationships/hyperlink" Target="https://www.wilhelmshaven.de/" TargetMode="External"/><Relationship Id="rId367" Type="http://schemas.openxmlformats.org/officeDocument/2006/relationships/hyperlink" Target="https://www.rhein-pfalz-kreis.de/kv_rpk/Coronavirus/Fallzahlen/" TargetMode="External"/><Relationship Id="rId124" Type="http://schemas.openxmlformats.org/officeDocument/2006/relationships/hyperlink" Target="https://www.wilhelmshaven.de/Aktuelles/37209-Zwei-weitere-best%C3%A4tigte-Corona-F%C3%A4lle-in-Wilhelmshaven.html?pid=12899" TargetMode="External"/><Relationship Id="rId366" Type="http://schemas.openxmlformats.org/officeDocument/2006/relationships/hyperlink" Target="https://www.rhein-pfalz-kreis.de/kv_rpk/Coronavirus/" TargetMode="External"/><Relationship Id="rId123" Type="http://schemas.openxmlformats.org/officeDocument/2006/relationships/hyperlink" Target="http://www.landkreis-wesermarsch.de/verwaltung-politik/fachdienste-im-ueberblick/gesundheit/aktuelles-coronoavirus.php" TargetMode="External"/><Relationship Id="rId365" Type="http://schemas.openxmlformats.org/officeDocument/2006/relationships/hyperlink" Target="https://www.rhein-lahn-kreis.de/aktuelles/corona/corona-aktueller-stand-18-3/" TargetMode="External"/><Relationship Id="rId122" Type="http://schemas.openxmlformats.org/officeDocument/2006/relationships/hyperlink" Target="http://www.landkreis-wesermarsch.de/verwaltung-politik/fachdienste-im-ueberblick/gesundheit/aktuelles-coronoavirus.php" TargetMode="External"/><Relationship Id="rId364" Type="http://schemas.openxmlformats.org/officeDocument/2006/relationships/hyperlink" Target="https://www.rhein-lahn-kreis.de/aktuelles/corona/corona-aktueller-stand-15-3/" TargetMode="External"/><Relationship Id="rId95" Type="http://schemas.openxmlformats.org/officeDocument/2006/relationships/hyperlink" Target="https://www.landkreis-osnabrueck.de/veterinaer-gesundheit/infektionsschutz/covid-19" TargetMode="External"/><Relationship Id="rId94" Type="http://schemas.openxmlformats.org/officeDocument/2006/relationships/hyperlink" Target="https://www.oldenburg.de/startseite/leben-umwelt/soziales/gesundheitsamt/coronavirus/corona-aktuelle-lage-in-oldenburg.html" TargetMode="External"/><Relationship Id="rId97" Type="http://schemas.openxmlformats.org/officeDocument/2006/relationships/hyperlink" Target="https://www.landkreis-osnabrueck.de/veterinaer-gesundheit/infektionsschutz/covid-19" TargetMode="External"/><Relationship Id="rId96" Type="http://schemas.openxmlformats.org/officeDocument/2006/relationships/hyperlink" Target="https://www.landkreis-osnabrueck.de/sites/default/files/pdf_dateien/2020-03-18_dashboard_corona_1200.pdf" TargetMode="External"/><Relationship Id="rId99" Type="http://schemas.openxmlformats.org/officeDocument/2006/relationships/hyperlink" Target="https://www.landkreis-osnabrueck.de/sites/default/files/pdf_dateien/2020-03-18_dashboard_corona_1200.pdf" TargetMode="External"/><Relationship Id="rId98" Type="http://schemas.openxmlformats.org/officeDocument/2006/relationships/hyperlink" Target="https://www.landkreis-osnabrueck.de/veterinaer-gesundheit/infektionsschutz/covid-19" TargetMode="External"/><Relationship Id="rId91" Type="http://schemas.openxmlformats.org/officeDocument/2006/relationships/hyperlink" Target="https://www.oldenburg-kreis.de/portal/startseite.html" TargetMode="External"/><Relationship Id="rId90" Type="http://schemas.openxmlformats.org/officeDocument/2006/relationships/hyperlink" Target="https://www.landkreis-northeim.de/portal/meldungen/uebersicht-0-23900.html?titel=Aktuelle+Meldungen" TargetMode="External"/><Relationship Id="rId93" Type="http://schemas.openxmlformats.org/officeDocument/2006/relationships/hyperlink" Target="https://www.oldenburg.de/startseite/leben-umwelt/soziales/gesundheitsamt/coronavirus/corona-aktuelle-lage-in-oldenburg.html" TargetMode="External"/><Relationship Id="rId92" Type="http://schemas.openxmlformats.org/officeDocument/2006/relationships/hyperlink" Target="https://www.oldenburg-kreis.de/portal/startseite.html" TargetMode="External"/><Relationship Id="rId118" Type="http://schemas.openxmlformats.org/officeDocument/2006/relationships/hyperlink" Target="https://www.landkreis-vechta.de/nc/service/aktuelles/pressemitteilungen/einzelansicht/news/inzwischen-sechs-covid-19-infektionen-im-landkreis-vechta.html" TargetMode="External"/><Relationship Id="rId117" Type="http://schemas.openxmlformats.org/officeDocument/2006/relationships/hyperlink" Target="https://www.landkreis-uelzen.de/home/soziales-familie-und-gesundheit/gesundheit/corona-virus.aspx" TargetMode="External"/><Relationship Id="rId359" Type="http://schemas.openxmlformats.org/officeDocument/2006/relationships/hyperlink" Target="https://www.pirmasens-land.de/vg_pirmasens_land/Aktuelles/Aktuelle%20Elterninformation%20zur%20Schlie%C3%9Fung%20der%20Kindertagesst%C3%A4tten%20in%20Rheinland-Pfalz/" TargetMode="External"/><Relationship Id="rId116" Type="http://schemas.openxmlformats.org/officeDocument/2006/relationships/hyperlink" Target="https://www.landkreis-uelzen.de/home/soziales-familie-und-gesundheit/gesundheit/corona-virus.aspx" TargetMode="External"/><Relationship Id="rId358" Type="http://schemas.openxmlformats.org/officeDocument/2006/relationships/hyperlink" Target="https://www.kreis-neuwied.de/kv_neuwied/Home/Aktuelles/wichtige%20Hinweise%20und%20Informationen/Vierzehnter%20Coronafall%20im%20Landkreis%20Neuwied%20-%20%20Hygienema%C3%9Fnahmen%20beachten%20-%20Hinweise%20der%20Kassen%C3%A4rztlichen%20Vereinigung/" TargetMode="External"/><Relationship Id="rId115" Type="http://schemas.openxmlformats.org/officeDocument/2006/relationships/hyperlink" Target="https://www.landkreis-stade.de/portal/meldungen/coronavirus-aktuelle-lage-informationen-und-hinweise-des-gesundheitsamtes-landkreis-stade-901004416-20350.html?rubrik=901000006" TargetMode="External"/><Relationship Id="rId357" Type="http://schemas.openxmlformats.org/officeDocument/2006/relationships/hyperlink" Target="https://www.kreis-neuwied.de/kv_neuwied/Home/Aktuelles/wichtige%20Hinweise%20und%20Informationen/Vierzehnter%20Coronafall%20im%20Landkreis%20Neuwied%20-%20%20Hygienema%C3%9Fnahmen%20beachten%20-%20Hinweise%20der%20Kassen%C3%A4rztlichen%20Vereinigung/" TargetMode="External"/><Relationship Id="rId599" Type="http://schemas.openxmlformats.org/officeDocument/2006/relationships/hyperlink" Target="https://www.lra-mue.de/buergerservice/fachbereiche/gesundheitsamt/aktuelle-gesundheitsinfos.html" TargetMode="External"/><Relationship Id="rId119" Type="http://schemas.openxmlformats.org/officeDocument/2006/relationships/hyperlink" Target="https://www.landkreis-vechta.de/service/aktuelles/pressemitteilungen.html" TargetMode="External"/><Relationship Id="rId110" Type="http://schemas.openxmlformats.org/officeDocument/2006/relationships/hyperlink" Target="https://www.salzgitter.de/" TargetMode="External"/><Relationship Id="rId352" Type="http://schemas.openxmlformats.org/officeDocument/2006/relationships/hyperlink" Target="https://www.mainz-bingen.de/de/aktuelles/Corona.php" TargetMode="External"/><Relationship Id="rId594" Type="http://schemas.openxmlformats.org/officeDocument/2006/relationships/hyperlink" Target="https://www.miltenberg.de/" TargetMode="External"/><Relationship Id="rId351" Type="http://schemas.openxmlformats.org/officeDocument/2006/relationships/hyperlink" Target="https://msagd.rlp.de/de/unsere-themen/gesundheit-und-pflege/gesundheitliche-versorgung/oeffentlicher-gesundheitsdienst-hygiene-und-infektionsschutz/infektionsschutz/informationen-zum-coronavirus-sars-cov-2/" TargetMode="External"/><Relationship Id="rId593" Type="http://schemas.openxmlformats.org/officeDocument/2006/relationships/hyperlink" Target="https://www.landkreis-miesbach.de/B%C3%BCrgerservice/Aktuelles/Coronavirus/index.php?object=tx%7c2716.864.1&amp;NavID=2823.148&amp;La=1" TargetMode="External"/><Relationship Id="rId350" Type="http://schemas.openxmlformats.org/officeDocument/2006/relationships/hyperlink" Target="https://mainz.de/verwaltung-und-politik/buergerservice-online/schutz-gegen-corona-infektionen.php" TargetMode="External"/><Relationship Id="rId592" Type="http://schemas.openxmlformats.org/officeDocument/2006/relationships/hyperlink" Target="https://www.landkreis-miesbach.de/B%C3%BCrgerservice/Aktuelles/Coronavirus/index.php?object=tx%7c2823.1593.1&amp;NavID=2823.148&amp;La=1" TargetMode="External"/><Relationship Id="rId591" Type="http://schemas.openxmlformats.org/officeDocument/2006/relationships/hyperlink" Target="https://www.landkreis-miesbach.de/B%C3%BCrgerservice/Aktuelles/Coronavirus" TargetMode="External"/><Relationship Id="rId114" Type="http://schemas.openxmlformats.org/officeDocument/2006/relationships/hyperlink" Target="https://www.landkreis-stade.de/portal/meldungen/coronavirus-aktuelle-lage-informationen-und-hinweise-des-gesundheitsamtes-landkreis-stade-901004416-20350.html?rubrik=901000006" TargetMode="External"/><Relationship Id="rId356" Type="http://schemas.openxmlformats.org/officeDocument/2006/relationships/hyperlink" Target="https://msagd.rlp.de/de/unsere-themen/gesundheit-und-pflege/gesundheitliche-versorgung/oeffentlicher-gesundheitsdienst-hygiene-und-infektionsschutz/infektionsschutz/informationen-zum-coronavirus-sars-cov-2/" TargetMode="External"/><Relationship Id="rId598" Type="http://schemas.openxmlformats.org/officeDocument/2006/relationships/hyperlink" Target="https://www.lra-mue.de/asset/8A356222-9216-4C8B-94F108B4696ACA9C/" TargetMode="External"/><Relationship Id="rId113" Type="http://schemas.openxmlformats.org/officeDocument/2006/relationships/hyperlink" Target="https://www.sn-online.de/Schaumburg/Landkreis/Aus-dem-Landkreis/Urlaubsrueckkehrer-Fuenfter-Corona-Fall-im-Landkreis-Schaumburg" TargetMode="External"/><Relationship Id="rId355" Type="http://schemas.openxmlformats.org/officeDocument/2006/relationships/hyperlink" Target="https://www.kreis-bad-duerkheim.de/kv_bad_duerkheim/Aktuelles/Aktuelles%20%C3%9Cbersicht/Informationen%20zu%20Corona-Virustyp%20COVID%2019/" TargetMode="External"/><Relationship Id="rId597" Type="http://schemas.openxmlformats.org/officeDocument/2006/relationships/hyperlink" Target="https://www.lra-mue.de/buergerservice.html" TargetMode="External"/><Relationship Id="rId112" Type="http://schemas.openxmlformats.org/officeDocument/2006/relationships/hyperlink" Target="https://www.niedersachsen.de/Coronavirus" TargetMode="External"/><Relationship Id="rId354" Type="http://schemas.openxmlformats.org/officeDocument/2006/relationships/hyperlink" Target="https://www.kvmyk.de/kv_myk/Slideshow/Corona-Ticker/" TargetMode="External"/><Relationship Id="rId596" Type="http://schemas.openxmlformats.org/officeDocument/2006/relationships/hyperlink" Target="https://www.landkreis-miltenberg.de/Landkreis/Aktuell/Pressearchiv.aspx?orgid=%7BB9244F2B-A8F3-420A-8B45-D85D38F42AA7%7D" TargetMode="External"/><Relationship Id="rId111" Type="http://schemas.openxmlformats.org/officeDocument/2006/relationships/hyperlink" Target="https://www.salzgitter.de/" TargetMode="External"/><Relationship Id="rId353" Type="http://schemas.openxmlformats.org/officeDocument/2006/relationships/hyperlink" Target="https://www.mainz-bingen.de/de/aktuelles/Corona.php" TargetMode="External"/><Relationship Id="rId595" Type="http://schemas.openxmlformats.org/officeDocument/2006/relationships/hyperlink" Target="https://www.landkreis-miltenberg.de/Landkreis/Aktuell/Pressearchiv.aspx?orgid=%7B3174651E-8A75-4EDC-8D54-74BBBE9CF8F0%7D" TargetMode="External"/><Relationship Id="rId305" Type="http://schemas.openxmlformats.org/officeDocument/2006/relationships/hyperlink" Target="https://www.schwalm-eder-kreis.de/Aktuelles/Aktuelle-Informationen-zum-neuartigen-Coronavirus-Covid-19/Aktuelle-Zahlen-Schwalm-Eder.htm?" TargetMode="External"/><Relationship Id="rId547" Type="http://schemas.openxmlformats.org/officeDocument/2006/relationships/hyperlink" Target="https://www.lra-ffb.de/amt-service/veroeffentlichungen/pressemitteilungen/" TargetMode="External"/><Relationship Id="rId789" Type="http://schemas.openxmlformats.org/officeDocument/2006/relationships/hyperlink" Target="http://magdeburg.de/Start/B%C3%BCrger-Stadt/Aktuelles-Presse/Coronavirus-Covid-19" TargetMode="External"/><Relationship Id="rId304" Type="http://schemas.openxmlformats.org/officeDocument/2006/relationships/hyperlink" Target="https://www.schwalm-eder-kreis.de/Aktuelles/Aktuelle-Informationen-zum-neuartigen-Coronavirus-Covid-19/Aktuelle-Zahlen-Schwalm-Eder.htm?" TargetMode="External"/><Relationship Id="rId546" Type="http://schemas.openxmlformats.org/officeDocument/2006/relationships/hyperlink" Target="https://www.lgl.bayern.de/gesundheit/infektionsschutz/infektionskrankheiten_a_z/coronavirus/karte_coronavirus/index.htm" TargetMode="External"/><Relationship Id="rId788" Type="http://schemas.openxmlformats.org/officeDocument/2006/relationships/hyperlink" Target="https://www.lkjl.de/de/index.php?id=223359001131" TargetMode="External"/><Relationship Id="rId303" Type="http://schemas.openxmlformats.org/officeDocument/2006/relationships/hyperlink" Target="https://www.rheingau-taunus.de/aktuelles/hinweise/detail/informationen-zum-coronavirus.html" TargetMode="External"/><Relationship Id="rId545" Type="http://schemas.openxmlformats.org/officeDocument/2006/relationships/hyperlink" Target="https://www.freyung-grafenau.de/verwaltung-und-politik/pressemeldungen/details/news/weiterer-corona-fall-im-landkreis/?tx_news_pi1%5Bcontroller%5D=News&amp;tx_news_pi1%5Baction%5D=detail&amp;cHash=22276fde70261e9d5af6f104f9dcf2b3" TargetMode="External"/><Relationship Id="rId787" Type="http://schemas.openxmlformats.org/officeDocument/2006/relationships/hyperlink" Target="https://www.lkjl.de/de/index.php?id=223359001131" TargetMode="External"/><Relationship Id="rId302" Type="http://schemas.openxmlformats.org/officeDocument/2006/relationships/hyperlink" Target="https://www.rheingau-taunus.de/aktuelles/hinweise/detail/informationen-zum-coronavirus.html" TargetMode="External"/><Relationship Id="rId544" Type="http://schemas.openxmlformats.org/officeDocument/2006/relationships/hyperlink" Target="https://www.kreis-freising.de/news-veranstaltungen/news/detail/news/detail/News/aktuelle-informationen-zum-neuartigen-coronavirus-covid-19.html?no_cache=1" TargetMode="External"/><Relationship Id="rId786" Type="http://schemas.openxmlformats.org/officeDocument/2006/relationships/hyperlink" Target="http://www.kreis-hz.de/de/coronavirus.html" TargetMode="External"/><Relationship Id="rId309" Type="http://schemas.openxmlformats.org/officeDocument/2006/relationships/hyperlink" Target="https://soziales.hessen.de/gesundheit/infektionsschutz/coronavirus-sars-cov-2/taegliche-uebersicht-der-bestaetigten-sars-cov-2-faelle-hessen" TargetMode="External"/><Relationship Id="rId308" Type="http://schemas.openxmlformats.org/officeDocument/2006/relationships/hyperlink" Target="https://www.landkreis-waldeck-frankenberg.de/city_info/webaccessibility/index.cfm?modul_id=2&amp;record_id=109129" TargetMode="External"/><Relationship Id="rId307" Type="http://schemas.openxmlformats.org/officeDocument/2006/relationships/hyperlink" Target="https://soziales.hessen.de/gesundheit/infektionsschutz/coronavirus-sars-cov-2/taegliche-uebersicht-der-bestaetigten-sars-cov-2-faelle-hessen" TargetMode="External"/><Relationship Id="rId549" Type="http://schemas.openxmlformats.org/officeDocument/2006/relationships/hyperlink" Target="https://www.fuerth.de/Home/oeffentliches-leben-weiter-eingeschraenkt.aspx" TargetMode="External"/><Relationship Id="rId306" Type="http://schemas.openxmlformats.org/officeDocument/2006/relationships/hyperlink" Target="https://www.vogelsbergkreis.de/kreisverwaltung/presse/ansicht.html?tx_ttnews%5Btt_news%5D=8565&amp;cHash=356a8df8b497242be96eb2f519321ea3" TargetMode="External"/><Relationship Id="rId548" Type="http://schemas.openxmlformats.org/officeDocument/2006/relationships/hyperlink" Target="https://www.lgl.bayern.de/gesundheit/infektionsschutz/infektionskrankheiten_a_z/coronavirus/karte_coronavirus/index.htm" TargetMode="External"/><Relationship Id="rId781" Type="http://schemas.openxmlformats.org/officeDocument/2006/relationships/hyperlink" Target="https://verwaltung.dessau-rosslau.de/stadt-buerger/neuigkeiten/detailseite/article/corona-virus-breitet-sich-aus.html" TargetMode="External"/><Relationship Id="rId780" Type="http://schemas.openxmlformats.org/officeDocument/2006/relationships/hyperlink" Target="https://www.burgenlandkreis.de/de/quicklinks/corona-virus-aktuelle-entwicklung-20049167.html" TargetMode="External"/><Relationship Id="rId301" Type="http://schemas.openxmlformats.org/officeDocument/2006/relationships/hyperlink" Target="https://www.offenbach.de/leben-in-of/gesundheit/dir-6/coronavirus.php" TargetMode="External"/><Relationship Id="rId543" Type="http://schemas.openxmlformats.org/officeDocument/2006/relationships/hyperlink" Target="https://www.kreis-freising.de/news-veranstaltungen/news/detail/news/detail/News/aktuelle-informationen-zum-neuartigen-coronavirus-covid-19.html?no_cache=1&amp;cHash=ad817213a4637dc739f3ed46f92e26ac" TargetMode="External"/><Relationship Id="rId785" Type="http://schemas.openxmlformats.org/officeDocument/2006/relationships/hyperlink" Target="http://www.kreis-hz.de/de/coronavirus.html" TargetMode="External"/><Relationship Id="rId300" Type="http://schemas.openxmlformats.org/officeDocument/2006/relationships/hyperlink" Target="https://www.offenbach.de/leben-in-of/gesundheit/dir-6/coronavirus.php" TargetMode="External"/><Relationship Id="rId542" Type="http://schemas.openxmlformats.org/officeDocument/2006/relationships/hyperlink" Target="https://www.lgl.bayern.de/gesundheit/infektionsschutz/infektionskrankheiten_a_z/coronavirus/karte_coronavirus/index.htm" TargetMode="External"/><Relationship Id="rId784" Type="http://schemas.openxmlformats.org/officeDocument/2006/relationships/hyperlink" Target="https://www.halle.de/de/Verwaltung/Presseportal/Nachrichten/index.aspx?NewsId=45334" TargetMode="External"/><Relationship Id="rId541" Type="http://schemas.openxmlformats.org/officeDocument/2006/relationships/hyperlink" Target="https://lra-fo.de/site/1_home/Pressemitteilungen.php" TargetMode="External"/><Relationship Id="rId783" Type="http://schemas.openxmlformats.org/officeDocument/2006/relationships/hyperlink" Target="https://www.halle.de/de/Verwaltung/Presseportal/Nachrichten/index.aspx?NewsId=45334" TargetMode="External"/><Relationship Id="rId540" Type="http://schemas.openxmlformats.org/officeDocument/2006/relationships/hyperlink" Target="https://www.erlangen-hoechstadt.de/aktuelles/meldungen/neuartiges-corona-virus-sars-cov-2/" TargetMode="External"/><Relationship Id="rId782" Type="http://schemas.openxmlformats.org/officeDocument/2006/relationships/hyperlink" Target="https://verwaltung.dessau-rosslau.de/stadt-buerger/neuigkeiten/detailseite/article/corona-virus-breitet-sich-aus.html" TargetMode="External"/><Relationship Id="rId536" Type="http://schemas.openxmlformats.org/officeDocument/2006/relationships/hyperlink" Target="https://www.lra-ebe.de/aktuelles/aktuelle-meldungen/corona-virus-aktuelle-informationen-stand-16-maerz-2020/" TargetMode="External"/><Relationship Id="rId778" Type="http://schemas.openxmlformats.org/officeDocument/2006/relationships/hyperlink" Target="https://www.landkreis-boerde.de/menschen/gesundheit/coronavirus/aktuelle-kurznachrichten/" TargetMode="External"/><Relationship Id="rId535" Type="http://schemas.openxmlformats.org/officeDocument/2006/relationships/hyperlink" Target="https://www.lra-ebe.de/aktuelles/aktuelle-meldungen/corona-virus-aktuelle-informationen-stand-16-maerz-2020/" TargetMode="External"/><Relationship Id="rId777" Type="http://schemas.openxmlformats.org/officeDocument/2006/relationships/hyperlink" Target="https://www.landkreis-boerde.de/menschen/gesundheit/coronavirus/aktuelle-kurznachrichten/" TargetMode="External"/><Relationship Id="rId534" Type="http://schemas.openxmlformats.org/officeDocument/2006/relationships/hyperlink" Target="https://www.landkreis-eichstaett.de/aktuelles/presseberichte/zwei-weitere-bestaetigte-faelle-von-covid-19-im-landkreis-eichstaett/" TargetMode="External"/><Relationship Id="rId776" Type="http://schemas.openxmlformats.org/officeDocument/2006/relationships/hyperlink" Target="http://www.anhalt-bitterfeld.de/de/buergerservice/informationen-zum-coronavirus-20024087.html" TargetMode="External"/><Relationship Id="rId533" Type="http://schemas.openxmlformats.org/officeDocument/2006/relationships/hyperlink" Target="https://www.landkreis-eichstaett.de/aktuelles/presseberichte/weiterer-bestaetigter-fall-von-covid-19-im-landkreis-eichstaett/" TargetMode="External"/><Relationship Id="rId775" Type="http://schemas.openxmlformats.org/officeDocument/2006/relationships/hyperlink" Target="http://www.anhalt-bitterfeld.de/media/pdf/corona/coronas-krise_-_presseinformation__16._maerz_2020__14_uhr.pdf" TargetMode="External"/><Relationship Id="rId539" Type="http://schemas.openxmlformats.org/officeDocument/2006/relationships/hyperlink" Target="https://www.erlangen-hoechstadt.de/aktuelles/meldungen/neuartiges-corona-virus-sars-cov-2/" TargetMode="External"/><Relationship Id="rId538" Type="http://schemas.openxmlformats.org/officeDocument/2006/relationships/hyperlink" Target="https://www.erlangen-hoechstadt.de/aktuelles/meldungen/neuartiges-corona-virus-sars-cov-2/" TargetMode="External"/><Relationship Id="rId537" Type="http://schemas.openxmlformats.org/officeDocument/2006/relationships/hyperlink" Target="https://www.erlangen-hoechstadt.de/aktuelles/meldungen/neuartiges-corona-virus-sars-cov-2/" TargetMode="External"/><Relationship Id="rId779" Type="http://schemas.openxmlformats.org/officeDocument/2006/relationships/hyperlink" Target="https://www.burgenlandkreis.de/de/quicklinks/corona-virus-aktuelle-entwicklung-20049167.html" TargetMode="External"/><Relationship Id="rId770" Type="http://schemas.openxmlformats.org/officeDocument/2006/relationships/hyperlink" Target="https://www.sms.sachsen.de/coronavirus.html" TargetMode="External"/><Relationship Id="rId532" Type="http://schemas.openxmlformats.org/officeDocument/2006/relationships/hyperlink" Target="https://www.landkreis-eichstaett.de/aktuelles/presseberichte/weiterer-bestaetigter-fall-von-covid-19-im-landkreis-eichstaett/" TargetMode="External"/><Relationship Id="rId774" Type="http://schemas.openxmlformats.org/officeDocument/2006/relationships/hyperlink" Target="https://www.altmarkkreis-salzwedel.de/buerger-presseservice/presseservice/pressemitteilungen-neuigkeiten-pressebilder/fuenf-personen-in-sachsen-anhalt-positiv-auf-coronavirus-getestet.aspx" TargetMode="External"/><Relationship Id="rId531" Type="http://schemas.openxmlformats.org/officeDocument/2006/relationships/hyperlink" Target="https://www.lgl.bayern.de/gesundheit/infektionsschutz/infektionskrankheiten_a_z/coronavirus/karte_coronavirus/index.htm" TargetMode="External"/><Relationship Id="rId773" Type="http://schemas.openxmlformats.org/officeDocument/2006/relationships/hyperlink" Target="https://www.altmarkkreis-salzwedel.de/buerger-presseservice/presseservice/pressemitteilungen-neuigkeiten-pressebilder/fuenf-personen-in-sachsen-anhalt-positiv-auf-coronavirus-getestet.aspx" TargetMode="External"/><Relationship Id="rId530" Type="http://schemas.openxmlformats.org/officeDocument/2006/relationships/hyperlink" Target="https://lra-ebe.de/aktuelles/aktuelle-meldungen/corona-virus-aktuelle-informationen-14-maerz-2020/" TargetMode="External"/><Relationship Id="rId772" Type="http://schemas.openxmlformats.org/officeDocument/2006/relationships/hyperlink" Target="https://www.landkreis-zwickau.de/anzahl-der-faelle-weiter-im-ansteigen" TargetMode="External"/><Relationship Id="rId771" Type="http://schemas.openxmlformats.org/officeDocument/2006/relationships/hyperlink" Target="https://www.landkreis-zwickau.de/index.html" TargetMode="External"/><Relationship Id="rId327" Type="http://schemas.openxmlformats.org/officeDocument/2006/relationships/hyperlink" Target="https://www.bernkastel-wittlich.de/aktuelles/details/news/zwei-weitere-covid-19-faelle-im-landkreis-bernkastel-wittlich/" TargetMode="External"/><Relationship Id="rId569" Type="http://schemas.openxmlformats.org/officeDocument/2006/relationships/hyperlink" Target="https://www.landkreis-kelheim.de/amt-service/coronavirus/" TargetMode="External"/><Relationship Id="rId326" Type="http://schemas.openxmlformats.org/officeDocument/2006/relationships/hyperlink" Target="https://www.kreis-badkreuznach.de/kreisverwaltung/organisation/amt-7-gesundheitsamt/coronavirus/aktuellste-meldung-aus-dem-landkreis/" TargetMode="External"/><Relationship Id="rId568" Type="http://schemas.openxmlformats.org/officeDocument/2006/relationships/hyperlink" Target="https://www.landkreis-kelheim.de/amt-service/coronavirus/" TargetMode="External"/><Relationship Id="rId325" Type="http://schemas.openxmlformats.org/officeDocument/2006/relationships/hyperlink" Target="https://www.kreis-badkreuznach.de/kreisverwaltung/organisation/amt-7-gesundheitsamt/coronavirus/aktuellste-meldung-aus-dem-landkreis/" TargetMode="External"/><Relationship Id="rId567" Type="http://schemas.openxmlformats.org/officeDocument/2006/relationships/hyperlink" Target="https://www.landkreis-kelheim.de/amt-service/coronavirus/" TargetMode="External"/><Relationship Id="rId324" Type="http://schemas.openxmlformats.org/officeDocument/2006/relationships/hyperlink" Target="https://www.kreis-bad-duerkheim.de/kv_bad_duerkheim/Aktuelles/Aktuelles%20%C3%9Cbersicht/Informationen%20zu%20Corona-Virustyp%20COVID%2019/" TargetMode="External"/><Relationship Id="rId566" Type="http://schemas.openxmlformats.org/officeDocument/2006/relationships/hyperlink" Target="https://www.landkreis-ostallgaeu.de/aktuelles.html" TargetMode="External"/><Relationship Id="rId329" Type="http://schemas.openxmlformats.org/officeDocument/2006/relationships/hyperlink" Target="https://www.birkenfeld-enzkreis.de/buergerservice/corona/aktuelle-informationen-zum-corona-virus-id_2629/" TargetMode="External"/><Relationship Id="rId328" Type="http://schemas.openxmlformats.org/officeDocument/2006/relationships/hyperlink" Target="https://www.bernkastel-wittlich.de/aktuelles/details/news/zwei-weitere-covid-19-faelle-im-landkreis-bernkastel-wittlich/" TargetMode="External"/><Relationship Id="rId561" Type="http://schemas.openxmlformats.org/officeDocument/2006/relationships/hyperlink" Target="https://www.landkreis-hof.de/coronavirus-wir-informieren/" TargetMode="External"/><Relationship Id="rId560" Type="http://schemas.openxmlformats.org/officeDocument/2006/relationships/hyperlink" Target="https://www.lgl.bayern.de/gesundheit/infektionsschutz/infektionskrankheiten_a_z/coronavirus/karte_coronavirus/index.htm" TargetMode="External"/><Relationship Id="rId323" Type="http://schemas.openxmlformats.org/officeDocument/2006/relationships/hyperlink" Target="https://www.kreis-bad-duerkheim.de/kv_bad_duerkheim/Aktuelles/Aktuelles%20%C3%9Cbersicht/Informationen%20zu%20Corona-Virustyp%20COVID%2019/" TargetMode="External"/><Relationship Id="rId565" Type="http://schemas.openxmlformats.org/officeDocument/2006/relationships/hyperlink" Target="https://www.landkreis-ostallgaeu.de/aktuelles.html" TargetMode="External"/><Relationship Id="rId322" Type="http://schemas.openxmlformats.org/officeDocument/2006/relationships/hyperlink" Target="https://www.kreis-alzey-worms.eu/verwaltung/aktuelles/meldungen/2020_03_19_1826517263_meldung.php" TargetMode="External"/><Relationship Id="rId564" Type="http://schemas.openxmlformats.org/officeDocument/2006/relationships/hyperlink" Target="https://www.ingolstadt.de/Home/index.php?La=1&amp;object=tx,3052.13907.1&amp;kat=&amp;kuo=2&amp;sub=0&amp;&amp;NavID=2789.411.1" TargetMode="External"/><Relationship Id="rId321" Type="http://schemas.openxmlformats.org/officeDocument/2006/relationships/hyperlink" Target="https://www.kreis-alzey-worms.eu/verwaltung/aktuelles/meldungen/2020_03_18_3780787059_meldung.php" TargetMode="External"/><Relationship Id="rId563" Type="http://schemas.openxmlformats.org/officeDocument/2006/relationships/hyperlink" Target="https://www.ingolstadt.de/Home/index.php?La=1&amp;object=tx,3052.13907.1&amp;kat=&amp;kuo=2&amp;sub=0&amp;&amp;NavID=2789.411.1" TargetMode="External"/><Relationship Id="rId320" Type="http://schemas.openxmlformats.org/officeDocument/2006/relationships/hyperlink" Target="https://www.kreis-alzey-worms.eu/verwaltung/aktuelles/corona-virus.php" TargetMode="External"/><Relationship Id="rId562" Type="http://schemas.openxmlformats.org/officeDocument/2006/relationships/hyperlink" Target="https://www.landkreis-hof.de/coronavirus-wir-informieren/" TargetMode="External"/><Relationship Id="rId316" Type="http://schemas.openxmlformats.org/officeDocument/2006/relationships/hyperlink" Target="https://www.kreis-ahrweiler.de/presse.php?lfdnrp=9069" TargetMode="External"/><Relationship Id="rId558" Type="http://schemas.openxmlformats.org/officeDocument/2006/relationships/hyperlink" Target="https://www.hassberge.de/topmenu/startseite/news-ansicht.html?tx_news_pi1%5Bnews%5D=1646&amp;cHash=5982f2a8fbd8823ef0de98fc8f1d2a37" TargetMode="External"/><Relationship Id="rId315" Type="http://schemas.openxmlformats.org/officeDocument/2006/relationships/hyperlink" Target="https://www.wiesbaden.de/leben-in-wiesbaden/gesundheit/gesundheitsfoerderung/infos-coronavirus.php" TargetMode="External"/><Relationship Id="rId557" Type="http://schemas.openxmlformats.org/officeDocument/2006/relationships/hyperlink" Target="https://www.hassberge.de/topmenu/startseite/news-ansicht.html?tx_news_pi1%5Bnews%5D=1646&amp;cHash=5982f2a8fbd8823ef0de98fc8f1d2a37" TargetMode="External"/><Relationship Id="rId799" Type="http://schemas.openxmlformats.org/officeDocument/2006/relationships/hyperlink" Target="https://www.landkreis-wittenberg.de/de/aktuelles/informationen-zum-coronavirus.html" TargetMode="External"/><Relationship Id="rId314" Type="http://schemas.openxmlformats.org/officeDocument/2006/relationships/hyperlink" Target="https://www.wiesbaden.de/leben-in-wiesbaden/gesundheit/gesundheitsfoerderung/infos-coronavirus.php" TargetMode="External"/><Relationship Id="rId556" Type="http://schemas.openxmlformats.org/officeDocument/2006/relationships/hyperlink" Target="https://landratsamt.landkreis-guenzburg.de/buergerservice/sicherheit-gesundheit-verbraucherschutz/gesundheit/covid-19" TargetMode="External"/><Relationship Id="rId798" Type="http://schemas.openxmlformats.org/officeDocument/2006/relationships/hyperlink" Target="https://www.landkreis-stendal.de/" TargetMode="External"/><Relationship Id="rId313" Type="http://schemas.openxmlformats.org/officeDocument/2006/relationships/hyperlink" Target="https://www.wetteraukreis.de/aktuelles/corona/pressemitteilungen-corona/detail/news/gemeinsames-schreiben-der-kreisspitze-zu-corona/" TargetMode="External"/><Relationship Id="rId555" Type="http://schemas.openxmlformats.org/officeDocument/2006/relationships/hyperlink" Target="https://landratsamt.landkreis-guenzburg.de/buergerservice/sicherheit-gesundheit-verbraucherschutz/gesundheit/covid-19" TargetMode="External"/><Relationship Id="rId797" Type="http://schemas.openxmlformats.org/officeDocument/2006/relationships/hyperlink" Target="https://www.landkreis-stendal.de/" TargetMode="External"/><Relationship Id="rId319" Type="http://schemas.openxmlformats.org/officeDocument/2006/relationships/hyperlink" Target="https://www.kreis-altenkirchen.de/INTERNET/Quicknavigation/Startseite-Kreis-Altenkirchen/Corona-Landkreis-Altenkirchen-will-Klarheit-zu-Veranstaltungsabsagen.php?object=tx,2154.7&amp;ModID=7&amp;FID=2333.4870.1&amp;NavID=2154.2&amp;NavID=2154.12" TargetMode="External"/><Relationship Id="rId318" Type="http://schemas.openxmlformats.org/officeDocument/2006/relationships/hyperlink" Target="https://www.kreis-altenkirchen.de/INTERNET/Quicknavigation/Startseite-Kreis-Altenkirchen/Corona-Landkreis-Altenkirchen-will-Klarheit-zu-Veranstaltungsabsagen.php?object=tx,2154.7&amp;ModID=7&amp;FID=2333.4870.1&amp;NavID=2154.2&amp;NavID=2154.12" TargetMode="External"/><Relationship Id="rId317" Type="http://schemas.openxmlformats.org/officeDocument/2006/relationships/hyperlink" Target="https://www.kreis-ahrweiler.de/presse.php?lfdnrp=9072" TargetMode="External"/><Relationship Id="rId559" Type="http://schemas.openxmlformats.org/officeDocument/2006/relationships/hyperlink" Target="https://www.landkreis-hof.de/coronavirus-wir-informieren/" TargetMode="External"/><Relationship Id="rId550" Type="http://schemas.openxmlformats.org/officeDocument/2006/relationships/hyperlink" Target="https://www.lgl.bayern.de/gesundheit/infektionsschutz/infektionskrankheiten_a_z/coronavirus/karte_coronavirus/index.htm" TargetMode="External"/><Relationship Id="rId792" Type="http://schemas.openxmlformats.org/officeDocument/2006/relationships/hyperlink" Target="https://www.mansfeldsuedharz.de/de/meldungen/landkreis.html" TargetMode="External"/><Relationship Id="rId791" Type="http://schemas.openxmlformats.org/officeDocument/2006/relationships/hyperlink" Target="https://www.mansfeldsuedharz.de/de/meldungen/landkreis.html" TargetMode="External"/><Relationship Id="rId790" Type="http://schemas.openxmlformats.org/officeDocument/2006/relationships/hyperlink" Target="http://magdeburg.de/Start/B%C3%BCrger-Stadt/Aktuelles-Presse/Coronavirus-Covid-19" TargetMode="External"/><Relationship Id="rId312" Type="http://schemas.openxmlformats.org/officeDocument/2006/relationships/hyperlink" Target="https://www.wetteraukreis.de/aktuelles/corona/pressemitteilungen-corona/detail/news/gemeinsames-schreiben-der-kreisspitze-zu-corona/" TargetMode="External"/><Relationship Id="rId554" Type="http://schemas.openxmlformats.org/officeDocument/2006/relationships/hyperlink" Target="https://www.lra-gap.de/de/coronavirus.html" TargetMode="External"/><Relationship Id="rId796" Type="http://schemas.openxmlformats.org/officeDocument/2006/relationships/hyperlink" Target="https://www.salzlandkreis.de/verwaltung/fachdienste-plattform/34-gesundheit/corona-virus/" TargetMode="External"/><Relationship Id="rId311" Type="http://schemas.openxmlformats.org/officeDocument/2006/relationships/hyperlink" Target="https://www.werra-meissner-kreis.de/fileadmin/01_Homepage_Kreisverwaltung/Fachbereiche_und_Einrichtungen/VL_Stab_Verwaltungsleitung_und_-steuerung/POE_Presse_und_Oeffentlichkeitsarbeit_Buergerreferent_Kultur/Presse-_und_OEffentlichkeitsarbeit/Pressemitteilungen/Pressemitteilungen_2020/03_Maerz/20.03.16_Erster_Coronafall_WMK.pdf" TargetMode="External"/><Relationship Id="rId553" Type="http://schemas.openxmlformats.org/officeDocument/2006/relationships/hyperlink" Target="https://www.lra-gap.de/de/" TargetMode="External"/><Relationship Id="rId795" Type="http://schemas.openxmlformats.org/officeDocument/2006/relationships/hyperlink" Target="https://www.salzlandkreis.de/verwaltung/fachdienste-plattform/34-gesundheit/corona-virus/" TargetMode="External"/><Relationship Id="rId310" Type="http://schemas.openxmlformats.org/officeDocument/2006/relationships/hyperlink" Target="https://www.werra-meissner-kreis.de/fileadmin/01_Homepage_Kreisverwaltung/Fachbereiche_und_Einrichtungen/VL_Stab_Verwaltungsleitung_und_-steuerung/POE_Presse_und_Oeffentlichkeitsarbeit_Buergerreferent_Kultur/Presse-_und_OEffentlichkeitsarbeit/Pressemitteilungen/Pressemitteilungen_2020/03_Maerz/20.03.16_Erster_Coronafall_WMK.pdf" TargetMode="External"/><Relationship Id="rId552" Type="http://schemas.openxmlformats.org/officeDocument/2006/relationships/hyperlink" Target="https://www.landkreis-fuerth.de/corona.html" TargetMode="External"/><Relationship Id="rId794" Type="http://schemas.openxmlformats.org/officeDocument/2006/relationships/hyperlink" Target="https://www.saalekreis.de/de/aktuelles-publikationen/coronavirus.html" TargetMode="External"/><Relationship Id="rId551" Type="http://schemas.openxmlformats.org/officeDocument/2006/relationships/hyperlink" Target="https://www.landkreis-fuerth.de/corona.html" TargetMode="External"/><Relationship Id="rId793" Type="http://schemas.openxmlformats.org/officeDocument/2006/relationships/hyperlink" Target="https://www.saalekreis.de/de/aktuelles-publikationen/coronavirus.html" TargetMode="External"/><Relationship Id="rId297" Type="http://schemas.openxmlformats.org/officeDocument/2006/relationships/hyperlink" Target="https://soziales.hessen.de/gesundheit/infektionsschutz/coronavirus-sars-cov-2/taegliche-uebersicht-der-bestaetigten-sars-cov-2-faelle-hessen" TargetMode="External"/><Relationship Id="rId296" Type="http://schemas.openxmlformats.org/officeDocument/2006/relationships/hyperlink" Target="https://www.odenwaldkreis.de/index.php?id=195&amp;tx_news_pi1%5Bnews%5D=2191&amp;tx_news_pi1%5Bcontroller%5D=News&amp;tx_news_pi1%5Baction%5D=detail&amp;cHash=b0b9d51ec2c8419190d90b958dd40c06" TargetMode="External"/><Relationship Id="rId295" Type="http://schemas.openxmlformats.org/officeDocument/2006/relationships/hyperlink" Target="https://www.marburg-biedenkopf.de/Pressemitteilungen/2020/03/102-2020-Corona-Folgemeldung-9.php" TargetMode="External"/><Relationship Id="rId294" Type="http://schemas.openxmlformats.org/officeDocument/2006/relationships/hyperlink" Target="https://www.marburg-biedenkopf.de/Pressemitteilungen/2020/03/102-2020-Corona-Folgemeldung-9.php" TargetMode="External"/><Relationship Id="rId299" Type="http://schemas.openxmlformats.org/officeDocument/2006/relationships/hyperlink" Target="https://soziales.hessen.de/gesundheit/infektionsschutz/coronavirus-sars-cov-2/taegliche-uebersicht-der-bestaetigten-sars-cov-2-faelle-hessen" TargetMode="External"/><Relationship Id="rId298" Type="http://schemas.openxmlformats.org/officeDocument/2006/relationships/hyperlink" Target="https://www.kreis-offenbach.de/Themen/Gesundheit-Verbraucher-schutz/akut/Corona/Kreisverwaltung-schlie%C3%9Ft-f%C3%BCr-das-Publikum-komplett.php?object=tx,2896.5&amp;ModID=7&amp;FID=2896.8447.1&amp;NavID=2896.1061&amp;La=1" TargetMode="External"/><Relationship Id="rId271" Type="http://schemas.openxmlformats.org/officeDocument/2006/relationships/hyperlink" Target="https://www.lkgi.de/gesundheit-und-soziales/3060-gesundheitsamt-informiert-br-ueber-coronavirus" TargetMode="External"/><Relationship Id="rId270" Type="http://schemas.openxmlformats.org/officeDocument/2006/relationships/hyperlink" Target="https://www.landkreis-fulda.de/buergerservice/gesundheit/aktuelles" TargetMode="External"/><Relationship Id="rId269" Type="http://schemas.openxmlformats.org/officeDocument/2006/relationships/hyperlink" Target="https://www.landkreis-fulda.de/buergerservice/gesundheit/aktuelles" TargetMode="External"/><Relationship Id="rId264" Type="http://schemas.openxmlformats.org/officeDocument/2006/relationships/hyperlink" Target="https://www.darmstadt.de/nachrichten/darmstadt-aktuell/news/ausbreitung-des-coronavirus" TargetMode="External"/><Relationship Id="rId263" Type="http://schemas.openxmlformats.org/officeDocument/2006/relationships/hyperlink" Target="https://www.darmstadt.de/nachrichten/darmstadt-aktuell/news/x-1" TargetMode="External"/><Relationship Id="rId262" Type="http://schemas.openxmlformats.org/officeDocument/2006/relationships/hyperlink" Target="https://www.kreis-bergstrasse.de/magazin/artikel.php?artikel=7325&amp;menuid=473&amp;topmenu=467" TargetMode="External"/><Relationship Id="rId261" Type="http://schemas.openxmlformats.org/officeDocument/2006/relationships/hyperlink" Target="https://www.kreis-bergstrasse.de/magazin/artikel.php?artikel=7325&amp;menuid=473&amp;topmenu=467" TargetMode="External"/><Relationship Id="rId268" Type="http://schemas.openxmlformats.org/officeDocument/2006/relationships/hyperlink" Target="https://soziales.hessen.de/gesundheit/infektionsschutz/coronavirus-sars-cov-2/taegliche-uebersicht-der-bestaetigten-sars-cov-2-faelle-hessen" TargetMode="External"/><Relationship Id="rId267" Type="http://schemas.openxmlformats.org/officeDocument/2006/relationships/hyperlink" Target="https://soziales.hessen.de/gesundheit/infektionsschutz/coronavirus-sars-cov-2/taegliche-uebersicht-der-bestaetigten-sars-cov-2-faelle-hessen" TargetMode="External"/><Relationship Id="rId266" Type="http://schemas.openxmlformats.org/officeDocument/2006/relationships/hyperlink" Target="https://perspektive.ladadi.de/index.php?id=137" TargetMode="External"/><Relationship Id="rId265" Type="http://schemas.openxmlformats.org/officeDocument/2006/relationships/hyperlink" Target="https://perspektive.ladadi.de/index.php?id=137" TargetMode="External"/><Relationship Id="rId260" Type="http://schemas.openxmlformats.org/officeDocument/2006/relationships/hyperlink" Target="http://www.brd.nrw.de/bausteine/_TT/TT_Corona_Virus_Karte_F.html" TargetMode="External"/><Relationship Id="rId259" Type="http://schemas.openxmlformats.org/officeDocument/2006/relationships/hyperlink" Target="https://www.wuppertal.de/presse/meldungen/meldungen-2020/februar20/corona-virus-information.php" TargetMode="External"/><Relationship Id="rId258" Type="http://schemas.openxmlformats.org/officeDocument/2006/relationships/hyperlink" Target="https://www.kreis-wesel.de/de/presse/aktueller-stand-der-infektionsfaelle-mit-coronavirus-covid-19-im-kreis-wesel-1424873/" TargetMode="External"/><Relationship Id="rId253" Type="http://schemas.openxmlformats.org/officeDocument/2006/relationships/hyperlink" Target="https://www.kreis-viersen.de/" TargetMode="External"/><Relationship Id="rId495" Type="http://schemas.openxmlformats.org/officeDocument/2006/relationships/hyperlink" Target="https://www.augsburg.de/umwelt-soziales/gesundheit/coronavirus" TargetMode="External"/><Relationship Id="rId252" Type="http://schemas.openxmlformats.org/officeDocument/2006/relationships/hyperlink" Target="https://www.kreis-viersen.de/" TargetMode="External"/><Relationship Id="rId494" Type="http://schemas.openxmlformats.org/officeDocument/2006/relationships/hyperlink" Target="https://www.augsburg.de/umwelt-soziales/gesundheit/coronavirus" TargetMode="External"/><Relationship Id="rId251" Type="http://schemas.openxmlformats.org/officeDocument/2006/relationships/hyperlink" Target="https://www.kreis-unna.de/nachrichten/n/update-coronavirus-1/" TargetMode="External"/><Relationship Id="rId493" Type="http://schemas.openxmlformats.org/officeDocument/2006/relationships/hyperlink" Target="https://www.landkreis-aschaffenburg.de/wer-macht-was/gesund-soziales/gesund/corona/" TargetMode="External"/><Relationship Id="rId250" Type="http://schemas.openxmlformats.org/officeDocument/2006/relationships/hyperlink" Target="https://www.kreis-unna.de/nachrichten/n/update-coronavirus-1/" TargetMode="External"/><Relationship Id="rId492" Type="http://schemas.openxmlformats.org/officeDocument/2006/relationships/hyperlink" Target="https://www.landkreis-aschaffenburg.de/wer-macht-was/gesund-soziales/gesund/corona/" TargetMode="External"/><Relationship Id="rId257" Type="http://schemas.openxmlformats.org/officeDocument/2006/relationships/hyperlink" Target="https://www.kreis-wesel.de/de/presse/aktueller-stand-der-infektionsfaelle-mit-coronavirus-covid-19-im-kreis-wesel-2851183/" TargetMode="External"/><Relationship Id="rId499" Type="http://schemas.openxmlformats.org/officeDocument/2006/relationships/hyperlink" Target="https://www.landkreis-badkissingen.de/buerger--politik/aktuelle-meldungen/informationen-zum-corona-virus/aktuelle-meldungen-zum-coronavirus/10775.Vier-weitere-bestaetigte-Coronafaelle-im-Landkreis-Bad-Kissingen.html" TargetMode="External"/><Relationship Id="rId256" Type="http://schemas.openxmlformats.org/officeDocument/2006/relationships/hyperlink" Target="https://www.mags.nrw/coronavirus-fallzahlen-nrw" TargetMode="External"/><Relationship Id="rId498" Type="http://schemas.openxmlformats.org/officeDocument/2006/relationships/hyperlink" Target="https://www.landkreis-augsburg.de/news/detail/coronavirus/" TargetMode="External"/><Relationship Id="rId255" Type="http://schemas.openxmlformats.org/officeDocument/2006/relationships/hyperlink" Target="https://www.kreis-warendorf.de/aktuelles/presseinformationen/" TargetMode="External"/><Relationship Id="rId497" Type="http://schemas.openxmlformats.org/officeDocument/2006/relationships/hyperlink" Target="https://www.landkreis-augsburg.de/" TargetMode="External"/><Relationship Id="rId254" Type="http://schemas.openxmlformats.org/officeDocument/2006/relationships/hyperlink" Target="https://www.kreis-warendorf.de/aktuelles/presseinformationen/" TargetMode="External"/><Relationship Id="rId496" Type="http://schemas.openxmlformats.org/officeDocument/2006/relationships/hyperlink" Target="https://www.landkreis-augsburg.de/" TargetMode="External"/><Relationship Id="rId293" Type="http://schemas.openxmlformats.org/officeDocument/2006/relationships/hyperlink" Target="https://soziales.hessen.de/gesundheit/infektionsschutz/coronavirus-sars-cov-2/taegliche-uebersicht-der-bestaetigten-sars-cov-2-faelle-hessen" TargetMode="External"/><Relationship Id="rId292" Type="http://schemas.openxmlformats.org/officeDocument/2006/relationships/hyperlink" Target="https://www.mtk.org/Coronavirus-8588.htm" TargetMode="External"/><Relationship Id="rId291" Type="http://schemas.openxmlformats.org/officeDocument/2006/relationships/hyperlink" Target="https://www.mkk.de/aktuelles/pressemitteilungen_1/pressemitteilung_1174336.html" TargetMode="External"/><Relationship Id="rId290" Type="http://schemas.openxmlformats.org/officeDocument/2006/relationships/hyperlink" Target="https://www.mkk.de/aktuelles/pressemitteilungen_1/pressemitteilung_1174336.html" TargetMode="External"/><Relationship Id="rId286" Type="http://schemas.openxmlformats.org/officeDocument/2006/relationships/hyperlink" Target="https://www.lahn-dill-kreis.de/buergerservice/gesundheitsamt/hygiene-infektion/lahn-dill-kreisdecoronavirus/" TargetMode="External"/><Relationship Id="rId285" Type="http://schemas.openxmlformats.org/officeDocument/2006/relationships/hyperlink" Target="https://www.lahn-dill-kreis.de/buergerservice/gesundheitsamt/hygiene-infektion/lahn-dill-kreisdecoronavirus/" TargetMode="External"/><Relationship Id="rId284" Type="http://schemas.openxmlformats.org/officeDocument/2006/relationships/hyperlink" Target="https://www.kassel.de/aktuelles/aktuelle-meldungen/coronavirus.php" TargetMode="External"/><Relationship Id="rId283" Type="http://schemas.openxmlformats.org/officeDocument/2006/relationships/hyperlink" Target="https://www.kassel.de/aktuelles/aktuelle-meldungen/coronavirus.php" TargetMode="External"/><Relationship Id="rId289" Type="http://schemas.openxmlformats.org/officeDocument/2006/relationships/hyperlink" Target="https://www.landkreis-limburg-weilburg.de/" TargetMode="External"/><Relationship Id="rId288" Type="http://schemas.openxmlformats.org/officeDocument/2006/relationships/hyperlink" Target="https://soziales.hessen.de/gesundheit/infektionsschutz/coronavirus-sars-cov-2/taegliche-uebersicht-der-bestaetigten-sars-cov-2-faelle-hessen" TargetMode="External"/><Relationship Id="rId287" Type="http://schemas.openxmlformats.org/officeDocument/2006/relationships/hyperlink" Target="https://www.landkreis-limburg-weilburg.de/" TargetMode="External"/><Relationship Id="rId282" Type="http://schemas.openxmlformats.org/officeDocument/2006/relationships/hyperlink" Target="https://www.kassel.de/aktuelles/aktuelle-meldungen/coronavirus.php" TargetMode="External"/><Relationship Id="rId281" Type="http://schemas.openxmlformats.org/officeDocument/2006/relationships/hyperlink" Target="https://www.kassel.de/aktuelles/aktuelle-meldungen/coronavirus.php" TargetMode="External"/><Relationship Id="rId280" Type="http://schemas.openxmlformats.org/officeDocument/2006/relationships/hyperlink" Target="https://www.kassel.de/aktuelles/aktuelle-meldungen/coronavirus.php" TargetMode="External"/><Relationship Id="rId275" Type="http://schemas.openxmlformats.org/officeDocument/2006/relationships/hyperlink" Target="https://www.hef-rof.de/presse/nachrichten-archiv/1566-zwei-neue-corona-faelle-im-landkreis" TargetMode="External"/><Relationship Id="rId274" Type="http://schemas.openxmlformats.org/officeDocument/2006/relationships/hyperlink" Target="https://soziales.hessen.de/gesundheit/infektionsschutz/coronavirus-sars-cov-2/taegliche-uebersicht-der-bestaetigten-sars-cov-2-faelle-hessen" TargetMode="External"/><Relationship Id="rId273" Type="http://schemas.openxmlformats.org/officeDocument/2006/relationships/hyperlink" Target="https://www.gross-gerau.de/Quicknavigation/Startseite/Corona_BGM_Aufruf.php?object=tx,2289.7&amp;ModID=7&amp;FID=2289.15595.1&amp;NavID=2289.1&amp;NavID=2289.68" TargetMode="External"/><Relationship Id="rId272" Type="http://schemas.openxmlformats.org/officeDocument/2006/relationships/hyperlink" Target="https://www.lkgi.de/gesundheit-und-soziales/3060-gesundheitsamt-informiert-br-ueber-coronavirus" TargetMode="External"/><Relationship Id="rId279" Type="http://schemas.openxmlformats.org/officeDocument/2006/relationships/hyperlink" Target="https://www.kassel.de/aktuelles/aktuelle-meldungen/coronavirus.php" TargetMode="External"/><Relationship Id="rId278" Type="http://schemas.openxmlformats.org/officeDocument/2006/relationships/hyperlink" Target="https://soziales.hessen.de/gesundheit/infektionsschutz/coronavirus-sars-cov-2/taegliche-uebersicht-der-bestaetigten-sars-cov-2-faelle-hessen" TargetMode="External"/><Relationship Id="rId277" Type="http://schemas.openxmlformats.org/officeDocument/2006/relationships/hyperlink" Target="https://www.hochtaunuskreis.de/Informationen+der+Kreisverwaltung+zum+Corona+Virus/Lage%C3%BCbersicht.html" TargetMode="External"/><Relationship Id="rId276" Type="http://schemas.openxmlformats.org/officeDocument/2006/relationships/hyperlink" Target="https://www.hef-rof.de/presse/nachrichten-archiv/1566-zwei-neue-corona-faelle-im-landkreis" TargetMode="External"/><Relationship Id="rId629" Type="http://schemas.openxmlformats.org/officeDocument/2006/relationships/hyperlink" Target="https://www.landkreis-pfaffenhofen.de/HOME/Aktuelles/AlleMeldungen.aspx?rssid=0cc4a06e-43b3-482f-89f6-6c046c29fc8f" TargetMode="External"/><Relationship Id="rId624" Type="http://schemas.openxmlformats.org/officeDocument/2006/relationships/hyperlink" Target="http://www.passau.de/default.aspx?ID=e553c8db-27d4-46fa-8c54-f0cace69cfe9" TargetMode="External"/><Relationship Id="rId623" Type="http://schemas.openxmlformats.org/officeDocument/2006/relationships/hyperlink" Target="http://www.passau.de/default.aspx?ID=e553c8db-27d4-46fa-8c54-f0cace69cfe9" TargetMode="External"/><Relationship Id="rId622" Type="http://schemas.openxmlformats.org/officeDocument/2006/relationships/hyperlink" Target="https://www.lgl.bayern.de/gesundheit/infektionsschutz/infektionskrankheiten_a_z/coronavirus/karte_coronavirus/index.htm" TargetMode="External"/><Relationship Id="rId621" Type="http://schemas.openxmlformats.org/officeDocument/2006/relationships/hyperlink" Target="https://www.landkreis-ostallgaeu.de/aktuelles.html" TargetMode="External"/><Relationship Id="rId628" Type="http://schemas.openxmlformats.org/officeDocument/2006/relationships/hyperlink" Target="https://www.landkreis-pfaffenhofen.de/LANDRATSAMT/Geschaeftsverteilung/Geschaeftsverteilungsplan.aspx?view=~/kxp/orgdata/default&amp;orgid=85ae92ca-8b38-4d78-90ab-dfc06520a763" TargetMode="External"/><Relationship Id="rId627" Type="http://schemas.openxmlformats.org/officeDocument/2006/relationships/hyperlink" Target="https://www.landkreis-pfaffenhofen.de/LANDRATSAMT/Geschaeftsverteilung/Geschaeftsverteilungsplan.aspx?view=~/kxp/orgdata/default&amp;orgid=85ae92ca-8b38-4d78-90ab-dfc06520a763" TargetMode="External"/><Relationship Id="rId626" Type="http://schemas.openxmlformats.org/officeDocument/2006/relationships/hyperlink" Target="https://www.landkreis-passau.de/landkreis-verwaltung-politik/aktuelles/aktuelle-meldungen/" TargetMode="External"/><Relationship Id="rId625" Type="http://schemas.openxmlformats.org/officeDocument/2006/relationships/hyperlink" Target="https://www.landkreis-passau.de/landkreis-verwaltung-politik/aktuelles/aktuelle-meldungen/" TargetMode="External"/><Relationship Id="rId620" Type="http://schemas.openxmlformats.org/officeDocument/2006/relationships/hyperlink" Target="https://www.lgl.bayern.de/gesundheit/infektionsschutz/infektionskrankheiten_a_z/coronavirus/karte_coronavirus/index.htm" TargetMode="External"/><Relationship Id="rId619" Type="http://schemas.openxmlformats.org/officeDocument/2006/relationships/hyperlink" Target="https://www.oberallgaeu.org/de/news/detail/corona:-newsticker-oberallgaeu.html" TargetMode="External"/><Relationship Id="rId618" Type="http://schemas.openxmlformats.org/officeDocument/2006/relationships/hyperlink" Target="https://landkreis.nuernberger-land.de/index.php?id=6079" TargetMode="External"/><Relationship Id="rId613" Type="http://schemas.openxmlformats.org/officeDocument/2006/relationships/hyperlink" Target="https://www.facebook.com/Landratsamt.Neustadt.WN" TargetMode="External"/><Relationship Id="rId612" Type="http://schemas.openxmlformats.org/officeDocument/2006/relationships/hyperlink" Target="https://www.lgl.bayern.de/gesundheit/infektionsschutz/infektionskrankheiten_a_z/coronavirus/karte_coronavirus/index.htm" TargetMode="External"/><Relationship Id="rId611" Type="http://schemas.openxmlformats.org/officeDocument/2006/relationships/hyperlink" Target="https://www.kreis-nea.de/amt-verwaltung/veroeffentlichungen/aktuelles.html" TargetMode="External"/><Relationship Id="rId610" Type="http://schemas.openxmlformats.org/officeDocument/2006/relationships/hyperlink" Target="https://www.lgl.bayern.de/gesundheit/infektionsschutz/infektionskrankheiten_a_z/coronavirus/karte_coronavirus/index.htm" TargetMode="External"/><Relationship Id="rId617" Type="http://schemas.openxmlformats.org/officeDocument/2006/relationships/hyperlink" Target="https://www.nuernberg.de/internet/stadtportal/coronavirus.html" TargetMode="External"/><Relationship Id="rId616" Type="http://schemas.openxmlformats.org/officeDocument/2006/relationships/hyperlink" Target="https://www.nuernberg.de/internet/stadtportal/coronavirus.html" TargetMode="External"/><Relationship Id="rId615" Type="http://schemas.openxmlformats.org/officeDocument/2006/relationships/hyperlink" Target="https://www.nuernberg.de/internet/stadtportal/coronavirus.html" TargetMode="External"/><Relationship Id="rId614" Type="http://schemas.openxmlformats.org/officeDocument/2006/relationships/hyperlink" Target="https://www.lgl.bayern.de/gesundheit/infektionsschutz/infektionskrankheiten_a_z/coronavirus/karte_coronavirus/index.htm" TargetMode="External"/><Relationship Id="rId409" Type="http://schemas.openxmlformats.org/officeDocument/2006/relationships/hyperlink" Target="https://www.landkreis-freudenstadt.de/Startseite/Aktuell/coronavirus.html" TargetMode="External"/><Relationship Id="rId404" Type="http://schemas.openxmlformats.org/officeDocument/2006/relationships/hyperlink" Target="https://www.landkreis-esslingen.de/start/kultur/caz+stark+ueberlastet.html" TargetMode="External"/><Relationship Id="rId646" Type="http://schemas.openxmlformats.org/officeDocument/2006/relationships/hyperlink" Target="https://www.rottal-inn.de/buergerservice-formulare/gesundheitsamt/coronavirus-aktuelle-informationen/" TargetMode="External"/><Relationship Id="rId403" Type="http://schemas.openxmlformats.org/officeDocument/2006/relationships/hyperlink" Target="https://www.enzkreis.de/Quicknavigation/Start/Gesundheitsamt-informiert-%C3%BCber-das-neue-Coronavirus-SARS-CoV-2-18-best%C3%A4tigte-F%C3%A4lle-in-Pforzheim-und-im-Enzkreis.php?object=tx,2891.6&amp;ModID=7&amp;FID=2891.1978.1" TargetMode="External"/><Relationship Id="rId645" Type="http://schemas.openxmlformats.org/officeDocument/2006/relationships/hyperlink" Target="https://www.lgl.bayern.de/gesundheit/infektionsschutz/infektionskrankheiten_a_z/coronavirus/karte_coronavirus/index.htm" TargetMode="External"/><Relationship Id="rId402" Type="http://schemas.openxmlformats.org/officeDocument/2006/relationships/hyperlink" Target="https://sozialministerium.baden-wuerttemberg.de/de/gesundheit-pflege/gesundheitsschutz/infektionsschutz-hygiene/informationen-zu-coronavirus/" TargetMode="External"/><Relationship Id="rId644" Type="http://schemas.openxmlformats.org/officeDocument/2006/relationships/hyperlink" Target="https://www.landratsamt-roth.de/" TargetMode="External"/><Relationship Id="rId401" Type="http://schemas.openxmlformats.org/officeDocument/2006/relationships/hyperlink" Target="https://www.landkreis-emmendingen.de/aktuelles/nachrichten-aus-dem-landkreis/?tx_hwnews_hwnews%5BnewsartikelId%5D=678&amp;tx_hwnews_hwnews%5BcurrentPage%5D=1&amp;tx_hwnews_hwnews%5Baction%5D=show&amp;tx_hwnews_hwnews%5Bcontroller%5D=Newsartikel&amp;cHash=aab4f31affa2b99c5b9059e772a932e4" TargetMode="External"/><Relationship Id="rId643" Type="http://schemas.openxmlformats.org/officeDocument/2006/relationships/hyperlink" Target="https://www.landkreis-rosenheim.de/" TargetMode="External"/><Relationship Id="rId408" Type="http://schemas.openxmlformats.org/officeDocument/2006/relationships/hyperlink" Target="https://www.landkreis-freudenstadt.de/Startseite/Aktuell/coronavirus.html" TargetMode="External"/><Relationship Id="rId407" Type="http://schemas.openxmlformats.org/officeDocument/2006/relationships/hyperlink" Target="https://www.breisgau-hochschwarzwald.de/pb/Breisgau-Hochschwarzwald/Start/Service+_+Verwaltung/Corona-Virus.html" TargetMode="External"/><Relationship Id="rId649" Type="http://schemas.openxmlformats.org/officeDocument/2006/relationships/hyperlink" Target="https://www.lgl.bayern.de/gesundheit/infektionsschutz/infektionskrankheiten_a_z/coronavirus/karte_coronavirus/index.htm" TargetMode="External"/><Relationship Id="rId406" Type="http://schemas.openxmlformats.org/officeDocument/2006/relationships/hyperlink" Target="https://www.breisgau-hochschwarzwald.de/pb/Breisgau-Hochschwarzwald/Start/Service+_+Verwaltung/Corona-Virus.html" TargetMode="External"/><Relationship Id="rId648" Type="http://schemas.openxmlformats.org/officeDocument/2006/relationships/hyperlink" Target="https://www.schwabach.de/de/" TargetMode="External"/><Relationship Id="rId405" Type="http://schemas.openxmlformats.org/officeDocument/2006/relationships/hyperlink" Target="https://www.landkreis-esslingen.de/start/kultur/caz+stark+ueberlastet.html" TargetMode="External"/><Relationship Id="rId647" Type="http://schemas.openxmlformats.org/officeDocument/2006/relationships/hyperlink" Target="https://www.rottal-inn.de/buergerservice-formulare/gesundheitsamt/coronavirus-aktuelle-informationen/" TargetMode="External"/><Relationship Id="rId400" Type="http://schemas.openxmlformats.org/officeDocument/2006/relationships/hyperlink" Target="https://www.landkreis-emmendingen.de/aktuelles/nachrichten-aus-dem-landkreis/?tx_hwnews_hwnews%5BnewsartikelId%5D=682&amp;tx_hwnews_hwnews%5Baction%5D=show&amp;tx_hwnews_hwnews%5Bcontroller%5D=Newsartikel&amp;cHash=80a38d6febd9dd1cf9d2619f41901d1c" TargetMode="External"/><Relationship Id="rId642" Type="http://schemas.openxmlformats.org/officeDocument/2006/relationships/hyperlink" Target="https://www.landkreis-rosenheim.de/Default.asp?rq_AppGuid=D53E3617FFC7C16729E9ABD3CE049BFAE5B2C888&amp;rq_TargetPageGuid=868C21C44B5C21E6A7E5D94015AA8043B75FFA61&amp;rq_RecId=33363736&amp;rq_MenuGuid=81E6AF0753F9AC2FE91C86253937F9D94C472C26&amp;rq_TemplateKey=73746167655F6170706D61696E&amp;rq_Lang=de" TargetMode="External"/><Relationship Id="rId641" Type="http://schemas.openxmlformats.org/officeDocument/2006/relationships/hyperlink" Target="https://www.landkreis-rosenheim.de/" TargetMode="External"/><Relationship Id="rId640" Type="http://schemas.openxmlformats.org/officeDocument/2006/relationships/hyperlink" Target="https://rosenheim.de/aktuell-rathaus/stadt-und-landkreis-rosenheim-aktuelle-informationen-zum-corona-virus.html" TargetMode="External"/><Relationship Id="rId635" Type="http://schemas.openxmlformats.org/officeDocument/2006/relationships/hyperlink" Target="https://www.landkreis-regensburg.de/unser-landkreis/aktuelles/coronavirus/" TargetMode="External"/><Relationship Id="rId634" Type="http://schemas.openxmlformats.org/officeDocument/2006/relationships/hyperlink" Target="https://www.regensburg.de/aktuelles/coronavirus" TargetMode="External"/><Relationship Id="rId633" Type="http://schemas.openxmlformats.org/officeDocument/2006/relationships/hyperlink" Target="https://www.regensburg.de/aktuelles/coronavirus/bestaetigte-covid-19-faelle" TargetMode="External"/><Relationship Id="rId632" Type="http://schemas.openxmlformats.org/officeDocument/2006/relationships/hyperlink" Target="https://www.landkreis-regen.de/zahl-der-infizierten-erneut-gestiegen/" TargetMode="External"/><Relationship Id="rId639" Type="http://schemas.openxmlformats.org/officeDocument/2006/relationships/hyperlink" Target="https://rosenheim.de/aktuell-rathaus/stadt-und-landkreis-rosenheim-aktuelle-informationen-zum-corona-virus.html" TargetMode="External"/><Relationship Id="rId638" Type="http://schemas.openxmlformats.org/officeDocument/2006/relationships/hyperlink" Target="https://www.lgl.bayern.de/gesundheit/infektionsschutz/infektionskrankheiten_a_z/coronavirus/karte_coronavirus/index.htm" TargetMode="External"/><Relationship Id="rId637" Type="http://schemas.openxmlformats.org/officeDocument/2006/relationships/hyperlink" Target="https://www.rhoen-grabfeld.de/internet/index.php?page=15492&amp;" TargetMode="External"/><Relationship Id="rId636" Type="http://schemas.openxmlformats.org/officeDocument/2006/relationships/hyperlink" Target="https://www.landkreis-regensburg.de/unser-landkreis/aktuelles/coronavirus/" TargetMode="External"/><Relationship Id="rId631" Type="http://schemas.openxmlformats.org/officeDocument/2006/relationships/hyperlink" Target="https://www.landkreis-regen.de/informationen-zum-thema-coronavirus/" TargetMode="External"/><Relationship Id="rId630" Type="http://schemas.openxmlformats.org/officeDocument/2006/relationships/hyperlink" Target="https://www.landkreis-regen.de/informationen-zum-thema-coronavirus/" TargetMode="External"/><Relationship Id="rId829" Type="http://schemas.openxmlformats.org/officeDocument/2006/relationships/hyperlink" Target="http://www.kreis-slf.de/landratsamt/" TargetMode="External"/><Relationship Id="rId828" Type="http://schemas.openxmlformats.org/officeDocument/2006/relationships/hyperlink" Target="https://www.saale-orla-kreis.de/sok/" TargetMode="External"/><Relationship Id="rId827" Type="http://schemas.openxmlformats.org/officeDocument/2006/relationships/hyperlink" Target="https://www.saale-orla-kreis.de/sok/" TargetMode="External"/><Relationship Id="rId822" Type="http://schemas.openxmlformats.org/officeDocument/2006/relationships/hyperlink" Target="https://www.kyffhaeuser.de/kyf/index.php/pressemeldungen-leser/items/2140.html" TargetMode="External"/><Relationship Id="rId821" Type="http://schemas.openxmlformats.org/officeDocument/2006/relationships/hyperlink" Target="https://www.kyffhaeuser.de/kyf/index.php/buergerservice.html" TargetMode="External"/><Relationship Id="rId820" Type="http://schemas.openxmlformats.org/officeDocument/2006/relationships/hyperlink" Target="https://gesundheit.jena.de/de/coronavirus" TargetMode="External"/><Relationship Id="rId826" Type="http://schemas.openxmlformats.org/officeDocument/2006/relationships/hyperlink" Target="https://www.saaleholzlandkreis.de/index.php?id=2759" TargetMode="External"/><Relationship Id="rId825" Type="http://schemas.openxmlformats.org/officeDocument/2006/relationships/hyperlink" Target="https://www.saaleholzlandkreis.de/index.php?id=2759" TargetMode="External"/><Relationship Id="rId824" Type="http://schemas.openxmlformats.org/officeDocument/2006/relationships/hyperlink" Target="https://www.landratsamt-nordhausen.de/informationen-coronavirus.html" TargetMode="External"/><Relationship Id="rId823" Type="http://schemas.openxmlformats.org/officeDocument/2006/relationships/hyperlink" Target="https://www.landratsamt-nordhausen.de/informationen-coronavirus.html" TargetMode="External"/><Relationship Id="rId819" Type="http://schemas.openxmlformats.org/officeDocument/2006/relationships/hyperlink" Target="https://gesundheit.jena.de/de/coronavirus" TargetMode="External"/><Relationship Id="rId818" Type="http://schemas.openxmlformats.org/officeDocument/2006/relationships/hyperlink" Target="https://www.ilm-kreis.de/" TargetMode="External"/><Relationship Id="rId817" Type="http://schemas.openxmlformats.org/officeDocument/2006/relationships/hyperlink" Target="https://www.ilm-kreis.de/" TargetMode="External"/><Relationship Id="rId816" Type="http://schemas.openxmlformats.org/officeDocument/2006/relationships/hyperlink" Target="https://www.landkreis-hildburghausen.de/Schnellnavigation/Startseite/Pressemitteilung-zur-Allgemeinverf%C3%BCgung-des-Landratsamtes-Hildburghausen-zum-Verbot-von-Veranstaltungen-auf-dem-Gebiet-des-Landkreises-Hildburghausen.php?object=tx,2902.5&amp;ModID=7&amp;FID=2902.1369.1" TargetMode="External"/><Relationship Id="rId811" Type="http://schemas.openxmlformats.org/officeDocument/2006/relationships/hyperlink" Target="https://www.landkreis-gotha.de/" TargetMode="External"/><Relationship Id="rId810" Type="http://schemas.openxmlformats.org/officeDocument/2006/relationships/hyperlink" Target="https://www.gera.de/sixcms/detail.php?id=200096&amp;_lang=de" TargetMode="External"/><Relationship Id="rId815" Type="http://schemas.openxmlformats.org/officeDocument/2006/relationships/hyperlink" Target="https://www.landkreis-hildburghausen.de/Schnellnavigation/Startseite/Pressemitteilung-zur-Allgemeinverf%C3%BCgung-des-Landratsamtes-Hildburghausen-zum-Verbot-von-Veranstaltungen-auf-dem-Gebiet-des-Landkreises-Hildburghausen.php?object=tx,2902.5&amp;ModID=7&amp;FID=2902.1369.1" TargetMode="External"/><Relationship Id="rId814" Type="http://schemas.openxmlformats.org/officeDocument/2006/relationships/hyperlink" Target="https://www.landkreis-greiz.de/landkreis-greiz/aktuell/" TargetMode="External"/><Relationship Id="rId813" Type="http://schemas.openxmlformats.org/officeDocument/2006/relationships/hyperlink" Target="https://www.landkreis-greiz.de/landkreis-greiz/aktuell/" TargetMode="External"/><Relationship Id="rId812" Type="http://schemas.openxmlformats.org/officeDocument/2006/relationships/hyperlink" Target="https://www.landkreis-gotha.de/" TargetMode="External"/><Relationship Id="rId609" Type="http://schemas.openxmlformats.org/officeDocument/2006/relationships/hyperlink" Target="https://www.landkreis-neumarkt.de/hp794/Aktuelles.htm" TargetMode="External"/><Relationship Id="rId608" Type="http://schemas.openxmlformats.org/officeDocument/2006/relationships/hyperlink" Target="https://neuburg-schrobenhausen.de/informationen-zum-coronavirus?suche=" TargetMode="External"/><Relationship Id="rId607" Type="http://schemas.openxmlformats.org/officeDocument/2006/relationships/hyperlink" Target="https://neuburg-schrobenhausen.de/informationen-zum-coronavirus?suche=" TargetMode="External"/><Relationship Id="rId602" Type="http://schemas.openxmlformats.org/officeDocument/2006/relationships/hyperlink" Target="https://www.landkreis-muenchen.de/themen/verbraucherschutz-gesundheit/gesundheit/coronavirus/" TargetMode="External"/><Relationship Id="rId844" Type="http://schemas.openxmlformats.org/officeDocument/2006/relationships/hyperlink" Target="https://stadt.weimar.de/nc/aktuell/" TargetMode="External"/><Relationship Id="rId601" Type="http://schemas.openxmlformats.org/officeDocument/2006/relationships/hyperlink" Target="https://www.muenchen.de/aktuell/2020-03/coronavirus-muenchen-infektion-aktueller-stand.html" TargetMode="External"/><Relationship Id="rId843" Type="http://schemas.openxmlformats.org/officeDocument/2006/relationships/hyperlink" Target="https://stadt.weimar.de/nc/aktuell/" TargetMode="External"/><Relationship Id="rId600" Type="http://schemas.openxmlformats.org/officeDocument/2006/relationships/hyperlink" Target="https://www.muenchen.de/aktuell/2020-03/coronavirus-muenchen-infektion-aktueller-stand.html" TargetMode="External"/><Relationship Id="rId842" Type="http://schemas.openxmlformats.org/officeDocument/2006/relationships/hyperlink" Target="https://www.wartburgkreis.de/leben-im-wartburgkreis/gesundheit/aktuelle-informationen-zum-corona-virus" TargetMode="External"/><Relationship Id="rId841" Type="http://schemas.openxmlformats.org/officeDocument/2006/relationships/hyperlink" Target="https://www.wartburgkreis.de/leben-im-wartburgkreis/gesundheit/aktuelle-informationen-zum-corona-virus" TargetMode="External"/><Relationship Id="rId606" Type="http://schemas.openxmlformats.org/officeDocument/2006/relationships/hyperlink" Target="https://landkreis.neu-ulm.de/de/aktuelles-detail/insgesamt-18-faelle-fuer-eine-coronavirus-erkrankung-im-landkreis-neu-ulm-gemeldet.html" TargetMode="External"/><Relationship Id="rId605" Type="http://schemas.openxmlformats.org/officeDocument/2006/relationships/hyperlink" Target="https://www.lgl.bayern.de/gesundheit/infektionsschutz/infektionskrankheiten_a_z/coronavirus/karte_coronavirus/index.htm" TargetMode="External"/><Relationship Id="rId847" Type="http://schemas.openxmlformats.org/officeDocument/2006/relationships/drawing" Target="../drawings/drawing1.xml"/><Relationship Id="rId604" Type="http://schemas.openxmlformats.org/officeDocument/2006/relationships/hyperlink" Target="https://landkreis.neu-ulm.de/de/aktuelles-detail/coronavirus-ein-neuer-fall-im-landkreis-neu-ulm-gemeldet.html" TargetMode="External"/><Relationship Id="rId846" Type="http://schemas.openxmlformats.org/officeDocument/2006/relationships/hyperlink" Target="https://www.weimarerland.de/soziales/index.html" TargetMode="External"/><Relationship Id="rId603" Type="http://schemas.openxmlformats.org/officeDocument/2006/relationships/hyperlink" Target="https://www.landkreis-muenchen.de/themen/verbraucherschutz-gesundheit/gesundheit/coronavirus/" TargetMode="External"/><Relationship Id="rId845" Type="http://schemas.openxmlformats.org/officeDocument/2006/relationships/hyperlink" Target="https://www.weimarerland.de/soziales/index.html" TargetMode="External"/><Relationship Id="rId840" Type="http://schemas.openxmlformats.org/officeDocument/2006/relationships/hyperlink" Target="https://www.unstrut-hainich-kreis.de/" TargetMode="External"/><Relationship Id="rId839" Type="http://schemas.openxmlformats.org/officeDocument/2006/relationships/hyperlink" Target="https://www.unstrut-hainich-kreis.de/" TargetMode="External"/><Relationship Id="rId838" Type="http://schemas.openxmlformats.org/officeDocument/2006/relationships/hyperlink" Target="https://www.suhltrifft.de/content/blogsection/41/2246/" TargetMode="External"/><Relationship Id="rId833" Type="http://schemas.openxmlformats.org/officeDocument/2006/relationships/hyperlink" Target="https://www.lra-soemmerda.de/" TargetMode="External"/><Relationship Id="rId832" Type="http://schemas.openxmlformats.org/officeDocument/2006/relationships/hyperlink" Target="https://www.lra-sm.de/?p=22632" TargetMode="External"/><Relationship Id="rId831" Type="http://schemas.openxmlformats.org/officeDocument/2006/relationships/hyperlink" Target="https://www.lra-sm.de/?p=22632" TargetMode="External"/><Relationship Id="rId830" Type="http://schemas.openxmlformats.org/officeDocument/2006/relationships/hyperlink" Target="http://www.kreis-slf.de/landratsamt/nachrichtenansicht/archive/2020/m%C3%A4rz/13/article/fuenf-bestaetigte-corona-faelle-im-landkreis/" TargetMode="External"/><Relationship Id="rId837" Type="http://schemas.openxmlformats.org/officeDocument/2006/relationships/hyperlink" Target="https://www.suhltrifft.de/content/blogsection/41/2246/" TargetMode="External"/><Relationship Id="rId836" Type="http://schemas.openxmlformats.org/officeDocument/2006/relationships/hyperlink" Target="https://www.kreis-sonneberg.de/" TargetMode="External"/><Relationship Id="rId835" Type="http://schemas.openxmlformats.org/officeDocument/2006/relationships/hyperlink" Target="https://www.kreis-sonneberg.de/" TargetMode="External"/><Relationship Id="rId834" Type="http://schemas.openxmlformats.org/officeDocument/2006/relationships/hyperlink" Target="https://www.lra-soemmerda.de/" TargetMode="External"/><Relationship Id="rId228" Type="http://schemas.openxmlformats.org/officeDocument/2006/relationships/hyperlink" Target="https://www.rhein-erft-kreis.de/coronavirus" TargetMode="External"/><Relationship Id="rId227" Type="http://schemas.openxmlformats.org/officeDocument/2006/relationships/hyperlink" Target="https://remscheid.de/pressearchiv/meldungen-2020/03-maerz/146380100000143530.php" TargetMode="External"/><Relationship Id="rId469" Type="http://schemas.openxmlformats.org/officeDocument/2006/relationships/hyperlink" Target="https://www.schwaebische.de/landkreis/landkreis-tuttlingen/tuttlingen_artikel,-weiterer-corona-fall-im-landkreis-tuttlingen-_arid,11201241.html" TargetMode="External"/><Relationship Id="rId226" Type="http://schemas.openxmlformats.org/officeDocument/2006/relationships/hyperlink" Target="https://remscheid.de/pressearchiv/meldungen-2020/03-maerz/146380100000143530.php" TargetMode="External"/><Relationship Id="rId468" Type="http://schemas.openxmlformats.org/officeDocument/2006/relationships/hyperlink" Target="https://www.schwaebische.de/landkreis/landkreis-tuttlingen/tuttlingen_artikel,-weiterer-corona-fall-im-landkreis-tuttlingen-_arid,11201241.html" TargetMode="External"/><Relationship Id="rId225" Type="http://schemas.openxmlformats.org/officeDocument/2006/relationships/hyperlink" Target="https://www.kreis-re.de/Inhalte/Buergerservice/Gesundheit_und_Ernaehrung/Infektionsschutz/Coronavirus.asp" TargetMode="External"/><Relationship Id="rId467" Type="http://schemas.openxmlformats.org/officeDocument/2006/relationships/hyperlink" Target="https://www.kreis-tuebingen.de/Startseite.html" TargetMode="External"/><Relationship Id="rId229" Type="http://schemas.openxmlformats.org/officeDocument/2006/relationships/hyperlink" Target="https://www.rhein-erft-kreis.de/coronavirus" TargetMode="External"/><Relationship Id="rId220" Type="http://schemas.openxmlformats.org/officeDocument/2006/relationships/hyperlink" Target="https://www.kreis-olpe.de/Quicknavigation/Startseite/Corona-Virus-%C3%9Cbersicht.php?object=tx,3123.5&amp;ModID=7&amp;FID=3125.1097.1" TargetMode="External"/><Relationship Id="rId462" Type="http://schemas.openxmlformats.org/officeDocument/2006/relationships/hyperlink" Target="https://www.landkreis-sigmaringen.de/de/Aktuell/Aktuelle-Meldungen/Aktuelle-Meldung?view=publish&amp;item=article&amp;id=2261" TargetMode="External"/><Relationship Id="rId461" Type="http://schemas.openxmlformats.org/officeDocument/2006/relationships/hyperlink" Target="https://www.lrasbk.de/Aktuelles/Neuigkeiten/index.php?object=tx,2961.13152.1&amp;NavID=2961.1467&amp;La=1" TargetMode="External"/><Relationship Id="rId460" Type="http://schemas.openxmlformats.org/officeDocument/2006/relationships/hyperlink" Target="https://www.lrasbk.de/Aktuelles/Neuigkeiten/index.php?object=tx,2961.13152.1&amp;NavID=2961.1467.1" TargetMode="External"/><Relationship Id="rId224" Type="http://schemas.openxmlformats.org/officeDocument/2006/relationships/hyperlink" Target="https://www.kreis-re.de/Inhalte/Buergerservice/Gesundheit_und_Ernaehrung/Infektionsschutz/Coronavirus.asp" TargetMode="External"/><Relationship Id="rId466" Type="http://schemas.openxmlformats.org/officeDocument/2006/relationships/hyperlink" Target="https://www.gea.de/reutlingen_artikel,-49-f%C3%A4lle-im-kreis-reutlingenrund-um-die-uhr-erreichbarkeit-beim-drk-labore-%C3%BCberlastet-_arid,6241760.html" TargetMode="External"/><Relationship Id="rId223" Type="http://schemas.openxmlformats.org/officeDocument/2006/relationships/hyperlink" Target="https://www.kreis-re.de/Inhalte/Buergerservice/Gesundheit_und_Ernaehrung/Infektionsschutz/Coronavirus.asp" TargetMode="External"/><Relationship Id="rId465" Type="http://schemas.openxmlformats.org/officeDocument/2006/relationships/hyperlink" Target="https://www.stuttgart.de/item/show/273273/1/9/689988?plist=homepage" TargetMode="External"/><Relationship Id="rId222" Type="http://schemas.openxmlformats.org/officeDocument/2006/relationships/hyperlink" Target="https://www.kreis-paderborn.de/kreis_paderborn/aktuelles/pressemitteilungen/ausschuesse-abgesat.php" TargetMode="External"/><Relationship Id="rId464" Type="http://schemas.openxmlformats.org/officeDocument/2006/relationships/hyperlink" Target="https://www.stuttgart.de/item/show/273273/1/9/689988?plist=homepage" TargetMode="External"/><Relationship Id="rId221" Type="http://schemas.openxmlformats.org/officeDocument/2006/relationships/hyperlink" Target="https://www.kreis-paderborn.de/kreis_paderborn/aktuelles/pressemitteilungen/ausschuesse-abgesat.php" TargetMode="External"/><Relationship Id="rId463" Type="http://schemas.openxmlformats.org/officeDocument/2006/relationships/hyperlink" Target="https://www.landkreis-sigmaringen.de/de/Aktuell/Aktuelle-Meldungen/Aktuelle-Meldung?view=publish&amp;item=article&amp;id=2256" TargetMode="External"/><Relationship Id="rId217" Type="http://schemas.openxmlformats.org/officeDocument/2006/relationships/hyperlink" Target="https://www.oberhausen.de/de/index.php" TargetMode="External"/><Relationship Id="rId459" Type="http://schemas.openxmlformats.org/officeDocument/2006/relationships/hyperlink" Target="https://www.lrasha.de/index.php?id=953?&amp;no_cache=1&amp;publish%5Bid%5D=1107342&amp;publish%5Bstart%5D=" TargetMode="External"/><Relationship Id="rId216" Type="http://schemas.openxmlformats.org/officeDocument/2006/relationships/hyperlink" Target="http://www.oberbergischer-kreis.de/cms200/aktuelles/pressemitteilungen/artikel/68903/index.shtml" TargetMode="External"/><Relationship Id="rId458" Type="http://schemas.openxmlformats.org/officeDocument/2006/relationships/hyperlink" Target="https://www.lrasha.de/index.php?id=953?&amp;no_cache=1&amp;publish%5Bid%5D=1107342&amp;publish%5Bstart%5D=" TargetMode="External"/><Relationship Id="rId215" Type="http://schemas.openxmlformats.org/officeDocument/2006/relationships/hyperlink" Target="http://www.oberbergischer-kreis.de/cms200/startseite/" TargetMode="External"/><Relationship Id="rId457" Type="http://schemas.openxmlformats.org/officeDocument/2006/relationships/hyperlink" Target="https://www.schwarzwaelder-bote.de/inhalt.kreis-rottweil-erster-corona-todesfall-im-landkreis.9d46442f-7609-4908-b4e8-19c21d3c9cd0.html" TargetMode="External"/><Relationship Id="rId699" Type="http://schemas.openxmlformats.org/officeDocument/2006/relationships/hyperlink" Target="https://www.stadt-brandenburg.de/leben/gesundheit/coronavirus-ncov/" TargetMode="External"/><Relationship Id="rId214" Type="http://schemas.openxmlformats.org/officeDocument/2006/relationships/hyperlink" Target="https://www.bezreg-muenster.de/de/presse/2020/2020-03-06_corona-infektionen/index.html" TargetMode="External"/><Relationship Id="rId456" Type="http://schemas.openxmlformats.org/officeDocument/2006/relationships/hyperlink" Target="https://www.schwarzwaelder-bote.de/inhalt.kreis-rottweil-erster-corona-todesfall-im-landkreis.9d46442f-7609-4908-b4e8-19c21d3c9cd0.html" TargetMode="External"/><Relationship Id="rId698" Type="http://schemas.openxmlformats.org/officeDocument/2006/relationships/hyperlink" Target="https://www.barnim.de/leben-in-barnim/gesundheit/coronavirus.html" TargetMode="External"/><Relationship Id="rId219" Type="http://schemas.openxmlformats.org/officeDocument/2006/relationships/hyperlink" Target="https://www.kreis-olpe.de/Quicknavigation/Startseite/Corona-Virus-%C3%9Cbersicht.php?object=tx,3123.5&amp;ModID=7&amp;FID=3125.1097.1" TargetMode="External"/><Relationship Id="rId218" Type="http://schemas.openxmlformats.org/officeDocument/2006/relationships/hyperlink" Target="http://www.brd.nrw.de/bausteine/_TT/TT_Corona_Virus_Karte_F.html" TargetMode="External"/><Relationship Id="rId451" Type="http://schemas.openxmlformats.org/officeDocument/2006/relationships/hyperlink" Target="https://www.rems-murr-kreis.de/jugend-gesundheit-soziales/gesundheit/coronavirus-aktuelle-informationen/" TargetMode="External"/><Relationship Id="rId693" Type="http://schemas.openxmlformats.org/officeDocument/2006/relationships/hyperlink" Target="https://www.landkreis-st-wendel.de/der-landkreis/landratsamt/aktuelle-meldungen/" TargetMode="External"/><Relationship Id="rId450" Type="http://schemas.openxmlformats.org/officeDocument/2006/relationships/hyperlink" Target="https://www.rems-murr-kreis.de/jugend-gesundheit-soziales/gesundheit/coronavirus-aktuelle-informationen/" TargetMode="External"/><Relationship Id="rId692" Type="http://schemas.openxmlformats.org/officeDocument/2006/relationships/hyperlink" Target="https://www.landkreis-st-wendel.de/der-landkreis/landratsamt/aktuelle-meldungen/" TargetMode="External"/><Relationship Id="rId691" Type="http://schemas.openxmlformats.org/officeDocument/2006/relationships/hyperlink" Target="https://www.saarland.de/SID-9933E942-F677190A/59841_254585.htm" TargetMode="External"/><Relationship Id="rId690" Type="http://schemas.openxmlformats.org/officeDocument/2006/relationships/hyperlink" Target="https://www.saarpfalz-kreis.de/images/Gesundheitsamt/2020/Medieninfo_MfSGFF_163_Saarlndisches_Gesundheitsministerium_besttigt_weitere_elf_Erkrankungen_am_Coronavirus.pdf" TargetMode="External"/><Relationship Id="rId213" Type="http://schemas.openxmlformats.org/officeDocument/2006/relationships/hyperlink" Target="https://www.muenster.de/" TargetMode="External"/><Relationship Id="rId455" Type="http://schemas.openxmlformats.org/officeDocument/2006/relationships/hyperlink" Target="https://www.rhein-neckar-kreis.de/,Lde/start/landratsamt/coronavirus+-+faq.html" TargetMode="External"/><Relationship Id="rId697" Type="http://schemas.openxmlformats.org/officeDocument/2006/relationships/hyperlink" Target="https://www.barnim.de/leben-in-barnim/gesundheit/coronavirus.html" TargetMode="External"/><Relationship Id="rId212" Type="http://schemas.openxmlformats.org/officeDocument/2006/relationships/hyperlink" Target="http://bezreg-muenster.de/de/im_fokus/uebergreifende_themen/coronavirus/coronavirus_allgemein/index.html" TargetMode="External"/><Relationship Id="rId454" Type="http://schemas.openxmlformats.org/officeDocument/2006/relationships/hyperlink" Target="https://sozialministerium.baden-wuerttemberg.de/de/gesundheit-pflege/gesundheitsschutz/infektionsschutz-hygiene/informationen-zu-coronavirus/" TargetMode="External"/><Relationship Id="rId696" Type="http://schemas.openxmlformats.org/officeDocument/2006/relationships/hyperlink" Target="https://www.berlin.de/sen/gpg/service/presse/2020/pressemitteilung.908263.php" TargetMode="External"/><Relationship Id="rId211" Type="http://schemas.openxmlformats.org/officeDocument/2006/relationships/hyperlink" Target="http://www.brd.nrw.de/bausteine/_TT/TT_Corona_Virus_Karte_F.html" TargetMode="External"/><Relationship Id="rId453" Type="http://schemas.openxmlformats.org/officeDocument/2006/relationships/hyperlink" Target="https://www.kreis-reutlingen.de/de/Aktuelles/Landkreis-aktuell/Landkreis-aktuell?view=publish&amp;item=article&amp;id=1909" TargetMode="External"/><Relationship Id="rId695" Type="http://schemas.openxmlformats.org/officeDocument/2006/relationships/hyperlink" Target="https://www.berlin.de/sen/gpg/service/presse/2020/pressemitteilung.908263.php" TargetMode="External"/><Relationship Id="rId210" Type="http://schemas.openxmlformats.org/officeDocument/2006/relationships/hyperlink" Target="https://www.muelheim-ruhr.de/cms/fragen_und_antworten_zum_corona-virus.html?fuid=aefaab3fc99d3b0c1b5547a1c0512a83" TargetMode="External"/><Relationship Id="rId452" Type="http://schemas.openxmlformats.org/officeDocument/2006/relationships/hyperlink" Target="https://www.kreis-reutlingen.de/de/Aktuelles/Landkreis-aktuell/Landkreis-aktuell?view=publish&amp;item=article&amp;id=1909" TargetMode="External"/><Relationship Id="rId694" Type="http://schemas.openxmlformats.org/officeDocument/2006/relationships/hyperlink" Target="https://www.sr.de/sr/home/nachrichten/panorama/corona_aktuelle_fallzahlen_saarland_100.html" TargetMode="External"/><Relationship Id="rId491" Type="http://schemas.openxmlformats.org/officeDocument/2006/relationships/hyperlink" Target="https://www.aschaffenburg.de/Aktuelles/Coronavirus/DE_index_5409_74954.html" TargetMode="External"/><Relationship Id="rId490" Type="http://schemas.openxmlformats.org/officeDocument/2006/relationships/hyperlink" Target="https://www.aschaffenburg.de/Aktuelles/Coronavirus/DE_index_5409_74954.html" TargetMode="External"/><Relationship Id="rId249" Type="http://schemas.openxmlformats.org/officeDocument/2006/relationships/hyperlink" Target="http://www.presse-service.de/data.aspx/static/1040576.html" TargetMode="External"/><Relationship Id="rId248" Type="http://schemas.openxmlformats.org/officeDocument/2006/relationships/hyperlink" Target="https://www.kreis-steinfurt.de/kv_steinfurt/Aktuelles/Slider/Informationen%20Coronavirus/" TargetMode="External"/><Relationship Id="rId247" Type="http://schemas.openxmlformats.org/officeDocument/2006/relationships/hyperlink" Target="https://www.kreis-steinfurt.de/kv_steinfurt/Aktuelles/Slider/Informationen%20Coronavirus/" TargetMode="External"/><Relationship Id="rId489" Type="http://schemas.openxmlformats.org/officeDocument/2006/relationships/hyperlink" Target="https://www.landkreis-ansbach.de/Leben-im-Landkreis/Gesundheit-Soziales/Coronavirus" TargetMode="External"/><Relationship Id="rId242" Type="http://schemas.openxmlformats.org/officeDocument/2006/relationships/hyperlink" Target="https://www.solingen.de/de/inhalt/coronavirus/" TargetMode="External"/><Relationship Id="rId484" Type="http://schemas.openxmlformats.org/officeDocument/2006/relationships/hyperlink" Target="https://www.kreis-as.de/Verwaltung-Politik/Aktuelles/Coronavirus/Weiterer-Coronavirus-Fall-im-Amberg-Sulzbacher-Land.php?object=tx,3131.5&amp;ModID=7&amp;FID=3131.4719.1&amp;NavID=3132.84&amp;La=1" TargetMode="External"/><Relationship Id="rId241" Type="http://schemas.openxmlformats.org/officeDocument/2006/relationships/hyperlink" Target="https://www.kreis-soest.de/gesundheit_verbraucher/gesundheit/infektionsschutz/corona/Corona.php" TargetMode="External"/><Relationship Id="rId483" Type="http://schemas.openxmlformats.org/officeDocument/2006/relationships/hyperlink" Target="https://www.amberg.de/news/newsdetail/zwei-bestaetigte-corona-faelle-im-stadtgebiet" TargetMode="External"/><Relationship Id="rId240" Type="http://schemas.openxmlformats.org/officeDocument/2006/relationships/hyperlink" Target="https://www.kreis-soest.de/pressemitteilungen/presseservice/1040275.php" TargetMode="External"/><Relationship Id="rId482" Type="http://schemas.openxmlformats.org/officeDocument/2006/relationships/hyperlink" Target="https://www.amberg.de/corona" TargetMode="External"/><Relationship Id="rId481" Type="http://schemas.openxmlformats.org/officeDocument/2006/relationships/hyperlink" Target="https://www.pnp.de/lokales/landkreis-altoetting/altoetting/Corona-Virus-Aktuell-15-Faelle-im-Landkreis-3640607.html" TargetMode="External"/><Relationship Id="rId246" Type="http://schemas.openxmlformats.org/officeDocument/2006/relationships/hyperlink" Target="http://www.aachen.de/DE/stadt_buerger/notfall_informationen/corona/aktuelles/index.html" TargetMode="External"/><Relationship Id="rId488" Type="http://schemas.openxmlformats.org/officeDocument/2006/relationships/hyperlink" Target="https://www.landkreis-ansbach.de/Leben-im-Landkreis/Gesundheit-Soziales/Coronavirus" TargetMode="External"/><Relationship Id="rId245" Type="http://schemas.openxmlformats.org/officeDocument/2006/relationships/hyperlink" Target="http://www.aachen.de/DE/stadt_buerger/notfall_informationen/corona/aktuelles/index.html" TargetMode="External"/><Relationship Id="rId487" Type="http://schemas.openxmlformats.org/officeDocument/2006/relationships/hyperlink" Target="https://www.ansbach.de/B%C3%BCrger/Sicherheit-Ordnung/Informationen-zum-Coronavirus" TargetMode="External"/><Relationship Id="rId244" Type="http://schemas.openxmlformats.org/officeDocument/2006/relationships/hyperlink" Target="http://www.aachen.de/DE/stadt_buerger/notfall_informationen/corona/aktuelles/index.html" TargetMode="External"/><Relationship Id="rId486" Type="http://schemas.openxmlformats.org/officeDocument/2006/relationships/hyperlink" Target="https://www.ansbach.de/B%C3%BCrger/Sicherheit-Ordnung/Informationen-zum-Coronavirus" TargetMode="External"/><Relationship Id="rId243" Type="http://schemas.openxmlformats.org/officeDocument/2006/relationships/hyperlink" Target="https://www.solingen.de/de/inhalt/coronavirus/" TargetMode="External"/><Relationship Id="rId485" Type="http://schemas.openxmlformats.org/officeDocument/2006/relationships/hyperlink" Target="https://www.kreis-as.de/Verwaltung-Politik/Aktuelles/Coronavirus/Weiterer-Coronavirus-Fall-im-Amberg-Sulzbacher-Land.php?object=tx,3131.5&amp;ModID=7&amp;FID=3131.4719.1&amp;NavID=3132.84&amp;La=1" TargetMode="External"/><Relationship Id="rId480" Type="http://schemas.openxmlformats.org/officeDocument/2006/relationships/hyperlink" Target="https://www.lra-aoe.de/news/neuartiges-coronavirus-2019-ncov" TargetMode="External"/><Relationship Id="rId239" Type="http://schemas.openxmlformats.org/officeDocument/2006/relationships/hyperlink" Target="https://www.siegen-wittgenstein.de/Kreisverwaltung/Aktuelles/Aktuelle-Meldungen/5-neue-Coronaf%C3%A4lle-in-Siegen-Wittgenstein-Kreisverwaltung-bleibt-ab-Dienstag-17-M%C3%A4rz-geschlossen.php?object=tx,2170.14.1&amp;ModID=7&amp;FID=2170.2482.1&amp;NavID=2170.58&amp;La=1&amp;call=suche" TargetMode="External"/><Relationship Id="rId238" Type="http://schemas.openxmlformats.org/officeDocument/2006/relationships/hyperlink" Target="https://www.siegen-wittgenstein.de/Kreisverwaltung/Aktuelles/Aktuelle-Meldungen/5-neue-Coronaf%C3%A4lle-in-Siegen-Wittgenstein-Kreisverwaltung-bleibt-ab-Dienstag-17-M%C3%A4rz-geschlossen.php?object=tx,2170.14.1&amp;ModID=7&amp;FID=2170.2482.1&amp;NavID=2170.58&amp;La=1&amp;call=suche" TargetMode="External"/><Relationship Id="rId237" Type="http://schemas.openxmlformats.org/officeDocument/2006/relationships/hyperlink" Target="https://www.rbk-direkt.de/news/28836/52-bestaetigte-corona-faelle-im-rheinisch-bergischen-kreis-" TargetMode="External"/><Relationship Id="rId479" Type="http://schemas.openxmlformats.org/officeDocument/2006/relationships/hyperlink" Target="https://www.lra-aoe.de/news/neuartiges-coronavirus-2019-ncov" TargetMode="External"/><Relationship Id="rId236" Type="http://schemas.openxmlformats.org/officeDocument/2006/relationships/hyperlink" Target="https://www.rbk-direkt.de/news/28836/52-bestaetigte-corona-faelle-im-rheinisch-bergischen-kreis-" TargetMode="External"/><Relationship Id="rId478" Type="http://schemas.openxmlformats.org/officeDocument/2006/relationships/hyperlink" Target="https://www.augsburger-allgemeine.de/aichach/Corona-200-Menschen-in-Quarantaene-24-erkrankt-id57095346.html" TargetMode="External"/><Relationship Id="rId231" Type="http://schemas.openxmlformats.org/officeDocument/2006/relationships/hyperlink" Target="https://www.rhein-kreis-neuss.de/de/verwaltung-politik/pressemeldungen/2020/174-aktuell-44-infektionen-mit-dem-coronavirus-im-rhein-kreis-neuss.html" TargetMode="External"/><Relationship Id="rId473" Type="http://schemas.openxmlformats.org/officeDocument/2006/relationships/hyperlink" Target="https://www.landkreis-waldshut.de/aktuelles/" TargetMode="External"/><Relationship Id="rId230" Type="http://schemas.openxmlformats.org/officeDocument/2006/relationships/hyperlink" Target="https://www.mags.nrw/coronavirus-fallzahlen-nrw" TargetMode="External"/><Relationship Id="rId472" Type="http://schemas.openxmlformats.org/officeDocument/2006/relationships/hyperlink" Target="https://www.landkreis-waldshut.de/aktuelles/" TargetMode="External"/><Relationship Id="rId471" Type="http://schemas.openxmlformats.org/officeDocument/2006/relationships/hyperlink" Target="https://www.alb-donau-kreis.de/alb-donau-kreis/startseite/dienstleistungen+service/coronavirus.html" TargetMode="External"/><Relationship Id="rId470" Type="http://schemas.openxmlformats.org/officeDocument/2006/relationships/hyperlink" Target="https://www.alb-donau-kreis.de/alb-donau-kreis/startseite/dienstleistungen+service/coronavirus.html" TargetMode="External"/><Relationship Id="rId235" Type="http://schemas.openxmlformats.org/officeDocument/2006/relationships/hyperlink" Target="https://www.rhein-sieg-kreis.de/corona" TargetMode="External"/><Relationship Id="rId477" Type="http://schemas.openxmlformats.org/officeDocument/2006/relationships/hyperlink" Target="https://lra-aic-fdb.de/landratsamt/fachbereiche/abteilung-3-oeffentliche-sicherheit/gesundheitsamt/informationen-zum-coronavirus" TargetMode="External"/><Relationship Id="rId234" Type="http://schemas.openxmlformats.org/officeDocument/2006/relationships/hyperlink" Target="https://www.rhein-sieg-kreis.de/corona" TargetMode="External"/><Relationship Id="rId476" Type="http://schemas.openxmlformats.org/officeDocument/2006/relationships/hyperlink" Target="https://lra-aic-fdb.de/landratsamt/fachbereiche/abteilung-3-oeffentliche-sicherheit/gesundheitsamt/informationen-zum-coronavirus" TargetMode="External"/><Relationship Id="rId233" Type="http://schemas.openxmlformats.org/officeDocument/2006/relationships/hyperlink" Target="https://www.mags.nrw/coronavirus-fallzahlen-nrw" TargetMode="External"/><Relationship Id="rId475" Type="http://schemas.openxmlformats.org/officeDocument/2006/relationships/hyperlink" Target="https://www.zollernalbkreis.de/aktuelles/nachrichten/antworten+auf+haeufig+gestellte+fragen+zum+neuartigen+coronavirus" TargetMode="External"/><Relationship Id="rId232" Type="http://schemas.openxmlformats.org/officeDocument/2006/relationships/hyperlink" Target="https://www.rhein-kreis-neuss.de/de/verwaltung-politik/pressemeldungen/2020/174-aktuell-44-infektionen-mit-dem-coronavirus-im-rhein-kreis-neuss.html" TargetMode="External"/><Relationship Id="rId474" Type="http://schemas.openxmlformats.org/officeDocument/2006/relationships/hyperlink" Target="https://www.zollernalbkreis.de/aktuelles/nachrichten/antworten+auf+haeufig+gestellte+fragen+zum+neuartigen+coronavirus" TargetMode="External"/><Relationship Id="rId426" Type="http://schemas.openxmlformats.org/officeDocument/2006/relationships/hyperlink" Target="https://corona.karlsruhe.de/aktuell/aktuelle-informationen-und-zahlen" TargetMode="External"/><Relationship Id="rId668" Type="http://schemas.openxmlformats.org/officeDocument/2006/relationships/hyperlink" Target="https://www.augsburger-allgemeine.de/mindelheim/Corona-Update-31-bestaetigte-Faelle-im-Unterallgaeu-id57078311.html" TargetMode="External"/><Relationship Id="rId425" Type="http://schemas.openxmlformats.org/officeDocument/2006/relationships/hyperlink" Target="https://corona.karlsruhe.de/aktuell/aktuelle-informationen-und-zahlen" TargetMode="External"/><Relationship Id="rId667" Type="http://schemas.openxmlformats.org/officeDocument/2006/relationships/hyperlink" Target="https://www.landratsamt-unterallgaeu.de/aktuelles/pressemitteilungen/pressemitteilung-detail-ansicht/news/detail/news/corona:-so-schuetzen-sie-sich-und-ihre-mitmenschen.html" TargetMode="External"/><Relationship Id="rId424" Type="http://schemas.openxmlformats.org/officeDocument/2006/relationships/hyperlink" Target="https://corona.karlsruhe.de/aktuell/offiziell-bestaetigte-coronafaelle-im-stadt-und-landkreis-karlsruhe" TargetMode="External"/><Relationship Id="rId666" Type="http://schemas.openxmlformats.org/officeDocument/2006/relationships/hyperlink" Target="https://www.landratsamt-unterallgaeu.de/aktuelles/pressemitteilungen.html" TargetMode="External"/><Relationship Id="rId423" Type="http://schemas.openxmlformats.org/officeDocument/2006/relationships/hyperlink" Target="https://corona.karlsruhe.de/aktuell/aktuelle-informationen-und-zahlen" TargetMode="External"/><Relationship Id="rId665" Type="http://schemas.openxmlformats.org/officeDocument/2006/relationships/hyperlink" Target="https://www.lgl.bayern.de/gesundheit/infektionsschutz/infektionskrankheiten_a_z/coronavirus/karte_coronavirus/index.htm" TargetMode="External"/><Relationship Id="rId429" Type="http://schemas.openxmlformats.org/officeDocument/2006/relationships/hyperlink" Target="https://www.lrakn.de/,Lde/service-und-verwaltung/aemter/gesundheit+und+versorgung/coronavirus" TargetMode="External"/><Relationship Id="rId428" Type="http://schemas.openxmlformats.org/officeDocument/2006/relationships/hyperlink" Target="https://www.lrakn.de/Startseite" TargetMode="External"/><Relationship Id="rId427" Type="http://schemas.openxmlformats.org/officeDocument/2006/relationships/hyperlink" Target="https://corona.karlsruhe.de/aktuell/offiziell-bestaetigte-coronafaelle-im-stadt-und-landkreis-karlsruhe" TargetMode="External"/><Relationship Id="rId669" Type="http://schemas.openxmlformats.org/officeDocument/2006/relationships/hyperlink" Target="https://www.weiden.de/stadt/willkommen/aktuelles/zwei-weitere-coronafaelle-in-weiden" TargetMode="External"/><Relationship Id="rId660" Type="http://schemas.openxmlformats.org/officeDocument/2006/relationships/hyperlink" Target="https://www.landkreis-straubing-bogen.de/buergerservice/aktuelles-pressemitteilungen/corona/" TargetMode="External"/><Relationship Id="rId422" Type="http://schemas.openxmlformats.org/officeDocument/2006/relationships/hyperlink" Target="https://corona.karlsruhe.de/aktuell/aktuelle-informationen-und-zahlen" TargetMode="External"/><Relationship Id="rId664" Type="http://schemas.openxmlformats.org/officeDocument/2006/relationships/hyperlink" Target="https://www.traunstein.com/aktuelles/meldungen/aktuelle-informationen-zum-corona-virus-im-lk-ts-drei-neue-bestaetigte-faelle" TargetMode="External"/><Relationship Id="rId421" Type="http://schemas.openxmlformats.org/officeDocument/2006/relationships/hyperlink" Target="https://www.hohenlohekreis.de/index.php?id=291&amp;publish%5Bid%5D=1110500&amp;publish%5Bstart%5D=" TargetMode="External"/><Relationship Id="rId663" Type="http://schemas.openxmlformats.org/officeDocument/2006/relationships/hyperlink" Target="https://www.kreis-tir.de/buergerservice/aktuelles/news/news/detail/News/ausgangssperre-fuer-die-stadt-mitteteich-47-bestaetigte-faelle-im-landkreis-davon-25-in-der-stadt-mit/" TargetMode="External"/><Relationship Id="rId420" Type="http://schemas.openxmlformats.org/officeDocument/2006/relationships/hyperlink" Target="https://www.corona-im-hok.de/" TargetMode="External"/><Relationship Id="rId662" Type="http://schemas.openxmlformats.org/officeDocument/2006/relationships/hyperlink" Target="https://www.kreis-tir.de/buergerservice/aktuelles/news/news/detail/News/20-weitere-faelle-im-landkreis-tirschenreuth-3-weitere-praxen-betroffen-eingeschraenkter-dienstbetri/" TargetMode="External"/><Relationship Id="rId661" Type="http://schemas.openxmlformats.org/officeDocument/2006/relationships/hyperlink" Target="https://www.landkreis-straubing-bogen.de/buergerservice/aktuelles-pressemitteilungen/corona/" TargetMode="External"/><Relationship Id="rId415" Type="http://schemas.openxmlformats.org/officeDocument/2006/relationships/hyperlink" Target="https://www.info-corona-lrahdh.de/startseite" TargetMode="External"/><Relationship Id="rId657" Type="http://schemas.openxmlformats.org/officeDocument/2006/relationships/hyperlink" Target="https://www.lgl.bayern.de/gesundheit/infektionsschutz/infektionskrankheiten_a_z/coronavirus/karte_coronavirus/index.htm" TargetMode="External"/><Relationship Id="rId414" Type="http://schemas.openxmlformats.org/officeDocument/2006/relationships/hyperlink" Target="https://www.info-corona-lrahdh.de/startseite" TargetMode="External"/><Relationship Id="rId656" Type="http://schemas.openxmlformats.org/officeDocument/2006/relationships/hyperlink" Target="https://www.lgl.bayern.de/gesundheit/infektionsschutz/infektionskrankheiten_a_z/coronavirus/karte_coronavirus/index.htm" TargetMode="External"/><Relationship Id="rId413" Type="http://schemas.openxmlformats.org/officeDocument/2006/relationships/hyperlink" Target="https://www.rhein-neckar-kreis.de/,Lde/start/landratsamt/coronavirus+-+faq.html" TargetMode="External"/><Relationship Id="rId655" Type="http://schemas.openxmlformats.org/officeDocument/2006/relationships/hyperlink" Target="https://www.landkreis-schweinfurt.de/aktuelles/presseportal/details/?tx_news_pi1%5Bnews%5D=928&amp;tx_news_pi1%5Bcontroller%5D=News&amp;tx_news_pi1%5Baction%5D=detail&amp;cHash=5c35f784323e1ad42f938cb9e60a949c" TargetMode="External"/><Relationship Id="rId412" Type="http://schemas.openxmlformats.org/officeDocument/2006/relationships/hyperlink" Target="https://www.heidelberg.de/hd/corona-virus_+die+lage+in+heidelberg.html" TargetMode="External"/><Relationship Id="rId654" Type="http://schemas.openxmlformats.org/officeDocument/2006/relationships/hyperlink" Target="https://www.landkreis-schweinfurt.de/aktuelles/presseportal/details/?tx_news_pi1%5Bnews%5D=928&amp;tx_news_pi1%5Bcontroller%5D=News&amp;tx_news_pi1%5Baction%5D=detail&amp;cHash=5c35f784323e1ad42f938cb9e60a949c" TargetMode="External"/><Relationship Id="rId419" Type="http://schemas.openxmlformats.org/officeDocument/2006/relationships/hyperlink" Target="https://www.landkreis-heilbronn.de/informationen-zum-coronavirus.44148.htm" TargetMode="External"/><Relationship Id="rId418" Type="http://schemas.openxmlformats.org/officeDocument/2006/relationships/hyperlink" Target="https://www.landkreis-heilbronn.de/informationen-zum-coronavirus.44148.htm" TargetMode="External"/><Relationship Id="rId417" Type="http://schemas.openxmlformats.org/officeDocument/2006/relationships/hyperlink" Target="https://sozialministerium.baden-wuerttemberg.de/de/gesundheit-pflege/gesundheitsschutz/infektionsschutz-hygiene/informationen-zu-coronavirus/" TargetMode="External"/><Relationship Id="rId659" Type="http://schemas.openxmlformats.org/officeDocument/2006/relationships/hyperlink" Target="http://www.straubing.de/de/buerger-und-soziales/aktuelles/2020/info_corona_virus.php" TargetMode="External"/><Relationship Id="rId416" Type="http://schemas.openxmlformats.org/officeDocument/2006/relationships/hyperlink" Target="https://sozialministerium.baden-wuerttemberg.de/de/gesundheit-pflege/gesundheitsschutz/infektionsschutz-hygiene/informationen-zu-coronavirus/" TargetMode="External"/><Relationship Id="rId658" Type="http://schemas.openxmlformats.org/officeDocument/2006/relationships/hyperlink" Target="http://www.straubing.de/de/buerger-und-soziales/aktuelles/2020/info_corona_virus.php" TargetMode="External"/><Relationship Id="rId411" Type="http://schemas.openxmlformats.org/officeDocument/2006/relationships/hyperlink" Target="https://filstalwelle.de/shortnews/2020-03-18-landkreis-goeppingen-81-personen-mit-corna-virus-infiziert" TargetMode="External"/><Relationship Id="rId653" Type="http://schemas.openxmlformats.org/officeDocument/2006/relationships/hyperlink" Target="https://www.landkreis-schweinfurt.de/aktuelles/presseportal/details/?tx_news_pi1%5Bnews%5D=928&amp;tx_news_pi1%5Bcontroller%5D=News&amp;tx_news_pi1%5Baction%5D=detail&amp;cHash=5c35f784323e1ad42f938cb9e60a949c" TargetMode="External"/><Relationship Id="rId410" Type="http://schemas.openxmlformats.org/officeDocument/2006/relationships/hyperlink" Target="https://www.landkreis-goeppingen.de/start/_Aktuelles/coronavirus.html" TargetMode="External"/><Relationship Id="rId652" Type="http://schemas.openxmlformats.org/officeDocument/2006/relationships/hyperlink" Target="https://www.landkreis-schweinfurt.de/aktuelles/presseportal/details/?tx_news_pi1%5Bnews%5D=928&amp;tx_news_pi1%5Bcontroller%5D=News&amp;tx_news_pi1%5Baction%5D=detail&amp;cHash=5c35f784323e1ad42f938cb9e60a949c" TargetMode="External"/><Relationship Id="rId651" Type="http://schemas.openxmlformats.org/officeDocument/2006/relationships/hyperlink" Target="https://www.lgl.bayern.de/gesundheit/infektionsschutz/infektionskrankheiten_a_z/coronavirus/karte_coronavirus/index.htm" TargetMode="External"/><Relationship Id="rId650" Type="http://schemas.openxmlformats.org/officeDocument/2006/relationships/hyperlink" Target="https://www.landkreis-schwandorf.de/index.php?object=tx%7C1901.64&amp;ModID=255&amp;FID=1901.15309.1&amp;&amp;mNavID=1.100&amp;La=1" TargetMode="External"/><Relationship Id="rId206" Type="http://schemas.openxmlformats.org/officeDocument/2006/relationships/hyperlink" Target="https://www.minden-luebbecke.de/Startseite/index.php?object=tx%7c2832.14.1&amp;FID=2832.2995.1&amp;NavID=2832.1" TargetMode="External"/><Relationship Id="rId448" Type="http://schemas.openxmlformats.org/officeDocument/2006/relationships/hyperlink" Target="https://www.rv.de/Startseite" TargetMode="External"/><Relationship Id="rId205" Type="http://schemas.openxmlformats.org/officeDocument/2006/relationships/hyperlink" Target="https://www.minden-luebbecke.de/Startseite/index.php?object=tx%7c2832.14.1&amp;FID=2832.2977.1&amp;NavID=2832.1" TargetMode="External"/><Relationship Id="rId447" Type="http://schemas.openxmlformats.org/officeDocument/2006/relationships/hyperlink" Target="https://www.landkreis-rastatt.de/site/kreis-rastatt/get/documents_E937746122/kreis-rastatt/Objekte/02_Landratsamt/pdf-Dateien/Gesundheitsamt/CORONA_Grafische%20Darstellung%20Landkreis%20Rastatt%20und%20Stadtkreis%20Baden-Baden.pdf" TargetMode="External"/><Relationship Id="rId689" Type="http://schemas.openxmlformats.org/officeDocument/2006/relationships/hyperlink" Target="https://www.saarland.de/SID-9933E942-F677190A/59841_254585.htm" TargetMode="External"/><Relationship Id="rId204" Type="http://schemas.openxmlformats.org/officeDocument/2006/relationships/hyperlink" Target="http://www.brd.nrw.de/bausteine/_TT/TT_Corona_Virus_Karte_F.html" TargetMode="External"/><Relationship Id="rId446" Type="http://schemas.openxmlformats.org/officeDocument/2006/relationships/hyperlink" Target="https://www.landkreis-rastatt.de/Startseite/aktuelles/corona+-+aktuelle+situation+im+landkreis+rastatt+und+stadtkreis+baden-baden.html" TargetMode="External"/><Relationship Id="rId688" Type="http://schemas.openxmlformats.org/officeDocument/2006/relationships/hyperlink" Target="https://www.kreis-saarlouis.de/Aktuelles/Corona-Ticker-Aktuelle-Lage.html?" TargetMode="External"/><Relationship Id="rId203" Type="http://schemas.openxmlformats.org/officeDocument/2006/relationships/hyperlink" Target="https://www.kreis-mettmann.de/" TargetMode="External"/><Relationship Id="rId445" Type="http://schemas.openxmlformats.org/officeDocument/2006/relationships/hyperlink" Target="https://www.enzkreis.de/Quicknavigation/Start/Gesundheitsamt-informiert-%C3%BCber-das-neue-Coronavirus-SARS-CoV-2-18-best%C3%A4tigte-F%C3%A4lle-in-Pforzheim-und-im-Enzkreis.php?object=tx,2891.6&amp;ModID=7&amp;FID=2891.1978.1" TargetMode="External"/><Relationship Id="rId687" Type="http://schemas.openxmlformats.org/officeDocument/2006/relationships/hyperlink" Target="https://www.saarland.de/SID-9933E942-F677190A/59841_254585.htm" TargetMode="External"/><Relationship Id="rId209" Type="http://schemas.openxmlformats.org/officeDocument/2006/relationships/hyperlink" Target="https://www.mags.nrw/coronavirus-fallzahlen-nrw" TargetMode="External"/><Relationship Id="rId208" Type="http://schemas.openxmlformats.org/officeDocument/2006/relationships/hyperlink" Target="http://www.brd.nrw.de/bausteine/_TT/TT_Corona_Virus_Karte_F.html" TargetMode="External"/><Relationship Id="rId207" Type="http://schemas.openxmlformats.org/officeDocument/2006/relationships/hyperlink" Target="http://www.notfallmg.de/de/" TargetMode="External"/><Relationship Id="rId449" Type="http://schemas.openxmlformats.org/officeDocument/2006/relationships/hyperlink" Target="https://www.rv.de/Startseite" TargetMode="External"/><Relationship Id="rId440" Type="http://schemas.openxmlformats.org/officeDocument/2006/relationships/hyperlink" Target="https://www.ortenaukreis.de/corona" TargetMode="External"/><Relationship Id="rId682" Type="http://schemas.openxmlformats.org/officeDocument/2006/relationships/hyperlink" Target="https://www.landkreis-wuerzburg.de/Auf-einen-Klick/Aktuelles/Coronavirus/54-weitere-Corona-F%C3%A4lle-in-Stadt-und-Landkreis-W%C3%BCrzburg.php?object=tx,2680.5&amp;ModID=7&amp;FID=2680.21417.1&amp;NavID=2680.396&amp;La=1" TargetMode="External"/><Relationship Id="rId681" Type="http://schemas.openxmlformats.org/officeDocument/2006/relationships/hyperlink" Target="https://www.landkreis-wuerzburg.de/Auf-einen-Klick/Aktuelles/Coronavirus/Sieben-neue-Corona-F%C3%A4lle-in-Stadt-und-Landkreis-W%C3%BCrzburg-Landrat-sagt-Wahlstudio-im-Landratsamt-ab.php?object=tx,2680.5&amp;ModID=7&amp;FID=2680.21372.1&amp;NavID=2680.396&amp;La=1" TargetMode="External"/><Relationship Id="rId680" Type="http://schemas.openxmlformats.org/officeDocument/2006/relationships/hyperlink" Target="https://www.landkreis-wuerzburg.de/Auf-einen-Klick/Aktuelles/Coronavirus/Sieben-neue-Corona-F%C3%A4lle-in-Stadt-und-Landkreis-W%C3%BCrzburg-Landrat-sagt-Wahlstudio-im-Landratsamt-ab.php?object=tx,2680.5&amp;ModID=7&amp;FID=2680.21372.1&amp;NavID=2680.396&amp;La=1" TargetMode="External"/><Relationship Id="rId202" Type="http://schemas.openxmlformats.org/officeDocument/2006/relationships/hyperlink" Target="https://www.mags.nrw/coronavirus-fallzahlen-nrw" TargetMode="External"/><Relationship Id="rId444" Type="http://schemas.openxmlformats.org/officeDocument/2006/relationships/hyperlink" Target="https://www.enzkreis.de/Quicknavigation/Start/Gesundheitsamt-informiert-%C3%BCber-das-neue-Coronavirus-SARS-CoV-2-18-best%C3%A4tigte-F%C3%A4lle-in-Pforzheim-und-im-Enzkreis.php?object=tx,2891.6&amp;ModID=7&amp;FID=2891.1978.1" TargetMode="External"/><Relationship Id="rId686" Type="http://schemas.openxmlformats.org/officeDocument/2006/relationships/hyperlink" Target="https://www.regionalverband-saarbruecken.de/presse/nachricht-startseite/news/aktuell-27-bestaetigte-coronavirus-erkrankte-im-regionalverband/?tx_news_pi1%5Bcontroller%5D=News&amp;tx_news_pi1%5Baction%5D=detail&amp;cHash=dbd9b39722210833eabe8e14303aafd1" TargetMode="External"/><Relationship Id="rId201" Type="http://schemas.openxmlformats.org/officeDocument/2006/relationships/hyperlink" Target="https://www.maerkischer-kreis.de/service/pressemeldungen/presseservice1040278.php" TargetMode="External"/><Relationship Id="rId443" Type="http://schemas.openxmlformats.org/officeDocument/2006/relationships/hyperlink" Target="https://www.ostalbkreis.de/sixcms/detail.php?_topnav=36&amp;_sub1=31788&amp;_sub2=32062&amp;_sub3=292448&amp;id=292450" TargetMode="External"/><Relationship Id="rId685" Type="http://schemas.openxmlformats.org/officeDocument/2006/relationships/hyperlink" Target="https://www.saarland.de/SID-9933E942-F677190A/59841_254585.htm" TargetMode="External"/><Relationship Id="rId200" Type="http://schemas.openxmlformats.org/officeDocument/2006/relationships/hyperlink" Target="https://www.maerkischer-kreis.de/" TargetMode="External"/><Relationship Id="rId442" Type="http://schemas.openxmlformats.org/officeDocument/2006/relationships/hyperlink" Target="https://www.ostalbkreis.de/sixcms/detail.php?_topnav=36&amp;_sub1=31788&amp;_sub2=32062&amp;_sub3=292448&amp;id=292450" TargetMode="External"/><Relationship Id="rId684" Type="http://schemas.openxmlformats.org/officeDocument/2006/relationships/hyperlink" Target="https://www.neunkirchen.de/index.php?id=corona" TargetMode="External"/><Relationship Id="rId441" Type="http://schemas.openxmlformats.org/officeDocument/2006/relationships/hyperlink" Target="https://www.ortenaukreis.de/media/custom/2390_5025_1.PDF?1584455070" TargetMode="External"/><Relationship Id="rId683" Type="http://schemas.openxmlformats.org/officeDocument/2006/relationships/hyperlink" Target="https://www.merzig-wadern.de/Kurzmen%C3%BC/Startseite/-Newsticker-zum-Coronavirus-.php?object=tx,2875.5&amp;ModID=7&amp;FID=2875.1724.1&amp;NavID=1918.1" TargetMode="External"/><Relationship Id="rId437" Type="http://schemas.openxmlformats.org/officeDocument/2006/relationships/hyperlink" Target="https://www.mannheim.de/de/nachrichten/aktuelle-information-zu-corona-18-03-20" TargetMode="External"/><Relationship Id="rId679" Type="http://schemas.openxmlformats.org/officeDocument/2006/relationships/hyperlink" Target="https://www.landkreis-wuerzburg.de/Auf-einen-Klick/Aktuelles/Coronavirus/54-weitere-Corona-F%C3%A4lle-in-Stadt-und-Landkreis-W%C3%BCrzburg.php?object=tx,2680.5&amp;ModID=7&amp;FID=2680.21417.1&amp;NavID=2680.396&amp;La=1" TargetMode="External"/><Relationship Id="rId436" Type="http://schemas.openxmlformats.org/officeDocument/2006/relationships/hyperlink" Target="https://www.mannheim.de/de/nachrichten/aktuelle-information-zu-corona-18-03-20" TargetMode="External"/><Relationship Id="rId678" Type="http://schemas.openxmlformats.org/officeDocument/2006/relationships/hyperlink" Target="https://www.wuerzburg.de/themen/gesundheit-soziales/coronavirus/index.html" TargetMode="External"/><Relationship Id="rId435" Type="http://schemas.openxmlformats.org/officeDocument/2006/relationships/hyperlink" Target="https://www.main-tauber-kreis.de/Landratsamt/Aktuelles/Pressemitteilungen/Weiterer-Fall-von-Coronavirus-Infektion-best%C3%A4tigt-Zahlen-17-M%C3%A4rz-.php?object=tx,2894.6&amp;ModID=7&amp;FID=2894.22548.1&amp;NavID=2177.36.1" TargetMode="External"/><Relationship Id="rId677" Type="http://schemas.openxmlformats.org/officeDocument/2006/relationships/hyperlink" Target="https://www.wuerzburg.de/themen/gesundheit-soziales/coronavirus/index.html" TargetMode="External"/><Relationship Id="rId434" Type="http://schemas.openxmlformats.org/officeDocument/2006/relationships/hyperlink" Target="https://www.main-tauber-kreis.de/Landratsamt/Aktuelles/Pressemitteilungen/Weiterer-Fall-von-Coronavirus-Infektion-best%C3%A4tigt-Zahlen-17-M%C3%A4rz-.php?object=tx,2894.6&amp;ModID=7&amp;FID=2894.22548.1&amp;NavID=2177.36.1" TargetMode="External"/><Relationship Id="rId676" Type="http://schemas.openxmlformats.org/officeDocument/2006/relationships/hyperlink" Target="https://www.landkreis-wunsiedel.de/buergerservice/news/2020/wichtige-informationen-zum-coronavirus-sars-cov-2" TargetMode="External"/><Relationship Id="rId439" Type="http://schemas.openxmlformats.org/officeDocument/2006/relationships/hyperlink" Target="https://www.neckar-odenwald-kreis.de/Aktuelle+Themen/Neuigkeiten/___AKTUELLES+UPDATE+%2816_3_2020+um+17_00+Uhr%29___+Informationen+zu+dem+neuartigen+Coronavirus+%28SARS_CoV_2%29-p-5726.html" TargetMode="External"/><Relationship Id="rId438" Type="http://schemas.openxmlformats.org/officeDocument/2006/relationships/hyperlink" Target="https://www.neckar-odenwald-kreis.de/Aktuelle+Themen/Neuigkeiten/___AKTUELLES+UPDATE+%2816_3_2020+um+17_00+Uhr%29___+Informationen+zu+dem+neuartigen+Coronavirus+%28SARS_CoV_2%29-p-5726.html" TargetMode="External"/><Relationship Id="rId671" Type="http://schemas.openxmlformats.org/officeDocument/2006/relationships/hyperlink" Target="https://www.weilheim-schongau.de/aktuelles/aktuelle-meldungen/pressemitteilung-54-2020-vom-16032020/" TargetMode="External"/><Relationship Id="rId670" Type="http://schemas.openxmlformats.org/officeDocument/2006/relationships/hyperlink" Target="https://www.lgl.bayern.de/gesundheit/infektionsschutz/infektionskrankheiten_a_z/coronavirus/karte_coronavirus/index.htm" TargetMode="External"/><Relationship Id="rId433" Type="http://schemas.openxmlformats.org/officeDocument/2006/relationships/hyperlink" Target="https://sozialministerium.baden-wuerttemberg.de/de/gesundheit-pflege/gesundheitsschutz/infektionsschutz-hygiene/informationen-zu-coronavirus/" TargetMode="External"/><Relationship Id="rId675" Type="http://schemas.openxmlformats.org/officeDocument/2006/relationships/hyperlink" Target="https://www.landkreis-wunsiedel.de/buergerservice/news/2020/wichtige-informationen-zum-coronavirus-sars-cov-2" TargetMode="External"/><Relationship Id="rId432" Type="http://schemas.openxmlformats.org/officeDocument/2006/relationships/hyperlink" Target="https://sozialministerium.baden-wuerttemberg.de/de/gesundheit-pflege/gesundheitsschutz/infektionsschutz-hygiene/informationen-zu-coronavirus/" TargetMode="External"/><Relationship Id="rId674" Type="http://schemas.openxmlformats.org/officeDocument/2006/relationships/hyperlink" Target="https://www.landkreis-wug.de/newsticker-corona/" TargetMode="External"/><Relationship Id="rId431" Type="http://schemas.openxmlformats.org/officeDocument/2006/relationships/hyperlink" Target="https://www.loerrach-landkreis.de/de/Service-Verwaltung/Fachbereiche/Gesundheit/Sachgebiete/Sachgebiet/Corona?skipEntranceUrl" TargetMode="External"/><Relationship Id="rId673" Type="http://schemas.openxmlformats.org/officeDocument/2006/relationships/hyperlink" Target="https://www.landkreis-wug.de/presseliveticker-corona/" TargetMode="External"/><Relationship Id="rId430" Type="http://schemas.openxmlformats.org/officeDocument/2006/relationships/hyperlink" Target="https://www.loerrach-landkreis.de/de/Service-Verwaltung/Fachbereiche/Gesundheit/Sachgebiete/Sachgebiet/Corona" TargetMode="External"/><Relationship Id="rId672" Type="http://schemas.openxmlformats.org/officeDocument/2006/relationships/hyperlink" Target="https://www.lgl.bayern.de/gesundheit/infektionsschutz/infektionskrankheiten_a_z/coronavirus/karte_coronavirus/index.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RomanGrabolle" TargetMode="Externa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5.0" topLeftCell="F1" activePane="topRight" state="frozen"/>
      <selection activeCell="G2" sqref="G2" pane="topRight"/>
    </sheetView>
  </sheetViews>
  <sheetFormatPr customHeight="1" defaultColWidth="14.43" defaultRowHeight="15.75"/>
  <cols>
    <col customWidth="1" min="1" max="1" width="25.86"/>
    <col customWidth="1" min="3" max="3" width="7.14"/>
    <col customWidth="1" min="4" max="4" width="12.43"/>
    <col customWidth="1" min="5" max="5" width="9.86"/>
    <col customWidth="1" min="6" max="6" width="13.29"/>
    <col customWidth="1" min="7" max="7" width="13.0"/>
    <col customWidth="1" min="8" max="9" width="30.0"/>
    <col customWidth="1" min="10" max="10" width="20.29"/>
    <col customWidth="1" min="11" max="11" width="27.57"/>
    <col customWidth="1" min="12" max="12" width="13.0"/>
    <col customWidth="1" min="13" max="13" width="14.43"/>
    <col customWidth="1" min="14" max="14" width="12.0"/>
    <col customWidth="1" min="15" max="15" width="11.43"/>
    <col customWidth="1" min="16" max="16" width="21.71"/>
    <col customWidth="1" min="17" max="17" width="21.43"/>
    <col customWidth="1" min="18" max="18" width="17.14"/>
    <col customWidth="1" min="19" max="19" width="11.43"/>
    <col customWidth="1" min="20" max="20" width="22.43"/>
    <col customWidth="1" min="21" max="21" width="21.0"/>
    <col customWidth="1" min="22" max="22" width="15.86"/>
    <col customWidth="1" min="23" max="25" width="13.14"/>
    <col customWidth="1" min="26" max="26" width="6.57"/>
    <col customWidth="1" min="27" max="34" width="50.71"/>
    <col customWidth="1" min="35" max="35" width="38.0"/>
    <col customWidth="1" min="36" max="36" width="10.71"/>
  </cols>
  <sheetData>
    <row r="1" ht="21.0" customHeight="1">
      <c r="A1" s="2" t="s">
        <v>0</v>
      </c>
      <c r="B1" s="4"/>
      <c r="C1" s="6"/>
      <c r="D1" s="6"/>
      <c r="E1" s="6"/>
      <c r="F1" s="6"/>
      <c r="G1" s="6"/>
      <c r="H1" s="6"/>
      <c r="I1" s="6"/>
      <c r="J1" s="2"/>
      <c r="K1" s="8"/>
      <c r="L1" s="9"/>
      <c r="M1" s="9"/>
      <c r="N1" s="9"/>
      <c r="O1" s="9"/>
      <c r="P1" s="10"/>
      <c r="Q1" s="9"/>
      <c r="R1" s="9"/>
      <c r="S1" s="9"/>
      <c r="T1" s="11" t="s">
        <v>8</v>
      </c>
      <c r="U1" s="12" t="s">
        <v>8</v>
      </c>
      <c r="V1" s="13"/>
      <c r="W1" s="13"/>
      <c r="X1" s="13"/>
      <c r="Y1" s="13"/>
      <c r="Z1" s="14"/>
      <c r="AA1" s="15"/>
      <c r="AB1" s="15"/>
      <c r="AC1" s="15"/>
      <c r="AD1" s="15"/>
      <c r="AE1" s="17"/>
      <c r="AF1" s="17"/>
      <c r="AG1" s="17"/>
      <c r="AH1" s="17"/>
      <c r="AI1" s="21"/>
      <c r="AJ1" s="22"/>
    </row>
    <row r="2">
      <c r="A2" s="23" t="s">
        <v>11</v>
      </c>
      <c r="B2" s="23"/>
      <c r="C2" s="24"/>
      <c r="D2" s="24"/>
      <c r="E2" s="24"/>
      <c r="F2" s="24"/>
      <c r="G2" s="24"/>
      <c r="H2" s="24"/>
      <c r="I2" s="24"/>
      <c r="J2" s="23"/>
      <c r="K2" s="8"/>
      <c r="L2" s="25"/>
      <c r="M2" s="25"/>
      <c r="N2" s="25"/>
      <c r="O2" s="25"/>
      <c r="P2" s="25"/>
      <c r="Q2" s="25"/>
      <c r="R2" s="25"/>
      <c r="S2" s="25"/>
      <c r="T2" s="29" t="s">
        <v>12</v>
      </c>
      <c r="U2" s="30" t="s">
        <v>12</v>
      </c>
      <c r="V2" s="31"/>
      <c r="W2" s="31"/>
      <c r="X2" s="31"/>
      <c r="Y2" s="31"/>
      <c r="Z2" s="32"/>
      <c r="AA2" s="34"/>
      <c r="AB2" s="34"/>
      <c r="AC2" s="34"/>
      <c r="AD2" s="34"/>
      <c r="AE2" s="35"/>
      <c r="AF2" s="35"/>
      <c r="AG2" s="35"/>
      <c r="AH2" s="35"/>
      <c r="AI2" s="37"/>
      <c r="AJ2" s="38"/>
    </row>
    <row r="3">
      <c r="A3" s="23" t="s">
        <v>14</v>
      </c>
      <c r="B3" s="23"/>
      <c r="C3" s="24"/>
      <c r="D3" s="24"/>
      <c r="E3" s="24"/>
      <c r="F3" s="24"/>
      <c r="G3" s="24"/>
      <c r="H3" s="24"/>
      <c r="I3" s="24"/>
      <c r="J3" s="23"/>
      <c r="K3" s="8" t="s">
        <v>15</v>
      </c>
      <c r="L3" s="25"/>
      <c r="M3" s="25"/>
      <c r="N3" s="25"/>
      <c r="O3" s="25"/>
      <c r="P3" s="25"/>
      <c r="Q3" s="9"/>
      <c r="R3" s="25"/>
      <c r="S3" s="25"/>
      <c r="T3" s="29" t="s">
        <v>16</v>
      </c>
      <c r="U3" s="30" t="s">
        <v>16</v>
      </c>
      <c r="V3" s="31"/>
      <c r="W3" s="31"/>
      <c r="X3" s="31"/>
      <c r="Y3" s="31"/>
      <c r="Z3" s="32"/>
      <c r="AA3" s="34"/>
      <c r="AB3" s="34"/>
      <c r="AC3" s="34"/>
      <c r="AD3" s="34"/>
      <c r="AE3" s="35"/>
      <c r="AF3" s="35"/>
      <c r="AG3" s="35"/>
      <c r="AH3" s="35"/>
      <c r="AI3" s="37"/>
      <c r="AJ3" s="38"/>
    </row>
    <row r="4">
      <c r="A4" s="23" t="s">
        <v>17</v>
      </c>
      <c r="B4" s="23"/>
      <c r="C4" s="24"/>
      <c r="D4" s="24"/>
      <c r="E4" s="24"/>
      <c r="F4" s="24"/>
      <c r="G4" s="24"/>
      <c r="H4" s="24"/>
      <c r="I4" s="24"/>
      <c r="J4" s="23"/>
      <c r="K4" s="41" t="s">
        <v>18</v>
      </c>
      <c r="L4" s="45" t="s">
        <v>18</v>
      </c>
      <c r="M4" s="45" t="s">
        <v>18</v>
      </c>
      <c r="N4" s="45" t="s">
        <v>18</v>
      </c>
      <c r="O4" s="45" t="s">
        <v>18</v>
      </c>
      <c r="P4" s="45" t="s">
        <v>18</v>
      </c>
      <c r="Q4" s="45" t="s">
        <v>18</v>
      </c>
      <c r="R4" s="45" t="s">
        <v>18</v>
      </c>
      <c r="S4" s="45"/>
      <c r="T4" s="47" t="s">
        <v>19</v>
      </c>
      <c r="U4" s="50" t="s">
        <v>19</v>
      </c>
      <c r="V4" s="51"/>
      <c r="W4" s="51"/>
      <c r="X4" s="51"/>
      <c r="Y4" s="51"/>
      <c r="Z4" s="34"/>
      <c r="AA4" s="34" t="s">
        <v>22</v>
      </c>
      <c r="AB4" s="34" t="s">
        <v>22</v>
      </c>
      <c r="AC4" s="34" t="s">
        <v>22</v>
      </c>
      <c r="AD4" s="34" t="s">
        <v>22</v>
      </c>
      <c r="AE4" s="35" t="s">
        <v>23</v>
      </c>
      <c r="AF4" s="35" t="s">
        <v>23</v>
      </c>
      <c r="AG4" s="35" t="s">
        <v>23</v>
      </c>
      <c r="AH4" s="35" t="s">
        <v>23</v>
      </c>
      <c r="AI4" s="37"/>
      <c r="AJ4" s="38"/>
    </row>
    <row r="5" ht="60.75" customHeight="1">
      <c r="A5" s="52" t="s">
        <v>24</v>
      </c>
      <c r="B5" s="52" t="s">
        <v>25</v>
      </c>
      <c r="C5" s="53" t="s">
        <v>26</v>
      </c>
      <c r="D5" s="53" t="s">
        <v>27</v>
      </c>
      <c r="E5" s="53" t="s">
        <v>28</v>
      </c>
      <c r="F5" s="53" t="s">
        <v>29</v>
      </c>
      <c r="G5" s="55" t="s">
        <v>30</v>
      </c>
      <c r="H5" s="53" t="s">
        <v>32</v>
      </c>
      <c r="I5" s="56" t="s">
        <v>33</v>
      </c>
      <c r="J5" s="52" t="s">
        <v>34</v>
      </c>
      <c r="K5" s="58" t="s">
        <v>35</v>
      </c>
      <c r="L5" s="59" t="s">
        <v>10</v>
      </c>
      <c r="M5" s="59" t="s">
        <v>37</v>
      </c>
      <c r="N5" s="59" t="s">
        <v>38</v>
      </c>
      <c r="O5" s="59" t="s">
        <v>9</v>
      </c>
      <c r="P5" s="59" t="s">
        <v>39</v>
      </c>
      <c r="Q5" s="59" t="s">
        <v>40</v>
      </c>
      <c r="R5" s="59" t="s">
        <v>41</v>
      </c>
      <c r="S5" s="59" t="s">
        <v>42</v>
      </c>
      <c r="T5" s="60" t="s">
        <v>43</v>
      </c>
      <c r="U5" s="61" t="s">
        <v>44</v>
      </c>
      <c r="V5" s="62" t="s">
        <v>45</v>
      </c>
      <c r="W5" s="62" t="s">
        <v>46</v>
      </c>
      <c r="X5" s="62" t="s">
        <v>47</v>
      </c>
      <c r="Y5" s="62" t="s">
        <v>48</v>
      </c>
      <c r="Z5" s="64" t="s">
        <v>49</v>
      </c>
      <c r="AA5" s="64" t="s">
        <v>51</v>
      </c>
      <c r="AB5" s="64" t="s">
        <v>34</v>
      </c>
      <c r="AC5" s="64" t="s">
        <v>52</v>
      </c>
      <c r="AD5" s="64" t="s">
        <v>41</v>
      </c>
      <c r="AE5" s="66" t="s">
        <v>51</v>
      </c>
      <c r="AF5" s="66" t="s">
        <v>34</v>
      </c>
      <c r="AG5" s="66" t="s">
        <v>52</v>
      </c>
      <c r="AH5" s="66" t="s">
        <v>41</v>
      </c>
      <c r="AI5" s="67"/>
      <c r="AJ5" s="68"/>
    </row>
    <row r="6">
      <c r="A6" s="69" t="s">
        <v>54</v>
      </c>
      <c r="B6" s="69" t="s">
        <v>55</v>
      </c>
      <c r="C6" s="70">
        <v>1051.0</v>
      </c>
      <c r="D6" s="71">
        <v>11.0</v>
      </c>
      <c r="E6" s="72">
        <v>0.0</v>
      </c>
      <c r="F6" s="73">
        <v>11.0</v>
      </c>
      <c r="G6" s="73"/>
      <c r="H6" s="73" t="s">
        <v>58</v>
      </c>
      <c r="I6" s="73" t="s">
        <v>59</v>
      </c>
      <c r="J6" s="74">
        <v>43910.96528</v>
      </c>
      <c r="K6" s="41">
        <v>12.0</v>
      </c>
      <c r="L6" s="41">
        <v>0.0</v>
      </c>
      <c r="M6" s="76">
        <v>11.0</v>
      </c>
      <c r="N6" s="77"/>
      <c r="O6" s="77"/>
      <c r="P6" s="78"/>
      <c r="Q6" s="73" t="s">
        <v>63</v>
      </c>
      <c r="R6" s="65" t="s">
        <v>69</v>
      </c>
      <c r="S6" s="83">
        <f t="shared" ref="S6:S406" si="1">IF(K6=D6,0,K6-D6)</f>
        <v>1</v>
      </c>
      <c r="T6" s="87"/>
      <c r="U6" s="88"/>
      <c r="V6" s="90">
        <f>IFERROR(__xludf.DUMMYFUNCTION("IF(COUNTUNIQUE(T6:U6,R6)=3,1,0)"),0.0)</f>
        <v>0</v>
      </c>
      <c r="W6" s="90">
        <v>0.0</v>
      </c>
      <c r="X6" s="90">
        <v>11.0</v>
      </c>
      <c r="Y6" s="90"/>
      <c r="Z6" s="92"/>
      <c r="AA6" s="92"/>
      <c r="AB6" s="92"/>
      <c r="AC6" s="92"/>
      <c r="AD6" s="92"/>
      <c r="AE6" s="93"/>
      <c r="AF6" s="93"/>
      <c r="AG6" s="93"/>
      <c r="AH6" s="93"/>
      <c r="AI6" s="94">
        <v>1.0</v>
      </c>
      <c r="AJ6" s="38">
        <f t="shared" ref="AJ6:AJ182" si="2">K6/D6</f>
        <v>1.090909091</v>
      </c>
    </row>
    <row r="7">
      <c r="A7" s="69" t="s">
        <v>94</v>
      </c>
      <c r="B7" s="69" t="s">
        <v>95</v>
      </c>
      <c r="C7" s="70">
        <v>1001.0</v>
      </c>
      <c r="D7" s="71">
        <v>13.0</v>
      </c>
      <c r="E7" s="72">
        <v>0.30000000000000004</v>
      </c>
      <c r="F7" s="73">
        <f t="shared" ref="F7:F406" si="3">IF(V7=1,S7+D7,D7)</f>
        <v>13</v>
      </c>
      <c r="G7" s="73"/>
      <c r="H7" s="73" t="s">
        <v>101</v>
      </c>
      <c r="I7" s="73" t="s">
        <v>101</v>
      </c>
      <c r="J7" s="74">
        <v>43910.66875</v>
      </c>
      <c r="K7" s="41">
        <v>13.0</v>
      </c>
      <c r="L7" s="41"/>
      <c r="M7" s="77"/>
      <c r="N7" s="77"/>
      <c r="O7" s="76"/>
      <c r="P7" s="78"/>
      <c r="Q7" s="96"/>
      <c r="R7" s="65"/>
      <c r="S7" s="83">
        <f t="shared" si="1"/>
        <v>0</v>
      </c>
      <c r="T7" s="87"/>
      <c r="U7" s="88"/>
      <c r="V7" s="90">
        <f>IFERROR(__xludf.DUMMYFUNCTION("IF(COUNTUNIQUE(T7:U7,R7)=3,1,0)"),0.0)</f>
        <v>0</v>
      </c>
      <c r="W7" s="90">
        <v>0.0</v>
      </c>
      <c r="X7" s="90">
        <v>13.0</v>
      </c>
      <c r="Y7" s="90"/>
      <c r="Z7" s="92"/>
      <c r="AA7" s="92"/>
      <c r="AB7" s="92"/>
      <c r="AC7" s="92"/>
      <c r="AD7" s="92"/>
      <c r="AE7" s="93"/>
      <c r="AF7" s="93"/>
      <c r="AG7" s="93"/>
      <c r="AH7" s="93"/>
      <c r="AI7" s="94">
        <v>1.0</v>
      </c>
      <c r="AJ7" s="38">
        <f t="shared" si="2"/>
        <v>1</v>
      </c>
    </row>
    <row r="8">
      <c r="A8" s="101" t="s">
        <v>115</v>
      </c>
      <c r="B8" s="69" t="s">
        <v>55</v>
      </c>
      <c r="C8" s="70">
        <v>1053.0</v>
      </c>
      <c r="D8" s="71">
        <v>24.0</v>
      </c>
      <c r="E8" s="72">
        <v>0.1428571428571428</v>
      </c>
      <c r="F8" s="73">
        <f t="shared" si="3"/>
        <v>24</v>
      </c>
      <c r="G8" s="73"/>
      <c r="H8" s="73" t="s">
        <v>116</v>
      </c>
      <c r="I8" s="73" t="s">
        <v>63</v>
      </c>
      <c r="J8" s="102">
        <v>43910.99157</v>
      </c>
      <c r="K8" s="41">
        <v>24.0</v>
      </c>
      <c r="L8" s="41"/>
      <c r="M8" s="77"/>
      <c r="N8" s="77"/>
      <c r="O8" s="76"/>
      <c r="P8" s="103"/>
      <c r="Q8" s="105"/>
      <c r="R8" s="65"/>
      <c r="S8" s="83">
        <f t="shared" si="1"/>
        <v>0</v>
      </c>
      <c r="T8" s="87"/>
      <c r="U8" s="88"/>
      <c r="V8" s="90">
        <f>IFERROR(__xludf.DUMMYFUNCTION("IF(COUNTUNIQUE(T8:U8,R8)=3,1,0)"),0.0)</f>
        <v>0</v>
      </c>
      <c r="W8" s="90">
        <v>0.0</v>
      </c>
      <c r="X8" s="90">
        <v>24.0</v>
      </c>
      <c r="Y8" s="90"/>
      <c r="Z8" s="92"/>
      <c r="AA8" s="92"/>
      <c r="AB8" s="92"/>
      <c r="AC8" s="92"/>
      <c r="AD8" s="92"/>
      <c r="AE8" s="93"/>
      <c r="AF8" s="93"/>
      <c r="AG8" s="93"/>
      <c r="AH8" s="93"/>
      <c r="AI8" s="94">
        <v>1.0</v>
      </c>
      <c r="AJ8" s="38">
        <f t="shared" si="2"/>
        <v>1</v>
      </c>
    </row>
    <row r="9">
      <c r="A9" s="69" t="s">
        <v>117</v>
      </c>
      <c r="B9" s="69" t="s">
        <v>95</v>
      </c>
      <c r="C9" s="70">
        <v>1002.0</v>
      </c>
      <c r="D9" s="71">
        <v>36.0</v>
      </c>
      <c r="E9" s="72">
        <v>0.05882352941176472</v>
      </c>
      <c r="F9" s="73">
        <f t="shared" si="3"/>
        <v>36</v>
      </c>
      <c r="G9" s="73"/>
      <c r="H9" s="73" t="s">
        <v>120</v>
      </c>
      <c r="I9" s="73" t="s">
        <v>120</v>
      </c>
      <c r="J9" s="74">
        <v>43910.70833</v>
      </c>
      <c r="K9" s="41">
        <v>37.0</v>
      </c>
      <c r="L9" s="41"/>
      <c r="M9" s="77"/>
      <c r="N9" s="77"/>
      <c r="O9" s="76"/>
      <c r="P9" s="78"/>
      <c r="Q9" s="107" t="s">
        <v>120</v>
      </c>
      <c r="R9" s="65" t="s">
        <v>69</v>
      </c>
      <c r="S9" s="83">
        <f t="shared" si="1"/>
        <v>1</v>
      </c>
      <c r="T9" s="87"/>
      <c r="U9" s="88"/>
      <c r="V9" s="90">
        <f>IFERROR(__xludf.DUMMYFUNCTION("IF(COUNTUNIQUE(T9:U9,R9)=3,1,0)"),0.0)</f>
        <v>0</v>
      </c>
      <c r="W9" s="90">
        <v>0.0</v>
      </c>
      <c r="X9" s="90">
        <v>36.0</v>
      </c>
      <c r="Y9" s="90"/>
      <c r="Z9" s="92"/>
      <c r="AA9" s="92"/>
      <c r="AB9" s="92"/>
      <c r="AC9" s="92"/>
      <c r="AD9" s="92"/>
      <c r="AE9" s="93"/>
      <c r="AF9" s="93"/>
      <c r="AG9" s="93"/>
      <c r="AH9" s="93"/>
      <c r="AI9" s="94">
        <v>1.0</v>
      </c>
      <c r="AJ9" s="38">
        <f t="shared" si="2"/>
        <v>1.027777778</v>
      </c>
    </row>
    <row r="10">
      <c r="A10" s="69" t="s">
        <v>123</v>
      </c>
      <c r="B10" s="69" t="s">
        <v>95</v>
      </c>
      <c r="C10" s="70">
        <v>1003.0</v>
      </c>
      <c r="D10" s="71">
        <v>43.0</v>
      </c>
      <c r="E10" s="72">
        <v>1.263157894736842</v>
      </c>
      <c r="F10" s="73">
        <f t="shared" si="3"/>
        <v>43</v>
      </c>
      <c r="G10" s="73"/>
      <c r="H10" s="73" t="s">
        <v>125</v>
      </c>
      <c r="I10" s="73" t="s">
        <v>125</v>
      </c>
      <c r="J10" s="74">
        <v>43910.92</v>
      </c>
      <c r="K10" s="41">
        <v>53.0</v>
      </c>
      <c r="L10" s="41"/>
      <c r="M10" s="77"/>
      <c r="N10" s="77"/>
      <c r="O10" s="76"/>
      <c r="P10" s="78"/>
      <c r="Q10" s="73" t="s">
        <v>63</v>
      </c>
      <c r="R10" s="65" t="s">
        <v>69</v>
      </c>
      <c r="S10" s="83">
        <f t="shared" si="1"/>
        <v>10</v>
      </c>
      <c r="T10" s="87"/>
      <c r="U10" s="88"/>
      <c r="V10" s="90">
        <f>IFERROR(__xludf.DUMMYFUNCTION("IF(COUNTUNIQUE(T10:U10,R10)=3,1,0)"),0.0)</f>
        <v>0</v>
      </c>
      <c r="W10" s="90">
        <v>0.0</v>
      </c>
      <c r="X10" s="90">
        <v>43.0</v>
      </c>
      <c r="Y10" s="90"/>
      <c r="Z10" s="92"/>
      <c r="AA10" s="92"/>
      <c r="AB10" s="92"/>
      <c r="AC10" s="92"/>
      <c r="AD10" s="92"/>
      <c r="AE10" s="93"/>
      <c r="AF10" s="93"/>
      <c r="AG10" s="93"/>
      <c r="AH10" s="93"/>
      <c r="AI10" s="94">
        <v>1.0</v>
      </c>
      <c r="AJ10" s="38">
        <f t="shared" si="2"/>
        <v>1.23255814</v>
      </c>
    </row>
    <row r="11">
      <c r="A11" s="69" t="s">
        <v>129</v>
      </c>
      <c r="B11" s="69" t="s">
        <v>95</v>
      </c>
      <c r="C11" s="70">
        <v>1004.0</v>
      </c>
      <c r="D11" s="71">
        <v>7.0</v>
      </c>
      <c r="E11" s="72">
        <v>1.3333333333333335</v>
      </c>
      <c r="F11" s="73">
        <f t="shared" si="3"/>
        <v>7</v>
      </c>
      <c r="G11" s="73"/>
      <c r="H11" s="73" t="s">
        <v>130</v>
      </c>
      <c r="I11" s="73" t="s">
        <v>130</v>
      </c>
      <c r="J11" s="74">
        <v>43909.5</v>
      </c>
      <c r="K11" s="41">
        <v>7.0</v>
      </c>
      <c r="L11" s="41"/>
      <c r="M11" s="77"/>
      <c r="N11" s="77"/>
      <c r="O11" s="76"/>
      <c r="P11" s="103"/>
      <c r="Q11" s="111"/>
      <c r="R11" s="65"/>
      <c r="S11" s="83">
        <f t="shared" si="1"/>
        <v>0</v>
      </c>
      <c r="T11" s="87"/>
      <c r="U11" s="88"/>
      <c r="V11" s="90">
        <f>IFERROR(__xludf.DUMMYFUNCTION("IF(COUNTUNIQUE(T11:U11,R11)=3,1,0)"),0.0)</f>
        <v>0</v>
      </c>
      <c r="W11" s="90">
        <v>0.0</v>
      </c>
      <c r="X11" s="90">
        <v>7.0</v>
      </c>
      <c r="Y11" s="90"/>
      <c r="Z11" s="98"/>
      <c r="AA11" s="98"/>
      <c r="AB11" s="98"/>
      <c r="AC11" s="98"/>
      <c r="AD11" s="98"/>
      <c r="AE11" s="112"/>
      <c r="AF11" s="112"/>
      <c r="AG11" s="112"/>
      <c r="AH11" s="112"/>
      <c r="AI11" s="94">
        <v>1.0</v>
      </c>
      <c r="AJ11" s="38">
        <f t="shared" si="2"/>
        <v>1</v>
      </c>
    </row>
    <row r="12">
      <c r="A12" s="69" t="s">
        <v>134</v>
      </c>
      <c r="B12" s="69" t="s">
        <v>55</v>
      </c>
      <c r="C12" s="70">
        <v>1054.0</v>
      </c>
      <c r="D12" s="71">
        <v>16.0</v>
      </c>
      <c r="E12" s="72">
        <v>0.6000000000000001</v>
      </c>
      <c r="F12" s="73">
        <f t="shared" si="3"/>
        <v>16</v>
      </c>
      <c r="G12" s="73"/>
      <c r="H12" s="73" t="s">
        <v>136</v>
      </c>
      <c r="I12" s="73" t="s">
        <v>136</v>
      </c>
      <c r="J12" s="74">
        <v>43910.88681</v>
      </c>
      <c r="K12" s="41">
        <v>16.0</v>
      </c>
      <c r="L12" s="41"/>
      <c r="M12" s="77">
        <v>191.0</v>
      </c>
      <c r="N12" s="77"/>
      <c r="O12" s="76"/>
      <c r="P12" s="78"/>
      <c r="Q12" s="111"/>
      <c r="R12" s="65"/>
      <c r="S12" s="83">
        <f t="shared" si="1"/>
        <v>0</v>
      </c>
      <c r="T12" s="87"/>
      <c r="U12" s="88"/>
      <c r="V12" s="90">
        <f>IFERROR(__xludf.DUMMYFUNCTION("IF(COUNTUNIQUE(T12:U12,R12)=3,1,0)"),0.0)</f>
        <v>0</v>
      </c>
      <c r="W12" s="90">
        <v>0.0</v>
      </c>
      <c r="X12" s="90">
        <v>16.0</v>
      </c>
      <c r="Y12" s="90"/>
      <c r="Z12" s="92"/>
      <c r="AA12" s="92"/>
      <c r="AB12" s="92"/>
      <c r="AC12" s="92"/>
      <c r="AD12" s="92"/>
      <c r="AE12" s="93"/>
      <c r="AF12" s="93"/>
      <c r="AG12" s="93"/>
      <c r="AH12" s="93"/>
      <c r="AI12" s="94">
        <v>1.0</v>
      </c>
      <c r="AJ12" s="38">
        <f t="shared" si="2"/>
        <v>1</v>
      </c>
    </row>
    <row r="13">
      <c r="A13" s="69" t="s">
        <v>137</v>
      </c>
      <c r="B13" s="69" t="s">
        <v>55</v>
      </c>
      <c r="C13" s="70">
        <v>1055.0</v>
      </c>
      <c r="D13" s="71">
        <v>11.0</v>
      </c>
      <c r="E13" s="72">
        <v>0.5714285714285714</v>
      </c>
      <c r="F13" s="73">
        <f t="shared" si="3"/>
        <v>11</v>
      </c>
      <c r="G13" s="73"/>
      <c r="H13" s="73" t="s">
        <v>138</v>
      </c>
      <c r="I13" s="73" t="s">
        <v>138</v>
      </c>
      <c r="J13" s="74">
        <v>43910.88681</v>
      </c>
      <c r="K13" s="41">
        <v>12.0</v>
      </c>
      <c r="L13" s="41"/>
      <c r="M13" s="65"/>
      <c r="N13" s="77"/>
      <c r="O13" s="65"/>
      <c r="P13" s="78"/>
      <c r="Q13" s="73" t="s">
        <v>63</v>
      </c>
      <c r="R13" s="65" t="s">
        <v>69</v>
      </c>
      <c r="S13" s="83">
        <f t="shared" si="1"/>
        <v>1</v>
      </c>
      <c r="T13" s="87"/>
      <c r="U13" s="88"/>
      <c r="V13" s="90">
        <f>IFERROR(__xludf.DUMMYFUNCTION("IF(COUNTUNIQUE(T13:U13,R13)=3,1,0)"),0.0)</f>
        <v>0</v>
      </c>
      <c r="W13" s="90">
        <v>0.0</v>
      </c>
      <c r="X13" s="90">
        <v>11.0</v>
      </c>
      <c r="Y13" s="90"/>
      <c r="Z13" s="92"/>
      <c r="AA13" s="92"/>
      <c r="AB13" s="92"/>
      <c r="AC13" s="92"/>
      <c r="AD13" s="92"/>
      <c r="AE13" s="93"/>
      <c r="AF13" s="93"/>
      <c r="AG13" s="93"/>
      <c r="AH13" s="93"/>
      <c r="AI13" s="94">
        <v>1.0</v>
      </c>
      <c r="AJ13" s="38">
        <f t="shared" si="2"/>
        <v>1.090909091</v>
      </c>
    </row>
    <row r="14">
      <c r="A14" s="69" t="s">
        <v>145</v>
      </c>
      <c r="B14" s="69" t="s">
        <v>55</v>
      </c>
      <c r="C14" s="70">
        <v>1056.0</v>
      </c>
      <c r="D14" s="71">
        <v>76.0</v>
      </c>
      <c r="E14" s="72">
        <v>0.2666666666666666</v>
      </c>
      <c r="F14" s="73">
        <f t="shared" si="3"/>
        <v>76</v>
      </c>
      <c r="G14" s="73"/>
      <c r="H14" s="73" t="s">
        <v>146</v>
      </c>
      <c r="I14" s="73" t="s">
        <v>146</v>
      </c>
      <c r="J14" s="74">
        <v>43910.45833</v>
      </c>
      <c r="K14" s="41">
        <v>76.0</v>
      </c>
      <c r="L14" s="41"/>
      <c r="M14" s="65"/>
      <c r="N14" s="77"/>
      <c r="O14" s="65"/>
      <c r="P14" s="78"/>
      <c r="Q14" s="65"/>
      <c r="R14" s="65"/>
      <c r="S14" s="83">
        <f t="shared" si="1"/>
        <v>0</v>
      </c>
      <c r="T14" s="139"/>
      <c r="U14" s="88"/>
      <c r="V14" s="90">
        <f>IFERROR(__xludf.DUMMYFUNCTION("IF(COUNTUNIQUE(T14:U14,R14)=3,1,0)"),0.0)</f>
        <v>0</v>
      </c>
      <c r="W14" s="90">
        <v>0.0</v>
      </c>
      <c r="X14" s="90">
        <v>76.0</v>
      </c>
      <c r="Y14" s="90"/>
      <c r="Z14" s="92"/>
      <c r="AA14" s="92"/>
      <c r="AB14" s="92"/>
      <c r="AC14" s="92"/>
      <c r="AD14" s="92"/>
      <c r="AE14" s="93"/>
      <c r="AF14" s="93"/>
      <c r="AG14" s="93"/>
      <c r="AH14" s="93"/>
      <c r="AI14" s="94">
        <v>1.0</v>
      </c>
      <c r="AJ14" s="38">
        <f t="shared" si="2"/>
        <v>1</v>
      </c>
    </row>
    <row r="15">
      <c r="A15" s="69" t="s">
        <v>148</v>
      </c>
      <c r="B15" s="69" t="s">
        <v>55</v>
      </c>
      <c r="C15" s="70">
        <v>1057.0</v>
      </c>
      <c r="D15" s="71">
        <v>11.0</v>
      </c>
      <c r="E15" s="72">
        <v>0.10000000000000009</v>
      </c>
      <c r="F15" s="73">
        <f t="shared" si="3"/>
        <v>11</v>
      </c>
      <c r="G15" s="73"/>
      <c r="H15" s="73" t="s">
        <v>149</v>
      </c>
      <c r="I15" s="73" t="s">
        <v>149</v>
      </c>
      <c r="J15" s="74">
        <v>43910.88681</v>
      </c>
      <c r="K15" s="41">
        <v>12.0</v>
      </c>
      <c r="L15" s="41"/>
      <c r="M15" s="65"/>
      <c r="N15" s="77"/>
      <c r="O15" s="65"/>
      <c r="P15" s="78"/>
      <c r="Q15" s="73" t="s">
        <v>63</v>
      </c>
      <c r="R15" s="65" t="s">
        <v>69</v>
      </c>
      <c r="S15" s="83">
        <f t="shared" si="1"/>
        <v>1</v>
      </c>
      <c r="T15" s="87"/>
      <c r="U15" s="88"/>
      <c r="V15" s="90">
        <f>IFERROR(__xludf.DUMMYFUNCTION("IF(COUNTUNIQUE(T15:U15,R15)=3,1,0)"),0.0)</f>
        <v>0</v>
      </c>
      <c r="W15" s="90">
        <v>0.0</v>
      </c>
      <c r="X15" s="90">
        <v>11.0</v>
      </c>
      <c r="Y15" s="90"/>
      <c r="Z15" s="92"/>
      <c r="AA15" s="92"/>
      <c r="AB15" s="92"/>
      <c r="AC15" s="92"/>
      <c r="AD15" s="92"/>
      <c r="AE15" s="93"/>
      <c r="AF15" s="93"/>
      <c r="AG15" s="93"/>
      <c r="AH15" s="93"/>
      <c r="AI15" s="94">
        <v>1.0</v>
      </c>
      <c r="AJ15" s="38">
        <f t="shared" si="2"/>
        <v>1.090909091</v>
      </c>
    </row>
    <row r="16">
      <c r="A16" s="101" t="s">
        <v>150</v>
      </c>
      <c r="B16" s="69" t="s">
        <v>55</v>
      </c>
      <c r="C16" s="70">
        <v>1058.0</v>
      </c>
      <c r="D16" s="71">
        <v>24.0</v>
      </c>
      <c r="E16" s="72">
        <v>0.1428571428571428</v>
      </c>
      <c r="F16" s="73">
        <f t="shared" si="3"/>
        <v>24</v>
      </c>
      <c r="G16" s="73"/>
      <c r="H16" s="73" t="s">
        <v>151</v>
      </c>
      <c r="I16" s="73" t="s">
        <v>151</v>
      </c>
      <c r="J16" s="102">
        <v>43910.88681</v>
      </c>
      <c r="K16" s="41">
        <v>30.0</v>
      </c>
      <c r="L16" s="41"/>
      <c r="M16" s="65"/>
      <c r="N16" s="77"/>
      <c r="O16" s="65"/>
      <c r="P16" s="78"/>
      <c r="Q16" s="73" t="s">
        <v>63</v>
      </c>
      <c r="R16" s="65" t="s">
        <v>69</v>
      </c>
      <c r="S16" s="83">
        <f t="shared" si="1"/>
        <v>6</v>
      </c>
      <c r="T16" s="87"/>
      <c r="U16" s="88"/>
      <c r="V16" s="90">
        <f>IFERROR(__xludf.DUMMYFUNCTION("IF(COUNTUNIQUE(T16:U16,R16)=3,1,0)"),0.0)</f>
        <v>0</v>
      </c>
      <c r="W16" s="90">
        <v>0.0</v>
      </c>
      <c r="X16" s="90">
        <v>24.0</v>
      </c>
      <c r="Y16" s="90"/>
      <c r="Z16" s="92"/>
      <c r="AA16" s="92"/>
      <c r="AB16" s="92"/>
      <c r="AC16" s="92"/>
      <c r="AD16" s="92"/>
      <c r="AE16" s="93"/>
      <c r="AF16" s="93"/>
      <c r="AG16" s="93"/>
      <c r="AH16" s="93"/>
      <c r="AI16" s="94">
        <v>1.0</v>
      </c>
      <c r="AJ16" s="38">
        <f t="shared" si="2"/>
        <v>1.25</v>
      </c>
    </row>
    <row r="17">
      <c r="A17" s="101" t="s">
        <v>152</v>
      </c>
      <c r="B17" s="69" t="s">
        <v>55</v>
      </c>
      <c r="C17" s="70">
        <v>1059.0</v>
      </c>
      <c r="D17" s="71">
        <v>23.0</v>
      </c>
      <c r="E17" s="72">
        <v>0.045454545454545414</v>
      </c>
      <c r="F17" s="73">
        <f t="shared" si="3"/>
        <v>23</v>
      </c>
      <c r="G17" s="73"/>
      <c r="H17" s="73" t="s">
        <v>153</v>
      </c>
      <c r="I17" s="73" t="s">
        <v>153</v>
      </c>
      <c r="J17" s="102">
        <v>43910.92</v>
      </c>
      <c r="K17" s="41">
        <v>23.0</v>
      </c>
      <c r="L17" s="41"/>
      <c r="M17" s="57"/>
      <c r="N17" s="77"/>
      <c r="O17" s="57"/>
      <c r="P17" s="151"/>
      <c r="Q17" s="111"/>
      <c r="R17" s="65"/>
      <c r="S17" s="83">
        <f t="shared" si="1"/>
        <v>0</v>
      </c>
      <c r="T17" s="87"/>
      <c r="U17" s="88"/>
      <c r="V17" s="90">
        <f>IFERROR(__xludf.DUMMYFUNCTION("IF(COUNTUNIQUE(T17:U17,R66)=3,1,0)"),0.0)</f>
        <v>0</v>
      </c>
      <c r="W17" s="90">
        <v>0.0</v>
      </c>
      <c r="X17" s="90">
        <v>23.0</v>
      </c>
      <c r="Y17" s="90"/>
      <c r="Z17" s="98"/>
      <c r="AA17" s="98"/>
      <c r="AB17" s="98"/>
      <c r="AC17" s="98"/>
      <c r="AD17" s="98"/>
      <c r="AE17" s="112"/>
      <c r="AF17" s="112"/>
      <c r="AG17" s="112"/>
      <c r="AH17" s="112"/>
      <c r="AI17" s="94">
        <v>1.0</v>
      </c>
      <c r="AJ17" s="38">
        <f t="shared" si="2"/>
        <v>1</v>
      </c>
    </row>
    <row r="18">
      <c r="A18" s="69" t="s">
        <v>154</v>
      </c>
      <c r="B18" s="69" t="s">
        <v>55</v>
      </c>
      <c r="C18" s="70">
        <v>1060.0</v>
      </c>
      <c r="D18" s="71">
        <v>27.0</v>
      </c>
      <c r="E18" s="72">
        <v>0.42105263157894735</v>
      </c>
      <c r="F18" s="73">
        <f t="shared" si="3"/>
        <v>27</v>
      </c>
      <c r="G18" s="73"/>
      <c r="H18" s="73" t="s">
        <v>155</v>
      </c>
      <c r="I18" s="73" t="s">
        <v>155</v>
      </c>
      <c r="J18" s="74">
        <v>43910.79722</v>
      </c>
      <c r="K18" s="41">
        <v>27.0</v>
      </c>
      <c r="L18" s="41"/>
      <c r="M18" s="65"/>
      <c r="N18" s="77"/>
      <c r="O18" s="65"/>
      <c r="P18" s="78"/>
      <c r="Q18" s="65"/>
      <c r="R18" s="65"/>
      <c r="S18" s="83">
        <f t="shared" si="1"/>
        <v>0</v>
      </c>
      <c r="T18" s="87"/>
      <c r="U18" s="88"/>
      <c r="V18" s="90">
        <f>IFERROR(__xludf.DUMMYFUNCTION("IF(COUNTUNIQUE(T18:U18,R18)=3,1,0)"),0.0)</f>
        <v>0</v>
      </c>
      <c r="W18" s="90">
        <v>0.0</v>
      </c>
      <c r="X18" s="90">
        <v>27.0</v>
      </c>
      <c r="Y18" s="90"/>
      <c r="Z18" s="92"/>
      <c r="AA18" s="92"/>
      <c r="AB18" s="92"/>
      <c r="AC18" s="92"/>
      <c r="AD18" s="92"/>
      <c r="AE18" s="93"/>
      <c r="AF18" s="93"/>
      <c r="AG18" s="93"/>
      <c r="AH18" s="93"/>
      <c r="AI18" s="94">
        <v>1.0</v>
      </c>
      <c r="AJ18" s="38">
        <f t="shared" si="2"/>
        <v>1</v>
      </c>
    </row>
    <row r="19">
      <c r="A19" s="69" t="s">
        <v>156</v>
      </c>
      <c r="B19" s="69" t="s">
        <v>55</v>
      </c>
      <c r="C19" s="70">
        <v>1061.0</v>
      </c>
      <c r="D19" s="71">
        <v>8.0</v>
      </c>
      <c r="E19" s="72">
        <v>0.0</v>
      </c>
      <c r="F19" s="73">
        <f t="shared" si="3"/>
        <v>8</v>
      </c>
      <c r="G19" s="73"/>
      <c r="H19" s="73" t="s">
        <v>157</v>
      </c>
      <c r="I19" s="73" t="s">
        <v>157</v>
      </c>
      <c r="J19" s="74">
        <v>43910.88681</v>
      </c>
      <c r="K19" s="41">
        <v>13.0</v>
      </c>
      <c r="L19" s="41"/>
      <c r="M19" s="57"/>
      <c r="N19" s="77"/>
      <c r="O19" s="57">
        <v>1.0</v>
      </c>
      <c r="P19" s="78"/>
      <c r="Q19" s="73" t="s">
        <v>63</v>
      </c>
      <c r="R19" s="65" t="s">
        <v>69</v>
      </c>
      <c r="S19" s="83">
        <f t="shared" si="1"/>
        <v>5</v>
      </c>
      <c r="T19" s="87"/>
      <c r="U19" s="88"/>
      <c r="V19" s="90">
        <f>IFERROR(__xludf.DUMMYFUNCTION("IF(COUNTUNIQUE(T19:U19,R19)=3,1,0)"),0.0)</f>
        <v>0</v>
      </c>
      <c r="W19" s="90">
        <v>0.0</v>
      </c>
      <c r="X19" s="90">
        <v>8.0</v>
      </c>
      <c r="Y19" s="90"/>
      <c r="Z19" s="98"/>
      <c r="AA19" s="98"/>
      <c r="AB19" s="98"/>
      <c r="AC19" s="98"/>
      <c r="AD19" s="98"/>
      <c r="AE19" s="112"/>
      <c r="AF19" s="112"/>
      <c r="AG19" s="112"/>
      <c r="AH19" s="112"/>
      <c r="AI19" s="94">
        <v>1.0</v>
      </c>
      <c r="AJ19" s="38">
        <f t="shared" si="2"/>
        <v>1.625</v>
      </c>
    </row>
    <row r="20">
      <c r="A20" s="69" t="s">
        <v>158</v>
      </c>
      <c r="B20" s="69" t="s">
        <v>55</v>
      </c>
      <c r="C20" s="70">
        <v>1062.0</v>
      </c>
      <c r="D20" s="71">
        <v>29.0</v>
      </c>
      <c r="E20" s="72">
        <v>0.38095238095238093</v>
      </c>
      <c r="F20" s="73">
        <f t="shared" si="3"/>
        <v>29</v>
      </c>
      <c r="G20" s="73"/>
      <c r="H20" s="73" t="s">
        <v>159</v>
      </c>
      <c r="I20" s="73" t="s">
        <v>160</v>
      </c>
      <c r="J20" s="74">
        <v>43910.625</v>
      </c>
      <c r="K20" s="41">
        <v>29.0</v>
      </c>
      <c r="L20" s="41"/>
      <c r="M20" s="65"/>
      <c r="N20" s="65">
        <v>2.0</v>
      </c>
      <c r="O20" s="65"/>
      <c r="P20" s="78"/>
      <c r="Q20" s="77"/>
      <c r="R20" s="65"/>
      <c r="S20" s="83">
        <f t="shared" si="1"/>
        <v>0</v>
      </c>
      <c r="T20" s="87"/>
      <c r="U20" s="88"/>
      <c r="V20" s="90">
        <f>IFERROR(__xludf.DUMMYFUNCTION("IF(COUNTUNIQUE(T20:U20,R20)=3,1,0)"),0.0)</f>
        <v>0</v>
      </c>
      <c r="W20" s="90">
        <v>0.0</v>
      </c>
      <c r="X20" s="90">
        <v>29.0</v>
      </c>
      <c r="Y20" s="90"/>
      <c r="Z20" s="92"/>
      <c r="AA20" s="92"/>
      <c r="AB20" s="92"/>
      <c r="AC20" s="92"/>
      <c r="AD20" s="92"/>
      <c r="AE20" s="93"/>
      <c r="AF20" s="93"/>
      <c r="AG20" s="93"/>
      <c r="AH20" s="93"/>
      <c r="AI20" s="94">
        <v>1.0</v>
      </c>
      <c r="AJ20" s="38">
        <f t="shared" si="2"/>
        <v>1</v>
      </c>
    </row>
    <row r="21">
      <c r="A21" s="69" t="s">
        <v>21</v>
      </c>
      <c r="B21" s="69" t="s">
        <v>95</v>
      </c>
      <c r="C21" s="70">
        <v>2000.0</v>
      </c>
      <c r="D21" s="71">
        <v>664.0</v>
      </c>
      <c r="E21" s="72">
        <v>0.31225296442687744</v>
      </c>
      <c r="F21" s="73">
        <f t="shared" si="3"/>
        <v>664</v>
      </c>
      <c r="G21" s="73"/>
      <c r="H21" s="73" t="s">
        <v>161</v>
      </c>
      <c r="I21" s="73" t="s">
        <v>162</v>
      </c>
      <c r="J21" s="74">
        <v>43910.92</v>
      </c>
      <c r="K21" s="41">
        <v>664.0</v>
      </c>
      <c r="L21" s="41"/>
      <c r="M21" s="76"/>
      <c r="N21" s="76">
        <v>18.0</v>
      </c>
      <c r="O21" s="76">
        <v>1.0</v>
      </c>
      <c r="P21" s="78"/>
      <c r="Q21" s="65"/>
      <c r="R21" s="65"/>
      <c r="S21" s="83">
        <f t="shared" si="1"/>
        <v>0</v>
      </c>
      <c r="T21" s="87"/>
      <c r="U21" s="88"/>
      <c r="V21" s="90">
        <f>IFERROR(__xludf.DUMMYFUNCTION("IF(COUNTUNIQUE(T21:U21,R21)=3,1,0)"),0.0)</f>
        <v>0</v>
      </c>
      <c r="W21" s="90">
        <v>0.0</v>
      </c>
      <c r="X21" s="90">
        <v>664.0</v>
      </c>
      <c r="Y21" s="90"/>
      <c r="Z21" s="92"/>
      <c r="AA21" s="92"/>
      <c r="AB21" s="92"/>
      <c r="AC21" s="92"/>
      <c r="AD21" s="92"/>
      <c r="AE21" s="93"/>
      <c r="AF21" s="93"/>
      <c r="AG21" s="93"/>
      <c r="AH21" s="93"/>
      <c r="AI21" s="94">
        <v>2.0</v>
      </c>
      <c r="AJ21" s="38">
        <f t="shared" si="2"/>
        <v>1</v>
      </c>
    </row>
    <row r="22">
      <c r="A22" s="69" t="s">
        <v>163</v>
      </c>
      <c r="B22" s="69" t="s">
        <v>164</v>
      </c>
      <c r="C22" s="70">
        <v>3451.0</v>
      </c>
      <c r="D22" s="152">
        <v>20.0</v>
      </c>
      <c r="E22" s="72">
        <v>0.17647058823529416</v>
      </c>
      <c r="F22" s="73">
        <f t="shared" si="3"/>
        <v>20</v>
      </c>
      <c r="G22" s="73"/>
      <c r="H22" s="73" t="s">
        <v>165</v>
      </c>
      <c r="I22" s="73" t="s">
        <v>165</v>
      </c>
      <c r="J22" s="74">
        <v>43910.5</v>
      </c>
      <c r="K22" s="41">
        <v>20.0</v>
      </c>
      <c r="L22" s="41">
        <v>3.0</v>
      </c>
      <c r="M22" s="76"/>
      <c r="N22" s="76"/>
      <c r="O22" s="76"/>
      <c r="P22" s="78"/>
      <c r="Q22" s="65"/>
      <c r="R22" s="57"/>
      <c r="S22" s="83">
        <f t="shared" si="1"/>
        <v>0</v>
      </c>
      <c r="T22" s="87"/>
      <c r="U22" s="88"/>
      <c r="V22" s="90">
        <f>IFERROR(__xludf.DUMMYFUNCTION("IF(COUNTUNIQUE(T22:U22,R22)=3,1,0)"),0.0)</f>
        <v>0</v>
      </c>
      <c r="W22" s="90">
        <v>0.0</v>
      </c>
      <c r="X22" s="90">
        <v>20.0</v>
      </c>
      <c r="Y22" s="90"/>
      <c r="Z22" s="153"/>
      <c r="AA22" s="153"/>
      <c r="AB22" s="92"/>
      <c r="AC22" s="92"/>
      <c r="AD22" s="92"/>
      <c r="AE22" s="93"/>
      <c r="AF22" s="93"/>
      <c r="AG22" s="93"/>
      <c r="AH22" s="93"/>
      <c r="AI22" s="94">
        <v>3.0</v>
      </c>
      <c r="AJ22" s="38">
        <f t="shared" si="2"/>
        <v>1</v>
      </c>
    </row>
    <row r="23">
      <c r="A23" s="69" t="s">
        <v>166</v>
      </c>
      <c r="B23" s="69" t="s">
        <v>164</v>
      </c>
      <c r="C23" s="70">
        <v>3452.0</v>
      </c>
      <c r="D23" s="152">
        <v>27.0</v>
      </c>
      <c r="E23" s="72">
        <v>0.0</v>
      </c>
      <c r="F23" s="73">
        <f t="shared" si="3"/>
        <v>27</v>
      </c>
      <c r="G23" s="73"/>
      <c r="H23" s="73" t="s">
        <v>167</v>
      </c>
      <c r="I23" s="73" t="s">
        <v>167</v>
      </c>
      <c r="J23" s="74">
        <v>43910.92</v>
      </c>
      <c r="K23" s="41">
        <v>27.0</v>
      </c>
      <c r="L23" s="41"/>
      <c r="M23" s="76"/>
      <c r="N23" s="76"/>
      <c r="O23" s="76"/>
      <c r="P23" s="78"/>
      <c r="Q23" s="154"/>
      <c r="R23" s="57"/>
      <c r="S23" s="83">
        <f t="shared" si="1"/>
        <v>0</v>
      </c>
      <c r="T23" s="87"/>
      <c r="U23" s="88"/>
      <c r="V23" s="90">
        <f>IFERROR(__xludf.DUMMYFUNCTION("IF(COUNTUNIQUE(T23:U23,R23)=3,1,0)"),0.0)</f>
        <v>0</v>
      </c>
      <c r="W23" s="90">
        <v>0.0</v>
      </c>
      <c r="X23" s="90">
        <v>27.0</v>
      </c>
      <c r="Y23" s="90"/>
      <c r="Z23" s="92"/>
      <c r="AA23" s="92"/>
      <c r="AB23" s="92"/>
      <c r="AC23" s="92"/>
      <c r="AD23" s="92"/>
      <c r="AE23" s="93"/>
      <c r="AF23" s="93"/>
      <c r="AG23" s="93"/>
      <c r="AH23" s="93"/>
      <c r="AI23" s="94">
        <v>3.0</v>
      </c>
      <c r="AJ23" s="38">
        <f t="shared" si="2"/>
        <v>1</v>
      </c>
    </row>
    <row r="24">
      <c r="A24" s="69" t="s">
        <v>168</v>
      </c>
      <c r="B24" s="69" t="s">
        <v>95</v>
      </c>
      <c r="C24" s="70">
        <v>3101.0</v>
      </c>
      <c r="D24" s="152">
        <v>25.0</v>
      </c>
      <c r="E24" s="72">
        <v>0.38888888888888884</v>
      </c>
      <c r="F24" s="73">
        <f t="shared" si="3"/>
        <v>25</v>
      </c>
      <c r="G24" s="73"/>
      <c r="H24" s="73" t="s">
        <v>169</v>
      </c>
      <c r="I24" s="73" t="s">
        <v>169</v>
      </c>
      <c r="J24" s="74">
        <v>43910.91667</v>
      </c>
      <c r="K24" s="41">
        <v>25.0</v>
      </c>
      <c r="L24" s="41"/>
      <c r="M24" s="76"/>
      <c r="N24" s="76"/>
      <c r="O24" s="76"/>
      <c r="P24" s="78"/>
      <c r="Q24" s="65"/>
      <c r="R24" s="65"/>
      <c r="S24" s="83">
        <f t="shared" si="1"/>
        <v>0</v>
      </c>
      <c r="T24" s="87"/>
      <c r="U24" s="88"/>
      <c r="V24" s="90">
        <f>IFERROR(__xludf.DUMMYFUNCTION("IF(COUNTUNIQUE(T24:U24,R24)=3,1,0)"),0.0)</f>
        <v>0</v>
      </c>
      <c r="W24" s="90">
        <v>0.0</v>
      </c>
      <c r="X24" s="90">
        <v>25.0</v>
      </c>
      <c r="Y24" s="90"/>
      <c r="Z24" s="92"/>
      <c r="AA24" s="92"/>
      <c r="AB24" s="92"/>
      <c r="AC24" s="92"/>
      <c r="AD24" s="92"/>
      <c r="AE24" s="93"/>
      <c r="AF24" s="93"/>
      <c r="AG24" s="93"/>
      <c r="AH24" s="93"/>
      <c r="AI24" s="94">
        <v>3.0</v>
      </c>
      <c r="AJ24" s="38">
        <f t="shared" si="2"/>
        <v>1</v>
      </c>
    </row>
    <row r="25">
      <c r="A25" s="69" t="s">
        <v>170</v>
      </c>
      <c r="B25" s="69" t="s">
        <v>164</v>
      </c>
      <c r="C25" s="70">
        <v>3351.0</v>
      </c>
      <c r="D25" s="152">
        <v>36.0</v>
      </c>
      <c r="E25" s="72">
        <v>0.33333333333333326</v>
      </c>
      <c r="F25" s="73">
        <f t="shared" si="3"/>
        <v>36</v>
      </c>
      <c r="G25" s="73"/>
      <c r="H25" s="73" t="s">
        <v>171</v>
      </c>
      <c r="I25" s="73" t="s">
        <v>171</v>
      </c>
      <c r="J25" s="74">
        <v>43910.91667</v>
      </c>
      <c r="K25" s="41">
        <v>36.0</v>
      </c>
      <c r="L25" s="41">
        <v>5.0</v>
      </c>
      <c r="M25" s="77">
        <v>217.0</v>
      </c>
      <c r="N25" s="76"/>
      <c r="O25" s="76"/>
      <c r="P25" s="78"/>
      <c r="Q25" s="111"/>
      <c r="R25" s="65"/>
      <c r="S25" s="83">
        <f t="shared" si="1"/>
        <v>0</v>
      </c>
      <c r="T25" s="87"/>
      <c r="U25" s="88"/>
      <c r="V25" s="90">
        <f>IFERROR(__xludf.DUMMYFUNCTION("IF(COUNTUNIQUE(T25:U25,R25)=3,1,0)"),0.0)</f>
        <v>0</v>
      </c>
      <c r="W25" s="90">
        <v>0.0</v>
      </c>
      <c r="X25" s="90">
        <v>36.0</v>
      </c>
      <c r="Y25" s="90"/>
      <c r="Z25" s="92"/>
      <c r="AA25" s="92"/>
      <c r="AB25" s="92"/>
      <c r="AC25" s="92"/>
      <c r="AD25" s="92"/>
      <c r="AE25" s="93"/>
      <c r="AF25" s="93"/>
      <c r="AG25" s="93"/>
      <c r="AH25" s="93"/>
      <c r="AI25" s="94">
        <v>3.0</v>
      </c>
      <c r="AJ25" s="38">
        <f t="shared" si="2"/>
        <v>1</v>
      </c>
    </row>
    <row r="26">
      <c r="A26" s="69" t="s">
        <v>172</v>
      </c>
      <c r="B26" s="69" t="s">
        <v>164</v>
      </c>
      <c r="C26" s="70">
        <v>3453.0</v>
      </c>
      <c r="D26" s="152">
        <v>9.0</v>
      </c>
      <c r="E26" s="72">
        <v>2.0</v>
      </c>
      <c r="F26" s="73">
        <f t="shared" si="3"/>
        <v>9</v>
      </c>
      <c r="G26" s="73">
        <v>5.0</v>
      </c>
      <c r="H26" s="73" t="s">
        <v>173</v>
      </c>
      <c r="I26" s="73" t="s">
        <v>173</v>
      </c>
      <c r="J26" s="74">
        <v>43910.91667</v>
      </c>
      <c r="K26" s="41">
        <v>9.0</v>
      </c>
      <c r="L26" s="41"/>
      <c r="M26" s="76"/>
      <c r="N26" s="76"/>
      <c r="O26" s="76"/>
      <c r="P26" s="78"/>
      <c r="Q26" s="111"/>
      <c r="R26" s="65"/>
      <c r="S26" s="83">
        <f t="shared" si="1"/>
        <v>0</v>
      </c>
      <c r="T26" s="87"/>
      <c r="U26" s="88"/>
      <c r="V26" s="90">
        <f>IFERROR(__xludf.DUMMYFUNCTION("IF(COUNTUNIQUE(T26:U26,R26)=3,1,0)"),0.0)</f>
        <v>0</v>
      </c>
      <c r="W26" s="90">
        <v>0.0</v>
      </c>
      <c r="X26" s="90">
        <v>9.0</v>
      </c>
      <c r="Y26" s="90"/>
      <c r="Z26" s="92"/>
      <c r="AA26" s="92"/>
      <c r="AB26" s="92"/>
      <c r="AC26" s="92"/>
      <c r="AD26" s="92"/>
      <c r="AE26" s="93"/>
      <c r="AF26" s="93"/>
      <c r="AG26" s="93"/>
      <c r="AH26" s="93"/>
      <c r="AI26" s="94">
        <v>3.0</v>
      </c>
      <c r="AJ26" s="38">
        <f t="shared" si="2"/>
        <v>1</v>
      </c>
    </row>
    <row r="27">
      <c r="A27" s="69" t="s">
        <v>174</v>
      </c>
      <c r="B27" s="69" t="s">
        <v>164</v>
      </c>
      <c r="C27" s="70">
        <v>3352.0</v>
      </c>
      <c r="D27" s="152">
        <v>28.0</v>
      </c>
      <c r="E27" s="72">
        <v>0.0</v>
      </c>
      <c r="F27" s="73">
        <f t="shared" si="3"/>
        <v>28</v>
      </c>
      <c r="G27" s="73"/>
      <c r="H27" s="73" t="s">
        <v>175</v>
      </c>
      <c r="I27" s="73" t="s">
        <v>175</v>
      </c>
      <c r="J27" s="74">
        <v>43910.91667</v>
      </c>
      <c r="K27" s="41">
        <v>28.0</v>
      </c>
      <c r="L27" s="41">
        <v>2.0</v>
      </c>
      <c r="M27" s="76"/>
      <c r="N27" s="76"/>
      <c r="O27" s="76"/>
      <c r="P27" s="78"/>
      <c r="Q27" s="111"/>
      <c r="R27" s="65"/>
      <c r="S27" s="83">
        <f t="shared" si="1"/>
        <v>0</v>
      </c>
      <c r="T27" s="87"/>
      <c r="U27" s="88"/>
      <c r="V27" s="90">
        <f>IFERROR(__xludf.DUMMYFUNCTION("IF(COUNTUNIQUE(T27:U27,R27)=3,1,0)"),0.0)</f>
        <v>0</v>
      </c>
      <c r="W27" s="90">
        <v>0.0</v>
      </c>
      <c r="X27" s="90">
        <v>28.0</v>
      </c>
      <c r="Y27" s="90"/>
      <c r="Z27" s="92"/>
      <c r="AA27" s="92"/>
      <c r="AB27" s="92"/>
      <c r="AC27" s="92"/>
      <c r="AD27" s="92"/>
      <c r="AE27" s="93"/>
      <c r="AF27" s="93"/>
      <c r="AG27" s="93"/>
      <c r="AH27" s="93"/>
      <c r="AI27" s="94">
        <v>3.0</v>
      </c>
      <c r="AJ27" s="38">
        <f t="shared" si="2"/>
        <v>1</v>
      </c>
    </row>
    <row r="28">
      <c r="A28" s="69" t="s">
        <v>181</v>
      </c>
      <c r="B28" s="69" t="s">
        <v>95</v>
      </c>
      <c r="C28" s="70">
        <v>3401.0</v>
      </c>
      <c r="D28" s="152">
        <v>8.0</v>
      </c>
      <c r="E28" s="72">
        <v>0.1428571428571428</v>
      </c>
      <c r="F28" s="73">
        <f t="shared" si="3"/>
        <v>8</v>
      </c>
      <c r="G28" s="73">
        <v>8.0</v>
      </c>
      <c r="H28" s="73" t="s">
        <v>182</v>
      </c>
      <c r="I28" s="73" t="s">
        <v>182</v>
      </c>
      <c r="J28" s="74">
        <v>43910.60417</v>
      </c>
      <c r="K28" s="41">
        <v>8.0</v>
      </c>
      <c r="L28" s="41"/>
      <c r="M28" s="76">
        <v>44.0</v>
      </c>
      <c r="N28" s="76">
        <v>1.0</v>
      </c>
      <c r="O28" s="76"/>
      <c r="P28" s="78"/>
      <c r="Q28" s="65"/>
      <c r="R28" s="65"/>
      <c r="S28" s="83">
        <f t="shared" si="1"/>
        <v>0</v>
      </c>
      <c r="T28" s="87"/>
      <c r="U28" s="88"/>
      <c r="V28" s="90">
        <f>IFERROR(__xludf.DUMMYFUNCTION("IF(COUNTUNIQUE(T28:U28,R28)=3,1,0)"),0.0)</f>
        <v>0</v>
      </c>
      <c r="W28" s="90">
        <v>0.0</v>
      </c>
      <c r="X28" s="90">
        <v>8.0</v>
      </c>
      <c r="Y28" s="90"/>
      <c r="Z28" s="92"/>
      <c r="AA28" s="92"/>
      <c r="AB28" s="92"/>
      <c r="AC28" s="92"/>
      <c r="AD28" s="92"/>
      <c r="AE28" s="93"/>
      <c r="AF28" s="93"/>
      <c r="AG28" s="93"/>
      <c r="AH28" s="93"/>
      <c r="AI28" s="94">
        <v>3.0</v>
      </c>
      <c r="AJ28" s="38">
        <f t="shared" si="2"/>
        <v>1</v>
      </c>
    </row>
    <row r="29">
      <c r="A29" s="69" t="s">
        <v>184</v>
      </c>
      <c r="B29" s="69" t="s">
        <v>164</v>
      </c>
      <c r="C29" s="70">
        <v>3251.0</v>
      </c>
      <c r="D29" s="152">
        <v>63.0</v>
      </c>
      <c r="E29" s="72">
        <v>0.34042553191489366</v>
      </c>
      <c r="F29" s="73">
        <f t="shared" si="3"/>
        <v>63</v>
      </c>
      <c r="G29" s="73">
        <v>63.0</v>
      </c>
      <c r="H29" s="73" t="s">
        <v>186</v>
      </c>
      <c r="I29" s="73" t="s">
        <v>186</v>
      </c>
      <c r="J29" s="74">
        <v>43910.4375</v>
      </c>
      <c r="K29" s="41">
        <v>63.0</v>
      </c>
      <c r="L29" s="41"/>
      <c r="M29" s="76"/>
      <c r="N29" s="76"/>
      <c r="O29" s="76"/>
      <c r="P29" s="103"/>
      <c r="Q29" s="77"/>
      <c r="R29" s="57"/>
      <c r="S29" s="83">
        <f t="shared" si="1"/>
        <v>0</v>
      </c>
      <c r="T29" s="87"/>
      <c r="U29" s="161"/>
      <c r="V29" s="90">
        <f>IFERROR(__xludf.DUMMYFUNCTION("IF(COUNTUNIQUE(T29:U29,R29)=3,1,0)"),0.0)</f>
        <v>0</v>
      </c>
      <c r="W29" s="90">
        <v>0.0</v>
      </c>
      <c r="X29" s="90">
        <v>63.0</v>
      </c>
      <c r="Y29" s="90"/>
      <c r="Z29" s="98"/>
      <c r="AA29" s="98"/>
      <c r="AB29" s="98"/>
      <c r="AC29" s="98"/>
      <c r="AD29" s="98"/>
      <c r="AE29" s="112"/>
      <c r="AF29" s="112"/>
      <c r="AG29" s="112"/>
      <c r="AH29" s="112"/>
      <c r="AI29" s="94">
        <v>3.0</v>
      </c>
      <c r="AJ29" s="38">
        <f t="shared" si="2"/>
        <v>1</v>
      </c>
    </row>
    <row r="30">
      <c r="A30" s="69" t="s">
        <v>189</v>
      </c>
      <c r="B30" s="69" t="s">
        <v>95</v>
      </c>
      <c r="C30" s="70">
        <v>3402.0</v>
      </c>
      <c r="D30" s="152">
        <v>7.0</v>
      </c>
      <c r="E30" s="72">
        <v>0.0</v>
      </c>
      <c r="F30" s="73">
        <f t="shared" si="3"/>
        <v>7</v>
      </c>
      <c r="G30" s="73"/>
      <c r="H30" s="73" t="s">
        <v>191</v>
      </c>
      <c r="I30" s="73" t="s">
        <v>192</v>
      </c>
      <c r="J30" s="74">
        <v>43910.92</v>
      </c>
      <c r="K30" s="41">
        <v>7.0</v>
      </c>
      <c r="L30" s="41"/>
      <c r="M30" s="77">
        <v>47.0</v>
      </c>
      <c r="N30" s="76"/>
      <c r="O30" s="76"/>
      <c r="P30" s="78"/>
      <c r="Q30" s="111"/>
      <c r="R30" s="65"/>
      <c r="S30" s="83">
        <f t="shared" si="1"/>
        <v>0</v>
      </c>
      <c r="T30" s="87"/>
      <c r="U30" s="88"/>
      <c r="V30" s="90">
        <f>IFERROR(__xludf.DUMMYFUNCTION("IF(COUNTUNIQUE(T30:U30,R30)=3,1,0)"),0.0)</f>
        <v>0</v>
      </c>
      <c r="W30" s="90">
        <v>0.0</v>
      </c>
      <c r="X30" s="90">
        <v>7.0</v>
      </c>
      <c r="Y30" s="90"/>
      <c r="Z30" s="92"/>
      <c r="AA30" s="92"/>
      <c r="AB30" s="92"/>
      <c r="AC30" s="92"/>
      <c r="AD30" s="92"/>
      <c r="AE30" s="93"/>
      <c r="AF30" s="93"/>
      <c r="AG30" s="93"/>
      <c r="AH30" s="93"/>
      <c r="AI30" s="94">
        <v>3.0</v>
      </c>
      <c r="AJ30" s="38">
        <f t="shared" si="2"/>
        <v>1</v>
      </c>
    </row>
    <row r="31">
      <c r="A31" s="69" t="s">
        <v>195</v>
      </c>
      <c r="B31" s="69" t="s">
        <v>164</v>
      </c>
      <c r="C31" s="70">
        <v>3454.0</v>
      </c>
      <c r="D31" s="152">
        <v>56.0</v>
      </c>
      <c r="E31" s="72">
        <v>0.0980392156862746</v>
      </c>
      <c r="F31" s="73">
        <f t="shared" si="3"/>
        <v>56</v>
      </c>
      <c r="G31" s="73">
        <v>56.0</v>
      </c>
      <c r="H31" s="73" t="s">
        <v>196</v>
      </c>
      <c r="I31" s="73" t="s">
        <v>196</v>
      </c>
      <c r="J31" s="74">
        <v>43910.41667</v>
      </c>
      <c r="K31" s="41">
        <v>56.0</v>
      </c>
      <c r="L31" s="41"/>
      <c r="M31" s="76">
        <v>700.0</v>
      </c>
      <c r="N31" s="76"/>
      <c r="O31" s="76"/>
      <c r="P31" s="78"/>
      <c r="Q31" s="10"/>
      <c r="R31" s="65"/>
      <c r="S31" s="83">
        <f t="shared" si="1"/>
        <v>0</v>
      </c>
      <c r="T31" s="87"/>
      <c r="U31" s="88"/>
      <c r="V31" s="90">
        <f>IFERROR(__xludf.DUMMYFUNCTION("IF(COUNTUNIQUE(T31:U31,R31)=3,1,0)"),0.0)</f>
        <v>0</v>
      </c>
      <c r="W31" s="90">
        <v>0.0</v>
      </c>
      <c r="X31" s="90">
        <v>56.0</v>
      </c>
      <c r="Y31" s="90"/>
      <c r="Z31" s="92"/>
      <c r="AA31" s="92"/>
      <c r="AB31" s="92"/>
      <c r="AC31" s="92"/>
      <c r="AD31" s="92"/>
      <c r="AE31" s="93"/>
      <c r="AF31" s="93"/>
      <c r="AG31" s="93"/>
      <c r="AH31" s="93"/>
      <c r="AI31" s="94">
        <v>3.0</v>
      </c>
      <c r="AJ31" s="38">
        <f t="shared" si="2"/>
        <v>1</v>
      </c>
    </row>
    <row r="32">
      <c r="A32" s="69" t="s">
        <v>200</v>
      </c>
      <c r="B32" s="69" t="s">
        <v>164</v>
      </c>
      <c r="C32" s="70">
        <v>3455.0</v>
      </c>
      <c r="D32" s="152">
        <v>3.0</v>
      </c>
      <c r="E32" s="72">
        <v>0.0</v>
      </c>
      <c r="F32" s="73">
        <f t="shared" si="3"/>
        <v>3</v>
      </c>
      <c r="G32" s="73"/>
      <c r="H32" s="73" t="s">
        <v>201</v>
      </c>
      <c r="I32" s="73" t="s">
        <v>201</v>
      </c>
      <c r="J32" s="74">
        <v>43910.92</v>
      </c>
      <c r="K32" s="41">
        <v>3.0</v>
      </c>
      <c r="L32" s="41"/>
      <c r="M32" s="76"/>
      <c r="N32" s="76"/>
      <c r="O32" s="76"/>
      <c r="P32" s="103"/>
      <c r="Q32" s="57"/>
      <c r="R32" s="57"/>
      <c r="S32" s="83">
        <f t="shared" si="1"/>
        <v>0</v>
      </c>
      <c r="T32" s="87"/>
      <c r="U32" s="88"/>
      <c r="V32" s="90">
        <f>IFERROR(__xludf.DUMMYFUNCTION("IF(COUNTUNIQUE(T32:U32,R32)=3,1,0)"),0.0)</f>
        <v>0</v>
      </c>
      <c r="W32" s="90">
        <v>0.0</v>
      </c>
      <c r="X32" s="90">
        <v>3.0</v>
      </c>
      <c r="Y32" s="90"/>
      <c r="Z32" s="98"/>
      <c r="AA32" s="98"/>
      <c r="AB32" s="98"/>
      <c r="AC32" s="98"/>
      <c r="AD32" s="98"/>
      <c r="AE32" s="112"/>
      <c r="AF32" s="112"/>
      <c r="AG32" s="112"/>
      <c r="AH32" s="112"/>
      <c r="AI32" s="94">
        <v>3.0</v>
      </c>
      <c r="AJ32" s="38">
        <f t="shared" si="2"/>
        <v>1</v>
      </c>
    </row>
    <row r="33">
      <c r="A33" s="69" t="s">
        <v>204</v>
      </c>
      <c r="B33" s="69" t="s">
        <v>164</v>
      </c>
      <c r="C33" s="70">
        <v>3151.0</v>
      </c>
      <c r="D33" s="152">
        <v>32.0</v>
      </c>
      <c r="E33" s="72">
        <v>0.23076923076923084</v>
      </c>
      <c r="F33" s="73">
        <f t="shared" si="3"/>
        <v>32</v>
      </c>
      <c r="G33" s="73"/>
      <c r="H33" s="73" t="s">
        <v>206</v>
      </c>
      <c r="I33" s="73" t="s">
        <v>207</v>
      </c>
      <c r="J33" s="74">
        <v>43910.91667</v>
      </c>
      <c r="K33" s="41">
        <v>32.0</v>
      </c>
      <c r="L33" s="41"/>
      <c r="M33" s="76">
        <v>116.0</v>
      </c>
      <c r="N33" s="76"/>
      <c r="O33" s="76"/>
      <c r="P33" s="78"/>
      <c r="Q33" s="65"/>
      <c r="R33" s="65"/>
      <c r="S33" s="83">
        <f t="shared" si="1"/>
        <v>0</v>
      </c>
      <c r="T33" s="87"/>
      <c r="U33" s="88"/>
      <c r="V33" s="90">
        <f>IFERROR(__xludf.DUMMYFUNCTION("IF(COUNTUNIQUE(T33:U33,R33)=3,1,0)"),0.0)</f>
        <v>0</v>
      </c>
      <c r="W33" s="90">
        <v>0.0</v>
      </c>
      <c r="X33" s="90">
        <v>32.0</v>
      </c>
      <c r="Y33" s="90"/>
      <c r="Z33" s="92"/>
      <c r="AA33" s="92"/>
      <c r="AB33" s="92"/>
      <c r="AC33" s="92"/>
      <c r="AD33" s="92"/>
      <c r="AE33" s="93"/>
      <c r="AF33" s="93"/>
      <c r="AG33" s="93"/>
      <c r="AH33" s="93"/>
      <c r="AI33" s="94">
        <v>3.0</v>
      </c>
      <c r="AJ33" s="38">
        <f t="shared" si="2"/>
        <v>1</v>
      </c>
    </row>
    <row r="34">
      <c r="A34" s="69" t="s">
        <v>210</v>
      </c>
      <c r="B34" s="69" t="s">
        <v>164</v>
      </c>
      <c r="C34" s="70">
        <v>3153.0</v>
      </c>
      <c r="D34" s="152">
        <v>18.0</v>
      </c>
      <c r="E34" s="72">
        <v>0.2857142857142858</v>
      </c>
      <c r="F34" s="73">
        <f t="shared" si="3"/>
        <v>18</v>
      </c>
      <c r="G34" s="73">
        <v>16.0</v>
      </c>
      <c r="H34" s="73" t="s">
        <v>212</v>
      </c>
      <c r="I34" s="73" t="s">
        <v>213</v>
      </c>
      <c r="J34" s="74">
        <v>43910.91667</v>
      </c>
      <c r="K34" s="41">
        <v>18.0</v>
      </c>
      <c r="L34" s="41"/>
      <c r="M34" s="76"/>
      <c r="N34" s="76"/>
      <c r="O34" s="76"/>
      <c r="P34" s="78"/>
      <c r="Q34" s="111"/>
      <c r="R34" s="65"/>
      <c r="S34" s="83">
        <f t="shared" si="1"/>
        <v>0</v>
      </c>
      <c r="T34" s="87"/>
      <c r="U34" s="161"/>
      <c r="V34" s="90">
        <f>IFERROR(__xludf.DUMMYFUNCTION("IF(COUNTUNIQUE(T34:U34,R34)=3,1,0)"),0.0)</f>
        <v>0</v>
      </c>
      <c r="W34" s="90">
        <v>0.0</v>
      </c>
      <c r="X34" s="90">
        <v>18.0</v>
      </c>
      <c r="Y34" s="90"/>
      <c r="Z34" s="98"/>
      <c r="AA34" s="98"/>
      <c r="AB34" s="98"/>
      <c r="AC34" s="98"/>
      <c r="AD34" s="98"/>
      <c r="AE34" s="112"/>
      <c r="AF34" s="112"/>
      <c r="AG34" s="112"/>
      <c r="AH34" s="112"/>
      <c r="AI34" s="94">
        <v>3.0</v>
      </c>
      <c r="AJ34" s="38">
        <f t="shared" si="2"/>
        <v>1</v>
      </c>
    </row>
    <row r="35">
      <c r="A35" s="69" t="s">
        <v>216</v>
      </c>
      <c r="B35" s="69" t="s">
        <v>164</v>
      </c>
      <c r="C35" s="70">
        <v>3159.0</v>
      </c>
      <c r="D35" s="152">
        <v>51.0</v>
      </c>
      <c r="E35" s="72">
        <v>0.1333333333333333</v>
      </c>
      <c r="F35" s="73">
        <f t="shared" si="3"/>
        <v>51</v>
      </c>
      <c r="G35" s="73"/>
      <c r="H35" s="73" t="s">
        <v>218</v>
      </c>
      <c r="I35" s="73" t="s">
        <v>219</v>
      </c>
      <c r="J35" s="74">
        <v>43910.625</v>
      </c>
      <c r="K35" s="41">
        <v>51.0</v>
      </c>
      <c r="L35" s="41"/>
      <c r="M35" s="76"/>
      <c r="N35" s="76"/>
      <c r="O35" s="76"/>
      <c r="P35" s="78"/>
      <c r="Q35" s="96"/>
      <c r="R35" s="65"/>
      <c r="S35" s="83">
        <f t="shared" si="1"/>
        <v>0</v>
      </c>
      <c r="T35" s="87"/>
      <c r="U35" s="88"/>
      <c r="V35" s="90">
        <f>IFERROR(__xludf.DUMMYFUNCTION("IF(COUNTUNIQUE(T35:U35,R35)=3,1,0)"),0.0)</f>
        <v>0</v>
      </c>
      <c r="W35" s="90">
        <v>0.0</v>
      </c>
      <c r="X35" s="90">
        <v>51.0</v>
      </c>
      <c r="Y35" s="90"/>
      <c r="Z35" s="92"/>
      <c r="AA35" s="92"/>
      <c r="AB35" s="92"/>
      <c r="AC35" s="92"/>
      <c r="AD35" s="92"/>
      <c r="AE35" s="93"/>
      <c r="AF35" s="93"/>
      <c r="AG35" s="93"/>
      <c r="AH35" s="93"/>
      <c r="AI35" s="94">
        <v>3.0</v>
      </c>
      <c r="AJ35" s="38">
        <f t="shared" si="2"/>
        <v>1</v>
      </c>
    </row>
    <row r="36">
      <c r="A36" s="101" t="s">
        <v>222</v>
      </c>
      <c r="B36" s="69" t="s">
        <v>164</v>
      </c>
      <c r="C36" s="70">
        <v>3456.0</v>
      </c>
      <c r="D36" s="152">
        <v>23.0</v>
      </c>
      <c r="E36" s="72">
        <v>0.0</v>
      </c>
      <c r="F36" s="73">
        <f t="shared" si="3"/>
        <v>23</v>
      </c>
      <c r="G36" s="73"/>
      <c r="H36" s="73" t="s">
        <v>224</v>
      </c>
      <c r="I36" s="73" t="s">
        <v>225</v>
      </c>
      <c r="J36" s="102">
        <v>43910.91667</v>
      </c>
      <c r="K36" s="41">
        <v>23.0</v>
      </c>
      <c r="L36" s="41"/>
      <c r="M36" s="77">
        <v>150.0</v>
      </c>
      <c r="N36" s="76"/>
      <c r="O36" s="76"/>
      <c r="P36" s="78"/>
      <c r="Q36" s="111"/>
      <c r="R36" s="65"/>
      <c r="S36" s="83">
        <f t="shared" si="1"/>
        <v>0</v>
      </c>
      <c r="T36" s="87"/>
      <c r="U36" s="88"/>
      <c r="V36" s="90">
        <f>IFERROR(__xludf.DUMMYFUNCTION("IF(COUNTUNIQUE(T36:U36,R36)=3,1,0)"),0.0)</f>
        <v>0</v>
      </c>
      <c r="W36" s="90">
        <v>0.0</v>
      </c>
      <c r="X36" s="90">
        <v>23.0</v>
      </c>
      <c r="Y36" s="90"/>
      <c r="Z36" s="92"/>
      <c r="AA36" s="92"/>
      <c r="AB36" s="92"/>
      <c r="AC36" s="92"/>
      <c r="AD36" s="92"/>
      <c r="AE36" s="93"/>
      <c r="AF36" s="93"/>
      <c r="AG36" s="93"/>
      <c r="AH36" s="93"/>
      <c r="AI36" s="94">
        <v>3.0</v>
      </c>
      <c r="AJ36" s="38">
        <f t="shared" si="2"/>
        <v>1</v>
      </c>
    </row>
    <row r="37">
      <c r="A37" s="69" t="s">
        <v>228</v>
      </c>
      <c r="B37" s="69" t="s">
        <v>164</v>
      </c>
      <c r="C37" s="70">
        <v>3252.0</v>
      </c>
      <c r="D37" s="152">
        <v>23.0</v>
      </c>
      <c r="E37" s="72">
        <v>0.21052631578947367</v>
      </c>
      <c r="F37" s="73">
        <f t="shared" si="3"/>
        <v>23</v>
      </c>
      <c r="G37" s="73"/>
      <c r="H37" s="73" t="s">
        <v>229</v>
      </c>
      <c r="I37" s="73" t="s">
        <v>230</v>
      </c>
      <c r="J37" s="74">
        <v>43910.91667</v>
      </c>
      <c r="K37" s="41">
        <v>23.0</v>
      </c>
      <c r="L37" s="41"/>
      <c r="M37" s="77">
        <v>110.0</v>
      </c>
      <c r="N37" s="76"/>
      <c r="O37" s="76"/>
      <c r="P37" s="78"/>
      <c r="Q37" s="154"/>
      <c r="R37" s="65"/>
      <c r="S37" s="83">
        <f t="shared" si="1"/>
        <v>0</v>
      </c>
      <c r="T37" s="87"/>
      <c r="U37" s="88"/>
      <c r="V37" s="90">
        <f>IFERROR(__xludf.DUMMYFUNCTION("IF(COUNTUNIQUE(T37:U37,R37)=3,1,0)"),0.0)</f>
        <v>0</v>
      </c>
      <c r="W37" s="90">
        <v>0.0</v>
      </c>
      <c r="X37" s="90">
        <v>23.0</v>
      </c>
      <c r="Y37" s="90"/>
      <c r="Z37" s="92"/>
      <c r="AA37" s="92"/>
      <c r="AB37" s="92"/>
      <c r="AC37" s="92"/>
      <c r="AD37" s="92"/>
      <c r="AE37" s="93"/>
      <c r="AF37" s="93"/>
      <c r="AG37" s="93"/>
      <c r="AH37" s="93"/>
      <c r="AI37" s="94">
        <v>3.0</v>
      </c>
      <c r="AJ37" s="38">
        <f t="shared" si="2"/>
        <v>1</v>
      </c>
    </row>
    <row r="38">
      <c r="A38" s="69" t="s">
        <v>233</v>
      </c>
      <c r="B38" s="69" t="s">
        <v>164</v>
      </c>
      <c r="C38" s="70">
        <v>3353.0</v>
      </c>
      <c r="D38" s="152">
        <v>62.0</v>
      </c>
      <c r="E38" s="72">
        <v>0.29166666666666674</v>
      </c>
      <c r="F38" s="73">
        <f t="shared" si="3"/>
        <v>62</v>
      </c>
      <c r="G38" s="73">
        <v>61.0</v>
      </c>
      <c r="H38" s="73" t="s">
        <v>235</v>
      </c>
      <c r="I38" s="73" t="s">
        <v>235</v>
      </c>
      <c r="J38" s="74">
        <v>43910.91667</v>
      </c>
      <c r="K38" s="41">
        <v>62.0</v>
      </c>
      <c r="L38" s="41"/>
      <c r="M38" s="76"/>
      <c r="N38" s="76"/>
      <c r="O38" s="76"/>
      <c r="P38" s="78"/>
      <c r="Q38" s="65"/>
      <c r="R38" s="57"/>
      <c r="S38" s="83">
        <f t="shared" si="1"/>
        <v>0</v>
      </c>
      <c r="T38" s="87"/>
      <c r="U38" s="88"/>
      <c r="V38" s="90">
        <f>IFERROR(__xludf.DUMMYFUNCTION("IF(COUNTUNIQUE(T38:U38,R38)=3,1,0)"),0.0)</f>
        <v>0</v>
      </c>
      <c r="W38" s="90">
        <v>0.0</v>
      </c>
      <c r="X38" s="90">
        <v>62.0</v>
      </c>
      <c r="Y38" s="90"/>
      <c r="Z38" s="92"/>
      <c r="AA38" s="92"/>
      <c r="AB38" s="92"/>
      <c r="AC38" s="92"/>
      <c r="AD38" s="92"/>
      <c r="AE38" s="93"/>
      <c r="AF38" s="93"/>
      <c r="AG38" s="93"/>
      <c r="AH38" s="93"/>
      <c r="AI38" s="94">
        <v>3.0</v>
      </c>
      <c r="AJ38" s="38">
        <f t="shared" si="2"/>
        <v>1</v>
      </c>
    </row>
    <row r="39">
      <c r="A39" s="69" t="s">
        <v>238</v>
      </c>
      <c r="B39" s="69" t="s">
        <v>164</v>
      </c>
      <c r="C39" s="70">
        <v>3358.0</v>
      </c>
      <c r="D39" s="152">
        <v>4.0</v>
      </c>
      <c r="E39" s="72">
        <v>0.0</v>
      </c>
      <c r="F39" s="73">
        <f t="shared" si="3"/>
        <v>4</v>
      </c>
      <c r="G39" s="73"/>
      <c r="H39" s="73" t="s">
        <v>240</v>
      </c>
      <c r="I39" s="73" t="s">
        <v>240</v>
      </c>
      <c r="J39" s="74">
        <v>43910.82726</v>
      </c>
      <c r="K39" s="41">
        <v>4.0</v>
      </c>
      <c r="L39" s="41"/>
      <c r="M39" s="76"/>
      <c r="N39" s="76"/>
      <c r="O39" s="76"/>
      <c r="P39" s="78"/>
      <c r="Q39" s="111"/>
      <c r="R39" s="162"/>
      <c r="S39" s="83">
        <f t="shared" si="1"/>
        <v>0</v>
      </c>
      <c r="T39" s="87"/>
      <c r="U39" s="88"/>
      <c r="V39" s="90">
        <f>IFERROR(__xludf.DUMMYFUNCTION("IF(COUNTUNIQUE(T39:U39,R39)=3,1,0)"),0.0)</f>
        <v>0</v>
      </c>
      <c r="W39" s="90">
        <v>0.0</v>
      </c>
      <c r="X39" s="90">
        <v>4.0</v>
      </c>
      <c r="Y39" s="90"/>
      <c r="Z39" s="98"/>
      <c r="AA39" s="98"/>
      <c r="AB39" s="98"/>
      <c r="AC39" s="98"/>
      <c r="AD39" s="98"/>
      <c r="AE39" s="112"/>
      <c r="AF39" s="112"/>
      <c r="AG39" s="112"/>
      <c r="AH39" s="112"/>
      <c r="AI39" s="94">
        <v>3.0</v>
      </c>
      <c r="AJ39" s="38">
        <f t="shared" si="2"/>
        <v>1</v>
      </c>
    </row>
    <row r="40">
      <c r="A40" s="69" t="s">
        <v>243</v>
      </c>
      <c r="B40" s="69" t="s">
        <v>164</v>
      </c>
      <c r="C40" s="70">
        <v>3154.0</v>
      </c>
      <c r="D40" s="152">
        <v>9.0</v>
      </c>
      <c r="E40" s="72">
        <v>0.0</v>
      </c>
      <c r="F40" s="73">
        <f t="shared" si="3"/>
        <v>9</v>
      </c>
      <c r="G40" s="73"/>
      <c r="H40" s="73" t="s">
        <v>245</v>
      </c>
      <c r="I40" s="73" t="s">
        <v>245</v>
      </c>
      <c r="J40" s="74">
        <v>43910.92</v>
      </c>
      <c r="K40" s="41">
        <v>9.0</v>
      </c>
      <c r="L40" s="41"/>
      <c r="M40" s="76"/>
      <c r="N40" s="76"/>
      <c r="O40" s="76"/>
      <c r="P40" s="103"/>
      <c r="Q40" s="77"/>
      <c r="R40" s="65"/>
      <c r="S40" s="83">
        <f t="shared" si="1"/>
        <v>0</v>
      </c>
      <c r="T40" s="87"/>
      <c r="U40" s="88"/>
      <c r="V40" s="90">
        <f>IFERROR(__xludf.DUMMYFUNCTION("IF(COUNTUNIQUE(T40:U40,R40)=3,1,0)"),0.0)</f>
        <v>0</v>
      </c>
      <c r="W40" s="90">
        <v>0.0</v>
      </c>
      <c r="X40" s="90">
        <v>9.0</v>
      </c>
      <c r="Y40" s="90"/>
      <c r="Z40" s="98"/>
      <c r="AA40" s="98"/>
      <c r="AB40" s="98"/>
      <c r="AC40" s="98"/>
      <c r="AD40" s="98"/>
      <c r="AE40" s="112"/>
      <c r="AF40" s="112"/>
      <c r="AG40" s="112"/>
      <c r="AH40" s="112"/>
      <c r="AI40" s="94">
        <v>3.0</v>
      </c>
      <c r="AJ40" s="38">
        <f t="shared" si="2"/>
        <v>1</v>
      </c>
    </row>
    <row r="41">
      <c r="A41" s="69" t="s">
        <v>248</v>
      </c>
      <c r="B41" s="69" t="s">
        <v>164</v>
      </c>
      <c r="C41" s="70">
        <v>3254.0</v>
      </c>
      <c r="D41" s="152">
        <v>89.0</v>
      </c>
      <c r="E41" s="72">
        <v>0.059523809523809534</v>
      </c>
      <c r="F41" s="73">
        <f t="shared" si="3"/>
        <v>89</v>
      </c>
      <c r="G41" s="73"/>
      <c r="H41" s="73" t="s">
        <v>251</v>
      </c>
      <c r="I41" s="73" t="s">
        <v>252</v>
      </c>
      <c r="J41" s="74">
        <v>43910.92</v>
      </c>
      <c r="K41" s="41">
        <v>89.0</v>
      </c>
      <c r="L41" s="41"/>
      <c r="M41" s="77">
        <v>426.0</v>
      </c>
      <c r="N41" s="76"/>
      <c r="O41" s="76"/>
      <c r="P41" s="78"/>
      <c r="Q41" s="111"/>
      <c r="R41" s="65"/>
      <c r="S41" s="83">
        <f t="shared" si="1"/>
        <v>0</v>
      </c>
      <c r="T41" s="87"/>
      <c r="U41" s="88"/>
      <c r="V41" s="90">
        <f>IFERROR(__xludf.DUMMYFUNCTION("IF(COUNTUNIQUE(T41:U41,R41)=3,1,0)"),0.0)</f>
        <v>0</v>
      </c>
      <c r="W41" s="90">
        <v>0.0</v>
      </c>
      <c r="X41" s="90">
        <v>89.0</v>
      </c>
      <c r="Y41" s="90"/>
      <c r="Z41" s="92"/>
      <c r="AA41" s="92"/>
      <c r="AB41" s="92"/>
      <c r="AC41" s="92"/>
      <c r="AD41" s="92"/>
      <c r="AE41" s="93"/>
      <c r="AF41" s="93"/>
      <c r="AG41" s="93"/>
      <c r="AH41" s="93"/>
      <c r="AI41" s="94">
        <v>3.0</v>
      </c>
      <c r="AJ41" s="38">
        <f t="shared" si="2"/>
        <v>1</v>
      </c>
    </row>
    <row r="42">
      <c r="A42" s="69" t="s">
        <v>250</v>
      </c>
      <c r="B42" s="69" t="s">
        <v>164</v>
      </c>
      <c r="C42" s="70">
        <v>3255.0</v>
      </c>
      <c r="D42" s="152">
        <v>23.0</v>
      </c>
      <c r="E42" s="72">
        <v>0.21052631578947367</v>
      </c>
      <c r="F42" s="73">
        <f t="shared" si="3"/>
        <v>23</v>
      </c>
      <c r="G42" s="73"/>
      <c r="H42" s="73" t="s">
        <v>259</v>
      </c>
      <c r="I42" s="73" t="s">
        <v>259</v>
      </c>
      <c r="J42" s="74">
        <v>43910.92</v>
      </c>
      <c r="K42" s="41">
        <v>23.0</v>
      </c>
      <c r="L42" s="41"/>
      <c r="M42" s="76"/>
      <c r="N42" s="76"/>
      <c r="O42" s="76"/>
      <c r="P42" s="78"/>
      <c r="Q42" s="57"/>
      <c r="R42" s="65"/>
      <c r="S42" s="83">
        <f t="shared" si="1"/>
        <v>0</v>
      </c>
      <c r="T42" s="87"/>
      <c r="U42" s="88"/>
      <c r="V42" s="90">
        <f>IFERROR(__xludf.DUMMYFUNCTION("IF(COUNTUNIQUE(T42:U42,R42)=3,1,0)"),0.0)</f>
        <v>0</v>
      </c>
      <c r="W42" s="90">
        <v>0.0</v>
      </c>
      <c r="X42" s="90">
        <v>23.0</v>
      </c>
      <c r="Y42" s="90"/>
      <c r="Z42" s="92"/>
      <c r="AA42" s="92"/>
      <c r="AB42" s="92"/>
      <c r="AC42" s="92"/>
      <c r="AD42" s="92"/>
      <c r="AE42" s="93"/>
      <c r="AF42" s="93"/>
      <c r="AG42" s="93"/>
      <c r="AH42" s="93"/>
      <c r="AI42" s="94">
        <v>3.0</v>
      </c>
      <c r="AJ42" s="38">
        <f t="shared" si="2"/>
        <v>1</v>
      </c>
    </row>
    <row r="43">
      <c r="A43" s="69" t="s">
        <v>258</v>
      </c>
      <c r="B43" s="69" t="s">
        <v>164</v>
      </c>
      <c r="C43" s="70">
        <v>3457.0</v>
      </c>
      <c r="D43" s="152">
        <v>12.0</v>
      </c>
      <c r="E43" s="72">
        <v>0.0</v>
      </c>
      <c r="F43" s="73">
        <f t="shared" si="3"/>
        <v>12</v>
      </c>
      <c r="G43" s="73"/>
      <c r="H43" s="73" t="s">
        <v>266</v>
      </c>
      <c r="I43" s="73" t="s">
        <v>268</v>
      </c>
      <c r="J43" s="74">
        <v>43910.92</v>
      </c>
      <c r="K43" s="41">
        <v>12.0</v>
      </c>
      <c r="L43" s="41">
        <v>1.0</v>
      </c>
      <c r="N43" s="77">
        <v>1.0</v>
      </c>
      <c r="O43" s="76"/>
      <c r="P43" s="78"/>
      <c r="Q43" s="163"/>
      <c r="R43" s="65"/>
      <c r="S43" s="83">
        <f t="shared" si="1"/>
        <v>0</v>
      </c>
      <c r="T43" s="87"/>
      <c r="U43" s="88"/>
      <c r="V43" s="90">
        <f>IFERROR(__xludf.DUMMYFUNCTION("IF(COUNTUNIQUE(T43:U43,R43)=3,1,0)"),0.0)</f>
        <v>0</v>
      </c>
      <c r="W43" s="90">
        <v>0.0</v>
      </c>
      <c r="X43" s="90">
        <v>12.0</v>
      </c>
      <c r="Y43" s="90"/>
      <c r="Z43" s="92"/>
      <c r="AA43" s="92"/>
      <c r="AB43" s="92"/>
      <c r="AC43" s="92"/>
      <c r="AD43" s="92"/>
      <c r="AE43" s="93"/>
      <c r="AF43" s="93"/>
      <c r="AG43" s="93"/>
      <c r="AH43" s="93"/>
      <c r="AI43" s="94">
        <v>3.0</v>
      </c>
      <c r="AJ43" s="38">
        <f t="shared" si="2"/>
        <v>1</v>
      </c>
    </row>
    <row r="44">
      <c r="A44" s="101" t="s">
        <v>254</v>
      </c>
      <c r="B44" s="69" t="s">
        <v>164</v>
      </c>
      <c r="C44" s="70">
        <v>3354.0</v>
      </c>
      <c r="D44" s="152">
        <v>6.0</v>
      </c>
      <c r="E44" s="72">
        <v>5.0</v>
      </c>
      <c r="F44" s="73">
        <f t="shared" si="3"/>
        <v>6</v>
      </c>
      <c r="G44" s="73"/>
      <c r="H44" s="73" t="s">
        <v>273</v>
      </c>
      <c r="I44" s="73" t="s">
        <v>273</v>
      </c>
      <c r="J44" s="102">
        <v>43910.92</v>
      </c>
      <c r="K44" s="41">
        <v>6.0</v>
      </c>
      <c r="M44" s="41">
        <v>3.0</v>
      </c>
      <c r="N44" s="76"/>
      <c r="O44" s="76"/>
      <c r="P44" s="65"/>
      <c r="Q44" s="65"/>
      <c r="R44" s="65"/>
      <c r="S44" s="83">
        <f t="shared" si="1"/>
        <v>0</v>
      </c>
      <c r="T44" s="87"/>
      <c r="U44" s="88"/>
      <c r="V44" s="90">
        <f>IFERROR(__xludf.DUMMYFUNCTION("IF(COUNTUNIQUE(T44:U44,R44)=3,1,0)"),0.0)</f>
        <v>0</v>
      </c>
      <c r="W44" s="90">
        <v>0.0</v>
      </c>
      <c r="X44" s="90">
        <v>6.0</v>
      </c>
      <c r="Y44" s="90"/>
      <c r="Z44" s="92"/>
      <c r="AA44" s="92"/>
      <c r="AB44" s="92"/>
      <c r="AC44" s="92"/>
      <c r="AD44" s="92"/>
      <c r="AE44" s="93"/>
      <c r="AF44" s="93"/>
      <c r="AG44" s="93"/>
      <c r="AH44" s="93"/>
      <c r="AI44" s="94">
        <v>3.0</v>
      </c>
      <c r="AJ44" s="38">
        <f t="shared" si="2"/>
        <v>1</v>
      </c>
    </row>
    <row r="45">
      <c r="A45" s="69" t="s">
        <v>256</v>
      </c>
      <c r="B45" s="69" t="s">
        <v>164</v>
      </c>
      <c r="C45" s="70">
        <v>3355.0</v>
      </c>
      <c r="D45" s="152">
        <v>53.0</v>
      </c>
      <c r="E45" s="72">
        <v>0.1777777777777778</v>
      </c>
      <c r="F45" s="73">
        <f t="shared" si="3"/>
        <v>53</v>
      </c>
      <c r="G45" s="73">
        <v>53.0</v>
      </c>
      <c r="H45" s="73" t="s">
        <v>280</v>
      </c>
      <c r="I45" s="73" t="s">
        <v>281</v>
      </c>
      <c r="J45" s="74">
        <v>43910.92</v>
      </c>
      <c r="K45" s="41">
        <v>53.0</v>
      </c>
      <c r="L45" s="41"/>
      <c r="M45" s="77"/>
      <c r="N45" s="76"/>
      <c r="O45" s="76"/>
      <c r="P45" s="65"/>
      <c r="Q45" s="65"/>
      <c r="R45" s="65"/>
      <c r="S45" s="83">
        <f t="shared" si="1"/>
        <v>0</v>
      </c>
      <c r="T45" s="87"/>
      <c r="U45" s="88"/>
      <c r="V45" s="90">
        <f>IFERROR(__xludf.DUMMYFUNCTION("IF(COUNTUNIQUE(T45:U45,R45)=3,1,0)"),0.0)</f>
        <v>0</v>
      </c>
      <c r="W45" s="90">
        <v>0.0</v>
      </c>
      <c r="X45" s="90">
        <v>53.0</v>
      </c>
      <c r="Y45" s="90"/>
      <c r="Z45" s="92"/>
      <c r="AA45" s="92"/>
      <c r="AB45" s="92"/>
      <c r="AC45" s="92"/>
      <c r="AD45" s="92"/>
      <c r="AE45" s="93"/>
      <c r="AF45" s="93"/>
      <c r="AG45" s="93"/>
      <c r="AH45" s="93"/>
      <c r="AI45" s="94">
        <v>3.0</v>
      </c>
      <c r="AJ45" s="38">
        <f t="shared" si="2"/>
        <v>1</v>
      </c>
    </row>
    <row r="46">
      <c r="A46" s="101" t="s">
        <v>261</v>
      </c>
      <c r="B46" s="69" t="s">
        <v>164</v>
      </c>
      <c r="C46" s="70">
        <v>3256.0</v>
      </c>
      <c r="D46" s="152">
        <v>15.0</v>
      </c>
      <c r="E46" s="72">
        <v>0.875</v>
      </c>
      <c r="F46" s="73">
        <f t="shared" si="3"/>
        <v>15</v>
      </c>
      <c r="G46" s="73"/>
      <c r="H46" s="73" t="s">
        <v>288</v>
      </c>
      <c r="I46" s="73" t="s">
        <v>288</v>
      </c>
      <c r="J46" s="102">
        <v>43910.83275</v>
      </c>
      <c r="K46" s="41">
        <v>15.0</v>
      </c>
      <c r="L46" s="41"/>
      <c r="M46" s="77">
        <v>118.0</v>
      </c>
      <c r="N46" s="76"/>
      <c r="O46" s="76"/>
      <c r="P46" s="78"/>
      <c r="Q46" s="111"/>
      <c r="R46" s="162"/>
      <c r="S46" s="83">
        <f t="shared" si="1"/>
        <v>0</v>
      </c>
      <c r="T46" s="87"/>
      <c r="U46" s="88"/>
      <c r="V46" s="90">
        <f>IFERROR(__xludf.DUMMYFUNCTION("IF(COUNTUNIQUE(T46:U46,R46)=3,1,0)"),0.0)</f>
        <v>0</v>
      </c>
      <c r="W46" s="90">
        <v>0.0</v>
      </c>
      <c r="X46" s="90">
        <v>15.0</v>
      </c>
      <c r="Y46" s="90"/>
      <c r="Z46" s="92"/>
      <c r="AA46" s="92"/>
      <c r="AB46" s="92"/>
      <c r="AC46" s="92"/>
      <c r="AD46" s="92"/>
      <c r="AE46" s="93"/>
      <c r="AF46" s="93"/>
      <c r="AG46" s="93"/>
      <c r="AH46" s="93"/>
      <c r="AI46" s="94">
        <v>3.0</v>
      </c>
      <c r="AJ46" s="38">
        <f t="shared" si="2"/>
        <v>1</v>
      </c>
    </row>
    <row r="47">
      <c r="A47" s="69" t="s">
        <v>263</v>
      </c>
      <c r="B47" s="69" t="s">
        <v>164</v>
      </c>
      <c r="C47" s="70">
        <v>3155.0</v>
      </c>
      <c r="D47" s="152">
        <v>17.0</v>
      </c>
      <c r="E47" s="72">
        <v>0.3076923076923077</v>
      </c>
      <c r="F47" s="73">
        <f t="shared" si="3"/>
        <v>17</v>
      </c>
      <c r="G47" s="73">
        <v>17.0</v>
      </c>
      <c r="H47" s="73" t="s">
        <v>293</v>
      </c>
      <c r="I47" s="73" t="s">
        <v>293</v>
      </c>
      <c r="J47" s="74">
        <v>43910.68056</v>
      </c>
      <c r="K47" s="41">
        <v>17.0</v>
      </c>
      <c r="L47" s="41"/>
      <c r="M47" s="76"/>
      <c r="N47" s="76"/>
      <c r="O47" s="76"/>
      <c r="P47" s="78"/>
      <c r="Q47" s="65"/>
      <c r="R47" s="65"/>
      <c r="S47" s="83">
        <f t="shared" si="1"/>
        <v>0</v>
      </c>
      <c r="T47" s="87"/>
      <c r="U47" s="88"/>
      <c r="V47" s="90">
        <f>IFERROR(__xludf.DUMMYFUNCTION("IF(COUNTUNIQUE(T47:U47,R47)=3,1,0)"),0.0)</f>
        <v>0</v>
      </c>
      <c r="W47" s="90">
        <v>0.0</v>
      </c>
      <c r="X47" s="90">
        <v>17.0</v>
      </c>
      <c r="Y47" s="90"/>
      <c r="Z47" s="92"/>
      <c r="AA47" s="92"/>
      <c r="AB47" s="92"/>
      <c r="AC47" s="92"/>
      <c r="AD47" s="92"/>
      <c r="AE47" s="93"/>
      <c r="AF47" s="93"/>
      <c r="AG47" s="93"/>
      <c r="AH47" s="93"/>
      <c r="AI47" s="94">
        <v>3.0</v>
      </c>
      <c r="AJ47" s="38">
        <f t="shared" si="2"/>
        <v>1</v>
      </c>
    </row>
    <row r="48">
      <c r="A48" s="69" t="s">
        <v>265</v>
      </c>
      <c r="B48" s="69" t="s">
        <v>164</v>
      </c>
      <c r="C48" s="70">
        <v>3458.0</v>
      </c>
      <c r="D48" s="152">
        <v>15.0</v>
      </c>
      <c r="E48" s="72">
        <v>0.25</v>
      </c>
      <c r="F48" s="73">
        <f t="shared" si="3"/>
        <v>15</v>
      </c>
      <c r="G48" s="73"/>
      <c r="H48" s="73" t="s">
        <v>300</v>
      </c>
      <c r="I48" s="73" t="s">
        <v>300</v>
      </c>
      <c r="J48" s="74">
        <v>43910.91667</v>
      </c>
      <c r="K48" s="41">
        <v>15.0</v>
      </c>
      <c r="L48" s="41"/>
      <c r="M48" s="65"/>
      <c r="N48" s="65"/>
      <c r="O48" s="65"/>
      <c r="P48" s="78"/>
      <c r="Q48" s="111"/>
      <c r="R48" s="65"/>
      <c r="S48" s="83">
        <f t="shared" si="1"/>
        <v>0</v>
      </c>
      <c r="T48" s="87"/>
      <c r="U48" s="88"/>
      <c r="V48" s="90">
        <f>IFERROR(__xludf.DUMMYFUNCTION("IF(COUNTUNIQUE(T48:U48,R48)=3,1,0)"),0.0)</f>
        <v>0</v>
      </c>
      <c r="W48" s="90">
        <v>0.0</v>
      </c>
      <c r="X48" s="90">
        <v>15.0</v>
      </c>
      <c r="Y48" s="90"/>
      <c r="Z48" s="92"/>
      <c r="AA48" s="92"/>
      <c r="AB48" s="92"/>
      <c r="AC48" s="92"/>
      <c r="AD48" s="92"/>
      <c r="AE48" s="93"/>
      <c r="AF48" s="93"/>
      <c r="AG48" s="93"/>
      <c r="AH48" s="93"/>
      <c r="AI48" s="94">
        <v>3.0</v>
      </c>
      <c r="AJ48" s="38">
        <f t="shared" si="2"/>
        <v>1</v>
      </c>
    </row>
    <row r="49">
      <c r="A49" s="69" t="s">
        <v>269</v>
      </c>
      <c r="B49" s="69" t="s">
        <v>95</v>
      </c>
      <c r="C49" s="70">
        <v>3403.0</v>
      </c>
      <c r="D49" s="152">
        <v>31.0</v>
      </c>
      <c r="E49" s="72">
        <v>0.03333333333333344</v>
      </c>
      <c r="F49" s="73">
        <f t="shared" si="3"/>
        <v>31</v>
      </c>
      <c r="G49" s="73"/>
      <c r="H49" s="73" t="s">
        <v>305</v>
      </c>
      <c r="I49" s="73" t="s">
        <v>305</v>
      </c>
      <c r="J49" s="74">
        <v>43910.92</v>
      </c>
      <c r="K49" s="41">
        <v>31.0</v>
      </c>
      <c r="L49" s="41"/>
      <c r="M49" s="57"/>
      <c r="N49" s="57"/>
      <c r="O49" s="57"/>
      <c r="P49" s="103"/>
      <c r="Q49" s="154"/>
      <c r="R49" s="57"/>
      <c r="S49" s="83">
        <f t="shared" si="1"/>
        <v>0</v>
      </c>
      <c r="T49" s="87"/>
      <c r="U49" s="161"/>
      <c r="V49" s="90">
        <f>IFERROR(__xludf.DUMMYFUNCTION("IF(COUNTUNIQUE(T49:U49,R49)=3,1,0)"),0.0)</f>
        <v>0</v>
      </c>
      <c r="W49" s="90">
        <v>0.0</v>
      </c>
      <c r="X49" s="90">
        <v>31.0</v>
      </c>
      <c r="Y49" s="90"/>
      <c r="Z49" s="98"/>
      <c r="AA49" s="98"/>
      <c r="AB49" s="98"/>
      <c r="AC49" s="98"/>
      <c r="AD49" s="98"/>
      <c r="AE49" s="112"/>
      <c r="AF49" s="112"/>
      <c r="AG49" s="112"/>
      <c r="AH49" s="112"/>
      <c r="AI49" s="94">
        <v>3.0</v>
      </c>
      <c r="AJ49" s="38">
        <f t="shared" si="2"/>
        <v>1</v>
      </c>
    </row>
    <row r="50">
      <c r="A50" s="69" t="s">
        <v>271</v>
      </c>
      <c r="B50" s="69" t="s">
        <v>95</v>
      </c>
      <c r="C50" s="70">
        <v>3404.0</v>
      </c>
      <c r="D50" s="152">
        <v>101.0</v>
      </c>
      <c r="E50" s="72">
        <v>0.2168674698795181</v>
      </c>
      <c r="F50" s="73">
        <f t="shared" si="3"/>
        <v>101</v>
      </c>
      <c r="G50" s="73"/>
      <c r="H50" s="73" t="s">
        <v>311</v>
      </c>
      <c r="I50" s="73" t="s">
        <v>314</v>
      </c>
      <c r="J50" s="74">
        <v>43910.92</v>
      </c>
      <c r="K50" s="41">
        <v>108.0</v>
      </c>
      <c r="L50" s="41"/>
      <c r="M50" s="65">
        <v>298.0</v>
      </c>
      <c r="N50" s="65"/>
      <c r="O50" s="65"/>
      <c r="P50" s="78">
        <v>43911.52013888889</v>
      </c>
      <c r="Q50" s="164" t="s">
        <v>311</v>
      </c>
      <c r="R50" s="65" t="s">
        <v>319</v>
      </c>
      <c r="S50" s="83">
        <f t="shared" si="1"/>
        <v>7</v>
      </c>
      <c r="T50" s="87"/>
      <c r="U50" s="165"/>
      <c r="V50" s="90">
        <f>IFERROR(__xludf.DUMMYFUNCTION("IF(COUNTUNIQUE(T50:U50,R50)=3,1,0)"),0.0)</f>
        <v>0</v>
      </c>
      <c r="W50" s="90">
        <v>0.0</v>
      </c>
      <c r="X50" s="90">
        <v>101.0</v>
      </c>
      <c r="Y50" s="90"/>
      <c r="Z50" s="92"/>
      <c r="AA50" s="92"/>
      <c r="AB50" s="92"/>
      <c r="AC50" s="92"/>
      <c r="AD50" s="92"/>
      <c r="AE50" s="93"/>
      <c r="AF50" s="93"/>
      <c r="AG50" s="93"/>
      <c r="AH50" s="93"/>
      <c r="AI50" s="94">
        <v>3.0</v>
      </c>
      <c r="AJ50" s="38">
        <f t="shared" si="2"/>
        <v>1.069306931</v>
      </c>
    </row>
    <row r="51">
      <c r="A51" s="69" t="s">
        <v>271</v>
      </c>
      <c r="B51" s="69" t="s">
        <v>164</v>
      </c>
      <c r="C51" s="70">
        <v>3459.0</v>
      </c>
      <c r="D51" s="152">
        <v>91.0</v>
      </c>
      <c r="E51" s="72">
        <v>0.22972972972972983</v>
      </c>
      <c r="F51" s="73">
        <f t="shared" si="3"/>
        <v>91</v>
      </c>
      <c r="G51" s="73"/>
      <c r="H51" s="73" t="s">
        <v>311</v>
      </c>
      <c r="I51" s="73" t="s">
        <v>314</v>
      </c>
      <c r="J51" s="74">
        <v>43910.92</v>
      </c>
      <c r="K51" s="41">
        <v>107.0</v>
      </c>
      <c r="L51" s="41"/>
      <c r="M51" s="65">
        <v>566.0</v>
      </c>
      <c r="N51" s="65"/>
      <c r="O51" s="65"/>
      <c r="P51" s="78">
        <v>43911.52013888889</v>
      </c>
      <c r="Q51" s="164" t="s">
        <v>311</v>
      </c>
      <c r="R51" s="65" t="s">
        <v>319</v>
      </c>
      <c r="S51" s="83">
        <f t="shared" si="1"/>
        <v>16</v>
      </c>
      <c r="T51" s="87"/>
      <c r="U51" s="88"/>
      <c r="V51" s="90">
        <f>IFERROR(__xludf.DUMMYFUNCTION("IF(COUNTUNIQUE(T51:U51,R51)=3,1,0)"),0.0)</f>
        <v>0</v>
      </c>
      <c r="W51" s="90">
        <v>0.0</v>
      </c>
      <c r="X51" s="90">
        <v>91.0</v>
      </c>
      <c r="Y51" s="90"/>
      <c r="Z51" s="92"/>
      <c r="AA51" s="92"/>
      <c r="AB51" s="92"/>
      <c r="AC51" s="92"/>
      <c r="AD51" s="92"/>
      <c r="AE51" s="93"/>
      <c r="AF51" s="93"/>
      <c r="AG51" s="93"/>
      <c r="AH51" s="93"/>
      <c r="AI51" s="94">
        <v>3.0</v>
      </c>
      <c r="AJ51" s="38">
        <f t="shared" si="2"/>
        <v>1.175824176</v>
      </c>
    </row>
    <row r="52">
      <c r="A52" s="69" t="s">
        <v>275</v>
      </c>
      <c r="B52" s="69" t="s">
        <v>164</v>
      </c>
      <c r="C52" s="70">
        <v>3356.0</v>
      </c>
      <c r="D52" s="152">
        <v>24.0</v>
      </c>
      <c r="E52" s="72">
        <v>0.09090909090909083</v>
      </c>
      <c r="F52" s="73">
        <f t="shared" si="3"/>
        <v>24</v>
      </c>
      <c r="G52" s="73"/>
      <c r="H52" s="73" t="s">
        <v>330</v>
      </c>
      <c r="I52" s="73" t="s">
        <v>333</v>
      </c>
      <c r="J52" s="74">
        <v>43910.82726</v>
      </c>
      <c r="K52" s="41">
        <v>24.0</v>
      </c>
      <c r="L52" s="41"/>
      <c r="M52" s="57">
        <v>90.0</v>
      </c>
      <c r="N52" s="57"/>
      <c r="O52" s="57"/>
      <c r="P52" s="78"/>
      <c r="Q52" s="111"/>
      <c r="R52" s="162"/>
      <c r="S52" s="83">
        <f t="shared" si="1"/>
        <v>0</v>
      </c>
      <c r="T52" s="87"/>
      <c r="U52" s="161"/>
      <c r="V52" s="90">
        <f>IFERROR(__xludf.DUMMYFUNCTION("IF(COUNTUNIQUE(T52:U52,R52)=3,1,0)"),0.0)</f>
        <v>0</v>
      </c>
      <c r="W52" s="90">
        <v>0.0</v>
      </c>
      <c r="X52" s="90">
        <v>24.0</v>
      </c>
      <c r="Y52" s="90"/>
      <c r="Z52" s="98"/>
      <c r="AA52" s="98"/>
      <c r="AB52" s="98"/>
      <c r="AC52" s="98"/>
      <c r="AD52" s="98"/>
      <c r="AE52" s="112"/>
      <c r="AF52" s="112"/>
      <c r="AG52" s="112"/>
      <c r="AH52" s="112"/>
      <c r="AI52" s="94">
        <v>3.0</v>
      </c>
      <c r="AJ52" s="38">
        <f t="shared" si="2"/>
        <v>1</v>
      </c>
    </row>
    <row r="53">
      <c r="A53" s="69" t="s">
        <v>277</v>
      </c>
      <c r="B53" s="69" t="s">
        <v>164</v>
      </c>
      <c r="C53" s="70">
        <v>3157.0</v>
      </c>
      <c r="D53" s="152">
        <v>15.0</v>
      </c>
      <c r="E53" s="72">
        <v>0.36363636363636354</v>
      </c>
      <c r="F53" s="73">
        <f t="shared" si="3"/>
        <v>15</v>
      </c>
      <c r="G53" s="73"/>
      <c r="H53" s="73" t="s">
        <v>338</v>
      </c>
      <c r="I53" s="166" t="s">
        <v>338</v>
      </c>
      <c r="J53" s="74">
        <v>43910.91667</v>
      </c>
      <c r="K53" s="41">
        <v>15.0</v>
      </c>
      <c r="L53" s="41"/>
      <c r="M53" s="65"/>
      <c r="N53" s="65"/>
      <c r="O53" s="65"/>
      <c r="P53" s="78"/>
      <c r="Q53" s="111"/>
      <c r="R53" s="65"/>
      <c r="S53" s="83">
        <f t="shared" si="1"/>
        <v>0</v>
      </c>
      <c r="T53" s="87"/>
      <c r="U53" s="88"/>
      <c r="V53" s="90">
        <f>IFERROR(__xludf.DUMMYFUNCTION("IF(COUNTUNIQUE(T53:U53,R53)=3,1,0)"),0.0)</f>
        <v>0</v>
      </c>
      <c r="W53" s="90">
        <v>0.0</v>
      </c>
      <c r="X53" s="90">
        <v>15.0</v>
      </c>
      <c r="Y53" s="90"/>
      <c r="Z53" s="92"/>
      <c r="AA53" s="92"/>
      <c r="AB53" s="92"/>
      <c r="AC53" s="92"/>
      <c r="AD53" s="92"/>
      <c r="AE53" s="93"/>
      <c r="AF53" s="93"/>
      <c r="AG53" s="93"/>
      <c r="AH53" s="93"/>
      <c r="AI53" s="94">
        <v>3.0</v>
      </c>
      <c r="AJ53" s="38">
        <f t="shared" si="2"/>
        <v>1</v>
      </c>
    </row>
    <row r="54">
      <c r="A54" s="69" t="s">
        <v>279</v>
      </c>
      <c r="B54" s="69" t="s">
        <v>164</v>
      </c>
      <c r="C54" s="70">
        <v>3241.0</v>
      </c>
      <c r="D54" s="152">
        <v>304.0</v>
      </c>
      <c r="E54" s="72">
        <v>0.2773109243697478</v>
      </c>
      <c r="F54" s="73">
        <f t="shared" si="3"/>
        <v>304</v>
      </c>
      <c r="G54" s="73">
        <v>304.0</v>
      </c>
      <c r="H54" s="73" t="s">
        <v>345</v>
      </c>
      <c r="I54" s="166" t="s">
        <v>345</v>
      </c>
      <c r="J54" s="74">
        <v>43910.73681</v>
      </c>
      <c r="K54" s="41">
        <v>285.0</v>
      </c>
      <c r="L54" s="41"/>
      <c r="M54" s="167"/>
      <c r="N54" s="167"/>
      <c r="O54" s="168"/>
      <c r="P54" s="169">
        <v>43910.583333333336</v>
      </c>
      <c r="Q54" s="107" t="s">
        <v>352</v>
      </c>
      <c r="R54" s="65" t="s">
        <v>355</v>
      </c>
      <c r="S54" s="83">
        <f t="shared" si="1"/>
        <v>-19</v>
      </c>
      <c r="T54" s="87"/>
      <c r="U54" s="161"/>
      <c r="V54" s="90">
        <f>IFERROR(__xludf.DUMMYFUNCTION("IF(COUNTUNIQUE(T54:U54,R54)=3,1,0)"),0.0)</f>
        <v>0</v>
      </c>
      <c r="W54" s="90">
        <v>0.0</v>
      </c>
      <c r="X54" s="90">
        <v>304.0</v>
      </c>
      <c r="Y54" s="90"/>
      <c r="Z54" s="98"/>
      <c r="AA54" s="98"/>
      <c r="AB54" s="98"/>
      <c r="AC54" s="98"/>
      <c r="AD54" s="98"/>
      <c r="AE54" s="112"/>
      <c r="AF54" s="112"/>
      <c r="AG54" s="112"/>
      <c r="AH54" s="112"/>
      <c r="AI54" s="94">
        <v>3.0</v>
      </c>
      <c r="AJ54" s="38">
        <f t="shared" si="2"/>
        <v>0.9375</v>
      </c>
    </row>
    <row r="55">
      <c r="A55" s="101" t="s">
        <v>283</v>
      </c>
      <c r="B55" s="69" t="s">
        <v>164</v>
      </c>
      <c r="C55" s="70">
        <v>3357.0</v>
      </c>
      <c r="D55" s="152">
        <v>25.0</v>
      </c>
      <c r="E55" s="72">
        <v>0.13636363636363646</v>
      </c>
      <c r="F55" s="73">
        <f t="shared" si="3"/>
        <v>25</v>
      </c>
      <c r="G55" s="73"/>
      <c r="H55" s="73" t="s">
        <v>358</v>
      </c>
      <c r="I55" s="73" t="s">
        <v>358</v>
      </c>
      <c r="J55" s="102">
        <v>43910.81361</v>
      </c>
      <c r="K55" s="41">
        <v>25.0</v>
      </c>
      <c r="L55" s="41"/>
      <c r="M55" s="65">
        <v>130.0</v>
      </c>
      <c r="N55" s="65"/>
      <c r="O55" s="65"/>
      <c r="P55" s="78"/>
      <c r="Q55" s="111"/>
      <c r="R55" s="162"/>
      <c r="S55" s="83">
        <f t="shared" si="1"/>
        <v>0</v>
      </c>
      <c r="T55" s="87"/>
      <c r="U55" s="88"/>
      <c r="V55" s="90">
        <f>IFERROR(__xludf.DUMMYFUNCTION("IF(COUNTUNIQUE(T55:U55,R55)=3,1,0)"),0.0)</f>
        <v>0</v>
      </c>
      <c r="W55" s="90">
        <v>0.0</v>
      </c>
      <c r="X55" s="90">
        <v>25.0</v>
      </c>
      <c r="Y55" s="90"/>
      <c r="Z55" s="92"/>
      <c r="AA55" s="92"/>
      <c r="AB55" s="92"/>
      <c r="AC55" s="92"/>
      <c r="AD55" s="92"/>
      <c r="AE55" s="93"/>
      <c r="AF55" s="93"/>
      <c r="AG55" s="93"/>
      <c r="AH55" s="93"/>
      <c r="AI55" s="94">
        <v>3.0</v>
      </c>
      <c r="AJ55" s="38">
        <f t="shared" si="2"/>
        <v>1</v>
      </c>
    </row>
    <row r="56">
      <c r="A56" s="69" t="s">
        <v>285</v>
      </c>
      <c r="B56" s="69" t="s">
        <v>95</v>
      </c>
      <c r="C56" s="70">
        <v>3102.0</v>
      </c>
      <c r="D56" s="152">
        <v>18.0</v>
      </c>
      <c r="E56" s="72">
        <v>0.8</v>
      </c>
      <c r="F56" s="73">
        <f t="shared" si="3"/>
        <v>18</v>
      </c>
      <c r="G56" s="73"/>
      <c r="H56" s="73" t="s">
        <v>365</v>
      </c>
      <c r="I56" s="73" t="s">
        <v>365</v>
      </c>
      <c r="J56" s="74">
        <v>43910.91667</v>
      </c>
      <c r="K56" s="41">
        <v>18.0</v>
      </c>
      <c r="L56" s="41"/>
      <c r="M56" s="65">
        <v>45.0</v>
      </c>
      <c r="N56" s="65"/>
      <c r="O56" s="65"/>
      <c r="P56" s="78"/>
      <c r="Q56" s="105"/>
      <c r="R56" s="65"/>
      <c r="S56" s="83">
        <f t="shared" si="1"/>
        <v>0</v>
      </c>
      <c r="T56" s="87"/>
      <c r="U56" s="88"/>
      <c r="V56" s="90">
        <f>IFERROR(__xludf.DUMMYFUNCTION("IF(COUNTUNIQUE(T56:U56,R56)=3,1,0)"),0.0)</f>
        <v>0</v>
      </c>
      <c r="W56" s="90">
        <v>0.0</v>
      </c>
      <c r="X56" s="90">
        <v>18.0</v>
      </c>
      <c r="Y56" s="90"/>
      <c r="Z56" s="92"/>
      <c r="AA56" s="92"/>
      <c r="AB56" s="92"/>
      <c r="AC56" s="92"/>
      <c r="AD56" s="92"/>
      <c r="AE56" s="93"/>
      <c r="AF56" s="93"/>
      <c r="AG56" s="93"/>
      <c r="AH56" s="93"/>
      <c r="AI56" s="94">
        <v>3.0</v>
      </c>
      <c r="AJ56" s="38">
        <f t="shared" si="2"/>
        <v>1</v>
      </c>
    </row>
    <row r="57">
      <c r="A57" s="69" t="s">
        <v>287</v>
      </c>
      <c r="B57" s="69" t="s">
        <v>164</v>
      </c>
      <c r="C57" s="70">
        <v>3257.0</v>
      </c>
      <c r="D57" s="152">
        <v>23.0</v>
      </c>
      <c r="E57" s="72">
        <v>0.21052631578947367</v>
      </c>
      <c r="F57" s="73">
        <f t="shared" si="3"/>
        <v>23</v>
      </c>
      <c r="G57" s="73"/>
      <c r="H57" s="73" t="s">
        <v>288</v>
      </c>
      <c r="I57" s="73" t="s">
        <v>372</v>
      </c>
      <c r="J57" s="74">
        <v>43910.91667</v>
      </c>
      <c r="K57" s="41">
        <v>23.0</v>
      </c>
      <c r="L57" s="41"/>
      <c r="M57" s="57"/>
      <c r="N57" s="57"/>
      <c r="O57" s="57"/>
      <c r="P57" s="78"/>
      <c r="Q57" s="111"/>
      <c r="R57" s="65"/>
      <c r="S57" s="83">
        <f t="shared" si="1"/>
        <v>0</v>
      </c>
      <c r="T57" s="87"/>
      <c r="U57" s="170"/>
      <c r="V57" s="90">
        <f>IFERROR(__xludf.DUMMYFUNCTION("IF(COUNTUNIQUE(T57:U57,R57)=3,1,0)"),0.0)</f>
        <v>0</v>
      </c>
      <c r="W57" s="90">
        <v>0.0</v>
      </c>
      <c r="X57" s="90">
        <v>23.0</v>
      </c>
      <c r="Y57" s="90"/>
      <c r="Z57" s="98"/>
      <c r="AA57" s="98"/>
      <c r="AB57" s="98"/>
      <c r="AC57" s="98"/>
      <c r="AD57" s="98"/>
      <c r="AE57" s="112"/>
      <c r="AF57" s="112"/>
      <c r="AG57" s="112"/>
      <c r="AH57" s="112"/>
      <c r="AI57" s="94">
        <v>3.0</v>
      </c>
      <c r="AJ57" s="38">
        <f t="shared" si="2"/>
        <v>1</v>
      </c>
    </row>
    <row r="58">
      <c r="A58" s="69" t="s">
        <v>290</v>
      </c>
      <c r="B58" s="69" t="s">
        <v>164</v>
      </c>
      <c r="C58" s="70">
        <v>3359.0</v>
      </c>
      <c r="D58" s="152">
        <v>43.0</v>
      </c>
      <c r="E58" s="72">
        <v>0.16216216216216206</v>
      </c>
      <c r="F58" s="73">
        <f t="shared" si="3"/>
        <v>43</v>
      </c>
      <c r="G58" s="73">
        <v>43.0</v>
      </c>
      <c r="H58" s="73" t="s">
        <v>379</v>
      </c>
      <c r="I58" s="73" t="s">
        <v>379</v>
      </c>
      <c r="J58" s="74">
        <v>43910.375</v>
      </c>
      <c r="K58" s="41">
        <v>43.0</v>
      </c>
      <c r="L58" s="41"/>
      <c r="M58" s="65">
        <v>290.0</v>
      </c>
      <c r="N58" s="65"/>
      <c r="O58" s="65"/>
      <c r="P58" s="78"/>
      <c r="Q58" s="65"/>
      <c r="R58" s="65"/>
      <c r="S58" s="83">
        <f t="shared" si="1"/>
        <v>0</v>
      </c>
      <c r="T58" s="87"/>
      <c r="U58" s="88"/>
      <c r="V58" s="90">
        <f>IFERROR(__xludf.DUMMYFUNCTION("IF(COUNTUNIQUE(T58:U58,R58)=3,1,0)"),0.0)</f>
        <v>0</v>
      </c>
      <c r="W58" s="90">
        <v>0.0</v>
      </c>
      <c r="X58" s="90">
        <v>43.0</v>
      </c>
      <c r="Y58" s="90"/>
      <c r="Z58" s="92"/>
      <c r="AA58" s="92"/>
      <c r="AB58" s="92"/>
      <c r="AC58" s="92"/>
      <c r="AD58" s="92"/>
      <c r="AE58" s="93"/>
      <c r="AF58" s="93"/>
      <c r="AG58" s="93"/>
      <c r="AH58" s="93"/>
      <c r="AI58" s="94">
        <v>3.0</v>
      </c>
      <c r="AJ58" s="38">
        <f t="shared" si="2"/>
        <v>1</v>
      </c>
    </row>
    <row r="59">
      <c r="A59" s="69" t="s">
        <v>292</v>
      </c>
      <c r="B59" s="69" t="s">
        <v>164</v>
      </c>
      <c r="C59" s="70">
        <v>3360.0</v>
      </c>
      <c r="D59" s="152">
        <v>5.0</v>
      </c>
      <c r="E59" s="72">
        <v>0.6666666666666667</v>
      </c>
      <c r="F59" s="73">
        <f t="shared" si="3"/>
        <v>5</v>
      </c>
      <c r="G59" s="73"/>
      <c r="H59" s="73" t="s">
        <v>386</v>
      </c>
      <c r="I59" s="73" t="s">
        <v>386</v>
      </c>
      <c r="J59" s="74">
        <v>43910.91667</v>
      </c>
      <c r="K59" s="41">
        <v>5.0</v>
      </c>
      <c r="L59" s="41"/>
      <c r="M59" s="65">
        <v>8.0</v>
      </c>
      <c r="N59" s="65"/>
      <c r="O59" s="65"/>
      <c r="P59" s="78"/>
      <c r="Q59" s="111"/>
      <c r="R59" s="65"/>
      <c r="S59" s="83">
        <f t="shared" si="1"/>
        <v>0</v>
      </c>
      <c r="T59" s="87"/>
      <c r="U59" s="88"/>
      <c r="V59" s="90">
        <f>IFERROR(__xludf.DUMMYFUNCTION("IF(COUNTUNIQUE(T59:U59,R59)=3,1,0)"),0.0)</f>
        <v>0</v>
      </c>
      <c r="W59" s="90">
        <v>0.0</v>
      </c>
      <c r="X59" s="90">
        <v>5.0</v>
      </c>
      <c r="Y59" s="90"/>
      <c r="Z59" s="92"/>
      <c r="AA59" s="92"/>
      <c r="AB59" s="92"/>
      <c r="AC59" s="92"/>
      <c r="AD59" s="92"/>
      <c r="AE59" s="93"/>
      <c r="AF59" s="93"/>
      <c r="AG59" s="93"/>
      <c r="AH59" s="93"/>
      <c r="AI59" s="94">
        <v>3.0</v>
      </c>
      <c r="AJ59" s="38">
        <f t="shared" si="2"/>
        <v>1</v>
      </c>
    </row>
    <row r="60">
      <c r="A60" s="69" t="s">
        <v>295</v>
      </c>
      <c r="B60" s="69" t="s">
        <v>164</v>
      </c>
      <c r="C60" s="70">
        <v>3460.0</v>
      </c>
      <c r="D60" s="152">
        <v>33.0</v>
      </c>
      <c r="E60" s="72">
        <v>0.5</v>
      </c>
      <c r="F60" s="73">
        <f t="shared" si="3"/>
        <v>33</v>
      </c>
      <c r="G60" s="73"/>
      <c r="H60" s="73" t="s">
        <v>393</v>
      </c>
      <c r="I60" s="73" t="s">
        <v>396</v>
      </c>
      <c r="J60" s="74">
        <v>43910.83098</v>
      </c>
      <c r="K60" s="41">
        <v>33.0</v>
      </c>
      <c r="L60" s="41"/>
      <c r="M60" s="65">
        <v>185.0</v>
      </c>
      <c r="N60" s="65"/>
      <c r="O60" s="65"/>
      <c r="P60" s="78"/>
      <c r="Q60" s="111"/>
      <c r="R60" s="162"/>
      <c r="S60" s="83">
        <f t="shared" si="1"/>
        <v>0</v>
      </c>
      <c r="T60" s="87"/>
      <c r="U60" s="88"/>
      <c r="V60" s="90">
        <f>IFERROR(__xludf.DUMMYFUNCTION("IF(COUNTUNIQUE(T60:U60,R60)=3,1,0)"),0.0)</f>
        <v>0</v>
      </c>
      <c r="W60" s="90">
        <v>0.0</v>
      </c>
      <c r="X60" s="90">
        <v>33.0</v>
      </c>
      <c r="Y60" s="90"/>
      <c r="Z60" s="92"/>
      <c r="AA60" s="92"/>
      <c r="AB60" s="92"/>
      <c r="AC60" s="92"/>
      <c r="AD60" s="92"/>
      <c r="AE60" s="93"/>
      <c r="AF60" s="93"/>
      <c r="AG60" s="93"/>
      <c r="AH60" s="93"/>
      <c r="AI60" s="94">
        <v>3.0</v>
      </c>
      <c r="AJ60" s="38">
        <f t="shared" si="2"/>
        <v>1</v>
      </c>
    </row>
    <row r="61">
      <c r="A61" s="69" t="s">
        <v>297</v>
      </c>
      <c r="B61" s="69" t="s">
        <v>164</v>
      </c>
      <c r="C61" s="70">
        <v>3361.0</v>
      </c>
      <c r="D61" s="152">
        <v>24.0</v>
      </c>
      <c r="E61" s="72">
        <v>0.04347826086956519</v>
      </c>
      <c r="F61" s="73">
        <f t="shared" si="3"/>
        <v>24</v>
      </c>
      <c r="G61" s="73"/>
      <c r="H61" s="73" t="s">
        <v>401</v>
      </c>
      <c r="I61" s="73" t="s">
        <v>401</v>
      </c>
      <c r="J61" s="74">
        <v>43910.81361</v>
      </c>
      <c r="K61" s="41">
        <v>24.0</v>
      </c>
      <c r="L61" s="41"/>
      <c r="M61" s="57"/>
      <c r="N61" s="57"/>
      <c r="O61" s="57"/>
      <c r="P61" s="78"/>
      <c r="Q61" s="111"/>
      <c r="R61" s="162"/>
      <c r="S61" s="83">
        <f t="shared" si="1"/>
        <v>0</v>
      </c>
      <c r="T61" s="87"/>
      <c r="U61" s="161"/>
      <c r="V61" s="90">
        <f>IFERROR(__xludf.DUMMYFUNCTION("IF(COUNTUNIQUE(T61:U61,R61)=3,1,0)"),0.0)</f>
        <v>0</v>
      </c>
      <c r="W61" s="90">
        <v>0.0</v>
      </c>
      <c r="X61" s="90">
        <v>24.0</v>
      </c>
      <c r="Y61" s="90"/>
      <c r="Z61" s="98"/>
      <c r="AA61" s="98"/>
      <c r="AB61" s="98"/>
      <c r="AC61" s="98"/>
      <c r="AD61" s="98"/>
      <c r="AE61" s="112"/>
      <c r="AF61" s="112"/>
      <c r="AG61" s="112"/>
      <c r="AH61" s="112"/>
      <c r="AI61" s="94">
        <v>3.0</v>
      </c>
      <c r="AJ61" s="38">
        <f t="shared" si="2"/>
        <v>1</v>
      </c>
    </row>
    <row r="62">
      <c r="A62" s="69" t="s">
        <v>299</v>
      </c>
      <c r="B62" s="69" t="s">
        <v>164</v>
      </c>
      <c r="C62" s="70">
        <v>3461.0</v>
      </c>
      <c r="D62" s="152">
        <v>5.0</v>
      </c>
      <c r="E62" s="72">
        <v>0.25</v>
      </c>
      <c r="F62" s="73">
        <f t="shared" si="3"/>
        <v>5</v>
      </c>
      <c r="G62" s="73"/>
      <c r="H62" s="73" t="s">
        <v>408</v>
      </c>
      <c r="I62" s="73" t="s">
        <v>408</v>
      </c>
      <c r="J62" s="74">
        <v>43910.81361</v>
      </c>
      <c r="K62" s="41">
        <v>5.0</v>
      </c>
      <c r="L62" s="41"/>
      <c r="M62" s="65"/>
      <c r="N62" s="65"/>
      <c r="O62" s="65"/>
      <c r="P62" s="78"/>
      <c r="Q62" s="111"/>
      <c r="R62" s="162"/>
      <c r="S62" s="83">
        <f t="shared" si="1"/>
        <v>0</v>
      </c>
      <c r="T62" s="87"/>
      <c r="U62" s="88"/>
      <c r="V62" s="90">
        <f>IFERROR(__xludf.DUMMYFUNCTION("IF(COUNTUNIQUE(T62:U62,R62)=3,1,0)"),0.0)</f>
        <v>0</v>
      </c>
      <c r="W62" s="90">
        <v>0.0</v>
      </c>
      <c r="X62" s="90">
        <v>5.0</v>
      </c>
      <c r="Y62" s="90"/>
      <c r="Z62" s="92"/>
      <c r="AA62" s="92"/>
      <c r="AB62" s="92"/>
      <c r="AC62" s="92"/>
      <c r="AD62" s="92"/>
      <c r="AE62" s="93"/>
      <c r="AF62" s="93"/>
      <c r="AG62" s="93"/>
      <c r="AH62" s="93"/>
      <c r="AI62" s="94">
        <v>3.0</v>
      </c>
      <c r="AJ62" s="38">
        <f t="shared" si="2"/>
        <v>1</v>
      </c>
    </row>
    <row r="63">
      <c r="A63" s="69" t="s">
        <v>302</v>
      </c>
      <c r="B63" s="69" t="s">
        <v>95</v>
      </c>
      <c r="C63" s="70">
        <v>3405.0</v>
      </c>
      <c r="D63" s="152">
        <v>5.0</v>
      </c>
      <c r="E63" s="72">
        <v>0.0</v>
      </c>
      <c r="F63" s="73">
        <f t="shared" si="3"/>
        <v>5</v>
      </c>
      <c r="G63" s="73"/>
      <c r="H63" s="73" t="s">
        <v>415</v>
      </c>
      <c r="I63" s="73" t="s">
        <v>418</v>
      </c>
      <c r="J63" s="74">
        <v>43910.81361</v>
      </c>
      <c r="K63" s="41">
        <v>5.0</v>
      </c>
      <c r="L63" s="65"/>
      <c r="M63" s="65"/>
      <c r="N63" s="65"/>
      <c r="O63" s="65"/>
      <c r="P63" s="78"/>
      <c r="Q63" s="111"/>
      <c r="R63" s="162"/>
      <c r="S63" s="83">
        <f t="shared" si="1"/>
        <v>0</v>
      </c>
      <c r="T63" s="87"/>
      <c r="U63" s="88"/>
      <c r="V63" s="90">
        <f>IFERROR(__xludf.DUMMYFUNCTION("IF(COUNTUNIQUE(T63:U63,R63)=3,1,0)"),0.0)</f>
        <v>0</v>
      </c>
      <c r="W63" s="90">
        <v>0.0</v>
      </c>
      <c r="X63" s="90">
        <v>5.0</v>
      </c>
      <c r="Y63" s="90"/>
      <c r="Z63" s="92"/>
      <c r="AA63" s="92"/>
      <c r="AB63" s="92"/>
      <c r="AC63" s="92"/>
      <c r="AD63" s="92"/>
      <c r="AE63" s="93"/>
      <c r="AF63" s="93"/>
      <c r="AG63" s="93"/>
      <c r="AH63" s="93"/>
      <c r="AI63" s="94">
        <v>3.0</v>
      </c>
      <c r="AJ63" s="38">
        <f t="shared" si="2"/>
        <v>1</v>
      </c>
    </row>
    <row r="64">
      <c r="A64" s="69" t="s">
        <v>304</v>
      </c>
      <c r="B64" s="69" t="s">
        <v>164</v>
      </c>
      <c r="C64" s="70">
        <v>3462.0</v>
      </c>
      <c r="D64" s="152">
        <v>4.0</v>
      </c>
      <c r="E64" s="72">
        <v>0.0</v>
      </c>
      <c r="F64" s="73">
        <f t="shared" si="3"/>
        <v>4</v>
      </c>
      <c r="G64" s="73"/>
      <c r="H64" s="73" t="s">
        <v>423</v>
      </c>
      <c r="I64" s="73" t="s">
        <v>423</v>
      </c>
      <c r="J64" s="74">
        <v>43910.92</v>
      </c>
      <c r="K64" s="41">
        <v>4.0</v>
      </c>
      <c r="L64" s="65"/>
      <c r="M64" s="65">
        <v>4.0</v>
      </c>
      <c r="N64" s="65"/>
      <c r="O64" s="65"/>
      <c r="P64" s="78"/>
      <c r="Q64" s="65"/>
      <c r="R64" s="65"/>
      <c r="S64" s="83">
        <f t="shared" si="1"/>
        <v>0</v>
      </c>
      <c r="T64" s="87"/>
      <c r="U64" s="88"/>
      <c r="V64" s="90">
        <f>IFERROR(__xludf.DUMMYFUNCTION("IF(COUNTUNIQUE(T64:U64,R64)=3,1,0)"),0.0)</f>
        <v>0</v>
      </c>
      <c r="W64" s="90">
        <v>0.0</v>
      </c>
      <c r="X64" s="90">
        <v>4.0</v>
      </c>
      <c r="Y64" s="90"/>
      <c r="Z64" s="92"/>
      <c r="AA64" s="92"/>
      <c r="AB64" s="92"/>
      <c r="AC64" s="92"/>
      <c r="AD64" s="92"/>
      <c r="AE64" s="93"/>
      <c r="AF64" s="93"/>
      <c r="AG64" s="93"/>
      <c r="AH64" s="93"/>
      <c r="AI64" s="94">
        <v>3.0</v>
      </c>
      <c r="AJ64" s="38">
        <f t="shared" si="2"/>
        <v>1</v>
      </c>
    </row>
    <row r="65">
      <c r="A65" s="69" t="s">
        <v>307</v>
      </c>
      <c r="B65" s="69" t="s">
        <v>164</v>
      </c>
      <c r="C65" s="70">
        <v>3158.0</v>
      </c>
      <c r="D65" s="152">
        <v>6.0</v>
      </c>
      <c r="E65" s="72">
        <v>1.0</v>
      </c>
      <c r="F65" s="73">
        <f t="shared" si="3"/>
        <v>6</v>
      </c>
      <c r="G65" s="73"/>
      <c r="H65" s="73" t="s">
        <v>429</v>
      </c>
      <c r="I65" s="73" t="s">
        <v>431</v>
      </c>
      <c r="J65" s="74">
        <v>43910.91667</v>
      </c>
      <c r="K65" s="41">
        <v>6.0</v>
      </c>
      <c r="L65" s="65"/>
      <c r="M65" s="65"/>
      <c r="N65" s="65"/>
      <c r="O65" s="65"/>
      <c r="P65" s="78"/>
      <c r="Q65" s="111"/>
      <c r="R65" s="65"/>
      <c r="S65" s="83">
        <f t="shared" si="1"/>
        <v>0</v>
      </c>
      <c r="T65" s="87"/>
      <c r="U65" s="88"/>
      <c r="V65" s="90">
        <f>IFERROR(__xludf.DUMMYFUNCTION("IF(COUNTUNIQUE(T65:U65,R65)=3,1,0)"),0.0)</f>
        <v>0</v>
      </c>
      <c r="W65" s="90">
        <v>0.0</v>
      </c>
      <c r="X65" s="90">
        <v>6.0</v>
      </c>
      <c r="Y65" s="90"/>
      <c r="Z65" s="92"/>
      <c r="AA65" s="92"/>
      <c r="AB65" s="92"/>
      <c r="AC65" s="92"/>
      <c r="AD65" s="92"/>
      <c r="AE65" s="93"/>
      <c r="AF65" s="93"/>
      <c r="AG65" s="93"/>
      <c r="AH65" s="93"/>
      <c r="AI65" s="94">
        <v>3.0</v>
      </c>
      <c r="AJ65" s="38">
        <f t="shared" si="2"/>
        <v>1</v>
      </c>
    </row>
    <row r="66">
      <c r="A66" s="69" t="s">
        <v>309</v>
      </c>
      <c r="B66" s="69" t="s">
        <v>95</v>
      </c>
      <c r="C66" s="70">
        <v>3103.0</v>
      </c>
      <c r="D66" s="152">
        <v>14.0</v>
      </c>
      <c r="E66" s="72">
        <v>0.3999999999999999</v>
      </c>
      <c r="F66" s="73">
        <f t="shared" si="3"/>
        <v>14</v>
      </c>
      <c r="G66" s="73">
        <v>14.0</v>
      </c>
      <c r="H66" s="73" t="s">
        <v>438</v>
      </c>
      <c r="I66" s="73" t="s">
        <v>438</v>
      </c>
      <c r="J66" s="74">
        <v>43910.70833</v>
      </c>
      <c r="K66" s="41">
        <v>14.0</v>
      </c>
      <c r="L66" s="65"/>
      <c r="M66" s="65"/>
      <c r="N66" s="65"/>
      <c r="O66" s="65"/>
      <c r="P66" s="103"/>
      <c r="Q66" s="57"/>
      <c r="R66" s="57"/>
      <c r="S66" s="83">
        <f t="shared" si="1"/>
        <v>0</v>
      </c>
      <c r="T66" s="87"/>
      <c r="U66" s="88"/>
      <c r="V66" s="90">
        <f>IFERROR(__xludf.DUMMYFUNCTION("IF(COUNTUNIQUE(T66:U66,#REF!)=3,1,0)"),0.0)</f>
        <v>0</v>
      </c>
      <c r="W66" s="90">
        <v>0.0</v>
      </c>
      <c r="X66" s="90">
        <v>14.0</v>
      </c>
      <c r="Y66" s="90"/>
      <c r="Z66" s="92"/>
      <c r="AA66" s="92"/>
      <c r="AB66" s="92"/>
      <c r="AC66" s="92"/>
      <c r="AD66" s="92"/>
      <c r="AE66" s="93"/>
      <c r="AF66" s="93"/>
      <c r="AG66" s="93"/>
      <c r="AH66" s="93"/>
      <c r="AI66" s="94">
        <v>3.0</v>
      </c>
      <c r="AJ66" s="38">
        <f t="shared" si="2"/>
        <v>1</v>
      </c>
    </row>
    <row r="67">
      <c r="A67" s="69" t="s">
        <v>53</v>
      </c>
      <c r="B67" s="69" t="s">
        <v>95</v>
      </c>
      <c r="C67" s="70">
        <v>4011.0</v>
      </c>
      <c r="D67" s="152">
        <v>112.0</v>
      </c>
      <c r="E67" s="72">
        <v>0.07692307692307687</v>
      </c>
      <c r="F67" s="73">
        <f t="shared" si="3"/>
        <v>112</v>
      </c>
      <c r="G67" s="73"/>
      <c r="H67" s="73" t="s">
        <v>443</v>
      </c>
      <c r="I67" s="171" t="s">
        <v>446</v>
      </c>
      <c r="J67" s="74">
        <v>43910.81361</v>
      </c>
      <c r="K67" s="41">
        <v>112.0</v>
      </c>
      <c r="L67" s="41">
        <v>3.0</v>
      </c>
      <c r="M67" s="76"/>
      <c r="N67" s="76"/>
      <c r="O67" s="76"/>
      <c r="P67" s="78"/>
      <c r="Q67" s="111"/>
      <c r="R67" s="162"/>
      <c r="S67" s="83">
        <f t="shared" si="1"/>
        <v>0</v>
      </c>
      <c r="T67" s="87"/>
      <c r="U67" s="88"/>
      <c r="V67" s="90">
        <f>IFERROR(__xludf.DUMMYFUNCTION("IF(COUNTUNIQUE(T67:U67,R67)=3,1,0)"),0.0)</f>
        <v>0</v>
      </c>
      <c r="W67" s="90">
        <v>0.0</v>
      </c>
      <c r="X67" s="90">
        <v>112.0</v>
      </c>
      <c r="Y67" s="90"/>
      <c r="Z67" s="92"/>
      <c r="AA67" s="92"/>
      <c r="AB67" s="92"/>
      <c r="AC67" s="92"/>
      <c r="AD67" s="92"/>
      <c r="AE67" s="93"/>
      <c r="AF67" s="93"/>
      <c r="AG67" s="93"/>
      <c r="AH67" s="93"/>
      <c r="AI67" s="94">
        <v>4.0</v>
      </c>
      <c r="AJ67" s="38">
        <f t="shared" si="2"/>
        <v>1</v>
      </c>
    </row>
    <row r="68">
      <c r="A68" s="69" t="s">
        <v>313</v>
      </c>
      <c r="B68" s="69" t="s">
        <v>95</v>
      </c>
      <c r="C68" s="70">
        <v>4012.0</v>
      </c>
      <c r="D68" s="152">
        <v>15.0</v>
      </c>
      <c r="E68" s="72">
        <v>0.0</v>
      </c>
      <c r="F68" s="73">
        <f t="shared" si="3"/>
        <v>15</v>
      </c>
      <c r="G68" s="73"/>
      <c r="H68" s="73" t="s">
        <v>443</v>
      </c>
      <c r="I68" s="171" t="s">
        <v>446</v>
      </c>
      <c r="J68" s="74">
        <v>43910.81361</v>
      </c>
      <c r="K68" s="41">
        <v>15.0</v>
      </c>
      <c r="L68" s="41">
        <v>0.0</v>
      </c>
      <c r="M68" s="76"/>
      <c r="N68" s="76"/>
      <c r="O68" s="76"/>
      <c r="P68" s="78"/>
      <c r="Q68" s="111"/>
      <c r="R68" s="162"/>
      <c r="S68" s="83">
        <f t="shared" si="1"/>
        <v>0</v>
      </c>
      <c r="T68" s="87"/>
      <c r="U68" s="88"/>
      <c r="V68" s="90">
        <f>IFERROR(__xludf.DUMMYFUNCTION("IF(COUNTUNIQUE(T68:U68,R68)=3,1,0)"),0.0)</f>
        <v>0</v>
      </c>
      <c r="W68" s="90">
        <v>0.0</v>
      </c>
      <c r="X68" s="90">
        <v>15.0</v>
      </c>
      <c r="Y68" s="90"/>
      <c r="Z68" s="92"/>
      <c r="AA68" s="92"/>
      <c r="AB68" s="92"/>
      <c r="AC68" s="92"/>
      <c r="AD68" s="92"/>
      <c r="AE68" s="93"/>
      <c r="AF68" s="93"/>
      <c r="AG68" s="93"/>
      <c r="AH68" s="93"/>
      <c r="AI68" s="94">
        <v>4.0</v>
      </c>
      <c r="AJ68" s="38">
        <f t="shared" si="2"/>
        <v>1</v>
      </c>
    </row>
    <row r="69">
      <c r="A69" s="69" t="s">
        <v>316</v>
      </c>
      <c r="B69" s="69" t="s">
        <v>95</v>
      </c>
      <c r="C69" s="70">
        <v>5711.0</v>
      </c>
      <c r="D69" s="152">
        <v>72.0</v>
      </c>
      <c r="E69" s="72">
        <v>0.26315789473684204</v>
      </c>
      <c r="F69" s="73">
        <f t="shared" si="3"/>
        <v>72</v>
      </c>
      <c r="G69" s="73"/>
      <c r="H69" s="73" t="s">
        <v>459</v>
      </c>
      <c r="I69" s="73" t="s">
        <v>459</v>
      </c>
      <c r="J69" s="74">
        <v>43910.89167</v>
      </c>
      <c r="K69" s="41">
        <v>72.0</v>
      </c>
      <c r="L69" s="41"/>
      <c r="M69" s="77">
        <v>1128.0</v>
      </c>
      <c r="N69" s="76"/>
      <c r="O69" s="76"/>
      <c r="P69" s="78"/>
      <c r="Q69" s="111"/>
      <c r="R69" s="65"/>
      <c r="S69" s="83">
        <f t="shared" si="1"/>
        <v>0</v>
      </c>
      <c r="T69" s="87"/>
      <c r="U69" s="88"/>
      <c r="V69" s="90">
        <f>IFERROR(__xludf.DUMMYFUNCTION("IF(COUNTUNIQUE(T69:U69,R69)=3,1,0)"),0.0)</f>
        <v>0</v>
      </c>
      <c r="W69" s="90">
        <v>0.0</v>
      </c>
      <c r="X69" s="90">
        <v>72.0</v>
      </c>
      <c r="Y69" s="90"/>
      <c r="Z69" s="92"/>
      <c r="AA69" s="92"/>
      <c r="AB69" s="92"/>
      <c r="AC69" s="92"/>
      <c r="AD69" s="92"/>
      <c r="AE69" s="93"/>
      <c r="AF69" s="93"/>
      <c r="AG69" s="93"/>
      <c r="AH69" s="93"/>
      <c r="AI69" s="94">
        <v>5.0</v>
      </c>
      <c r="AJ69" s="38">
        <f t="shared" si="2"/>
        <v>1</v>
      </c>
    </row>
    <row r="70">
      <c r="A70" s="69" t="s">
        <v>318</v>
      </c>
      <c r="B70" s="69" t="s">
        <v>95</v>
      </c>
      <c r="C70" s="70">
        <v>5911.0</v>
      </c>
      <c r="D70" s="152">
        <v>81.0</v>
      </c>
      <c r="E70" s="72">
        <v>0.3278688524590163</v>
      </c>
      <c r="F70" s="73">
        <f t="shared" si="3"/>
        <v>81</v>
      </c>
      <c r="G70" s="73"/>
      <c r="H70" s="73" t="s">
        <v>464</v>
      </c>
      <c r="I70" s="73" t="s">
        <v>464</v>
      </c>
      <c r="J70" s="74">
        <v>43910.92</v>
      </c>
      <c r="K70" s="41">
        <v>81.0</v>
      </c>
      <c r="L70" s="41"/>
      <c r="M70" s="76"/>
      <c r="N70" s="76"/>
      <c r="O70" s="76"/>
      <c r="P70" s="78"/>
      <c r="Q70" s="65"/>
      <c r="R70" s="65"/>
      <c r="S70" s="83">
        <f t="shared" si="1"/>
        <v>0</v>
      </c>
      <c r="T70" s="87"/>
      <c r="U70" s="88"/>
      <c r="V70" s="90">
        <f>IFERROR(__xludf.DUMMYFUNCTION("IF(COUNTUNIQUE(T70:U70,R70)=3,1,0)"),0.0)</f>
        <v>0</v>
      </c>
      <c r="W70" s="90">
        <v>0.0</v>
      </c>
      <c r="X70" s="90">
        <v>81.0</v>
      </c>
      <c r="Y70" s="90"/>
      <c r="Z70" s="92"/>
      <c r="AA70" s="92"/>
      <c r="AB70" s="92"/>
      <c r="AC70" s="92"/>
      <c r="AD70" s="92"/>
      <c r="AE70" s="93"/>
      <c r="AF70" s="93"/>
      <c r="AG70" s="93"/>
      <c r="AH70" s="93"/>
      <c r="AI70" s="94">
        <v>5.0</v>
      </c>
      <c r="AJ70" s="38">
        <f t="shared" si="2"/>
        <v>1</v>
      </c>
    </row>
    <row r="71">
      <c r="A71" s="69" t="s">
        <v>321</v>
      </c>
      <c r="B71" s="69" t="s">
        <v>95</v>
      </c>
      <c r="C71" s="70">
        <v>5314.0</v>
      </c>
      <c r="D71" s="152">
        <v>103.0</v>
      </c>
      <c r="E71" s="72">
        <v>0.3733333333333333</v>
      </c>
      <c r="F71" s="73">
        <f t="shared" si="3"/>
        <v>103</v>
      </c>
      <c r="G71" s="73">
        <v>119.0</v>
      </c>
      <c r="H71" s="73" t="s">
        <v>468</v>
      </c>
      <c r="I71" s="73" t="s">
        <v>468</v>
      </c>
      <c r="J71" s="74">
        <v>43910.54167</v>
      </c>
      <c r="K71" s="41">
        <v>119.0</v>
      </c>
      <c r="L71" s="41"/>
      <c r="M71" s="76"/>
      <c r="N71" s="76"/>
      <c r="O71" s="76"/>
      <c r="P71" s="172">
        <v>43911.479166666664</v>
      </c>
      <c r="Q71" s="65" t="s">
        <v>473</v>
      </c>
      <c r="R71" s="65" t="s">
        <v>355</v>
      </c>
      <c r="S71" s="83">
        <f t="shared" si="1"/>
        <v>16</v>
      </c>
      <c r="T71" s="87"/>
      <c r="U71" s="88"/>
      <c r="V71" s="90">
        <f>IFERROR(__xludf.DUMMYFUNCTION("IF(COUNTUNIQUE(T71:U71,R71)=3,1,0)"),0.0)</f>
        <v>0</v>
      </c>
      <c r="W71" s="90">
        <v>0.0</v>
      </c>
      <c r="X71" s="90">
        <v>103.0</v>
      </c>
      <c r="Y71" s="90"/>
      <c r="Z71" s="92"/>
      <c r="AA71" s="92"/>
      <c r="AB71" s="92"/>
      <c r="AC71" s="92"/>
      <c r="AD71" s="92"/>
      <c r="AE71" s="93"/>
      <c r="AF71" s="93"/>
      <c r="AG71" s="93"/>
      <c r="AH71" s="93"/>
      <c r="AI71" s="94">
        <v>5.0</v>
      </c>
      <c r="AJ71" s="38">
        <f t="shared" si="2"/>
        <v>1.155339806</v>
      </c>
    </row>
    <row r="72">
      <c r="A72" s="69" t="s">
        <v>323</v>
      </c>
      <c r="B72" s="69" t="s">
        <v>55</v>
      </c>
      <c r="C72" s="70">
        <v>5554.0</v>
      </c>
      <c r="D72" s="152">
        <v>252.0</v>
      </c>
      <c r="E72" s="72">
        <v>0.20574162679425845</v>
      </c>
      <c r="F72" s="73">
        <f t="shared" si="3"/>
        <v>252</v>
      </c>
      <c r="G72" s="73"/>
      <c r="H72" s="73" t="s">
        <v>478</v>
      </c>
      <c r="I72" s="73" t="s">
        <v>481</v>
      </c>
      <c r="J72" s="74">
        <v>43910.70833</v>
      </c>
      <c r="K72" s="41">
        <v>252.0</v>
      </c>
      <c r="L72" s="41"/>
      <c r="M72" s="76"/>
      <c r="N72" s="76"/>
      <c r="O72" s="76"/>
      <c r="P72" s="173"/>
      <c r="Q72" s="77"/>
      <c r="R72" s="65"/>
      <c r="S72" s="83">
        <f t="shared" si="1"/>
        <v>0</v>
      </c>
      <c r="T72" s="87"/>
      <c r="U72" s="88"/>
      <c r="V72" s="90">
        <f>IFERROR(__xludf.DUMMYFUNCTION("IF(COUNTUNIQUE(T72:U72,R72)=3,1,0)"),0.0)</f>
        <v>0</v>
      </c>
      <c r="W72" s="90">
        <v>0.0</v>
      </c>
      <c r="X72" s="90">
        <v>252.0</v>
      </c>
      <c r="Y72" s="90"/>
      <c r="Z72" s="92"/>
      <c r="AA72" s="92"/>
      <c r="AB72" s="92"/>
      <c r="AC72" s="92"/>
      <c r="AD72" s="92"/>
      <c r="AE72" s="93"/>
      <c r="AF72" s="93"/>
      <c r="AG72" s="93"/>
      <c r="AH72" s="93"/>
      <c r="AI72" s="94">
        <v>5.0</v>
      </c>
      <c r="AJ72" s="38">
        <f t="shared" si="2"/>
        <v>1</v>
      </c>
    </row>
    <row r="73">
      <c r="A73" s="69" t="s">
        <v>325</v>
      </c>
      <c r="B73" s="69" t="s">
        <v>95</v>
      </c>
      <c r="C73" s="70">
        <v>5512.0</v>
      </c>
      <c r="D73" s="152">
        <v>13.0</v>
      </c>
      <c r="E73" s="72">
        <v>0.08333333333333326</v>
      </c>
      <c r="F73" s="73">
        <f t="shared" si="3"/>
        <v>13</v>
      </c>
      <c r="G73" s="73">
        <v>16.0</v>
      </c>
      <c r="H73" s="73" t="s">
        <v>486</v>
      </c>
      <c r="I73" s="73" t="s">
        <v>486</v>
      </c>
      <c r="J73" s="74">
        <v>43910.66667</v>
      </c>
      <c r="K73" s="41">
        <v>16.0</v>
      </c>
      <c r="L73" s="41">
        <v>1.0</v>
      </c>
      <c r="M73" s="76">
        <v>123.0</v>
      </c>
      <c r="N73" s="76"/>
      <c r="O73" s="76"/>
      <c r="P73" s="172">
        <v>43911.479166666664</v>
      </c>
      <c r="Q73" s="174" t="s">
        <v>473</v>
      </c>
      <c r="R73" s="65" t="s">
        <v>355</v>
      </c>
      <c r="S73" s="83">
        <f t="shared" si="1"/>
        <v>3</v>
      </c>
      <c r="T73" s="87"/>
      <c r="U73" s="88"/>
      <c r="V73" s="90">
        <f>IFERROR(__xludf.DUMMYFUNCTION("IF(COUNTUNIQUE(T73:U73,R73)=3,1,0)"),0.0)</f>
        <v>0</v>
      </c>
      <c r="W73" s="90">
        <v>0.0</v>
      </c>
      <c r="X73" s="90">
        <v>13.0</v>
      </c>
      <c r="Y73" s="90"/>
      <c r="Z73" s="92"/>
      <c r="AA73" s="92"/>
      <c r="AB73" s="92"/>
      <c r="AC73" s="92"/>
      <c r="AD73" s="92"/>
      <c r="AE73" s="93"/>
      <c r="AF73" s="93"/>
      <c r="AG73" s="93"/>
      <c r="AH73" s="93"/>
      <c r="AI73" s="94">
        <v>5.0</v>
      </c>
      <c r="AJ73" s="38">
        <f t="shared" si="2"/>
        <v>1.230769231</v>
      </c>
    </row>
    <row r="74">
      <c r="A74" s="69" t="s">
        <v>327</v>
      </c>
      <c r="B74" s="69" t="s">
        <v>55</v>
      </c>
      <c r="C74" s="70">
        <v>5558.0</v>
      </c>
      <c r="D74" s="152">
        <v>127.0</v>
      </c>
      <c r="E74" s="72">
        <v>0.36559139784946226</v>
      </c>
      <c r="F74" s="73">
        <f t="shared" si="3"/>
        <v>127</v>
      </c>
      <c r="G74" s="73">
        <v>129.0</v>
      </c>
      <c r="H74" s="73" t="s">
        <v>495</v>
      </c>
      <c r="I74" s="73" t="s">
        <v>495</v>
      </c>
      <c r="J74" s="74">
        <v>43910.70833</v>
      </c>
      <c r="K74" s="41">
        <v>129.0</v>
      </c>
      <c r="L74" s="41">
        <v>5.0</v>
      </c>
      <c r="M74" s="76"/>
      <c r="N74" s="76"/>
      <c r="O74" s="76"/>
      <c r="P74" s="173">
        <v>43911.479166666664</v>
      </c>
      <c r="Q74" s="174" t="s">
        <v>473</v>
      </c>
      <c r="R74" s="65" t="s">
        <v>355</v>
      </c>
      <c r="S74" s="83">
        <f t="shared" si="1"/>
        <v>2</v>
      </c>
      <c r="T74" s="175" t="s">
        <v>500</v>
      </c>
      <c r="U74" s="161"/>
      <c r="V74" s="90">
        <f>IFERROR(__xludf.DUMMYFUNCTION("IF(COUNTUNIQUE(T74:U74,R74)=3,1,0)"),0.0)</f>
        <v>0</v>
      </c>
      <c r="W74" s="90">
        <v>0.0</v>
      </c>
      <c r="X74" s="90">
        <v>127.0</v>
      </c>
      <c r="Y74" s="90"/>
      <c r="Z74" s="98"/>
      <c r="AA74" s="98"/>
      <c r="AB74" s="98"/>
      <c r="AC74" s="98"/>
      <c r="AD74" s="98"/>
      <c r="AE74" s="112"/>
      <c r="AF74" s="112"/>
      <c r="AG74" s="112"/>
      <c r="AH74" s="112"/>
      <c r="AI74" s="94">
        <v>5.0</v>
      </c>
      <c r="AJ74" s="38">
        <f t="shared" si="2"/>
        <v>1.015748031</v>
      </c>
    </row>
    <row r="75">
      <c r="A75" s="69" t="s">
        <v>335</v>
      </c>
      <c r="B75" s="69" t="s">
        <v>95</v>
      </c>
      <c r="C75" s="70">
        <v>5913.0</v>
      </c>
      <c r="D75" s="152">
        <v>140.0</v>
      </c>
      <c r="E75" s="72">
        <v>0.4736842105263157</v>
      </c>
      <c r="F75" s="73">
        <f t="shared" si="3"/>
        <v>140</v>
      </c>
      <c r="G75" s="73">
        <v>140.0</v>
      </c>
      <c r="H75" s="73" t="s">
        <v>505</v>
      </c>
      <c r="I75" s="73" t="s">
        <v>505</v>
      </c>
      <c r="J75" s="74">
        <v>43910.60278</v>
      </c>
      <c r="K75" s="41">
        <v>140.0</v>
      </c>
      <c r="L75" s="41"/>
      <c r="M75" s="76"/>
      <c r="N75" s="76">
        <v>1.0</v>
      </c>
      <c r="O75" s="76"/>
      <c r="P75" s="173"/>
      <c r="Q75" s="65"/>
      <c r="R75" s="65"/>
      <c r="S75" s="83">
        <f t="shared" si="1"/>
        <v>0</v>
      </c>
      <c r="T75" s="87"/>
      <c r="U75" s="88"/>
      <c r="V75" s="90">
        <f>IFERROR(__xludf.DUMMYFUNCTION("IF(COUNTUNIQUE(T75:U75,R75)=3,1,0)"),0.0)</f>
        <v>0</v>
      </c>
      <c r="W75" s="90">
        <v>0.0</v>
      </c>
      <c r="X75" s="90">
        <v>140.0</v>
      </c>
      <c r="Y75" s="90"/>
      <c r="Z75" s="92"/>
      <c r="AA75" s="92"/>
      <c r="AB75" s="92"/>
      <c r="AC75" s="92"/>
      <c r="AD75" s="92"/>
      <c r="AE75" s="93"/>
      <c r="AF75" s="93"/>
      <c r="AG75" s="93"/>
      <c r="AH75" s="93"/>
      <c r="AI75" s="94">
        <v>5.0</v>
      </c>
      <c r="AJ75" s="38">
        <f t="shared" si="2"/>
        <v>1</v>
      </c>
    </row>
    <row r="76">
      <c r="A76" s="69" t="s">
        <v>337</v>
      </c>
      <c r="B76" s="69" t="s">
        <v>95</v>
      </c>
      <c r="C76" s="70">
        <v>5112.0</v>
      </c>
      <c r="D76" s="152">
        <v>81.0</v>
      </c>
      <c r="E76" s="72">
        <v>0.08000000000000007</v>
      </c>
      <c r="F76" s="73">
        <f t="shared" si="3"/>
        <v>81</v>
      </c>
      <c r="G76" s="73">
        <v>89.0</v>
      </c>
      <c r="H76" s="73" t="s">
        <v>511</v>
      </c>
      <c r="I76" s="73" t="s">
        <v>513</v>
      </c>
      <c r="J76" s="74">
        <v>43910.92</v>
      </c>
      <c r="K76" s="41">
        <v>89.0</v>
      </c>
      <c r="L76" s="41"/>
      <c r="M76" s="76"/>
      <c r="N76" s="76"/>
      <c r="O76" s="76"/>
      <c r="P76" s="78">
        <v>43911.479166666664</v>
      </c>
      <c r="Q76" s="174" t="s">
        <v>473</v>
      </c>
      <c r="R76" s="57" t="s">
        <v>355</v>
      </c>
      <c r="S76" s="83">
        <f t="shared" si="1"/>
        <v>8</v>
      </c>
      <c r="T76" s="175"/>
      <c r="U76" s="161"/>
      <c r="V76" s="90">
        <f>IFERROR(__xludf.DUMMYFUNCTION("IF(COUNTUNIQUE(T76:U76,R76)=3,1,0)"),0.0)</f>
        <v>0</v>
      </c>
      <c r="W76" s="90">
        <v>0.0</v>
      </c>
      <c r="X76" s="90">
        <v>81.0</v>
      </c>
      <c r="Y76" s="90"/>
      <c r="Z76" s="98"/>
      <c r="AA76" s="98"/>
      <c r="AB76" s="98"/>
      <c r="AC76" s="98"/>
      <c r="AD76" s="98"/>
      <c r="AE76" s="112"/>
      <c r="AF76" s="112"/>
      <c r="AG76" s="112"/>
      <c r="AH76" s="112"/>
      <c r="AI76" s="94">
        <v>5.0</v>
      </c>
      <c r="AJ76" s="38">
        <f t="shared" si="2"/>
        <v>1.098765432</v>
      </c>
    </row>
    <row r="77">
      <c r="A77" s="69" t="s">
        <v>329</v>
      </c>
      <c r="B77" s="69" t="s">
        <v>55</v>
      </c>
      <c r="C77" s="70">
        <v>5358.0</v>
      </c>
      <c r="D77" s="152">
        <v>111.0</v>
      </c>
      <c r="E77" s="72">
        <v>0.5</v>
      </c>
      <c r="F77" s="73">
        <f t="shared" si="3"/>
        <v>111</v>
      </c>
      <c r="G77" s="73">
        <v>118.0</v>
      </c>
      <c r="H77" s="73" t="s">
        <v>520</v>
      </c>
      <c r="I77" s="73" t="s">
        <v>520</v>
      </c>
      <c r="J77" s="74">
        <v>43910.78472</v>
      </c>
      <c r="K77" s="41">
        <v>118.0</v>
      </c>
      <c r="L77" s="41"/>
      <c r="M77" s="76"/>
      <c r="N77" s="76"/>
      <c r="O77" s="76"/>
      <c r="P77" s="173">
        <v>43911.479166666664</v>
      </c>
      <c r="Q77" s="164" t="s">
        <v>473</v>
      </c>
      <c r="R77" s="65" t="s">
        <v>355</v>
      </c>
      <c r="S77" s="83">
        <f t="shared" si="1"/>
        <v>7</v>
      </c>
      <c r="T77" s="87"/>
      <c r="U77" s="88"/>
      <c r="V77" s="90">
        <f>IFERROR(__xludf.DUMMYFUNCTION("IF(COUNTUNIQUE(T77:U77,R77)=3,1,0)"),0.0)</f>
        <v>0</v>
      </c>
      <c r="W77" s="90">
        <v>0.0</v>
      </c>
      <c r="X77" s="90">
        <v>111.0</v>
      </c>
      <c r="Y77" s="90"/>
      <c r="Z77" s="92"/>
      <c r="AA77" s="92"/>
      <c r="AB77" s="92"/>
      <c r="AC77" s="92"/>
      <c r="AD77" s="92"/>
      <c r="AE77" s="93"/>
      <c r="AF77" s="93"/>
      <c r="AG77" s="93"/>
      <c r="AH77" s="93"/>
      <c r="AI77" s="94">
        <v>5.0</v>
      </c>
      <c r="AJ77" s="38">
        <f t="shared" si="2"/>
        <v>1.063063063</v>
      </c>
    </row>
    <row r="78">
      <c r="A78" s="69" t="s">
        <v>332</v>
      </c>
      <c r="B78" s="69" t="s">
        <v>95</v>
      </c>
      <c r="C78" s="70">
        <v>5111.0</v>
      </c>
      <c r="D78" s="152">
        <v>207.0</v>
      </c>
      <c r="E78" s="72">
        <v>0.045454545454545414</v>
      </c>
      <c r="F78" s="73">
        <f t="shared" si="3"/>
        <v>207</v>
      </c>
      <c r="G78" s="73"/>
      <c r="H78" s="73" t="s">
        <v>527</v>
      </c>
      <c r="I78" s="73" t="s">
        <v>513</v>
      </c>
      <c r="J78" s="74">
        <v>43910.66667</v>
      </c>
      <c r="K78" s="41">
        <v>207.0</v>
      </c>
      <c r="L78" s="41"/>
      <c r="M78" s="76">
        <v>350.0</v>
      </c>
      <c r="N78" s="77">
        <v>16.0</v>
      </c>
      <c r="O78" s="76">
        <v>1.0</v>
      </c>
      <c r="P78" s="78"/>
      <c r="Q78" s="105"/>
      <c r="R78" s="65"/>
      <c r="S78" s="83">
        <f t="shared" si="1"/>
        <v>0</v>
      </c>
      <c r="T78" s="87"/>
      <c r="U78" s="88"/>
      <c r="V78" s="90">
        <f>IFERROR(__xludf.DUMMYFUNCTION("IF(COUNTUNIQUE(T78:U78,R78)=3,1,0)"),0.0)</f>
        <v>0</v>
      </c>
      <c r="W78" s="90">
        <v>0.0</v>
      </c>
      <c r="X78" s="90">
        <v>207.0</v>
      </c>
      <c r="Y78" s="90"/>
      <c r="Z78" s="92"/>
      <c r="AA78" s="92" t="s">
        <v>532</v>
      </c>
      <c r="AB78" s="92"/>
      <c r="AC78" s="92"/>
      <c r="AD78" s="92"/>
      <c r="AE78" s="93"/>
      <c r="AF78" s="93"/>
      <c r="AG78" s="93"/>
      <c r="AH78" s="93"/>
      <c r="AI78" s="94">
        <v>5.0</v>
      </c>
      <c r="AJ78" s="38">
        <f t="shared" si="2"/>
        <v>1</v>
      </c>
    </row>
    <row r="79">
      <c r="A79" s="101" t="s">
        <v>340</v>
      </c>
      <c r="B79" s="69" t="s">
        <v>55</v>
      </c>
      <c r="C79" s="70">
        <v>5954.0</v>
      </c>
      <c r="D79" s="152">
        <v>52.0</v>
      </c>
      <c r="E79" s="72">
        <v>0.15555555555555545</v>
      </c>
      <c r="F79" s="73">
        <f t="shared" si="3"/>
        <v>52</v>
      </c>
      <c r="G79" s="73"/>
      <c r="H79" s="73" t="s">
        <v>535</v>
      </c>
      <c r="I79" s="73" t="s">
        <v>535</v>
      </c>
      <c r="J79" s="102">
        <v>43910.625</v>
      </c>
      <c r="K79" s="41">
        <v>52.0</v>
      </c>
      <c r="L79" s="41"/>
      <c r="M79" s="77">
        <v>878.0</v>
      </c>
      <c r="N79" s="76"/>
      <c r="O79" s="76">
        <v>1.0</v>
      </c>
      <c r="P79" s="78"/>
      <c r="Q79" s="77"/>
      <c r="R79" s="65"/>
      <c r="S79" s="83">
        <f t="shared" si="1"/>
        <v>0</v>
      </c>
      <c r="T79" s="87"/>
      <c r="U79" s="88"/>
      <c r="V79" s="90">
        <f>IFERROR(__xludf.DUMMYFUNCTION("IF(COUNTUNIQUE(T79:U79,R79)=3,1,0)"),0.0)</f>
        <v>0</v>
      </c>
      <c r="W79" s="90">
        <v>0.0</v>
      </c>
      <c r="X79" s="90">
        <v>52.0</v>
      </c>
      <c r="Y79" s="90"/>
      <c r="Z79" s="92"/>
      <c r="AA79" s="92"/>
      <c r="AB79" s="92"/>
      <c r="AC79" s="92"/>
      <c r="AD79" s="92"/>
      <c r="AE79" s="93"/>
      <c r="AF79" s="93"/>
      <c r="AG79" s="93"/>
      <c r="AH79" s="93"/>
      <c r="AI79" s="94">
        <v>5.0</v>
      </c>
      <c r="AJ79" s="38">
        <f t="shared" si="2"/>
        <v>1</v>
      </c>
    </row>
    <row r="80">
      <c r="A80" s="69" t="s">
        <v>342</v>
      </c>
      <c r="B80" s="69" t="s">
        <v>95</v>
      </c>
      <c r="C80" s="70">
        <v>5113.0</v>
      </c>
      <c r="D80" s="152">
        <v>164.0</v>
      </c>
      <c r="E80" s="72">
        <v>0.06493506493506485</v>
      </c>
      <c r="F80" s="73">
        <f t="shared" si="3"/>
        <v>164</v>
      </c>
      <c r="G80" s="73">
        <v>179.0</v>
      </c>
      <c r="H80" s="73" t="s">
        <v>539</v>
      </c>
      <c r="I80" s="73" t="s">
        <v>513</v>
      </c>
      <c r="J80" s="74">
        <v>43910.92</v>
      </c>
      <c r="K80" s="41">
        <v>179.0</v>
      </c>
      <c r="L80" s="41"/>
      <c r="M80" s="76">
        <v>1033.0</v>
      </c>
      <c r="N80" s="76"/>
      <c r="O80" s="76">
        <v>1.0</v>
      </c>
      <c r="P80" s="78">
        <v>43911.479166666664</v>
      </c>
      <c r="Q80" s="174" t="s">
        <v>473</v>
      </c>
      <c r="R80" s="65" t="s">
        <v>355</v>
      </c>
      <c r="S80" s="83">
        <f t="shared" si="1"/>
        <v>15</v>
      </c>
      <c r="T80" s="87"/>
      <c r="U80" s="88"/>
      <c r="V80" s="90">
        <f>IFERROR(__xludf.DUMMYFUNCTION("IF(COUNTUNIQUE(T80:U80,R80)=3,1,0)"),0.0)</f>
        <v>0</v>
      </c>
      <c r="W80" s="90">
        <v>0.0</v>
      </c>
      <c r="X80" s="90">
        <v>164.0</v>
      </c>
      <c r="Y80" s="90"/>
      <c r="Z80" s="92"/>
      <c r="AA80" s="92"/>
      <c r="AB80" s="92"/>
      <c r="AC80" s="92"/>
      <c r="AD80" s="92"/>
      <c r="AE80" s="93"/>
      <c r="AF80" s="93"/>
      <c r="AG80" s="93"/>
      <c r="AH80" s="93"/>
      <c r="AI80" s="94">
        <v>5.0</v>
      </c>
      <c r="AJ80" s="38">
        <f t="shared" si="2"/>
        <v>1.091463415</v>
      </c>
    </row>
    <row r="81">
      <c r="A81" s="69" t="s">
        <v>344</v>
      </c>
      <c r="B81" s="69" t="s">
        <v>55</v>
      </c>
      <c r="C81" s="70">
        <v>5366.0</v>
      </c>
      <c r="D81" s="152">
        <v>51.0</v>
      </c>
      <c r="E81" s="72">
        <v>0.3783783783783783</v>
      </c>
      <c r="F81" s="73">
        <f t="shared" si="3"/>
        <v>51</v>
      </c>
      <c r="G81" s="73"/>
      <c r="H81" s="73" t="s">
        <v>546</v>
      </c>
      <c r="I81" s="73" t="s">
        <v>546</v>
      </c>
      <c r="J81" s="74">
        <v>43910.92</v>
      </c>
      <c r="K81" s="41">
        <v>51.0</v>
      </c>
      <c r="L81" s="41"/>
      <c r="M81" s="76"/>
      <c r="N81" s="76"/>
      <c r="O81" s="76"/>
      <c r="P81" s="65"/>
      <c r="Q81" s="65"/>
      <c r="R81" s="65"/>
      <c r="S81" s="83">
        <f t="shared" si="1"/>
        <v>0</v>
      </c>
      <c r="T81" s="87"/>
      <c r="U81" s="88"/>
      <c r="V81" s="90">
        <f>IFERROR(__xludf.DUMMYFUNCTION("IF(COUNTUNIQUE(T81:U81,R81)=3,1,0)"),0.0)</f>
        <v>0</v>
      </c>
      <c r="W81" s="90">
        <v>0.0</v>
      </c>
      <c r="X81" s="90">
        <v>51.0</v>
      </c>
      <c r="Y81" s="90"/>
      <c r="Z81" s="92"/>
      <c r="AA81" s="92"/>
      <c r="AB81" s="92"/>
      <c r="AC81" s="92"/>
      <c r="AD81" s="92"/>
      <c r="AE81" s="93"/>
      <c r="AF81" s="93"/>
      <c r="AG81" s="93"/>
      <c r="AH81" s="93"/>
      <c r="AI81" s="94">
        <v>5.0</v>
      </c>
      <c r="AJ81" s="38">
        <f t="shared" si="2"/>
        <v>1</v>
      </c>
    </row>
    <row r="82">
      <c r="A82" s="69" t="s">
        <v>349</v>
      </c>
      <c r="B82" s="69" t="s">
        <v>95</v>
      </c>
      <c r="C82" s="70">
        <v>5513.0</v>
      </c>
      <c r="D82" s="152">
        <v>41.0</v>
      </c>
      <c r="E82" s="72">
        <v>0.07894736842105265</v>
      </c>
      <c r="F82" s="73">
        <f t="shared" si="3"/>
        <v>41</v>
      </c>
      <c r="G82" s="73"/>
      <c r="H82" s="73" t="s">
        <v>553</v>
      </c>
      <c r="I82" s="73" t="s">
        <v>553</v>
      </c>
      <c r="J82" s="74">
        <v>43910.89375</v>
      </c>
      <c r="K82" s="41">
        <v>41.0</v>
      </c>
      <c r="L82" s="41">
        <v>2.0</v>
      </c>
      <c r="M82" s="76"/>
      <c r="N82" s="76"/>
      <c r="O82" s="76"/>
      <c r="P82" s="78"/>
      <c r="Q82" s="111"/>
      <c r="R82" s="65"/>
      <c r="S82" s="83">
        <f t="shared" si="1"/>
        <v>0</v>
      </c>
      <c r="T82" s="87"/>
      <c r="U82" s="88"/>
      <c r="V82" s="90">
        <f>IFERROR(__xludf.DUMMYFUNCTION("IF(COUNTUNIQUE(T82:U82,R82)=3,1,0)"),0.0)</f>
        <v>0</v>
      </c>
      <c r="W82" s="90">
        <v>0.0</v>
      </c>
      <c r="X82" s="90">
        <v>41.0</v>
      </c>
      <c r="Y82" s="90"/>
      <c r="Z82" s="92"/>
      <c r="AA82" s="92"/>
      <c r="AB82" s="92"/>
      <c r="AC82" s="92"/>
      <c r="AD82" s="92"/>
      <c r="AE82" s="93"/>
      <c r="AF82" s="93"/>
      <c r="AG82" s="93"/>
      <c r="AH82" s="93"/>
      <c r="AI82" s="94">
        <v>5.0</v>
      </c>
      <c r="AJ82" s="38">
        <f t="shared" si="2"/>
        <v>1</v>
      </c>
    </row>
    <row r="83">
      <c r="A83" s="69" t="s">
        <v>347</v>
      </c>
      <c r="B83" s="69" t="s">
        <v>55</v>
      </c>
      <c r="C83" s="70">
        <v>5754.0</v>
      </c>
      <c r="D83" s="152">
        <v>179.0</v>
      </c>
      <c r="E83" s="72">
        <v>0.14012738853503182</v>
      </c>
      <c r="F83" s="73">
        <f t="shared" si="3"/>
        <v>179</v>
      </c>
      <c r="G83" s="73"/>
      <c r="H83" s="73" t="s">
        <v>560</v>
      </c>
      <c r="I83" s="73" t="s">
        <v>560</v>
      </c>
      <c r="J83" s="74">
        <v>43910.92</v>
      </c>
      <c r="K83" s="41">
        <v>179.0</v>
      </c>
      <c r="L83" s="41"/>
      <c r="M83" s="76"/>
      <c r="N83" s="76"/>
      <c r="O83" s="76"/>
      <c r="P83" s="103"/>
      <c r="Q83" s="65"/>
      <c r="R83" s="57"/>
      <c r="S83" s="83">
        <f t="shared" si="1"/>
        <v>0</v>
      </c>
      <c r="T83" s="87"/>
      <c r="U83" s="88"/>
      <c r="V83" s="90">
        <f>IFERROR(__xludf.DUMMYFUNCTION("IF(COUNTUNIQUE(T83:U83,R83)=3,1,0)"),0.0)</f>
        <v>0</v>
      </c>
      <c r="W83" s="90">
        <v>0.0</v>
      </c>
      <c r="X83" s="90">
        <v>179.0</v>
      </c>
      <c r="Y83" s="90"/>
      <c r="Z83" s="92"/>
      <c r="AA83" s="92"/>
      <c r="AB83" s="92"/>
      <c r="AC83" s="92"/>
      <c r="AD83" s="92"/>
      <c r="AE83" s="93"/>
      <c r="AF83" s="93"/>
      <c r="AG83" s="93"/>
      <c r="AH83" s="93"/>
      <c r="AI83" s="94">
        <v>5.0</v>
      </c>
      <c r="AJ83" s="38">
        <f t="shared" si="2"/>
        <v>1</v>
      </c>
    </row>
    <row r="84">
      <c r="A84" s="69" t="s">
        <v>354</v>
      </c>
      <c r="B84" s="69" t="s">
        <v>95</v>
      </c>
      <c r="C84" s="70">
        <v>5914.0</v>
      </c>
      <c r="D84" s="152">
        <v>28.0</v>
      </c>
      <c r="E84" s="72">
        <v>0.0</v>
      </c>
      <c r="F84" s="73">
        <f t="shared" si="3"/>
        <v>28</v>
      </c>
      <c r="G84" s="73">
        <v>31.0</v>
      </c>
      <c r="H84" s="73" t="s">
        <v>565</v>
      </c>
      <c r="I84" s="73" t="s">
        <v>565</v>
      </c>
      <c r="J84" s="74">
        <v>43910.89514</v>
      </c>
      <c r="K84" s="41">
        <v>31.0</v>
      </c>
      <c r="L84" s="41"/>
      <c r="M84" s="76"/>
      <c r="N84" s="76"/>
      <c r="O84" s="76"/>
      <c r="P84" s="78">
        <v>43911.479166666664</v>
      </c>
      <c r="Q84" s="176" t="s">
        <v>473</v>
      </c>
      <c r="R84" s="65" t="s">
        <v>355</v>
      </c>
      <c r="S84" s="83">
        <f t="shared" si="1"/>
        <v>3</v>
      </c>
      <c r="T84" s="87"/>
      <c r="U84" s="88"/>
      <c r="V84" s="90">
        <f>IFERROR(__xludf.DUMMYFUNCTION("IF(COUNTUNIQUE(T84:U84,R84)=3,1,0)"),0.0)</f>
        <v>0</v>
      </c>
      <c r="W84" s="90">
        <v>0.0</v>
      </c>
      <c r="X84" s="90">
        <v>28.0</v>
      </c>
      <c r="Y84" s="90"/>
      <c r="Z84" s="92"/>
      <c r="AA84" s="92"/>
      <c r="AB84" s="92"/>
      <c r="AC84" s="92"/>
      <c r="AD84" s="92"/>
      <c r="AE84" s="93"/>
      <c r="AF84" s="93"/>
      <c r="AG84" s="93"/>
      <c r="AH84" s="93"/>
      <c r="AI84" s="94">
        <v>5.0</v>
      </c>
      <c r="AJ84" s="38">
        <f t="shared" si="2"/>
        <v>1.107142857</v>
      </c>
    </row>
    <row r="85">
      <c r="A85" s="69" t="s">
        <v>357</v>
      </c>
      <c r="B85" s="69" t="s">
        <v>95</v>
      </c>
      <c r="C85" s="70">
        <v>5915.0</v>
      </c>
      <c r="D85" s="152">
        <v>60.0</v>
      </c>
      <c r="E85" s="72">
        <v>0.15384615384615374</v>
      </c>
      <c r="F85" s="73">
        <f t="shared" si="3"/>
        <v>60</v>
      </c>
      <c r="G85" s="73"/>
      <c r="H85" s="73" t="s">
        <v>574</v>
      </c>
      <c r="I85" s="73" t="s">
        <v>574</v>
      </c>
      <c r="J85" s="74">
        <v>43910.88819</v>
      </c>
      <c r="K85" s="41">
        <v>60.0</v>
      </c>
      <c r="L85" s="41"/>
      <c r="M85" s="76"/>
      <c r="N85" s="76"/>
      <c r="O85" s="76"/>
      <c r="P85" s="78"/>
      <c r="Q85" s="65"/>
      <c r="R85" s="177"/>
      <c r="S85" s="83">
        <f t="shared" si="1"/>
        <v>0</v>
      </c>
      <c r="T85" s="87"/>
      <c r="U85" s="88"/>
      <c r="V85" s="90">
        <f>IFERROR(__xludf.DUMMYFUNCTION("IF(COUNTUNIQUE(T85:U85,R85)=3,1,0)"),0.0)</f>
        <v>0</v>
      </c>
      <c r="W85" s="90">
        <v>0.0</v>
      </c>
      <c r="X85" s="90">
        <v>60.0</v>
      </c>
      <c r="Y85" s="90"/>
      <c r="Z85" s="92"/>
      <c r="AA85" s="92"/>
      <c r="AB85" s="92"/>
      <c r="AC85" s="92"/>
      <c r="AD85" s="92"/>
      <c r="AE85" s="93"/>
      <c r="AF85" s="93"/>
      <c r="AG85" s="93"/>
      <c r="AH85" s="93"/>
      <c r="AI85" s="94">
        <v>5.0</v>
      </c>
      <c r="AJ85" s="38">
        <f t="shared" si="2"/>
        <v>1</v>
      </c>
    </row>
    <row r="86">
      <c r="A86" s="69" t="s">
        <v>360</v>
      </c>
      <c r="B86" s="69" t="s">
        <v>55</v>
      </c>
      <c r="C86" s="70">
        <v>5370.0</v>
      </c>
      <c r="D86" s="152">
        <v>916.0</v>
      </c>
      <c r="E86" s="72">
        <v>0.02921348314606731</v>
      </c>
      <c r="F86" s="73">
        <f t="shared" si="3"/>
        <v>916</v>
      </c>
      <c r="G86" s="73"/>
      <c r="H86" s="73" t="s">
        <v>583</v>
      </c>
      <c r="I86" s="73" t="s">
        <v>583</v>
      </c>
      <c r="J86" s="74">
        <v>43910.92</v>
      </c>
      <c r="K86" s="41">
        <v>916.0</v>
      </c>
      <c r="L86" s="41">
        <v>84.0</v>
      </c>
      <c r="M86" s="76">
        <v>71.0</v>
      </c>
      <c r="N86" s="76"/>
      <c r="O86" s="76">
        <v>13.0</v>
      </c>
      <c r="P86" s="103"/>
      <c r="Q86" s="77"/>
      <c r="R86" s="65"/>
      <c r="S86" s="83">
        <f t="shared" si="1"/>
        <v>0</v>
      </c>
      <c r="T86" s="87"/>
      <c r="U86" s="88"/>
      <c r="V86" s="90">
        <f>IFERROR(__xludf.DUMMYFUNCTION("IF(COUNTUNIQUE(T86:U86,R86)=3,1,0)"),0.0)</f>
        <v>0</v>
      </c>
      <c r="W86" s="90">
        <v>0.0</v>
      </c>
      <c r="X86" s="90">
        <v>916.0</v>
      </c>
      <c r="Y86" s="90"/>
      <c r="Z86" s="92"/>
      <c r="AA86" s="92"/>
      <c r="AB86" s="92"/>
      <c r="AC86" s="92"/>
      <c r="AD86" s="92"/>
      <c r="AE86" s="93"/>
      <c r="AF86" s="93"/>
      <c r="AG86" s="93"/>
      <c r="AH86" s="93"/>
      <c r="AI86" s="94">
        <v>5.0</v>
      </c>
      <c r="AJ86" s="38">
        <f t="shared" si="2"/>
        <v>1</v>
      </c>
    </row>
    <row r="87">
      <c r="A87" s="69" t="s">
        <v>362</v>
      </c>
      <c r="B87" s="69" t="s">
        <v>55</v>
      </c>
      <c r="C87" s="70">
        <v>5758.0</v>
      </c>
      <c r="D87" s="152">
        <v>84.0</v>
      </c>
      <c r="E87" s="72">
        <v>0.16666666666666674</v>
      </c>
      <c r="F87" s="73">
        <f t="shared" si="3"/>
        <v>84</v>
      </c>
      <c r="G87" s="73">
        <v>85.0</v>
      </c>
      <c r="H87" s="73" t="s">
        <v>588</v>
      </c>
      <c r="I87" s="73" t="s">
        <v>591</v>
      </c>
      <c r="J87" s="74">
        <v>43910.88889</v>
      </c>
      <c r="K87" s="41">
        <v>85.0</v>
      </c>
      <c r="L87" s="41">
        <v>2.0</v>
      </c>
      <c r="M87" s="76"/>
      <c r="N87" s="76"/>
      <c r="O87" s="76"/>
      <c r="P87" s="178">
        <v>43911.479166666664</v>
      </c>
      <c r="Q87" s="174" t="s">
        <v>473</v>
      </c>
      <c r="R87" s="65" t="s">
        <v>355</v>
      </c>
      <c r="S87" s="83">
        <f t="shared" si="1"/>
        <v>1</v>
      </c>
      <c r="T87" s="87"/>
      <c r="U87" s="88"/>
      <c r="V87" s="90">
        <f>IFERROR(__xludf.DUMMYFUNCTION("IF(COUNTUNIQUE(T87:U87,R87)=3,1,0)"),0.0)</f>
        <v>0</v>
      </c>
      <c r="W87" s="90">
        <v>0.0</v>
      </c>
      <c r="X87" s="90">
        <v>84.0</v>
      </c>
      <c r="Y87" s="90"/>
      <c r="Z87" s="92"/>
      <c r="AA87" s="92"/>
      <c r="AB87" s="92"/>
      <c r="AC87" s="92"/>
      <c r="AD87" s="92"/>
      <c r="AE87" s="93"/>
      <c r="AF87" s="93"/>
      <c r="AG87" s="93"/>
      <c r="AH87" s="93"/>
      <c r="AI87" s="94">
        <v>5.0</v>
      </c>
      <c r="AJ87" s="38">
        <f t="shared" si="2"/>
        <v>1.011904762</v>
      </c>
    </row>
    <row r="88">
      <c r="A88" s="69" t="s">
        <v>364</v>
      </c>
      <c r="B88" s="69" t="s">
        <v>95</v>
      </c>
      <c r="C88" s="70">
        <v>5916.0</v>
      </c>
      <c r="D88" s="152">
        <v>16.0</v>
      </c>
      <c r="E88" s="72">
        <v>0.23076923076923084</v>
      </c>
      <c r="F88" s="73">
        <f t="shared" si="3"/>
        <v>16</v>
      </c>
      <c r="G88" s="73"/>
      <c r="H88" s="73" t="s">
        <v>599</v>
      </c>
      <c r="I88" s="73" t="s">
        <v>599</v>
      </c>
      <c r="J88" s="74">
        <v>43910.89028</v>
      </c>
      <c r="K88" s="41">
        <v>16.0</v>
      </c>
      <c r="L88" s="41"/>
      <c r="M88" s="76"/>
      <c r="N88" s="76"/>
      <c r="O88" s="76"/>
      <c r="P88" s="103"/>
      <c r="Q88" s="105"/>
      <c r="R88" s="65"/>
      <c r="S88" s="83">
        <f t="shared" si="1"/>
        <v>0</v>
      </c>
      <c r="T88" s="87"/>
      <c r="U88" s="88"/>
      <c r="V88" s="90">
        <f>IFERROR(__xludf.DUMMYFUNCTION("IF(COUNTUNIQUE(T88:U88,R88)=3,1,0)"),0.0)</f>
        <v>0</v>
      </c>
      <c r="W88" s="90">
        <v>0.0</v>
      </c>
      <c r="X88" s="90">
        <v>16.0</v>
      </c>
      <c r="Y88" s="90"/>
      <c r="Z88" s="92"/>
      <c r="AA88" s="92"/>
      <c r="AB88" s="92"/>
      <c r="AC88" s="92"/>
      <c r="AD88" s="92"/>
      <c r="AE88" s="93"/>
      <c r="AF88" s="93"/>
      <c r="AG88" s="93"/>
      <c r="AH88" s="93"/>
      <c r="AI88" s="94">
        <v>5.0</v>
      </c>
      <c r="AJ88" s="38">
        <f t="shared" si="2"/>
        <v>1</v>
      </c>
    </row>
    <row r="89">
      <c r="A89" s="101" t="s">
        <v>367</v>
      </c>
      <c r="B89" s="69" t="s">
        <v>55</v>
      </c>
      <c r="C89" s="70">
        <v>5958.0</v>
      </c>
      <c r="D89" s="152">
        <v>85.0</v>
      </c>
      <c r="E89" s="72">
        <v>0.03658536585365857</v>
      </c>
      <c r="F89" s="73">
        <f t="shared" si="3"/>
        <v>85</v>
      </c>
      <c r="G89" s="73">
        <v>109.0</v>
      </c>
      <c r="H89" s="73" t="s">
        <v>606</v>
      </c>
      <c r="I89" s="73" t="s">
        <v>609</v>
      </c>
      <c r="J89" s="102">
        <v>43910.92</v>
      </c>
      <c r="K89" s="41">
        <v>109.0</v>
      </c>
      <c r="L89" s="41"/>
      <c r="M89" s="76"/>
      <c r="N89" s="76"/>
      <c r="O89" s="76"/>
      <c r="P89" s="78">
        <v>43911.479166666664</v>
      </c>
      <c r="Q89" s="65" t="s">
        <v>473</v>
      </c>
      <c r="R89" s="65" t="s">
        <v>355</v>
      </c>
      <c r="S89" s="83">
        <f t="shared" si="1"/>
        <v>24</v>
      </c>
      <c r="T89" s="87"/>
      <c r="U89" s="88"/>
      <c r="V89" s="90">
        <f>IFERROR(__xludf.DUMMYFUNCTION("IF(COUNTUNIQUE(T89:U89,R89)=3,1,0)"),0.0)</f>
        <v>0</v>
      </c>
      <c r="W89" s="90">
        <v>0.0</v>
      </c>
      <c r="X89" s="90">
        <v>85.0</v>
      </c>
      <c r="Y89" s="90"/>
      <c r="Z89" s="92"/>
      <c r="AA89" s="92"/>
      <c r="AB89" s="92"/>
      <c r="AC89" s="92"/>
      <c r="AD89" s="92"/>
      <c r="AE89" s="93"/>
      <c r="AF89" s="93"/>
      <c r="AG89" s="93"/>
      <c r="AH89" s="93"/>
      <c r="AI89" s="94">
        <v>5.0</v>
      </c>
      <c r="AJ89" s="38">
        <f t="shared" si="2"/>
        <v>1.282352941</v>
      </c>
    </row>
    <row r="90">
      <c r="A90" s="69" t="s">
        <v>351</v>
      </c>
      <c r="B90" s="69" t="s">
        <v>55</v>
      </c>
      <c r="C90" s="70">
        <v>5762.0</v>
      </c>
      <c r="D90" s="152">
        <v>16.0</v>
      </c>
      <c r="E90" s="72">
        <v>0.33333333333333326</v>
      </c>
      <c r="F90" s="73">
        <f t="shared" si="3"/>
        <v>16</v>
      </c>
      <c r="G90" s="73"/>
      <c r="H90" s="73" t="s">
        <v>616</v>
      </c>
      <c r="I90" s="73" t="s">
        <v>616</v>
      </c>
      <c r="J90" s="74">
        <v>43910.92</v>
      </c>
      <c r="K90" s="41">
        <v>16.0</v>
      </c>
      <c r="L90" s="41"/>
      <c r="M90" s="76"/>
      <c r="N90" s="76"/>
      <c r="O90" s="76"/>
      <c r="P90" s="78"/>
      <c r="Q90" s="57"/>
      <c r="R90" s="57"/>
      <c r="S90" s="83">
        <f t="shared" si="1"/>
        <v>0</v>
      </c>
      <c r="T90" s="175"/>
      <c r="U90" s="161"/>
      <c r="V90" s="90">
        <f>IFERROR(__xludf.DUMMYFUNCTION("IF(COUNTUNIQUE(T90:U90,R90)=3,1,0)"),0.0)</f>
        <v>0</v>
      </c>
      <c r="W90" s="90">
        <v>0.0</v>
      </c>
      <c r="X90" s="90">
        <v>16.0</v>
      </c>
      <c r="Y90" s="90"/>
      <c r="Z90" s="98"/>
      <c r="AA90" s="98"/>
      <c r="AB90" s="98"/>
      <c r="AC90" s="98"/>
      <c r="AD90" s="98"/>
      <c r="AE90" s="112"/>
      <c r="AF90" s="112"/>
      <c r="AG90" s="112"/>
      <c r="AH90" s="112"/>
      <c r="AI90" s="94">
        <v>5.0</v>
      </c>
      <c r="AJ90" s="38">
        <f t="shared" si="2"/>
        <v>1</v>
      </c>
    </row>
    <row r="91">
      <c r="A91" s="69" t="s">
        <v>371</v>
      </c>
      <c r="B91" s="69" t="s">
        <v>55</v>
      </c>
      <c r="C91" s="70">
        <v>5154.0</v>
      </c>
      <c r="D91" s="152">
        <v>111.0</v>
      </c>
      <c r="E91" s="72">
        <v>0.3373493975903614</v>
      </c>
      <c r="F91" s="73">
        <f t="shared" si="3"/>
        <v>111</v>
      </c>
      <c r="G91" s="73"/>
      <c r="H91" s="73" t="s">
        <v>623</v>
      </c>
      <c r="I91" s="73" t="s">
        <v>513</v>
      </c>
      <c r="J91" s="74">
        <v>43910.92</v>
      </c>
      <c r="K91" s="41">
        <v>111.0</v>
      </c>
      <c r="L91" s="41"/>
      <c r="M91" s="76"/>
      <c r="N91" s="76"/>
      <c r="O91" s="76"/>
      <c r="P91" s="78"/>
      <c r="Q91" s="77"/>
      <c r="R91" s="177"/>
      <c r="S91" s="83">
        <f t="shared" si="1"/>
        <v>0</v>
      </c>
      <c r="T91" s="87"/>
      <c r="U91" s="88"/>
      <c r="V91" s="90">
        <f>IFERROR(__xludf.DUMMYFUNCTION("IF(COUNTUNIQUE(T91:U91,R91)=3,1,0)"),0.0)</f>
        <v>0</v>
      </c>
      <c r="W91" s="90">
        <v>0.0</v>
      </c>
      <c r="X91" s="90">
        <v>111.0</v>
      </c>
      <c r="Y91" s="90"/>
      <c r="Z91" s="92"/>
      <c r="AA91" s="92"/>
      <c r="AB91" s="92"/>
      <c r="AC91" s="92"/>
      <c r="AD91" s="92"/>
      <c r="AE91" s="93"/>
      <c r="AF91" s="93"/>
      <c r="AG91" s="93"/>
      <c r="AH91" s="93"/>
      <c r="AI91" s="94">
        <v>5.0</v>
      </c>
      <c r="AJ91" s="38">
        <f t="shared" si="2"/>
        <v>1</v>
      </c>
    </row>
    <row r="92">
      <c r="A92" s="69" t="s">
        <v>369</v>
      </c>
      <c r="B92" s="69" t="s">
        <v>95</v>
      </c>
      <c r="C92" s="70">
        <v>5315.0</v>
      </c>
      <c r="D92" s="152">
        <v>679.0</v>
      </c>
      <c r="E92" s="72">
        <v>0.15870307167235498</v>
      </c>
      <c r="F92" s="73">
        <f t="shared" si="3"/>
        <v>679</v>
      </c>
      <c r="G92" s="73"/>
      <c r="H92" s="73" t="s">
        <v>630</v>
      </c>
      <c r="I92" s="73" t="s">
        <v>630</v>
      </c>
      <c r="J92" s="74">
        <v>43910.92</v>
      </c>
      <c r="K92" s="41">
        <v>679.0</v>
      </c>
      <c r="L92" s="41"/>
      <c r="M92" s="76"/>
      <c r="N92" s="76"/>
      <c r="O92" s="77">
        <v>2.0</v>
      </c>
      <c r="P92" s="78"/>
      <c r="Q92" s="105"/>
      <c r="R92" s="65"/>
      <c r="S92" s="83">
        <f t="shared" si="1"/>
        <v>0</v>
      </c>
      <c r="T92" s="87"/>
      <c r="U92" s="88"/>
      <c r="V92" s="90">
        <f>IFERROR(__xludf.DUMMYFUNCTION("IF(COUNTUNIQUE(T92:U92,R92)=3,1,0)"),0.0)</f>
        <v>0</v>
      </c>
      <c r="W92" s="90">
        <v>0.0</v>
      </c>
      <c r="X92" s="90">
        <v>679.0</v>
      </c>
      <c r="Y92" s="90"/>
      <c r="Z92" s="92"/>
      <c r="AA92" s="92"/>
      <c r="AB92" s="92"/>
      <c r="AC92" s="92"/>
      <c r="AD92" s="92"/>
      <c r="AE92" s="93"/>
      <c r="AF92" s="93"/>
      <c r="AG92" s="93"/>
      <c r="AH92" s="93"/>
      <c r="AI92" s="94">
        <v>5.0</v>
      </c>
      <c r="AJ92" s="38">
        <f t="shared" si="2"/>
        <v>1</v>
      </c>
    </row>
    <row r="93">
      <c r="A93" s="69" t="s">
        <v>374</v>
      </c>
      <c r="B93" s="69" t="s">
        <v>95</v>
      </c>
      <c r="C93" s="70">
        <v>5114.0</v>
      </c>
      <c r="D93" s="69">
        <v>73.0</v>
      </c>
      <c r="E93" s="72">
        <v>0.17741935483870974</v>
      </c>
      <c r="F93" s="73">
        <f t="shared" si="3"/>
        <v>73</v>
      </c>
      <c r="G93" s="73"/>
      <c r="H93" s="73" t="s">
        <v>636</v>
      </c>
      <c r="I93" s="73" t="s">
        <v>637</v>
      </c>
      <c r="J93" s="74">
        <v>43910.0</v>
      </c>
      <c r="K93" s="41">
        <v>73.0</v>
      </c>
      <c r="L93" s="41"/>
      <c r="M93" s="76"/>
      <c r="N93" s="76"/>
      <c r="O93" s="76"/>
      <c r="P93" s="78"/>
      <c r="Q93" s="105"/>
      <c r="R93" s="65"/>
      <c r="S93" s="83">
        <f t="shared" si="1"/>
        <v>0</v>
      </c>
      <c r="T93" s="87"/>
      <c r="U93" s="88"/>
      <c r="V93" s="90">
        <f>IFERROR(__xludf.DUMMYFUNCTION("IF(COUNTUNIQUE(T93:U93,R93)=3,1,0)"),0.0)</f>
        <v>0</v>
      </c>
      <c r="W93" s="90">
        <v>0.0</v>
      </c>
      <c r="X93" s="90">
        <v>73.0</v>
      </c>
      <c r="Y93" s="90"/>
      <c r="Z93" s="92"/>
      <c r="AA93" s="92"/>
      <c r="AB93" s="92"/>
      <c r="AC93" s="92"/>
      <c r="AD93" s="92"/>
      <c r="AE93" s="93"/>
      <c r="AF93" s="93"/>
      <c r="AG93" s="93"/>
      <c r="AH93" s="93"/>
      <c r="AI93" s="94">
        <v>5.0</v>
      </c>
      <c r="AJ93" s="38">
        <f t="shared" si="2"/>
        <v>1</v>
      </c>
    </row>
    <row r="94">
      <c r="A94" s="69" t="s">
        <v>376</v>
      </c>
      <c r="B94" s="69" t="s">
        <v>95</v>
      </c>
      <c r="C94" s="70">
        <v>5316.0</v>
      </c>
      <c r="D94" s="152">
        <v>40.0</v>
      </c>
      <c r="E94" s="72">
        <v>0.29032258064516125</v>
      </c>
      <c r="F94" s="73">
        <f t="shared" si="3"/>
        <v>40</v>
      </c>
      <c r="G94" s="73">
        <v>45.0</v>
      </c>
      <c r="H94" s="73" t="s">
        <v>641</v>
      </c>
      <c r="I94" s="73" t="s">
        <v>644</v>
      </c>
      <c r="J94" s="74">
        <v>43910.87778</v>
      </c>
      <c r="K94" s="41">
        <v>45.0</v>
      </c>
      <c r="L94" s="41"/>
      <c r="M94" s="76"/>
      <c r="N94" s="76"/>
      <c r="O94" s="76"/>
      <c r="P94" s="173">
        <v>43911.479166666664</v>
      </c>
      <c r="Q94" s="105" t="s">
        <v>473</v>
      </c>
      <c r="R94" s="65" t="s">
        <v>355</v>
      </c>
      <c r="S94" s="83">
        <f t="shared" si="1"/>
        <v>5</v>
      </c>
      <c r="T94" s="87"/>
      <c r="U94" s="88"/>
      <c r="V94" s="90">
        <f>IFERROR(__xludf.DUMMYFUNCTION("IF(COUNTUNIQUE(T94:U94,R94)=3,1,0)"),0.0)</f>
        <v>0</v>
      </c>
      <c r="W94" s="90">
        <v>0.0</v>
      </c>
      <c r="X94" s="90">
        <v>40.0</v>
      </c>
      <c r="Y94" s="90"/>
      <c r="Z94" s="92"/>
      <c r="AA94" s="92"/>
      <c r="AB94" s="92"/>
      <c r="AC94" s="92"/>
      <c r="AD94" s="92"/>
      <c r="AE94" s="93"/>
      <c r="AF94" s="93"/>
      <c r="AG94" s="93"/>
      <c r="AH94" s="93"/>
      <c r="AI94" s="94">
        <v>5.0</v>
      </c>
      <c r="AJ94" s="38">
        <f t="shared" si="2"/>
        <v>1.125</v>
      </c>
    </row>
    <row r="95">
      <c r="A95" s="69" t="s">
        <v>378</v>
      </c>
      <c r="B95" s="69" t="s">
        <v>55</v>
      </c>
      <c r="C95" s="70">
        <v>5766.0</v>
      </c>
      <c r="D95" s="152">
        <v>133.0</v>
      </c>
      <c r="E95" s="72">
        <v>0.1875</v>
      </c>
      <c r="F95" s="73">
        <f t="shared" si="3"/>
        <v>133</v>
      </c>
      <c r="G95" s="73"/>
      <c r="H95" s="73" t="s">
        <v>651</v>
      </c>
      <c r="I95" s="73" t="s">
        <v>652</v>
      </c>
      <c r="J95" s="74">
        <v>43910.87847</v>
      </c>
      <c r="K95" s="41">
        <v>133.0</v>
      </c>
      <c r="L95" s="41"/>
      <c r="M95" s="76"/>
      <c r="N95" s="76"/>
      <c r="O95" s="76"/>
      <c r="P95" s="103"/>
      <c r="Q95" s="65"/>
      <c r="R95" s="65"/>
      <c r="S95" s="83">
        <f t="shared" si="1"/>
        <v>0</v>
      </c>
      <c r="T95" s="87"/>
      <c r="U95" s="88"/>
      <c r="V95" s="90">
        <f>IFERROR(__xludf.DUMMYFUNCTION("IF(COUNTUNIQUE(T95:U95,R95)=3,1,0)"),0.0)</f>
        <v>0</v>
      </c>
      <c r="W95" s="90">
        <v>0.0</v>
      </c>
      <c r="X95" s="90">
        <v>133.0</v>
      </c>
      <c r="Y95" s="90"/>
      <c r="Z95" s="92"/>
      <c r="AA95" s="92"/>
      <c r="AB95" s="92"/>
      <c r="AC95" s="92"/>
      <c r="AD95" s="92"/>
      <c r="AE95" s="93"/>
      <c r="AF95" s="93"/>
      <c r="AG95" s="93"/>
      <c r="AH95" s="93"/>
      <c r="AI95" s="94">
        <v>5.0</v>
      </c>
      <c r="AJ95" s="38">
        <f t="shared" si="2"/>
        <v>1</v>
      </c>
    </row>
    <row r="96">
      <c r="A96" s="69" t="s">
        <v>388</v>
      </c>
      <c r="B96" s="69" t="s">
        <v>55</v>
      </c>
      <c r="C96" s="70">
        <v>5962.0</v>
      </c>
      <c r="D96" s="152">
        <v>33.0</v>
      </c>
      <c r="E96" s="72">
        <v>0.06451612903225801</v>
      </c>
      <c r="F96" s="73">
        <f t="shared" si="3"/>
        <v>33</v>
      </c>
      <c r="G96" s="73">
        <v>38.0</v>
      </c>
      <c r="H96" s="73" t="s">
        <v>665</v>
      </c>
      <c r="I96" s="73" t="s">
        <v>668</v>
      </c>
      <c r="J96" s="74">
        <v>43910.87986</v>
      </c>
      <c r="K96" s="41">
        <v>38.0</v>
      </c>
      <c r="L96" s="41"/>
      <c r="M96" s="77">
        <v>216.0</v>
      </c>
      <c r="N96" s="76"/>
      <c r="O96" s="76"/>
      <c r="P96" s="78">
        <v>43911.479166666664</v>
      </c>
      <c r="Q96" s="105" t="s">
        <v>473</v>
      </c>
      <c r="R96" s="65" t="s">
        <v>355</v>
      </c>
      <c r="S96" s="83">
        <f t="shared" si="1"/>
        <v>5</v>
      </c>
      <c r="T96" s="87"/>
      <c r="U96" s="88"/>
      <c r="V96" s="90">
        <f>IFERROR(__xludf.DUMMYFUNCTION("IF(COUNTUNIQUE(T96:U96,R96)=3,1,0)"),0.0)</f>
        <v>0</v>
      </c>
      <c r="W96" s="90">
        <v>0.0</v>
      </c>
      <c r="X96" s="90">
        <v>33.0</v>
      </c>
      <c r="Y96" s="90"/>
      <c r="Z96" s="92"/>
      <c r="AA96" s="92"/>
      <c r="AB96" s="92"/>
      <c r="AC96" s="92"/>
      <c r="AD96" s="92"/>
      <c r="AE96" s="93"/>
      <c r="AF96" s="93"/>
      <c r="AG96" s="93"/>
      <c r="AH96" s="93"/>
      <c r="AI96" s="94">
        <v>5.0</v>
      </c>
      <c r="AJ96" s="38">
        <f t="shared" si="2"/>
        <v>1.151515152</v>
      </c>
    </row>
    <row r="97">
      <c r="A97" s="69" t="s">
        <v>390</v>
      </c>
      <c r="B97" s="69" t="s">
        <v>55</v>
      </c>
      <c r="C97" s="70">
        <v>5158.0</v>
      </c>
      <c r="D97" s="152">
        <v>154.0</v>
      </c>
      <c r="E97" s="72">
        <v>0.5247524752475248</v>
      </c>
      <c r="F97" s="73">
        <f t="shared" si="3"/>
        <v>154</v>
      </c>
      <c r="G97" s="73"/>
      <c r="H97" s="73" t="s">
        <v>673</v>
      </c>
      <c r="I97" s="73" t="s">
        <v>513</v>
      </c>
      <c r="J97" s="74">
        <v>43910.66667</v>
      </c>
      <c r="K97" s="41">
        <v>154.0</v>
      </c>
      <c r="L97" s="41"/>
      <c r="M97" s="76">
        <v>191.0</v>
      </c>
      <c r="N97" s="76"/>
      <c r="O97" s="76">
        <v>1.0</v>
      </c>
      <c r="P97" s="78"/>
      <c r="Q97" s="77"/>
      <c r="R97" s="65"/>
      <c r="S97" s="83">
        <f t="shared" si="1"/>
        <v>0</v>
      </c>
      <c r="T97" s="87"/>
      <c r="U97" s="88"/>
      <c r="V97" s="90">
        <f>IFERROR(__xludf.DUMMYFUNCTION("IF(COUNTUNIQUE(T97:U97,R97)=3,1,0)"),0.0)</f>
        <v>0</v>
      </c>
      <c r="W97" s="90">
        <v>0.0</v>
      </c>
      <c r="X97" s="90">
        <v>154.0</v>
      </c>
      <c r="Y97" s="90"/>
      <c r="Z97" s="92"/>
      <c r="AA97" s="92"/>
      <c r="AB97" s="92"/>
      <c r="AC97" s="92"/>
      <c r="AD97" s="92"/>
      <c r="AE97" s="93"/>
      <c r="AF97" s="93"/>
      <c r="AG97" s="93"/>
      <c r="AH97" s="93"/>
      <c r="AI97" s="94">
        <v>5.0</v>
      </c>
      <c r="AJ97" s="38">
        <f t="shared" si="2"/>
        <v>1</v>
      </c>
    </row>
    <row r="98">
      <c r="A98" s="101" t="s">
        <v>392</v>
      </c>
      <c r="B98" s="69" t="s">
        <v>55</v>
      </c>
      <c r="C98" s="70">
        <v>5770.0</v>
      </c>
      <c r="D98" s="152">
        <v>140.0</v>
      </c>
      <c r="E98" s="72">
        <v>0.18644067796610164</v>
      </c>
      <c r="F98" s="73">
        <f t="shared" si="3"/>
        <v>140</v>
      </c>
      <c r="G98" s="73"/>
      <c r="H98" s="73" t="s">
        <v>678</v>
      </c>
      <c r="I98" s="73" t="s">
        <v>681</v>
      </c>
      <c r="J98" s="102">
        <v>43910.45833</v>
      </c>
      <c r="K98" s="41">
        <v>140.0</v>
      </c>
      <c r="L98" s="41">
        <v>4.0</v>
      </c>
      <c r="M98" s="76"/>
      <c r="N98" s="76"/>
      <c r="O98" s="76"/>
      <c r="P98" s="78"/>
      <c r="Q98" s="96"/>
      <c r="R98" s="65"/>
      <c r="S98" s="83">
        <f t="shared" si="1"/>
        <v>0</v>
      </c>
      <c r="T98" s="87"/>
      <c r="U98" s="88"/>
      <c r="V98" s="90">
        <f>IFERROR(__xludf.DUMMYFUNCTION("IF(COUNTUNIQUE(T98:U98,R98)=3,1,0)"),0.0)</f>
        <v>0</v>
      </c>
      <c r="W98" s="90">
        <v>0.0</v>
      </c>
      <c r="X98" s="90">
        <v>140.0</v>
      </c>
      <c r="Y98" s="90"/>
      <c r="Z98" s="92"/>
      <c r="AA98" s="92"/>
      <c r="AB98" s="92"/>
      <c r="AC98" s="92"/>
      <c r="AD98" s="92"/>
      <c r="AE98" s="93"/>
      <c r="AF98" s="93"/>
      <c r="AG98" s="93"/>
      <c r="AH98" s="93"/>
      <c r="AI98" s="94">
        <v>5.0</v>
      </c>
      <c r="AJ98" s="38">
        <f t="shared" si="2"/>
        <v>1</v>
      </c>
    </row>
    <row r="99">
      <c r="A99" s="101" t="s">
        <v>385</v>
      </c>
      <c r="B99" s="69" t="s">
        <v>95</v>
      </c>
      <c r="C99" s="70">
        <v>5116.0</v>
      </c>
      <c r="D99" s="152">
        <v>72.0</v>
      </c>
      <c r="E99" s="72">
        <v>0.41176470588235303</v>
      </c>
      <c r="F99" s="73">
        <f t="shared" si="3"/>
        <v>72</v>
      </c>
      <c r="G99" s="73">
        <v>77.0</v>
      </c>
      <c r="H99" s="73" t="s">
        <v>684</v>
      </c>
      <c r="I99" s="73" t="s">
        <v>513</v>
      </c>
      <c r="J99" s="102">
        <v>43910.92</v>
      </c>
      <c r="K99" s="41">
        <v>77.0</v>
      </c>
      <c r="L99" s="41"/>
      <c r="M99" s="76"/>
      <c r="N99" s="76"/>
      <c r="O99" s="76"/>
      <c r="P99" s="78">
        <v>43911.479166666664</v>
      </c>
      <c r="Q99" s="174" t="s">
        <v>473</v>
      </c>
      <c r="R99" s="65" t="s">
        <v>355</v>
      </c>
      <c r="S99" s="83">
        <f t="shared" si="1"/>
        <v>5</v>
      </c>
      <c r="T99" s="87"/>
      <c r="U99" s="88"/>
      <c r="V99" s="90">
        <f>IFERROR(__xludf.DUMMYFUNCTION("IF(COUNTUNIQUE(T99:U99,R99)=3,1,0)"),0.0)</f>
        <v>0</v>
      </c>
      <c r="W99" s="90">
        <v>0.0</v>
      </c>
      <c r="X99" s="90">
        <v>72.0</v>
      </c>
      <c r="Y99" s="90"/>
      <c r="Z99" s="92"/>
      <c r="AA99" s="92"/>
      <c r="AB99" s="92"/>
      <c r="AC99" s="92"/>
      <c r="AD99" s="92"/>
      <c r="AE99" s="93"/>
      <c r="AF99" s="93"/>
      <c r="AG99" s="93"/>
      <c r="AH99" s="93"/>
      <c r="AI99" s="94">
        <v>5.0</v>
      </c>
      <c r="AJ99" s="38">
        <f t="shared" si="2"/>
        <v>1.069444444</v>
      </c>
    </row>
    <row r="100">
      <c r="A100" s="101" t="s">
        <v>381</v>
      </c>
      <c r="B100" s="69" t="s">
        <v>95</v>
      </c>
      <c r="C100" s="70">
        <v>5117.0</v>
      </c>
      <c r="D100" s="152">
        <v>36.0</v>
      </c>
      <c r="E100" s="72">
        <v>0.19999999999999996</v>
      </c>
      <c r="F100" s="73">
        <f t="shared" si="3"/>
        <v>36</v>
      </c>
      <c r="G100" s="73"/>
      <c r="H100" s="73" t="s">
        <v>689</v>
      </c>
      <c r="I100" s="73" t="s">
        <v>513</v>
      </c>
      <c r="J100" s="102">
        <v>43910.92</v>
      </c>
      <c r="K100" s="41">
        <v>36.0</v>
      </c>
      <c r="L100" s="41"/>
      <c r="M100" s="76"/>
      <c r="N100" s="76"/>
      <c r="O100" s="76"/>
      <c r="P100" s="78"/>
      <c r="Q100" s="77"/>
      <c r="R100" s="65"/>
      <c r="S100" s="83">
        <f t="shared" si="1"/>
        <v>0</v>
      </c>
      <c r="T100" s="87"/>
      <c r="U100" s="170"/>
      <c r="V100" s="90">
        <f>IFERROR(__xludf.DUMMYFUNCTION("IF(COUNTUNIQUE(T100:U100,R100)=3,1,0)"),0.0)</f>
        <v>0</v>
      </c>
      <c r="W100" s="90">
        <v>0.0</v>
      </c>
      <c r="X100" s="90">
        <v>36.0</v>
      </c>
      <c r="Y100" s="90"/>
      <c r="Z100" s="92"/>
      <c r="AA100" s="92"/>
      <c r="AB100" s="92"/>
      <c r="AC100" s="92"/>
      <c r="AD100" s="92"/>
      <c r="AE100" s="93"/>
      <c r="AF100" s="93"/>
      <c r="AG100" s="93"/>
      <c r="AH100" s="93"/>
      <c r="AI100" s="94">
        <v>5.0</v>
      </c>
      <c r="AJ100" s="38">
        <f t="shared" si="2"/>
        <v>1</v>
      </c>
    </row>
    <row r="101">
      <c r="A101" s="69" t="s">
        <v>383</v>
      </c>
      <c r="B101" s="69" t="s">
        <v>95</v>
      </c>
      <c r="C101" s="70">
        <v>5515.0</v>
      </c>
      <c r="D101" s="152">
        <v>219.0</v>
      </c>
      <c r="E101" s="72">
        <v>0.2658959537572254</v>
      </c>
      <c r="F101" s="73">
        <f t="shared" si="3"/>
        <v>219</v>
      </c>
      <c r="G101" s="73">
        <v>219.0</v>
      </c>
      <c r="H101" s="73" t="s">
        <v>694</v>
      </c>
      <c r="I101" s="73" t="s">
        <v>695</v>
      </c>
      <c r="J101" s="74">
        <v>43910.70833</v>
      </c>
      <c r="K101" s="41">
        <v>219.0</v>
      </c>
      <c r="L101" s="41">
        <v>6.0</v>
      </c>
      <c r="M101" s="76"/>
      <c r="N101" s="76"/>
      <c r="O101" s="76"/>
      <c r="P101" s="173">
        <v>43911.427083333336</v>
      </c>
      <c r="Q101" s="174" t="s">
        <v>698</v>
      </c>
      <c r="R101" s="65" t="s">
        <v>500</v>
      </c>
      <c r="S101" s="83">
        <f t="shared" si="1"/>
        <v>0</v>
      </c>
      <c r="T101" s="87"/>
      <c r="U101" s="179"/>
      <c r="V101" s="90">
        <f>IFERROR(__xludf.DUMMYFUNCTION("IF(COUNTUNIQUE(T101:U101,R101)=3,1,0)"),0.0)</f>
        <v>0</v>
      </c>
      <c r="W101" s="90">
        <v>0.0</v>
      </c>
      <c r="X101" s="90">
        <v>219.0</v>
      </c>
      <c r="Y101" s="90"/>
      <c r="Z101" s="153"/>
      <c r="AA101" s="153"/>
      <c r="AB101" s="153"/>
      <c r="AC101" s="153"/>
      <c r="AD101" s="153"/>
      <c r="AE101" s="180"/>
      <c r="AF101" s="180"/>
      <c r="AG101" s="180"/>
      <c r="AH101" s="180"/>
      <c r="AI101" s="94">
        <v>5.0</v>
      </c>
      <c r="AJ101" s="38">
        <f t="shared" si="2"/>
        <v>1</v>
      </c>
    </row>
    <row r="102">
      <c r="A102" s="101" t="s">
        <v>395</v>
      </c>
      <c r="B102" s="69" t="s">
        <v>55</v>
      </c>
      <c r="C102" s="70">
        <v>5374.0</v>
      </c>
      <c r="D102" s="152">
        <v>78.0</v>
      </c>
      <c r="E102" s="72">
        <v>0.13043478260869557</v>
      </c>
      <c r="F102" s="73">
        <f t="shared" si="3"/>
        <v>78</v>
      </c>
      <c r="G102" s="73"/>
      <c r="H102" s="73" t="s">
        <v>701</v>
      </c>
      <c r="I102" s="73" t="s">
        <v>704</v>
      </c>
      <c r="J102" s="102">
        <v>43910.89375</v>
      </c>
      <c r="K102" s="41">
        <v>78.0</v>
      </c>
      <c r="L102" s="41">
        <v>3.0</v>
      </c>
      <c r="M102" s="183">
        <v>485.0</v>
      </c>
      <c r="N102" s="183">
        <v>1.0</v>
      </c>
      <c r="O102" s="168"/>
      <c r="P102" s="78"/>
      <c r="Q102" s="77"/>
      <c r="R102" s="65"/>
      <c r="S102" s="83">
        <f t="shared" si="1"/>
        <v>0</v>
      </c>
      <c r="T102" s="87"/>
      <c r="U102" s="88"/>
      <c r="V102" s="90">
        <f>IFERROR(__xludf.DUMMYFUNCTION("IF(COUNTUNIQUE(T102:U102,R102)=3,1,0)"),0.0)</f>
        <v>0</v>
      </c>
      <c r="W102" s="90">
        <v>0.0</v>
      </c>
      <c r="X102" s="90">
        <v>78.0</v>
      </c>
      <c r="Y102" s="90"/>
      <c r="Z102" s="92"/>
      <c r="AA102" s="92"/>
      <c r="AB102" s="92"/>
      <c r="AC102" s="92"/>
      <c r="AD102" s="92"/>
      <c r="AE102" s="93"/>
      <c r="AF102" s="93"/>
      <c r="AG102" s="93"/>
      <c r="AH102" s="93"/>
      <c r="AI102" s="94">
        <v>5.0</v>
      </c>
      <c r="AJ102" s="38">
        <f t="shared" si="2"/>
        <v>1</v>
      </c>
    </row>
    <row r="103">
      <c r="A103" s="69" t="s">
        <v>398</v>
      </c>
      <c r="B103" s="69" t="s">
        <v>95</v>
      </c>
      <c r="C103" s="70">
        <v>5119.0</v>
      </c>
      <c r="D103" s="152">
        <v>35.0</v>
      </c>
      <c r="E103" s="72">
        <v>0.34615384615384626</v>
      </c>
      <c r="F103" s="73">
        <f t="shared" si="3"/>
        <v>35</v>
      </c>
      <c r="G103" s="73"/>
      <c r="H103" s="73" t="s">
        <v>714</v>
      </c>
      <c r="I103" s="73" t="s">
        <v>513</v>
      </c>
      <c r="J103" s="74">
        <v>43910.92</v>
      </c>
      <c r="K103" s="41">
        <v>35.0</v>
      </c>
      <c r="L103" s="41"/>
      <c r="M103" s="65">
        <v>193.0</v>
      </c>
      <c r="N103" s="65"/>
      <c r="O103" s="65"/>
      <c r="P103" s="78"/>
      <c r="Q103" s="111"/>
      <c r="R103" s="65"/>
      <c r="S103" s="83">
        <f t="shared" si="1"/>
        <v>0</v>
      </c>
      <c r="T103" s="87"/>
      <c r="U103" s="88"/>
      <c r="V103" s="90">
        <f>IFERROR(__xludf.DUMMYFUNCTION("IF(COUNTUNIQUE(T103:U103,R103)=3,1,0)"),0.0)</f>
        <v>0</v>
      </c>
      <c r="W103" s="90">
        <v>0.0</v>
      </c>
      <c r="X103" s="90">
        <v>35.0</v>
      </c>
      <c r="Y103" s="90"/>
      <c r="Z103" s="92"/>
      <c r="AA103" s="92"/>
      <c r="AB103" s="92"/>
      <c r="AC103" s="92"/>
      <c r="AD103" s="92"/>
      <c r="AE103" s="93"/>
      <c r="AF103" s="93"/>
      <c r="AG103" s="93"/>
      <c r="AH103" s="93"/>
      <c r="AI103" s="94">
        <v>5.0</v>
      </c>
      <c r="AJ103" s="38">
        <f t="shared" si="2"/>
        <v>1</v>
      </c>
    </row>
    <row r="104">
      <c r="A104" s="69" t="s">
        <v>400</v>
      </c>
      <c r="B104" s="69" t="s">
        <v>55</v>
      </c>
      <c r="C104" s="70">
        <v>5966.0</v>
      </c>
      <c r="D104" s="152">
        <v>17.0</v>
      </c>
      <c r="E104" s="72">
        <v>0.2142857142857142</v>
      </c>
      <c r="F104" s="73">
        <f t="shared" si="3"/>
        <v>17</v>
      </c>
      <c r="G104" s="73"/>
      <c r="H104" s="73" t="s">
        <v>722</v>
      </c>
      <c r="I104" s="73" t="s">
        <v>722</v>
      </c>
      <c r="J104" s="74">
        <v>43909.70833</v>
      </c>
      <c r="K104" s="41">
        <v>18.0</v>
      </c>
      <c r="L104" s="41">
        <v>3.0</v>
      </c>
      <c r="M104" s="57"/>
      <c r="N104" s="57"/>
      <c r="O104" s="57"/>
      <c r="P104" s="103"/>
      <c r="Q104" s="57"/>
      <c r="R104" s="57"/>
      <c r="S104" s="83">
        <f t="shared" si="1"/>
        <v>1</v>
      </c>
      <c r="T104" s="87"/>
      <c r="U104" s="161"/>
      <c r="V104" s="90">
        <f>IFERROR(__xludf.DUMMYFUNCTION("IF(COUNTUNIQUE(T104:U104,R104)=3,1,0)"),0.0)</f>
        <v>0</v>
      </c>
      <c r="W104" s="90">
        <v>0.0</v>
      </c>
      <c r="X104" s="90">
        <v>17.0</v>
      </c>
      <c r="Y104" s="90"/>
      <c r="Z104" s="98"/>
      <c r="AA104" s="98"/>
      <c r="AB104" s="98"/>
      <c r="AC104" s="98"/>
      <c r="AD104" s="98"/>
      <c r="AE104" s="112"/>
      <c r="AF104" s="112"/>
      <c r="AG104" s="112"/>
      <c r="AH104" s="112"/>
      <c r="AI104" s="94">
        <v>5.0</v>
      </c>
      <c r="AJ104" s="38">
        <f t="shared" si="2"/>
        <v>1.058823529</v>
      </c>
    </row>
    <row r="105">
      <c r="A105" s="69" t="s">
        <v>403</v>
      </c>
      <c r="B105" s="69" t="s">
        <v>55</v>
      </c>
      <c r="C105" s="70">
        <v>5774.0</v>
      </c>
      <c r="D105" s="152">
        <v>75.0</v>
      </c>
      <c r="E105" s="72">
        <v>0.05633802816901401</v>
      </c>
      <c r="F105" s="73">
        <f t="shared" si="3"/>
        <v>75</v>
      </c>
      <c r="G105" s="73"/>
      <c r="H105" s="73" t="s">
        <v>726</v>
      </c>
      <c r="I105" s="73" t="s">
        <v>726</v>
      </c>
      <c r="J105" s="74">
        <v>43910.67708</v>
      </c>
      <c r="K105" s="41">
        <v>75.0</v>
      </c>
      <c r="L105" s="41"/>
      <c r="M105" s="65"/>
      <c r="N105" s="65"/>
      <c r="O105" s="65"/>
      <c r="P105" s="78"/>
      <c r="Q105" s="65"/>
      <c r="R105" s="65"/>
      <c r="S105" s="83">
        <f t="shared" si="1"/>
        <v>0</v>
      </c>
      <c r="T105" s="87"/>
      <c r="U105" s="88"/>
      <c r="V105" s="90">
        <f>IFERROR(__xludf.DUMMYFUNCTION("IF(COUNTUNIQUE(T105:U105,R105)=3,1,0)"),0.0)</f>
        <v>0</v>
      </c>
      <c r="W105" s="90">
        <v>0.0</v>
      </c>
      <c r="X105" s="90">
        <v>75.0</v>
      </c>
      <c r="Y105" s="90"/>
      <c r="Z105" s="92"/>
      <c r="AA105" s="92"/>
      <c r="AB105" s="92"/>
      <c r="AC105" s="92"/>
      <c r="AD105" s="92"/>
      <c r="AE105" s="93"/>
      <c r="AF105" s="93"/>
      <c r="AG105" s="93"/>
      <c r="AH105" s="93"/>
      <c r="AI105" s="94">
        <v>5.0</v>
      </c>
      <c r="AJ105" s="38">
        <f t="shared" si="2"/>
        <v>1</v>
      </c>
    </row>
    <row r="106">
      <c r="A106" s="69" t="s">
        <v>405</v>
      </c>
      <c r="B106" s="69" t="s">
        <v>55</v>
      </c>
      <c r="C106" s="70">
        <v>5562.0</v>
      </c>
      <c r="D106" s="152">
        <v>125.0</v>
      </c>
      <c r="E106" s="72">
        <v>0.30208333333333326</v>
      </c>
      <c r="F106" s="73">
        <f t="shared" si="3"/>
        <v>125</v>
      </c>
      <c r="G106" s="73">
        <v>127.0</v>
      </c>
      <c r="H106" s="73" t="s">
        <v>729</v>
      </c>
      <c r="I106" s="73" t="s">
        <v>729</v>
      </c>
      <c r="J106" s="74">
        <v>43910.67014</v>
      </c>
      <c r="K106" s="41">
        <v>127.0</v>
      </c>
      <c r="L106" s="41"/>
      <c r="M106" s="65"/>
      <c r="N106" s="65"/>
      <c r="O106" s="65"/>
      <c r="P106" s="189">
        <v>43910.67013888889</v>
      </c>
      <c r="Q106" s="174" t="s">
        <v>729</v>
      </c>
      <c r="R106" s="65"/>
      <c r="S106" s="83">
        <f t="shared" si="1"/>
        <v>2</v>
      </c>
      <c r="T106" s="87" t="s">
        <v>355</v>
      </c>
      <c r="U106" s="88"/>
      <c r="V106" s="90">
        <f>IFERROR(__xludf.DUMMYFUNCTION("IF(COUNTUNIQUE(T106:U106,R106)=3,1,0)"),0.0)</f>
        <v>0</v>
      </c>
      <c r="W106" s="90">
        <v>0.0</v>
      </c>
      <c r="X106" s="90">
        <v>125.0</v>
      </c>
      <c r="Y106" s="90"/>
      <c r="Z106" s="92"/>
      <c r="AA106" s="92"/>
      <c r="AB106" s="92"/>
      <c r="AC106" s="92"/>
      <c r="AD106" s="92"/>
      <c r="AE106" s="93"/>
      <c r="AF106" s="93"/>
      <c r="AG106" s="93"/>
      <c r="AH106" s="93"/>
      <c r="AI106" s="94">
        <v>5.0</v>
      </c>
      <c r="AJ106" s="38">
        <f t="shared" si="2"/>
        <v>1.016</v>
      </c>
    </row>
    <row r="107">
      <c r="A107" s="69" t="s">
        <v>407</v>
      </c>
      <c r="B107" s="69" t="s">
        <v>95</v>
      </c>
      <c r="C107" s="70">
        <v>5120.0</v>
      </c>
      <c r="D107" s="152">
        <v>21.0</v>
      </c>
      <c r="E107" s="72">
        <v>0.5</v>
      </c>
      <c r="F107" s="73">
        <f t="shared" si="3"/>
        <v>21</v>
      </c>
      <c r="G107" s="73"/>
      <c r="H107" s="73" t="s">
        <v>734</v>
      </c>
      <c r="I107" s="73" t="s">
        <v>734</v>
      </c>
      <c r="J107" s="74">
        <v>43910.92</v>
      </c>
      <c r="K107" s="41">
        <v>21.0</v>
      </c>
      <c r="L107" s="41"/>
      <c r="M107" s="65"/>
      <c r="N107" s="65"/>
      <c r="O107" s="65"/>
      <c r="P107" s="169"/>
      <c r="Q107" s="65"/>
      <c r="R107" s="65"/>
      <c r="S107" s="83">
        <f t="shared" si="1"/>
        <v>0</v>
      </c>
      <c r="T107" s="87"/>
      <c r="U107" s="88"/>
      <c r="V107" s="90">
        <f>IFERROR(__xludf.DUMMYFUNCTION("IF(COUNTUNIQUE(T107:U107,R107)=3,1,0)"),0.0)</f>
        <v>0</v>
      </c>
      <c r="W107" s="90">
        <v>0.0</v>
      </c>
      <c r="X107" s="90">
        <v>21.0</v>
      </c>
      <c r="Y107" s="90"/>
      <c r="Z107" s="92"/>
      <c r="AA107" s="92"/>
      <c r="AB107" s="92"/>
      <c r="AC107" s="92"/>
      <c r="AD107" s="92"/>
      <c r="AE107" s="93"/>
      <c r="AF107" s="93"/>
      <c r="AG107" s="93"/>
      <c r="AH107" s="93"/>
      <c r="AI107" s="94">
        <v>5.0</v>
      </c>
      <c r="AJ107" s="38">
        <f t="shared" si="2"/>
        <v>1</v>
      </c>
    </row>
    <row r="108">
      <c r="A108" s="69" t="s">
        <v>410</v>
      </c>
      <c r="B108" s="69" t="s">
        <v>55</v>
      </c>
      <c r="C108" s="70">
        <v>5362.0</v>
      </c>
      <c r="D108" s="152">
        <v>149.0</v>
      </c>
      <c r="E108" s="72">
        <v>0.31858407079646023</v>
      </c>
      <c r="F108" s="73">
        <f t="shared" si="3"/>
        <v>149</v>
      </c>
      <c r="G108" s="73">
        <v>154.0</v>
      </c>
      <c r="H108" s="73" t="s">
        <v>737</v>
      </c>
      <c r="I108" s="73" t="s">
        <v>737</v>
      </c>
      <c r="J108" s="74">
        <v>43910.92</v>
      </c>
      <c r="K108" s="41">
        <v>154.0</v>
      </c>
      <c r="L108" s="41">
        <v>3.0</v>
      </c>
      <c r="M108" s="65"/>
      <c r="N108" s="65"/>
      <c r="O108" s="65"/>
      <c r="P108" s="78">
        <v>43911.479166666664</v>
      </c>
      <c r="Q108" s="65" t="s">
        <v>473</v>
      </c>
      <c r="R108" s="65" t="s">
        <v>355</v>
      </c>
      <c r="S108" s="83">
        <f t="shared" si="1"/>
        <v>5</v>
      </c>
      <c r="T108" s="87"/>
      <c r="U108" s="88"/>
      <c r="V108" s="90">
        <f>IFERROR(__xludf.DUMMYFUNCTION("IF(COUNTUNIQUE(T108:U108,R108)=3,1,0)"),0.0)</f>
        <v>0</v>
      </c>
      <c r="W108" s="90">
        <v>0.0</v>
      </c>
      <c r="X108" s="90">
        <v>149.0</v>
      </c>
      <c r="Y108" s="90"/>
      <c r="Z108" s="92"/>
      <c r="AA108" s="92"/>
      <c r="AB108" s="92"/>
      <c r="AC108" s="92"/>
      <c r="AD108" s="92"/>
      <c r="AE108" s="93"/>
      <c r="AF108" s="93"/>
      <c r="AG108" s="93"/>
      <c r="AH108" s="93"/>
      <c r="AI108" s="94">
        <v>5.0</v>
      </c>
      <c r="AJ108" s="38">
        <f t="shared" si="2"/>
        <v>1.033557047</v>
      </c>
    </row>
    <row r="109">
      <c r="A109" s="101" t="s">
        <v>412</v>
      </c>
      <c r="B109" s="69" t="s">
        <v>55</v>
      </c>
      <c r="C109" s="70">
        <v>5162.0</v>
      </c>
      <c r="D109" s="152">
        <v>86.0</v>
      </c>
      <c r="E109" s="72">
        <v>0.43333333333333335</v>
      </c>
      <c r="F109" s="73">
        <f t="shared" si="3"/>
        <v>86</v>
      </c>
      <c r="G109" s="73">
        <v>96.0</v>
      </c>
      <c r="H109" s="73" t="s">
        <v>741</v>
      </c>
      <c r="I109" s="73" t="s">
        <v>741</v>
      </c>
      <c r="J109" s="102">
        <v>43910.92</v>
      </c>
      <c r="K109" s="41">
        <v>96.0</v>
      </c>
      <c r="L109" s="41"/>
      <c r="M109" s="57"/>
      <c r="N109" s="57"/>
      <c r="O109" s="57"/>
      <c r="P109" s="103">
        <v>43911.479166666664</v>
      </c>
      <c r="Q109" s="176" t="s">
        <v>473</v>
      </c>
      <c r="R109" s="65" t="s">
        <v>355</v>
      </c>
      <c r="S109" s="83">
        <f t="shared" si="1"/>
        <v>10</v>
      </c>
      <c r="T109" s="175"/>
      <c r="U109" s="161"/>
      <c r="V109" s="90">
        <f>IFERROR(__xludf.DUMMYFUNCTION("IF(COUNTUNIQUE(T109:U109,R109)=3,1,0)"),0.0)</f>
        <v>0</v>
      </c>
      <c r="W109" s="90">
        <v>0.0</v>
      </c>
      <c r="X109" s="90">
        <v>86.0</v>
      </c>
      <c r="Y109" s="90"/>
      <c r="Z109" s="98"/>
      <c r="AA109" s="98"/>
      <c r="AB109" s="98"/>
      <c r="AC109" s="98"/>
      <c r="AD109" s="98"/>
      <c r="AE109" s="112"/>
      <c r="AF109" s="112"/>
      <c r="AG109" s="112"/>
      <c r="AH109" s="112"/>
      <c r="AI109" s="94">
        <v>5.0</v>
      </c>
      <c r="AJ109" s="38">
        <f t="shared" si="2"/>
        <v>1.11627907</v>
      </c>
    </row>
    <row r="110">
      <c r="A110" s="69" t="s">
        <v>414</v>
      </c>
      <c r="B110" s="69" t="s">
        <v>55</v>
      </c>
      <c r="C110" s="70">
        <v>5382.0</v>
      </c>
      <c r="D110" s="152">
        <v>260.0</v>
      </c>
      <c r="E110" s="72">
        <v>0.14035087719298245</v>
      </c>
      <c r="F110" s="73">
        <f t="shared" si="3"/>
        <v>260</v>
      </c>
      <c r="G110" s="73"/>
      <c r="H110" s="73" t="s">
        <v>749</v>
      </c>
      <c r="I110" s="73" t="s">
        <v>749</v>
      </c>
      <c r="J110" s="74">
        <v>43910.70833</v>
      </c>
      <c r="K110" s="41">
        <v>260.0</v>
      </c>
      <c r="L110" s="41"/>
      <c r="M110" s="190">
        <v>1120.0</v>
      </c>
      <c r="N110" s="167"/>
      <c r="O110" s="167"/>
      <c r="P110" s="173"/>
      <c r="Q110" s="65"/>
      <c r="R110" s="65"/>
      <c r="S110" s="83">
        <f t="shared" si="1"/>
        <v>0</v>
      </c>
      <c r="T110" s="87"/>
      <c r="U110" s="88"/>
      <c r="V110" s="90">
        <f>IFERROR(__xludf.DUMMYFUNCTION("IF(COUNTUNIQUE(T110:U110,R110)=3,1,0)"),0.0)</f>
        <v>0</v>
      </c>
      <c r="W110" s="90">
        <v>0.0</v>
      </c>
      <c r="X110" s="90">
        <v>260.0</v>
      </c>
      <c r="Y110" s="90"/>
      <c r="Z110" s="92"/>
      <c r="AA110" s="92"/>
      <c r="AB110" s="92"/>
      <c r="AC110" s="92"/>
      <c r="AD110" s="92"/>
      <c r="AE110" s="93"/>
      <c r="AF110" s="93"/>
      <c r="AG110" s="93"/>
      <c r="AH110" s="93"/>
      <c r="AI110" s="94">
        <v>5.0</v>
      </c>
      <c r="AJ110" s="38">
        <f t="shared" si="2"/>
        <v>1</v>
      </c>
    </row>
    <row r="111">
      <c r="A111" s="101" t="s">
        <v>417</v>
      </c>
      <c r="B111" s="69" t="s">
        <v>55</v>
      </c>
      <c r="C111" s="70">
        <v>5378.0</v>
      </c>
      <c r="D111" s="152">
        <v>95.0</v>
      </c>
      <c r="E111" s="72">
        <v>0.1728395061728396</v>
      </c>
      <c r="F111" s="73">
        <f t="shared" si="3"/>
        <v>95</v>
      </c>
      <c r="G111" s="73"/>
      <c r="H111" s="73" t="s">
        <v>755</v>
      </c>
      <c r="I111" s="73" t="s">
        <v>755</v>
      </c>
      <c r="J111" s="102">
        <v>43910.89861</v>
      </c>
      <c r="K111" s="41">
        <v>95.0</v>
      </c>
      <c r="L111" s="41"/>
      <c r="M111" s="65"/>
      <c r="N111" s="65"/>
      <c r="O111" s="65">
        <v>1.0</v>
      </c>
      <c r="P111" s="78"/>
      <c r="Q111" s="65"/>
      <c r="R111" s="65"/>
      <c r="S111" s="83">
        <f t="shared" si="1"/>
        <v>0</v>
      </c>
      <c r="T111" s="87"/>
      <c r="U111" s="88"/>
      <c r="V111" s="90">
        <f>IFERROR(__xludf.DUMMYFUNCTION("IF(COUNTUNIQUE(T111:U111,R111)=3,1,0)"),0.0)</f>
        <v>0</v>
      </c>
      <c r="W111" s="90">
        <v>0.0</v>
      </c>
      <c r="X111" s="90">
        <v>95.0</v>
      </c>
      <c r="Y111" s="90"/>
      <c r="Z111" s="92"/>
      <c r="AA111" s="92"/>
      <c r="AB111" s="92"/>
      <c r="AC111" s="92"/>
      <c r="AD111" s="92"/>
      <c r="AE111" s="93"/>
      <c r="AF111" s="93"/>
      <c r="AG111" s="93"/>
      <c r="AH111" s="93"/>
      <c r="AI111" s="94">
        <v>5.0</v>
      </c>
      <c r="AJ111" s="38">
        <f t="shared" si="2"/>
        <v>1</v>
      </c>
    </row>
    <row r="112">
      <c r="A112" s="101" t="s">
        <v>420</v>
      </c>
      <c r="B112" s="69" t="s">
        <v>55</v>
      </c>
      <c r="C112" s="70">
        <v>5970.0</v>
      </c>
      <c r="D112" s="152">
        <v>39.0</v>
      </c>
      <c r="E112" s="72">
        <v>0.3448275862068966</v>
      </c>
      <c r="F112" s="73">
        <f t="shared" si="3"/>
        <v>39</v>
      </c>
      <c r="G112" s="73"/>
      <c r="H112" s="73" t="s">
        <v>760</v>
      </c>
      <c r="I112" s="73" t="s">
        <v>760</v>
      </c>
      <c r="J112" s="102">
        <v>43910.9</v>
      </c>
      <c r="K112" s="41">
        <v>39.0</v>
      </c>
      <c r="L112" s="41"/>
      <c r="M112" s="57"/>
      <c r="N112" s="57"/>
      <c r="O112" s="57"/>
      <c r="P112" s="103"/>
      <c r="Q112" s="65"/>
      <c r="R112" s="57"/>
      <c r="S112" s="83">
        <f t="shared" si="1"/>
        <v>0</v>
      </c>
      <c r="T112" s="87"/>
      <c r="U112" s="161"/>
      <c r="V112" s="90">
        <f>IFERROR(__xludf.DUMMYFUNCTION("IF(COUNTUNIQUE(T112:U112,R112)=3,1,0)"),0.0)</f>
        <v>0</v>
      </c>
      <c r="W112" s="90">
        <v>0.0</v>
      </c>
      <c r="X112" s="90">
        <v>39.0</v>
      </c>
      <c r="Y112" s="90"/>
      <c r="Z112" s="98"/>
      <c r="AA112" s="98"/>
      <c r="AB112" s="98"/>
      <c r="AC112" s="98"/>
      <c r="AD112" s="98"/>
      <c r="AE112" s="112"/>
      <c r="AF112" s="112"/>
      <c r="AG112" s="112"/>
      <c r="AH112" s="112"/>
      <c r="AI112" s="94">
        <v>5.0</v>
      </c>
      <c r="AJ112" s="38">
        <f t="shared" si="2"/>
        <v>1</v>
      </c>
    </row>
    <row r="113">
      <c r="A113" s="69" t="s">
        <v>422</v>
      </c>
      <c r="B113" s="69" t="s">
        <v>55</v>
      </c>
      <c r="C113" s="70">
        <v>5974.0</v>
      </c>
      <c r="D113" s="152">
        <v>62.0</v>
      </c>
      <c r="E113" s="72">
        <v>0.1272727272727272</v>
      </c>
      <c r="F113" s="73">
        <f t="shared" si="3"/>
        <v>62</v>
      </c>
      <c r="G113" s="73"/>
      <c r="H113" s="73" t="s">
        <v>767</v>
      </c>
      <c r="I113" s="73" t="s">
        <v>768</v>
      </c>
      <c r="J113" s="74">
        <v>43910.9</v>
      </c>
      <c r="K113" s="41">
        <v>62.0</v>
      </c>
      <c r="L113" s="41"/>
      <c r="M113" s="65"/>
      <c r="N113" s="65"/>
      <c r="O113" s="65"/>
      <c r="P113" s="78"/>
      <c r="Q113" s="111"/>
      <c r="R113" s="65"/>
      <c r="S113" s="83">
        <f t="shared" si="1"/>
        <v>0</v>
      </c>
      <c r="T113" s="87"/>
      <c r="U113" s="88"/>
      <c r="V113" s="90">
        <f>IFERROR(__xludf.DUMMYFUNCTION("IF(COUNTUNIQUE(T113:U113,R113)=3,1,0)"),0.0)</f>
        <v>0</v>
      </c>
      <c r="W113" s="90">
        <v>0.0</v>
      </c>
      <c r="X113" s="90">
        <v>62.0</v>
      </c>
      <c r="Y113" s="90"/>
      <c r="Z113" s="92"/>
      <c r="AA113" s="92"/>
      <c r="AB113" s="92"/>
      <c r="AC113" s="92"/>
      <c r="AD113" s="92"/>
      <c r="AE113" s="93"/>
      <c r="AF113" s="93"/>
      <c r="AG113" s="93"/>
      <c r="AH113" s="93"/>
      <c r="AI113" s="94">
        <v>5.0</v>
      </c>
      <c r="AJ113" s="38">
        <f t="shared" si="2"/>
        <v>1</v>
      </c>
    </row>
    <row r="114">
      <c r="A114" s="69" t="s">
        <v>425</v>
      </c>
      <c r="B114" s="69" t="s">
        <v>95</v>
      </c>
      <c r="C114" s="70">
        <v>5122.0</v>
      </c>
      <c r="D114" s="152">
        <v>38.0</v>
      </c>
      <c r="E114" s="72">
        <v>0.08571428571428563</v>
      </c>
      <c r="F114" s="73">
        <f t="shared" si="3"/>
        <v>38</v>
      </c>
      <c r="G114" s="73"/>
      <c r="H114" s="73" t="s">
        <v>773</v>
      </c>
      <c r="I114" s="73" t="s">
        <v>773</v>
      </c>
      <c r="J114" s="74">
        <v>43910.92</v>
      </c>
      <c r="K114" s="41">
        <v>38.0</v>
      </c>
      <c r="L114" s="41"/>
      <c r="M114" s="65">
        <v>400.0</v>
      </c>
      <c r="N114" s="65"/>
      <c r="O114" s="65"/>
      <c r="P114" s="78"/>
      <c r="Q114" s="65"/>
      <c r="R114" s="65"/>
      <c r="S114" s="83">
        <f t="shared" si="1"/>
        <v>0</v>
      </c>
      <c r="T114" s="87"/>
      <c r="U114" s="88"/>
      <c r="V114" s="90">
        <f>IFERROR(__xludf.DUMMYFUNCTION("IF(COUNTUNIQUE(T114:U114,R114)=3,1,0)"),0.0)</f>
        <v>0</v>
      </c>
      <c r="W114" s="90">
        <v>0.0</v>
      </c>
      <c r="X114" s="90">
        <v>38.0</v>
      </c>
      <c r="Y114" s="90"/>
      <c r="Z114" s="92"/>
      <c r="AA114" s="92"/>
      <c r="AB114" s="92"/>
      <c r="AC114" s="92"/>
      <c r="AD114" s="92"/>
      <c r="AE114" s="93"/>
      <c r="AF114" s="93"/>
      <c r="AG114" s="93"/>
      <c r="AH114" s="93"/>
      <c r="AI114" s="94">
        <v>5.0</v>
      </c>
      <c r="AJ114" s="38">
        <f t="shared" si="2"/>
        <v>1</v>
      </c>
    </row>
    <row r="115">
      <c r="A115" s="101" t="s">
        <v>427</v>
      </c>
      <c r="B115" s="69" t="s">
        <v>55</v>
      </c>
      <c r="C115" s="70">
        <v>5334.0</v>
      </c>
      <c r="D115" s="152">
        <v>405.0</v>
      </c>
      <c r="E115" s="72">
        <v>0.21257485029940115</v>
      </c>
      <c r="F115" s="73">
        <f t="shared" si="3"/>
        <v>443</v>
      </c>
      <c r="G115" s="73">
        <v>436.0</v>
      </c>
      <c r="H115" s="73" t="s">
        <v>776</v>
      </c>
      <c r="I115" s="73" t="s">
        <v>776</v>
      </c>
      <c r="J115" s="102">
        <v>43910.92</v>
      </c>
      <c r="K115" s="41">
        <v>443.0</v>
      </c>
      <c r="L115" s="41"/>
      <c r="M115" s="65"/>
      <c r="N115" s="65"/>
      <c r="O115" s="65">
        <v>5.0</v>
      </c>
      <c r="P115" s="173">
        <v>43911.54236111111</v>
      </c>
      <c r="Q115" s="105" t="s">
        <v>776</v>
      </c>
      <c r="R115" s="65" t="s">
        <v>69</v>
      </c>
      <c r="S115" s="83">
        <f t="shared" si="1"/>
        <v>38</v>
      </c>
      <c r="T115" s="87" t="s">
        <v>143</v>
      </c>
      <c r="U115" s="88" t="s">
        <v>31</v>
      </c>
      <c r="V115" s="90">
        <f>IFERROR(__xludf.DUMMYFUNCTION("IF(COUNTUNIQUE(T115:U115,R115)=3,1,0)"),1.0)</f>
        <v>1</v>
      </c>
      <c r="W115" s="90">
        <v>0.0</v>
      </c>
      <c r="X115" s="90">
        <v>405.0</v>
      </c>
      <c r="Y115" s="90"/>
      <c r="Z115" s="92"/>
      <c r="AA115" s="92"/>
      <c r="AB115" s="92"/>
      <c r="AC115" s="92"/>
      <c r="AD115" s="92"/>
      <c r="AE115" s="93"/>
      <c r="AF115" s="93"/>
      <c r="AG115" s="93"/>
      <c r="AH115" s="93"/>
      <c r="AI115" s="94">
        <v>5.0</v>
      </c>
      <c r="AJ115" s="38">
        <f t="shared" si="2"/>
        <v>1.09382716</v>
      </c>
    </row>
    <row r="116">
      <c r="A116" s="69" t="s">
        <v>430</v>
      </c>
      <c r="B116" s="69" t="s">
        <v>55</v>
      </c>
      <c r="C116" s="70">
        <v>5566.0</v>
      </c>
      <c r="D116" s="152">
        <v>167.0</v>
      </c>
      <c r="E116" s="72">
        <v>0.10596026490066235</v>
      </c>
      <c r="F116" s="73">
        <f t="shared" si="3"/>
        <v>188</v>
      </c>
      <c r="G116" s="73">
        <v>188.0</v>
      </c>
      <c r="H116" s="73" t="s">
        <v>781</v>
      </c>
      <c r="I116" s="73" t="s">
        <v>781</v>
      </c>
      <c r="J116" s="74">
        <v>43910.70833</v>
      </c>
      <c r="K116" s="41">
        <v>188.0</v>
      </c>
      <c r="L116" s="41"/>
      <c r="M116" s="65">
        <v>1300.0</v>
      </c>
      <c r="N116" s="65"/>
      <c r="O116" s="65"/>
      <c r="P116" s="173">
        <v>43911.395833333336</v>
      </c>
      <c r="Q116" s="174" t="s">
        <v>785</v>
      </c>
      <c r="R116" s="65" t="s">
        <v>786</v>
      </c>
      <c r="S116" s="83">
        <f t="shared" si="1"/>
        <v>21</v>
      </c>
      <c r="T116" s="87" t="s">
        <v>355</v>
      </c>
      <c r="U116" s="88" t="s">
        <v>31</v>
      </c>
      <c r="V116" s="90">
        <f>IFERROR(__xludf.DUMMYFUNCTION("IF(COUNTUNIQUE(T116:U116,R116)=3,1,0)"),1.0)</f>
        <v>1</v>
      </c>
      <c r="W116" s="90">
        <v>0.0</v>
      </c>
      <c r="X116" s="90">
        <v>167.0</v>
      </c>
      <c r="Y116" s="90"/>
      <c r="Z116" s="92"/>
      <c r="AA116" s="92"/>
      <c r="AB116" s="92"/>
      <c r="AC116" s="92"/>
      <c r="AD116" s="92"/>
      <c r="AE116" s="93"/>
      <c r="AF116" s="93"/>
      <c r="AG116" s="93"/>
      <c r="AH116" s="93"/>
      <c r="AI116" s="94">
        <v>5.0</v>
      </c>
      <c r="AJ116" s="38">
        <f t="shared" si="2"/>
        <v>1.125748503</v>
      </c>
    </row>
    <row r="117">
      <c r="A117" s="69" t="s">
        <v>433</v>
      </c>
      <c r="B117" s="69" t="s">
        <v>55</v>
      </c>
      <c r="C117" s="70">
        <v>5978.0</v>
      </c>
      <c r="D117" s="152">
        <v>83.0</v>
      </c>
      <c r="E117" s="72">
        <v>0.360655737704918</v>
      </c>
      <c r="F117" s="73">
        <f t="shared" si="3"/>
        <v>83</v>
      </c>
      <c r="G117" s="73">
        <v>83.0</v>
      </c>
      <c r="H117" s="73" t="s">
        <v>791</v>
      </c>
      <c r="I117" s="73" t="s">
        <v>791</v>
      </c>
      <c r="J117" s="74">
        <v>43910.58333</v>
      </c>
      <c r="K117" s="41">
        <v>83.0</v>
      </c>
      <c r="L117" s="41"/>
      <c r="M117" s="65"/>
      <c r="N117" s="65"/>
      <c r="O117" s="65"/>
      <c r="P117" s="78"/>
      <c r="Q117" s="10"/>
      <c r="R117" s="65"/>
      <c r="S117" s="83">
        <f t="shared" si="1"/>
        <v>0</v>
      </c>
      <c r="T117" s="87"/>
      <c r="U117" s="88"/>
      <c r="V117" s="90">
        <f>IFERROR(__xludf.DUMMYFUNCTION("IF(COUNTUNIQUE(T117:U117,R117)=3,1,0)"),0.0)</f>
        <v>0</v>
      </c>
      <c r="W117" s="90">
        <v>0.0</v>
      </c>
      <c r="X117" s="90">
        <v>83.0</v>
      </c>
      <c r="Y117" s="90"/>
      <c r="Z117" s="92"/>
      <c r="AA117" s="92"/>
      <c r="AB117" s="92"/>
      <c r="AC117" s="92"/>
      <c r="AD117" s="92"/>
      <c r="AE117" s="93"/>
      <c r="AF117" s="93"/>
      <c r="AG117" s="93"/>
      <c r="AH117" s="93"/>
      <c r="AI117" s="94">
        <v>5.0</v>
      </c>
      <c r="AJ117" s="38">
        <f t="shared" si="2"/>
        <v>1</v>
      </c>
    </row>
    <row r="118">
      <c r="A118" s="69" t="s">
        <v>435</v>
      </c>
      <c r="B118" s="69" t="s">
        <v>55</v>
      </c>
      <c r="C118" s="70">
        <v>5166.0</v>
      </c>
      <c r="D118" s="152">
        <v>123.0</v>
      </c>
      <c r="E118" s="72">
        <v>0.7571428571428571</v>
      </c>
      <c r="F118" s="73">
        <f t="shared" si="3"/>
        <v>123</v>
      </c>
      <c r="G118" s="73"/>
      <c r="H118" s="73" t="s">
        <v>794</v>
      </c>
      <c r="I118" s="73" t="s">
        <v>794</v>
      </c>
      <c r="J118" s="74">
        <v>43910.92</v>
      </c>
      <c r="K118" s="41">
        <v>123.0</v>
      </c>
      <c r="L118" s="41"/>
      <c r="M118" s="65"/>
      <c r="N118" s="65"/>
      <c r="O118" s="65"/>
      <c r="P118" s="78"/>
      <c r="Q118" s="77"/>
      <c r="R118" s="65"/>
      <c r="S118" s="83">
        <f t="shared" si="1"/>
        <v>0</v>
      </c>
      <c r="T118" s="175"/>
      <c r="U118" s="88"/>
      <c r="V118" s="90">
        <f>IFERROR(__xludf.DUMMYFUNCTION("IF(COUNTUNIQUE(T118:U118,R118)=3,1,0)"),0.0)</f>
        <v>0</v>
      </c>
      <c r="W118" s="90">
        <v>0.0</v>
      </c>
      <c r="X118" s="90">
        <v>123.0</v>
      </c>
      <c r="Y118" s="90"/>
      <c r="Z118" s="92"/>
      <c r="AA118" s="92"/>
      <c r="AB118" s="92"/>
      <c r="AC118" s="92"/>
      <c r="AD118" s="92"/>
      <c r="AE118" s="93"/>
      <c r="AF118" s="93"/>
      <c r="AG118" s="93"/>
      <c r="AH118" s="93"/>
      <c r="AI118" s="94">
        <v>5.0</v>
      </c>
      <c r="AJ118" s="38">
        <f t="shared" si="2"/>
        <v>1</v>
      </c>
    </row>
    <row r="119">
      <c r="A119" s="69" t="s">
        <v>437</v>
      </c>
      <c r="B119" s="69" t="s">
        <v>55</v>
      </c>
      <c r="C119" s="70">
        <v>5570.0</v>
      </c>
      <c r="D119" s="152">
        <v>181.0</v>
      </c>
      <c r="E119" s="72">
        <v>0.3115942028985508</v>
      </c>
      <c r="F119" s="73">
        <f t="shared" si="3"/>
        <v>186</v>
      </c>
      <c r="G119" s="73">
        <v>186.0</v>
      </c>
      <c r="H119" s="73" t="s">
        <v>799</v>
      </c>
      <c r="I119" s="73" t="s">
        <v>799</v>
      </c>
      <c r="J119" s="74">
        <v>43910.70833</v>
      </c>
      <c r="K119" s="41">
        <v>186.0</v>
      </c>
      <c r="L119" s="41"/>
      <c r="M119" s="65">
        <v>500.0</v>
      </c>
      <c r="N119" s="65"/>
      <c r="O119" s="65"/>
      <c r="P119" s="173">
        <v>43911.479166666664</v>
      </c>
      <c r="Q119" s="174" t="s">
        <v>473</v>
      </c>
      <c r="R119" s="65" t="s">
        <v>355</v>
      </c>
      <c r="S119" s="83">
        <f t="shared" si="1"/>
        <v>5</v>
      </c>
      <c r="T119" s="87" t="s">
        <v>69</v>
      </c>
      <c r="U119" s="88" t="s">
        <v>31</v>
      </c>
      <c r="V119" s="90">
        <f>IFERROR(__xludf.DUMMYFUNCTION("IF(COUNTUNIQUE(T119:U119,R119)=3,1,0)"),1.0)</f>
        <v>1</v>
      </c>
      <c r="W119" s="90">
        <v>0.0</v>
      </c>
      <c r="X119" s="90">
        <v>181.0</v>
      </c>
      <c r="Y119" s="90"/>
      <c r="Z119" s="92"/>
      <c r="AA119" s="92"/>
      <c r="AB119" s="92"/>
      <c r="AC119" s="92"/>
      <c r="AD119" s="92"/>
      <c r="AE119" s="93"/>
      <c r="AF119" s="93"/>
      <c r="AG119" s="93"/>
      <c r="AH119" s="93"/>
      <c r="AI119" s="94">
        <v>5.0</v>
      </c>
      <c r="AJ119" s="38">
        <f t="shared" si="2"/>
        <v>1.027624309</v>
      </c>
    </row>
    <row r="120">
      <c r="A120" s="69" t="s">
        <v>440</v>
      </c>
      <c r="B120" s="69" t="s">
        <v>55</v>
      </c>
      <c r="C120" s="70">
        <v>5170.0</v>
      </c>
      <c r="D120" s="152">
        <v>124.0</v>
      </c>
      <c r="E120" s="72">
        <v>0.2525252525252526</v>
      </c>
      <c r="F120" s="73">
        <f t="shared" si="3"/>
        <v>124</v>
      </c>
      <c r="G120" s="73"/>
      <c r="H120" s="73" t="s">
        <v>804</v>
      </c>
      <c r="I120" s="73" t="s">
        <v>805</v>
      </c>
      <c r="J120" s="74">
        <v>43910.92</v>
      </c>
      <c r="K120" s="41">
        <v>124.0</v>
      </c>
      <c r="L120" s="41"/>
      <c r="M120" s="65"/>
      <c r="N120" s="65"/>
      <c r="O120" s="65"/>
      <c r="P120" s="78"/>
      <c r="Q120" s="77"/>
      <c r="R120" s="65"/>
      <c r="S120" s="83">
        <f t="shared" si="1"/>
        <v>0</v>
      </c>
      <c r="T120" s="87"/>
      <c r="U120" s="88"/>
      <c r="V120" s="90">
        <f>IFERROR(__xludf.DUMMYFUNCTION("IF(COUNTUNIQUE(T120:U120,R120)=3,1,0)"),0.0)</f>
        <v>0</v>
      </c>
      <c r="W120" s="90">
        <v>0.0</v>
      </c>
      <c r="X120" s="90">
        <v>124.0</v>
      </c>
      <c r="Y120" s="90"/>
      <c r="Z120" s="92"/>
      <c r="AA120" s="92"/>
      <c r="AB120" s="92"/>
      <c r="AC120" s="92"/>
      <c r="AD120" s="92"/>
      <c r="AE120" s="93"/>
      <c r="AF120" s="93"/>
      <c r="AG120" s="93"/>
      <c r="AH120" s="93"/>
      <c r="AI120" s="94">
        <v>5.0</v>
      </c>
      <c r="AJ120" s="38">
        <f t="shared" si="2"/>
        <v>1</v>
      </c>
    </row>
    <row r="121">
      <c r="A121" s="69" t="s">
        <v>442</v>
      </c>
      <c r="B121" s="69" t="s">
        <v>95</v>
      </c>
      <c r="C121" s="70">
        <v>5124.0</v>
      </c>
      <c r="D121" s="152">
        <v>74.0</v>
      </c>
      <c r="E121" s="72">
        <v>0.21311475409836067</v>
      </c>
      <c r="F121" s="73">
        <f t="shared" si="3"/>
        <v>74</v>
      </c>
      <c r="G121" s="73"/>
      <c r="H121" s="73" t="s">
        <v>807</v>
      </c>
      <c r="I121" s="73" t="s">
        <v>513</v>
      </c>
      <c r="J121" s="74">
        <v>43910.92</v>
      </c>
      <c r="K121" s="41">
        <v>74.0</v>
      </c>
      <c r="L121" s="65"/>
      <c r="M121" s="65"/>
      <c r="N121" s="65"/>
      <c r="O121" s="65"/>
      <c r="P121" s="78"/>
      <c r="Q121" s="77"/>
      <c r="R121" s="65"/>
      <c r="S121" s="83">
        <f t="shared" si="1"/>
        <v>0</v>
      </c>
      <c r="T121" s="87"/>
      <c r="U121" s="88"/>
      <c r="V121" s="90">
        <f>IFERROR(__xludf.DUMMYFUNCTION("IF(COUNTUNIQUE(T121:U121,R121)=3,1,0)"),0.0)</f>
        <v>0</v>
      </c>
      <c r="W121" s="90">
        <v>0.0</v>
      </c>
      <c r="X121" s="90">
        <v>74.0</v>
      </c>
      <c r="Y121" s="90"/>
      <c r="Z121" s="92"/>
      <c r="AA121" s="92"/>
      <c r="AB121" s="92"/>
      <c r="AC121" s="92"/>
      <c r="AD121" s="92"/>
      <c r="AE121" s="93"/>
      <c r="AF121" s="93"/>
      <c r="AG121" s="93"/>
      <c r="AH121" s="93"/>
      <c r="AI121" s="94">
        <v>5.0</v>
      </c>
      <c r="AJ121" s="38">
        <f t="shared" si="2"/>
        <v>1</v>
      </c>
    </row>
    <row r="122">
      <c r="A122" s="69" t="s">
        <v>445</v>
      </c>
      <c r="B122" s="69" t="s">
        <v>164</v>
      </c>
      <c r="C122" s="70">
        <v>6431.0</v>
      </c>
      <c r="D122" s="152">
        <v>47.0</v>
      </c>
      <c r="E122" s="72">
        <v>0.2702702702702702</v>
      </c>
      <c r="F122" s="73">
        <f t="shared" si="3"/>
        <v>47</v>
      </c>
      <c r="G122" s="73"/>
      <c r="H122" s="73" t="s">
        <v>812</v>
      </c>
      <c r="I122" s="73" t="s">
        <v>812</v>
      </c>
      <c r="J122" s="74">
        <v>43910.80556</v>
      </c>
      <c r="K122" s="41">
        <v>47.0</v>
      </c>
      <c r="L122" s="41"/>
      <c r="M122" s="76"/>
      <c r="N122" s="77">
        <v>2.0</v>
      </c>
      <c r="O122" s="76"/>
      <c r="P122" s="78"/>
      <c r="Q122" s="77"/>
      <c r="R122" s="65"/>
      <c r="S122" s="83">
        <f t="shared" si="1"/>
        <v>0</v>
      </c>
      <c r="T122" s="87"/>
      <c r="U122" s="88"/>
      <c r="V122" s="90">
        <f>IFERROR(__xludf.DUMMYFUNCTION("IF(COUNTUNIQUE(T122:U122,R122)=3,1,0)"),0.0)</f>
        <v>0</v>
      </c>
      <c r="W122" s="90">
        <v>0.0</v>
      </c>
      <c r="X122" s="90">
        <v>47.0</v>
      </c>
      <c r="Y122" s="90"/>
      <c r="Z122" s="92"/>
      <c r="AA122" s="92"/>
      <c r="AB122" s="92"/>
      <c r="AC122" s="92"/>
      <c r="AD122" s="92"/>
      <c r="AE122" s="93"/>
      <c r="AF122" s="93"/>
      <c r="AG122" s="93"/>
      <c r="AH122" s="93"/>
      <c r="AI122" s="94">
        <v>6.0</v>
      </c>
      <c r="AJ122" s="38">
        <f t="shared" si="2"/>
        <v>1</v>
      </c>
    </row>
    <row r="123">
      <c r="A123" s="69" t="s">
        <v>448</v>
      </c>
      <c r="B123" s="69" t="s">
        <v>95</v>
      </c>
      <c r="C123" s="70">
        <v>6411.0</v>
      </c>
      <c r="D123" s="152">
        <v>21.0</v>
      </c>
      <c r="E123" s="72">
        <v>0.3125</v>
      </c>
      <c r="F123" s="73">
        <f t="shared" si="3"/>
        <v>21</v>
      </c>
      <c r="G123" s="73"/>
      <c r="H123" s="73" t="s">
        <v>817</v>
      </c>
      <c r="I123" s="73" t="s">
        <v>818</v>
      </c>
      <c r="J123" s="74">
        <v>43910.80764</v>
      </c>
      <c r="K123" s="41">
        <v>21.0</v>
      </c>
      <c r="L123" s="41"/>
      <c r="M123" s="76"/>
      <c r="N123" s="77">
        <v>2.0</v>
      </c>
      <c r="O123" s="76"/>
      <c r="P123" s="78"/>
      <c r="Q123" s="65"/>
      <c r="R123" s="65"/>
      <c r="S123" s="83">
        <f t="shared" si="1"/>
        <v>0</v>
      </c>
      <c r="T123" s="87"/>
      <c r="U123" s="88"/>
      <c r="V123" s="90">
        <f>IFERROR(__xludf.DUMMYFUNCTION("IF(COUNTUNIQUE(T123:U123,R123)=3,1,0)"),0.0)</f>
        <v>0</v>
      </c>
      <c r="W123" s="90">
        <v>0.0</v>
      </c>
      <c r="X123" s="90">
        <v>21.0</v>
      </c>
      <c r="Y123" s="90"/>
      <c r="Z123" s="92"/>
      <c r="AA123" s="92"/>
      <c r="AB123" s="92"/>
      <c r="AC123" s="92"/>
      <c r="AD123" s="92"/>
      <c r="AE123" s="93"/>
      <c r="AF123" s="93"/>
      <c r="AG123" s="93"/>
      <c r="AH123" s="93"/>
      <c r="AI123" s="94">
        <v>6.0</v>
      </c>
      <c r="AJ123" s="38">
        <f t="shared" si="2"/>
        <v>1</v>
      </c>
    </row>
    <row r="124">
      <c r="A124" s="101" t="s">
        <v>450</v>
      </c>
      <c r="B124" s="69" t="s">
        <v>164</v>
      </c>
      <c r="C124" s="70">
        <v>6432.0</v>
      </c>
      <c r="D124" s="152">
        <v>62.0</v>
      </c>
      <c r="E124" s="72">
        <v>1.3846153846153846</v>
      </c>
      <c r="F124" s="73">
        <f t="shared" si="3"/>
        <v>62</v>
      </c>
      <c r="G124" s="73"/>
      <c r="H124" s="73" t="s">
        <v>821</v>
      </c>
      <c r="I124" s="73" t="s">
        <v>821</v>
      </c>
      <c r="J124" s="102">
        <v>43910.66667</v>
      </c>
      <c r="K124" s="41">
        <v>62.0</v>
      </c>
      <c r="L124" s="41"/>
      <c r="M124" s="76"/>
      <c r="N124" s="76"/>
      <c r="O124" s="76"/>
      <c r="P124" s="78"/>
      <c r="Q124" s="77"/>
      <c r="R124" s="65"/>
      <c r="S124" s="83">
        <f t="shared" si="1"/>
        <v>0</v>
      </c>
      <c r="T124" s="87"/>
      <c r="U124" s="88"/>
      <c r="V124" s="90">
        <f>IFERROR(__xludf.DUMMYFUNCTION("IF(COUNTUNIQUE(T124:U124,R124)=3,1,0)"),0.0)</f>
        <v>0</v>
      </c>
      <c r="W124" s="90">
        <v>0.0</v>
      </c>
      <c r="X124" s="90">
        <v>62.0</v>
      </c>
      <c r="Y124" s="90"/>
      <c r="Z124" s="92"/>
      <c r="AA124" s="92"/>
      <c r="AB124" s="92"/>
      <c r="AC124" s="92"/>
      <c r="AD124" s="92"/>
      <c r="AE124" s="93"/>
      <c r="AF124" s="93"/>
      <c r="AG124" s="93"/>
      <c r="AH124" s="93"/>
      <c r="AI124" s="94">
        <v>6.0</v>
      </c>
      <c r="AJ124" s="38">
        <f t="shared" si="2"/>
        <v>1</v>
      </c>
    </row>
    <row r="125">
      <c r="A125" s="101" t="s">
        <v>452</v>
      </c>
      <c r="B125" s="69" t="s">
        <v>95</v>
      </c>
      <c r="C125" s="70">
        <v>6412.0</v>
      </c>
      <c r="D125" s="152">
        <v>122.0</v>
      </c>
      <c r="E125" s="72">
        <v>0.28421052631578947</v>
      </c>
      <c r="F125" s="73">
        <f t="shared" si="3"/>
        <v>122</v>
      </c>
      <c r="G125" s="73"/>
      <c r="H125" s="73" t="s">
        <v>824</v>
      </c>
      <c r="I125" s="73" t="s">
        <v>824</v>
      </c>
      <c r="J125" s="102">
        <v>43910.58333</v>
      </c>
      <c r="K125" s="41">
        <v>122.0</v>
      </c>
      <c r="L125" s="41"/>
      <c r="M125" s="76"/>
      <c r="N125" s="76"/>
      <c r="O125" s="76"/>
      <c r="P125" s="103"/>
      <c r="Q125" s="57"/>
      <c r="R125" s="57"/>
      <c r="S125" s="83">
        <f t="shared" si="1"/>
        <v>0</v>
      </c>
      <c r="T125" s="175"/>
      <c r="U125" s="161"/>
      <c r="V125" s="90">
        <f>IFERROR(__xludf.DUMMYFUNCTION("IF(COUNTUNIQUE(T125:U125,R125)=3,1,0)"),0.0)</f>
        <v>0</v>
      </c>
      <c r="W125" s="90">
        <v>0.0</v>
      </c>
      <c r="X125" s="90">
        <v>122.0</v>
      </c>
      <c r="Y125" s="90"/>
      <c r="Z125" s="98"/>
      <c r="AA125" s="98"/>
      <c r="AB125" s="98"/>
      <c r="AC125" s="98"/>
      <c r="AD125" s="98"/>
      <c r="AE125" s="112"/>
      <c r="AF125" s="112"/>
      <c r="AG125" s="112"/>
      <c r="AH125" s="112"/>
      <c r="AI125" s="94">
        <v>6.0</v>
      </c>
      <c r="AJ125" s="38">
        <f t="shared" si="2"/>
        <v>1</v>
      </c>
    </row>
    <row r="126">
      <c r="A126" s="69" t="s">
        <v>454</v>
      </c>
      <c r="B126" s="69" t="s">
        <v>164</v>
      </c>
      <c r="C126" s="70">
        <v>6631.0</v>
      </c>
      <c r="D126" s="152">
        <v>73.0</v>
      </c>
      <c r="E126" s="72">
        <v>0.028169014084507005</v>
      </c>
      <c r="F126" s="73">
        <f t="shared" si="3"/>
        <v>73</v>
      </c>
      <c r="G126" s="73"/>
      <c r="H126" s="73" t="s">
        <v>829</v>
      </c>
      <c r="I126" s="73" t="s">
        <v>829</v>
      </c>
      <c r="J126" s="74">
        <v>43910.58333</v>
      </c>
      <c r="K126" s="41">
        <v>73.0</v>
      </c>
      <c r="L126" s="41"/>
      <c r="M126" s="76"/>
      <c r="N126" s="76"/>
      <c r="O126" s="76"/>
      <c r="P126" s="78"/>
      <c r="Q126" s="77"/>
      <c r="R126" s="65"/>
      <c r="S126" s="83">
        <f t="shared" si="1"/>
        <v>0</v>
      </c>
      <c r="T126" s="87"/>
      <c r="U126" s="88"/>
      <c r="V126" s="90">
        <f>IFERROR(__xludf.DUMMYFUNCTION("IF(COUNTUNIQUE(T126:U126,R126)=3,1,0)"),0.0)</f>
        <v>0</v>
      </c>
      <c r="W126" s="90">
        <v>0.0</v>
      </c>
      <c r="X126" s="90">
        <v>73.0</v>
      </c>
      <c r="Y126" s="90"/>
      <c r="Z126" s="92"/>
      <c r="AA126" s="92"/>
      <c r="AB126" s="92"/>
      <c r="AC126" s="92"/>
      <c r="AD126" s="92"/>
      <c r="AE126" s="93"/>
      <c r="AF126" s="93"/>
      <c r="AG126" s="93"/>
      <c r="AH126" s="93"/>
      <c r="AI126" s="94">
        <v>6.0</v>
      </c>
      <c r="AJ126" s="38">
        <f t="shared" si="2"/>
        <v>1</v>
      </c>
    </row>
    <row r="127">
      <c r="A127" s="69" t="s">
        <v>456</v>
      </c>
      <c r="B127" s="69" t="s">
        <v>164</v>
      </c>
      <c r="C127" s="70">
        <v>6531.0</v>
      </c>
      <c r="D127" s="152">
        <v>56.0</v>
      </c>
      <c r="E127" s="72">
        <v>0.1914893617021276</v>
      </c>
      <c r="F127" s="73">
        <f t="shared" si="3"/>
        <v>56</v>
      </c>
      <c r="G127" s="73"/>
      <c r="H127" s="73" t="s">
        <v>833</v>
      </c>
      <c r="I127" s="73" t="s">
        <v>833</v>
      </c>
      <c r="J127" s="74">
        <v>43910.81181</v>
      </c>
      <c r="K127" s="41">
        <v>56.0</v>
      </c>
      <c r="L127" s="41">
        <v>2.0</v>
      </c>
      <c r="M127" s="76"/>
      <c r="N127" s="77">
        <v>2.0</v>
      </c>
      <c r="O127" s="76"/>
      <c r="P127" s="78"/>
      <c r="Q127" s="77"/>
      <c r="R127" s="65"/>
      <c r="S127" s="83">
        <f t="shared" si="1"/>
        <v>0</v>
      </c>
      <c r="T127" s="87"/>
      <c r="U127" s="88"/>
      <c r="V127" s="90">
        <f>IFERROR(__xludf.DUMMYFUNCTION("IF(COUNTUNIQUE(T127:U127,R127)=3,1,0)"),0.0)</f>
        <v>0</v>
      </c>
      <c r="W127" s="90">
        <v>0.0</v>
      </c>
      <c r="X127" s="90">
        <v>56.0</v>
      </c>
      <c r="Y127" s="90"/>
      <c r="Z127" s="92"/>
      <c r="AA127" s="92"/>
      <c r="AB127" s="92"/>
      <c r="AC127" s="92"/>
      <c r="AD127" s="92"/>
      <c r="AE127" s="93"/>
      <c r="AF127" s="93"/>
      <c r="AG127" s="93"/>
      <c r="AH127" s="93"/>
      <c r="AI127" s="94">
        <v>6.0</v>
      </c>
      <c r="AJ127" s="38">
        <f t="shared" si="2"/>
        <v>1</v>
      </c>
    </row>
    <row r="128">
      <c r="A128" s="69" t="s">
        <v>458</v>
      </c>
      <c r="B128" s="69" t="s">
        <v>164</v>
      </c>
      <c r="C128" s="70">
        <v>6433.0</v>
      </c>
      <c r="D128" s="152">
        <v>48.0</v>
      </c>
      <c r="E128" s="72">
        <v>0.9199999999999999</v>
      </c>
      <c r="F128" s="73">
        <f t="shared" si="3"/>
        <v>48</v>
      </c>
      <c r="G128" s="73"/>
      <c r="H128" s="73" t="s">
        <v>838</v>
      </c>
      <c r="I128" s="73" t="s">
        <v>824</v>
      </c>
      <c r="J128" s="74">
        <v>43910.58333</v>
      </c>
      <c r="K128" s="41">
        <v>48.0</v>
      </c>
      <c r="L128" s="41"/>
      <c r="M128" s="76"/>
      <c r="N128" s="76"/>
      <c r="O128" s="76"/>
      <c r="P128" s="103"/>
      <c r="Q128" s="57"/>
      <c r="R128" s="57"/>
      <c r="S128" s="83">
        <f t="shared" si="1"/>
        <v>0</v>
      </c>
      <c r="T128" s="175"/>
      <c r="U128" s="161"/>
      <c r="V128" s="90">
        <f>IFERROR(__xludf.DUMMYFUNCTION("IF(COUNTUNIQUE(T128:U128,R128)=3,1,0)"),0.0)</f>
        <v>0</v>
      </c>
      <c r="W128" s="90">
        <v>0.0</v>
      </c>
      <c r="X128" s="90">
        <v>48.0</v>
      </c>
      <c r="Y128" s="90"/>
      <c r="Z128" s="98"/>
      <c r="AA128" s="98"/>
      <c r="AB128" s="98"/>
      <c r="AC128" s="98"/>
      <c r="AD128" s="98"/>
      <c r="AE128" s="112"/>
      <c r="AF128" s="112"/>
      <c r="AG128" s="112"/>
      <c r="AH128" s="112"/>
      <c r="AI128" s="94">
        <v>6.0</v>
      </c>
      <c r="AJ128" s="38">
        <f t="shared" si="2"/>
        <v>1</v>
      </c>
    </row>
    <row r="129">
      <c r="A129" s="101" t="s">
        <v>461</v>
      </c>
      <c r="B129" s="69" t="s">
        <v>164</v>
      </c>
      <c r="C129" s="70">
        <v>6632.0</v>
      </c>
      <c r="D129" s="152">
        <v>29.0</v>
      </c>
      <c r="E129" s="72">
        <v>0.44999999999999996</v>
      </c>
      <c r="F129" s="73">
        <f t="shared" si="3"/>
        <v>29</v>
      </c>
      <c r="G129" s="73"/>
      <c r="H129" s="73" t="s">
        <v>843</v>
      </c>
      <c r="I129" s="73" t="s">
        <v>843</v>
      </c>
      <c r="J129" s="102">
        <v>43910.66667</v>
      </c>
      <c r="K129" s="41">
        <v>29.0</v>
      </c>
      <c r="L129" s="41">
        <v>6.0</v>
      </c>
      <c r="M129" s="76"/>
      <c r="N129" s="76"/>
      <c r="O129" s="76"/>
      <c r="P129" s="103"/>
      <c r="Q129" s="65"/>
      <c r="R129" s="65"/>
      <c r="S129" s="83">
        <f t="shared" si="1"/>
        <v>0</v>
      </c>
      <c r="T129" s="87"/>
      <c r="U129" s="88"/>
      <c r="V129" s="90">
        <f>IFERROR(__xludf.DUMMYFUNCTION("IF(COUNTUNIQUE(T129:U129,R129)=3,1,0)"),0.0)</f>
        <v>0</v>
      </c>
      <c r="W129" s="90">
        <v>0.0</v>
      </c>
      <c r="X129" s="90">
        <v>29.0</v>
      </c>
      <c r="Y129" s="90"/>
      <c r="Z129" s="92"/>
      <c r="AA129" s="92"/>
      <c r="AB129" s="92"/>
      <c r="AC129" s="92"/>
      <c r="AD129" s="92"/>
      <c r="AE129" s="93"/>
      <c r="AF129" s="93"/>
      <c r="AG129" s="93"/>
      <c r="AH129" s="93"/>
      <c r="AI129" s="94">
        <v>6.0</v>
      </c>
      <c r="AJ129" s="38">
        <f t="shared" si="2"/>
        <v>1</v>
      </c>
    </row>
    <row r="130">
      <c r="A130" s="69" t="s">
        <v>463</v>
      </c>
      <c r="B130" s="69" t="s">
        <v>164</v>
      </c>
      <c r="C130" s="70">
        <v>6434.0</v>
      </c>
      <c r="D130" s="152">
        <v>52.0</v>
      </c>
      <c r="E130" s="72">
        <v>0.30000000000000004</v>
      </c>
      <c r="F130" s="73">
        <f t="shared" si="3"/>
        <v>52</v>
      </c>
      <c r="G130" s="73"/>
      <c r="H130" s="73" t="s">
        <v>845</v>
      </c>
      <c r="I130" s="73" t="s">
        <v>824</v>
      </c>
      <c r="J130" s="74">
        <v>43910.58333</v>
      </c>
      <c r="K130" s="41">
        <v>52.0</v>
      </c>
      <c r="L130" s="41"/>
      <c r="M130" s="76"/>
      <c r="N130" s="76"/>
      <c r="O130" s="76"/>
      <c r="P130" s="103"/>
      <c r="Q130" s="57"/>
      <c r="R130" s="57"/>
      <c r="S130" s="83">
        <f t="shared" si="1"/>
        <v>0</v>
      </c>
      <c r="T130" s="87"/>
      <c r="U130" s="88"/>
      <c r="V130" s="90">
        <f>IFERROR(__xludf.DUMMYFUNCTION("IF(COUNTUNIQUE(T130:U130,R130)=3,1,0)"),0.0)</f>
        <v>0</v>
      </c>
      <c r="W130" s="90">
        <v>0.0</v>
      </c>
      <c r="X130" s="90">
        <v>52.0</v>
      </c>
      <c r="Y130" s="90"/>
      <c r="Z130" s="92"/>
      <c r="AA130" s="92"/>
      <c r="AB130" s="92"/>
      <c r="AC130" s="92"/>
      <c r="AD130" s="92"/>
      <c r="AE130" s="93"/>
      <c r="AF130" s="93"/>
      <c r="AG130" s="93"/>
      <c r="AH130" s="93"/>
      <c r="AI130" s="94">
        <v>6.0</v>
      </c>
      <c r="AJ130" s="38">
        <f t="shared" si="2"/>
        <v>1</v>
      </c>
    </row>
    <row r="131">
      <c r="A131" s="69" t="s">
        <v>466</v>
      </c>
      <c r="B131" s="69" t="s">
        <v>95</v>
      </c>
      <c r="C131" s="70">
        <v>6611.0</v>
      </c>
      <c r="D131" s="152">
        <v>38.0</v>
      </c>
      <c r="E131" s="72">
        <v>0.11764705882352944</v>
      </c>
      <c r="F131" s="73">
        <f t="shared" si="3"/>
        <v>38</v>
      </c>
      <c r="G131" s="73"/>
      <c r="H131" s="73" t="s">
        <v>850</v>
      </c>
      <c r="I131" s="73" t="s">
        <v>850</v>
      </c>
      <c r="J131" s="74">
        <v>43910.92</v>
      </c>
      <c r="K131" s="41">
        <v>43.0</v>
      </c>
      <c r="L131" s="41"/>
      <c r="M131" s="77">
        <v>38.0</v>
      </c>
      <c r="N131" s="191">
        <v>43867.0</v>
      </c>
      <c r="O131" s="77"/>
      <c r="P131" s="173">
        <v>43911.4375</v>
      </c>
      <c r="Q131" s="107" t="s">
        <v>850</v>
      </c>
      <c r="R131" s="65" t="s">
        <v>69</v>
      </c>
      <c r="S131" s="83">
        <f t="shared" si="1"/>
        <v>5</v>
      </c>
      <c r="T131" s="87" t="s">
        <v>855</v>
      </c>
      <c r="U131" s="88"/>
      <c r="V131" s="90">
        <f>IFERROR(__xludf.DUMMYFUNCTION("IF(COUNTUNIQUE(T131:U131,R131)=3,1,0)"),0.0)</f>
        <v>0</v>
      </c>
      <c r="W131" s="90">
        <v>0.0</v>
      </c>
      <c r="X131" s="90">
        <v>38.0</v>
      </c>
      <c r="Y131" s="90"/>
      <c r="Z131" s="92"/>
      <c r="AA131" s="92"/>
      <c r="AB131" s="92"/>
      <c r="AC131" s="92"/>
      <c r="AD131" s="92"/>
      <c r="AE131" s="93"/>
      <c r="AF131" s="93"/>
      <c r="AG131" s="93"/>
      <c r="AH131" s="93"/>
      <c r="AI131" s="94">
        <v>6.0</v>
      </c>
      <c r="AJ131" s="38">
        <f t="shared" si="2"/>
        <v>1.131578947</v>
      </c>
    </row>
    <row r="132">
      <c r="A132" s="69" t="s">
        <v>466</v>
      </c>
      <c r="B132" s="69" t="s">
        <v>164</v>
      </c>
      <c r="C132" s="70">
        <v>6633.0</v>
      </c>
      <c r="D132" s="152">
        <v>38.0</v>
      </c>
      <c r="E132" s="72">
        <v>0.1875</v>
      </c>
      <c r="F132" s="73">
        <f t="shared" si="3"/>
        <v>38</v>
      </c>
      <c r="G132" s="73"/>
      <c r="H132" s="73" t="s">
        <v>850</v>
      </c>
      <c r="I132" s="73" t="s">
        <v>850</v>
      </c>
      <c r="J132" s="74">
        <v>43910.92</v>
      </c>
      <c r="K132" s="41">
        <v>39.0</v>
      </c>
      <c r="L132" s="41"/>
      <c r="M132" s="77">
        <v>33.0</v>
      </c>
      <c r="N132" s="191">
        <v>43835.0</v>
      </c>
      <c r="O132" s="77"/>
      <c r="P132" s="173">
        <v>43911.4375</v>
      </c>
      <c r="Q132" s="107" t="s">
        <v>850</v>
      </c>
      <c r="R132" s="65" t="s">
        <v>69</v>
      </c>
      <c r="S132" s="83">
        <f t="shared" si="1"/>
        <v>1</v>
      </c>
      <c r="T132" s="87" t="s">
        <v>855</v>
      </c>
      <c r="U132" s="88"/>
      <c r="V132" s="90">
        <f>IFERROR(__xludf.DUMMYFUNCTION("IF(COUNTUNIQUE(T132:U132,R132)=3,1,0)"),0.0)</f>
        <v>0</v>
      </c>
      <c r="W132" s="90">
        <v>0.0</v>
      </c>
      <c r="X132" s="90">
        <v>38.0</v>
      </c>
      <c r="Y132" s="90"/>
      <c r="Z132" s="92"/>
      <c r="AA132" s="92"/>
      <c r="AB132" s="92"/>
      <c r="AC132" s="92"/>
      <c r="AD132" s="92"/>
      <c r="AE132" s="93"/>
      <c r="AF132" s="93"/>
      <c r="AG132" s="93"/>
      <c r="AH132" s="93"/>
      <c r="AI132" s="94">
        <v>6.0</v>
      </c>
      <c r="AJ132" s="38">
        <f t="shared" si="2"/>
        <v>1.026315789</v>
      </c>
    </row>
    <row r="133">
      <c r="A133" s="69" t="s">
        <v>470</v>
      </c>
      <c r="B133" s="69" t="s">
        <v>164</v>
      </c>
      <c r="C133" s="70">
        <v>6532.0</v>
      </c>
      <c r="D133" s="152">
        <v>66.0</v>
      </c>
      <c r="E133" s="72">
        <v>1.8695652173913042</v>
      </c>
      <c r="F133" s="73">
        <f t="shared" si="3"/>
        <v>66</v>
      </c>
      <c r="G133" s="73"/>
      <c r="H133" s="73" t="s">
        <v>860</v>
      </c>
      <c r="I133" s="73" t="s">
        <v>860</v>
      </c>
      <c r="J133" s="74">
        <v>43910.81667</v>
      </c>
      <c r="K133" s="41">
        <v>66.0</v>
      </c>
      <c r="L133" s="41"/>
      <c r="M133" s="76"/>
      <c r="N133" s="76"/>
      <c r="O133" s="76"/>
      <c r="P133" s="78"/>
      <c r="Q133" s="65"/>
      <c r="R133" s="65"/>
      <c r="S133" s="83">
        <f t="shared" si="1"/>
        <v>0</v>
      </c>
      <c r="T133" s="87"/>
      <c r="U133" s="88"/>
      <c r="V133" s="90">
        <f>IFERROR(__xludf.DUMMYFUNCTION("IF(COUNTUNIQUE(T133:U133,R133)=3,1,0)"),0.0)</f>
        <v>0</v>
      </c>
      <c r="W133" s="90">
        <v>0.0</v>
      </c>
      <c r="X133" s="90">
        <v>66.0</v>
      </c>
      <c r="Y133" s="90"/>
      <c r="Z133" s="92"/>
      <c r="AA133" s="92"/>
      <c r="AB133" s="92"/>
      <c r="AC133" s="92"/>
      <c r="AD133" s="92"/>
      <c r="AE133" s="93"/>
      <c r="AF133" s="93"/>
      <c r="AG133" s="93"/>
      <c r="AH133" s="93"/>
      <c r="AI133" s="94">
        <v>6.0</v>
      </c>
      <c r="AJ133" s="38">
        <f t="shared" si="2"/>
        <v>1</v>
      </c>
    </row>
    <row r="134">
      <c r="A134" s="101" t="s">
        <v>472</v>
      </c>
      <c r="B134" s="69" t="s">
        <v>164</v>
      </c>
      <c r="C134" s="70">
        <v>6533.0</v>
      </c>
      <c r="D134" s="152">
        <v>45.0</v>
      </c>
      <c r="E134" s="72">
        <v>0.25</v>
      </c>
      <c r="F134" s="73">
        <f t="shared" si="3"/>
        <v>45</v>
      </c>
      <c r="G134" s="73"/>
      <c r="H134" s="73" t="s">
        <v>863</v>
      </c>
      <c r="I134" s="73" t="s">
        <v>824</v>
      </c>
      <c r="J134" s="102">
        <v>43910.81736</v>
      </c>
      <c r="K134" s="41">
        <v>57.0</v>
      </c>
      <c r="L134" s="41"/>
      <c r="M134" s="76"/>
      <c r="N134" s="76"/>
      <c r="O134" s="76"/>
      <c r="P134" s="103"/>
      <c r="Q134" s="73" t="s">
        <v>863</v>
      </c>
      <c r="R134" s="65" t="s">
        <v>69</v>
      </c>
      <c r="S134" s="83">
        <f t="shared" si="1"/>
        <v>12</v>
      </c>
      <c r="T134" s="87"/>
      <c r="U134" s="88"/>
      <c r="V134" s="90">
        <f>IFERROR(__xludf.DUMMYFUNCTION("IF(COUNTUNIQUE(T134:U134,R134)=3,1,0)"),0.0)</f>
        <v>0</v>
      </c>
      <c r="W134" s="90">
        <v>0.0</v>
      </c>
      <c r="X134" s="90">
        <v>45.0</v>
      </c>
      <c r="Y134" s="90"/>
      <c r="Z134" s="92"/>
      <c r="AA134" s="92"/>
      <c r="AB134" s="92"/>
      <c r="AC134" s="92"/>
      <c r="AD134" s="92"/>
      <c r="AE134" s="93"/>
      <c r="AF134" s="93"/>
      <c r="AG134" s="93"/>
      <c r="AH134" s="93"/>
      <c r="AI134" s="94">
        <v>6.0</v>
      </c>
      <c r="AJ134" s="38">
        <f t="shared" si="2"/>
        <v>1.266666667</v>
      </c>
    </row>
    <row r="135">
      <c r="A135" s="69" t="s">
        <v>475</v>
      </c>
      <c r="B135" s="69" t="s">
        <v>164</v>
      </c>
      <c r="C135" s="70">
        <v>6435.0</v>
      </c>
      <c r="D135" s="152">
        <v>64.0</v>
      </c>
      <c r="E135" s="72">
        <v>0.16363636363636358</v>
      </c>
      <c r="F135" s="73">
        <f t="shared" si="3"/>
        <v>64</v>
      </c>
      <c r="G135" s="73"/>
      <c r="H135" s="73" t="s">
        <v>868</v>
      </c>
      <c r="I135" s="73" t="s">
        <v>868</v>
      </c>
      <c r="J135" s="74">
        <v>43910.81944</v>
      </c>
      <c r="K135" s="41">
        <v>64.0</v>
      </c>
      <c r="L135" s="41">
        <v>1.0</v>
      </c>
      <c r="M135" s="76"/>
      <c r="N135" s="77">
        <v>2.0</v>
      </c>
      <c r="O135" s="76"/>
      <c r="P135" s="78"/>
      <c r="Q135" s="65"/>
      <c r="R135" s="65"/>
      <c r="S135" s="83">
        <f t="shared" si="1"/>
        <v>0</v>
      </c>
      <c r="T135" s="87"/>
      <c r="U135" s="170"/>
      <c r="V135" s="90">
        <f>IFERROR(__xludf.DUMMYFUNCTION("IF(COUNTUNIQUE(T135:U135,R135)=3,1,0)"),0.0)</f>
        <v>0</v>
      </c>
      <c r="W135" s="90">
        <v>0.0</v>
      </c>
      <c r="X135" s="90">
        <v>64.0</v>
      </c>
      <c r="Y135" s="90"/>
      <c r="Z135" s="92"/>
      <c r="AA135" s="92"/>
      <c r="AB135" s="92"/>
      <c r="AC135" s="92"/>
      <c r="AD135" s="92"/>
      <c r="AE135" s="93"/>
      <c r="AF135" s="93"/>
      <c r="AG135" s="93"/>
      <c r="AH135" s="93"/>
      <c r="AI135" s="94">
        <v>6.0</v>
      </c>
      <c r="AJ135" s="38">
        <f t="shared" si="2"/>
        <v>1</v>
      </c>
    </row>
    <row r="136">
      <c r="A136" s="101" t="s">
        <v>477</v>
      </c>
      <c r="B136" s="69" t="s">
        <v>164</v>
      </c>
      <c r="C136" s="70">
        <v>6436.0</v>
      </c>
      <c r="D136" s="152">
        <v>40.0</v>
      </c>
      <c r="E136" s="72">
        <v>0.4285714285714286</v>
      </c>
      <c r="F136" s="73">
        <f t="shared" si="3"/>
        <v>40</v>
      </c>
      <c r="G136" s="73"/>
      <c r="H136" s="73" t="s">
        <v>873</v>
      </c>
      <c r="I136" s="73" t="s">
        <v>824</v>
      </c>
      <c r="J136" s="102">
        <v>43910.58333</v>
      </c>
      <c r="K136" s="41">
        <v>40.0</v>
      </c>
      <c r="L136" s="41"/>
      <c r="M136" s="76"/>
      <c r="N136" s="76"/>
      <c r="O136" s="76"/>
      <c r="P136" s="103"/>
      <c r="Q136" s="57"/>
      <c r="R136" s="57"/>
      <c r="S136" s="83">
        <f t="shared" si="1"/>
        <v>0</v>
      </c>
      <c r="T136" s="87"/>
      <c r="U136" s="88"/>
      <c r="V136" s="90">
        <f>IFERROR(__xludf.DUMMYFUNCTION("IF(COUNTUNIQUE(T136:U136,R136)=3,1,0)"),0.0)</f>
        <v>0</v>
      </c>
      <c r="W136" s="90">
        <v>0.0</v>
      </c>
      <c r="X136" s="90">
        <v>40.0</v>
      </c>
      <c r="Y136" s="90"/>
      <c r="Z136" s="92"/>
      <c r="AA136" s="92"/>
      <c r="AB136" s="92"/>
      <c r="AC136" s="92"/>
      <c r="AD136" s="92"/>
      <c r="AE136" s="93"/>
      <c r="AF136" s="93"/>
      <c r="AG136" s="93"/>
      <c r="AH136" s="93"/>
      <c r="AI136" s="94">
        <v>6.0</v>
      </c>
      <c r="AJ136" s="38">
        <f t="shared" si="2"/>
        <v>1</v>
      </c>
    </row>
    <row r="137">
      <c r="A137" s="101" t="s">
        <v>480</v>
      </c>
      <c r="B137" s="69" t="s">
        <v>164</v>
      </c>
      <c r="C137" s="70">
        <v>6534.0</v>
      </c>
      <c r="D137" s="152">
        <v>44.0</v>
      </c>
      <c r="E137" s="72">
        <v>0.023255813953488413</v>
      </c>
      <c r="F137" s="73">
        <f t="shared" si="3"/>
        <v>44</v>
      </c>
      <c r="G137" s="73"/>
      <c r="H137" s="73" t="s">
        <v>876</v>
      </c>
      <c r="I137" s="73" t="s">
        <v>876</v>
      </c>
      <c r="J137" s="102">
        <v>43910.92</v>
      </c>
      <c r="K137" s="41">
        <v>44.0</v>
      </c>
      <c r="L137" s="41"/>
      <c r="M137" s="76"/>
      <c r="N137" s="76"/>
      <c r="O137" s="76"/>
      <c r="P137" s="78"/>
      <c r="Q137" s="65"/>
      <c r="R137" s="65"/>
      <c r="S137" s="83">
        <f t="shared" si="1"/>
        <v>0</v>
      </c>
      <c r="T137" s="175"/>
      <c r="U137" s="88"/>
      <c r="V137" s="90">
        <f>IFERROR(__xludf.DUMMYFUNCTION("IF(COUNTUNIQUE(T137:U137,R137)=3,1,0)"),0.0)</f>
        <v>0</v>
      </c>
      <c r="W137" s="90">
        <v>0.0</v>
      </c>
      <c r="X137" s="90">
        <v>44.0</v>
      </c>
      <c r="Y137" s="90"/>
      <c r="Z137" s="92"/>
      <c r="AA137" s="92"/>
      <c r="AB137" s="92"/>
      <c r="AC137" s="92"/>
      <c r="AD137" s="92"/>
      <c r="AE137" s="93"/>
      <c r="AF137" s="93"/>
      <c r="AG137" s="93"/>
      <c r="AH137" s="93"/>
      <c r="AI137" s="94">
        <v>6.0</v>
      </c>
      <c r="AJ137" s="38">
        <f t="shared" si="2"/>
        <v>1</v>
      </c>
    </row>
    <row r="138">
      <c r="A138" s="69" t="s">
        <v>483</v>
      </c>
      <c r="B138" s="69" t="s">
        <v>164</v>
      </c>
      <c r="C138" s="70">
        <v>6437.0</v>
      </c>
      <c r="D138" s="152">
        <v>16.0</v>
      </c>
      <c r="E138" s="72">
        <v>0.23076923076923084</v>
      </c>
      <c r="F138" s="73">
        <f t="shared" si="3"/>
        <v>16</v>
      </c>
      <c r="G138" s="73"/>
      <c r="H138" s="73" t="s">
        <v>881</v>
      </c>
      <c r="I138" s="73" t="s">
        <v>824</v>
      </c>
      <c r="J138" s="74">
        <v>43910.82292</v>
      </c>
      <c r="K138" s="41">
        <v>16.0</v>
      </c>
      <c r="L138" s="41"/>
      <c r="M138" s="57"/>
      <c r="N138" s="57"/>
      <c r="O138" s="57"/>
      <c r="P138" s="103"/>
      <c r="Q138" s="57"/>
      <c r="R138" s="57"/>
      <c r="S138" s="83">
        <f t="shared" si="1"/>
        <v>0</v>
      </c>
      <c r="T138" s="175"/>
      <c r="U138" s="161"/>
      <c r="V138" s="90">
        <f>IFERROR(__xludf.DUMMYFUNCTION("IF(COUNTUNIQUE(T138:U138,R138)=3,1,0)"),0.0)</f>
        <v>0</v>
      </c>
      <c r="W138" s="90">
        <v>0.0</v>
      </c>
      <c r="X138" s="90">
        <v>16.0</v>
      </c>
      <c r="Y138" s="90"/>
      <c r="Z138" s="98"/>
      <c r="AA138" s="98"/>
      <c r="AB138" s="98"/>
      <c r="AC138" s="98"/>
      <c r="AD138" s="98"/>
      <c r="AE138" s="112"/>
      <c r="AF138" s="112"/>
      <c r="AG138" s="112"/>
      <c r="AH138" s="112"/>
      <c r="AI138" s="94">
        <v>6.0</v>
      </c>
      <c r="AJ138" s="38">
        <f t="shared" si="2"/>
        <v>1</v>
      </c>
    </row>
    <row r="139">
      <c r="A139" s="69" t="s">
        <v>485</v>
      </c>
      <c r="B139" s="69" t="s">
        <v>164</v>
      </c>
      <c r="C139" s="70">
        <v>6438.0</v>
      </c>
      <c r="D139" s="152">
        <v>65.0</v>
      </c>
      <c r="E139" s="72">
        <v>0.30000000000000004</v>
      </c>
      <c r="F139" s="73">
        <f t="shared" si="3"/>
        <v>65</v>
      </c>
      <c r="G139" s="73"/>
      <c r="H139" s="73" t="s">
        <v>885</v>
      </c>
      <c r="I139" s="73" t="s">
        <v>824</v>
      </c>
      <c r="J139" s="74">
        <v>43910.82431</v>
      </c>
      <c r="K139" s="41">
        <v>65.0</v>
      </c>
      <c r="L139" s="41"/>
      <c r="M139" s="57"/>
      <c r="N139" s="57">
        <v>3.0</v>
      </c>
      <c r="O139" s="57">
        <v>1.0</v>
      </c>
      <c r="P139" s="103"/>
      <c r="Q139" s="96"/>
      <c r="R139" s="57"/>
      <c r="S139" s="83">
        <f t="shared" si="1"/>
        <v>0</v>
      </c>
      <c r="T139" s="175"/>
      <c r="U139" s="161"/>
      <c r="V139" s="90">
        <f>IFERROR(__xludf.DUMMYFUNCTION("IF(COUNTUNIQUE(T139:U139,R139)=3,1,0)"),0.0)</f>
        <v>0</v>
      </c>
      <c r="W139" s="90">
        <v>0.0</v>
      </c>
      <c r="X139" s="90">
        <v>65.0</v>
      </c>
      <c r="Y139" s="90"/>
      <c r="Z139" s="98"/>
      <c r="AA139" s="98"/>
      <c r="AB139" s="98"/>
      <c r="AC139" s="98"/>
      <c r="AD139" s="98"/>
      <c r="AE139" s="112"/>
      <c r="AF139" s="112"/>
      <c r="AG139" s="112"/>
      <c r="AH139" s="112"/>
      <c r="AI139" s="94">
        <v>6.0</v>
      </c>
      <c r="AJ139" s="38">
        <f t="shared" si="2"/>
        <v>1</v>
      </c>
    </row>
    <row r="140">
      <c r="A140" s="101" t="s">
        <v>488</v>
      </c>
      <c r="B140" s="69" t="s">
        <v>95</v>
      </c>
      <c r="C140" s="70">
        <v>6413.0</v>
      </c>
      <c r="D140" s="152">
        <v>6.0</v>
      </c>
      <c r="E140" s="72">
        <v>0.19999999999999996</v>
      </c>
      <c r="F140" s="73">
        <f t="shared" si="3"/>
        <v>6</v>
      </c>
      <c r="G140" s="73"/>
      <c r="H140" s="73" t="s">
        <v>888</v>
      </c>
      <c r="I140" s="73" t="s">
        <v>888</v>
      </c>
      <c r="J140" s="102">
        <v>43910.825</v>
      </c>
      <c r="K140" s="41">
        <v>6.0</v>
      </c>
      <c r="L140" s="41"/>
      <c r="M140" s="65"/>
      <c r="N140" s="65"/>
      <c r="O140" s="65"/>
      <c r="P140" s="78"/>
      <c r="Q140" s="65"/>
      <c r="R140" s="65"/>
      <c r="S140" s="83">
        <f t="shared" si="1"/>
        <v>0</v>
      </c>
      <c r="T140" s="175"/>
      <c r="U140" s="88"/>
      <c r="V140" s="90">
        <f>IFERROR(__xludf.DUMMYFUNCTION("IF(COUNTUNIQUE(T140:U140,R140)=3,1,0)"),0.0)</f>
        <v>0</v>
      </c>
      <c r="W140" s="90">
        <v>0.0</v>
      </c>
      <c r="X140" s="90">
        <v>6.0</v>
      </c>
      <c r="Y140" s="90"/>
      <c r="Z140" s="92"/>
      <c r="AA140" s="92"/>
      <c r="AB140" s="92"/>
      <c r="AC140" s="92"/>
      <c r="AD140" s="92"/>
      <c r="AE140" s="93"/>
      <c r="AF140" s="93"/>
      <c r="AG140" s="93"/>
      <c r="AH140" s="93"/>
      <c r="AI140" s="94">
        <v>6.0</v>
      </c>
      <c r="AJ140" s="38">
        <f t="shared" si="2"/>
        <v>1</v>
      </c>
    </row>
    <row r="141">
      <c r="A141" s="101" t="s">
        <v>490</v>
      </c>
      <c r="B141" s="69" t="s">
        <v>164</v>
      </c>
      <c r="C141" s="70">
        <v>6439.0</v>
      </c>
      <c r="D141" s="152">
        <v>26.0</v>
      </c>
      <c r="E141" s="72">
        <v>-0.1875</v>
      </c>
      <c r="F141" s="73">
        <f t="shared" si="3"/>
        <v>26</v>
      </c>
      <c r="G141" s="73"/>
      <c r="H141" s="73" t="s">
        <v>892</v>
      </c>
      <c r="I141" s="73" t="s">
        <v>892</v>
      </c>
      <c r="J141" s="102">
        <v>43910.82639</v>
      </c>
      <c r="K141" s="41">
        <v>26.0</v>
      </c>
      <c r="L141" s="41"/>
      <c r="M141" s="167"/>
      <c r="N141" s="167"/>
      <c r="O141" s="167"/>
      <c r="P141" s="78"/>
      <c r="Q141" s="65"/>
      <c r="R141" s="65"/>
      <c r="S141" s="83">
        <f t="shared" si="1"/>
        <v>0</v>
      </c>
      <c r="T141" s="175"/>
      <c r="U141" s="88"/>
      <c r="V141" s="90">
        <f>IFERROR(__xludf.DUMMYFUNCTION("IF(COUNTUNIQUE(T141:U141,R141)=3,1,0)"),0.0)</f>
        <v>0</v>
      </c>
      <c r="W141" s="90">
        <v>0.0</v>
      </c>
      <c r="X141" s="90">
        <v>26.0</v>
      </c>
      <c r="Y141" s="90"/>
      <c r="Z141" s="92"/>
      <c r="AA141" s="92"/>
      <c r="AB141" s="92"/>
      <c r="AC141" s="92"/>
      <c r="AD141" s="92"/>
      <c r="AE141" s="93"/>
      <c r="AF141" s="93"/>
      <c r="AG141" s="93"/>
      <c r="AH141" s="93"/>
      <c r="AI141" s="94">
        <v>6.0</v>
      </c>
      <c r="AJ141" s="38">
        <f t="shared" si="2"/>
        <v>1</v>
      </c>
    </row>
    <row r="142">
      <c r="A142" s="101" t="s">
        <v>492</v>
      </c>
      <c r="B142" s="69" t="s">
        <v>164</v>
      </c>
      <c r="C142" s="70">
        <v>6634.0</v>
      </c>
      <c r="D142" s="152">
        <v>66.0</v>
      </c>
      <c r="E142" s="72">
        <v>0.06451612903225801</v>
      </c>
      <c r="F142" s="73">
        <f t="shared" si="3"/>
        <v>66</v>
      </c>
      <c r="G142" s="73"/>
      <c r="H142" s="73" t="s">
        <v>895</v>
      </c>
      <c r="I142" s="73" t="s">
        <v>895</v>
      </c>
      <c r="J142" s="102">
        <v>43910.92</v>
      </c>
      <c r="K142" s="41">
        <v>66.0</v>
      </c>
      <c r="L142" s="41"/>
      <c r="M142" s="57"/>
      <c r="N142" s="57"/>
      <c r="O142" s="57"/>
      <c r="P142" s="103"/>
      <c r="Q142" s="57"/>
      <c r="R142" s="65"/>
      <c r="S142" s="83">
        <f t="shared" si="1"/>
        <v>0</v>
      </c>
      <c r="T142" s="175"/>
      <c r="U142" s="161"/>
      <c r="V142" s="90">
        <f>IFERROR(__xludf.DUMMYFUNCTION("IF(COUNTUNIQUE(T142:U142,R142)=3,1,0)"),0.0)</f>
        <v>0</v>
      </c>
      <c r="W142" s="90">
        <v>0.0</v>
      </c>
      <c r="X142" s="90">
        <v>66.0</v>
      </c>
      <c r="Y142" s="90"/>
      <c r="Z142" s="98"/>
      <c r="AA142" s="98"/>
      <c r="AB142" s="98"/>
      <c r="AC142" s="98"/>
      <c r="AD142" s="98"/>
      <c r="AE142" s="112"/>
      <c r="AF142" s="112"/>
      <c r="AG142" s="112"/>
      <c r="AH142" s="112"/>
      <c r="AI142" s="94">
        <v>6.0</v>
      </c>
      <c r="AJ142" s="38">
        <f t="shared" si="2"/>
        <v>1</v>
      </c>
    </row>
    <row r="143">
      <c r="A143" s="69" t="s">
        <v>494</v>
      </c>
      <c r="B143" s="69" t="s">
        <v>164</v>
      </c>
      <c r="C143" s="70">
        <v>6535.0</v>
      </c>
      <c r="D143" s="152">
        <v>17.0</v>
      </c>
      <c r="E143" s="72">
        <v>0.1333333333333333</v>
      </c>
      <c r="F143" s="73">
        <f t="shared" si="3"/>
        <v>17</v>
      </c>
      <c r="G143" s="73"/>
      <c r="H143" s="73" t="s">
        <v>899</v>
      </c>
      <c r="I143" s="73" t="s">
        <v>824</v>
      </c>
      <c r="J143" s="74">
        <v>43910.58333</v>
      </c>
      <c r="K143" s="41">
        <v>17.0</v>
      </c>
      <c r="L143" s="41">
        <v>1.0</v>
      </c>
      <c r="M143" s="57"/>
      <c r="N143" s="57"/>
      <c r="O143" s="57"/>
      <c r="P143" s="103"/>
      <c r="Q143" s="57"/>
      <c r="R143" s="57"/>
      <c r="S143" s="83">
        <f t="shared" si="1"/>
        <v>0</v>
      </c>
      <c r="T143" s="175"/>
      <c r="U143" s="161"/>
      <c r="V143" s="90">
        <f>IFERROR(__xludf.DUMMYFUNCTION("IF(COUNTUNIQUE(T143:U143,R143)=3,1,0)"),0.0)</f>
        <v>0</v>
      </c>
      <c r="W143" s="90">
        <v>0.0</v>
      </c>
      <c r="X143" s="90">
        <v>17.0</v>
      </c>
      <c r="Y143" s="90"/>
      <c r="Z143" s="98"/>
      <c r="AA143" s="98"/>
      <c r="AB143" s="98"/>
      <c r="AC143" s="98"/>
      <c r="AD143" s="98"/>
      <c r="AE143" s="112"/>
      <c r="AF143" s="112"/>
      <c r="AG143" s="112"/>
      <c r="AH143" s="112"/>
      <c r="AI143" s="94">
        <v>6.0</v>
      </c>
      <c r="AJ143" s="38">
        <f t="shared" si="2"/>
        <v>1</v>
      </c>
    </row>
    <row r="144">
      <c r="A144" s="101" t="s">
        <v>497</v>
      </c>
      <c r="B144" s="69" t="s">
        <v>164</v>
      </c>
      <c r="C144" s="70">
        <v>6635.0</v>
      </c>
      <c r="D144" s="152">
        <v>25.0</v>
      </c>
      <c r="E144" s="72">
        <v>0.19047619047619047</v>
      </c>
      <c r="F144" s="73">
        <f t="shared" si="3"/>
        <v>25</v>
      </c>
      <c r="G144" s="73"/>
      <c r="H144" s="73" t="s">
        <v>902</v>
      </c>
      <c r="I144" s="73" t="s">
        <v>824</v>
      </c>
      <c r="J144" s="102">
        <v>43910.58333</v>
      </c>
      <c r="K144" s="41">
        <v>25.0</v>
      </c>
      <c r="L144" s="41"/>
      <c r="M144" s="65"/>
      <c r="N144" s="65"/>
      <c r="O144" s="65"/>
      <c r="P144" s="103"/>
      <c r="Q144" s="57"/>
      <c r="R144" s="57"/>
      <c r="S144" s="83">
        <f t="shared" si="1"/>
        <v>0</v>
      </c>
      <c r="T144" s="175"/>
      <c r="U144" s="88"/>
      <c r="V144" s="90">
        <f>IFERROR(__xludf.DUMMYFUNCTION("IF(COUNTUNIQUE(T144:U144,R144)=3,1,0)"),0.0)</f>
        <v>0</v>
      </c>
      <c r="W144" s="90">
        <v>0.0</v>
      </c>
      <c r="X144" s="90">
        <v>25.0</v>
      </c>
      <c r="Y144" s="90"/>
      <c r="Z144" s="92"/>
      <c r="AA144" s="92"/>
      <c r="AB144" s="92"/>
      <c r="AC144" s="92"/>
      <c r="AD144" s="92"/>
      <c r="AE144" s="93"/>
      <c r="AF144" s="93"/>
      <c r="AG144" s="93"/>
      <c r="AH144" s="93"/>
      <c r="AI144" s="94">
        <v>6.0</v>
      </c>
      <c r="AJ144" s="38">
        <f t="shared" si="2"/>
        <v>1</v>
      </c>
    </row>
    <row r="145">
      <c r="A145" s="101" t="s">
        <v>499</v>
      </c>
      <c r="B145" s="69" t="s">
        <v>164</v>
      </c>
      <c r="C145" s="70">
        <v>6636.0</v>
      </c>
      <c r="D145" s="152">
        <v>2.0</v>
      </c>
      <c r="E145" s="72">
        <v>1.0</v>
      </c>
      <c r="F145" s="73">
        <f t="shared" si="3"/>
        <v>2</v>
      </c>
      <c r="G145" s="73"/>
      <c r="H145" s="73" t="s">
        <v>907</v>
      </c>
      <c r="I145" s="73" t="s">
        <v>907</v>
      </c>
      <c r="J145" s="102">
        <v>43910.58333</v>
      </c>
      <c r="K145" s="41">
        <v>2.0</v>
      </c>
      <c r="L145" s="41"/>
      <c r="M145" s="57"/>
      <c r="N145" s="57"/>
      <c r="O145" s="57"/>
      <c r="P145" s="103"/>
      <c r="Q145" s="57"/>
      <c r="R145" s="57"/>
      <c r="S145" s="83">
        <f t="shared" si="1"/>
        <v>0</v>
      </c>
      <c r="T145" s="175"/>
      <c r="U145" s="161"/>
      <c r="V145" s="90">
        <f>IFERROR(__xludf.DUMMYFUNCTION("IF(COUNTUNIQUE(T145:U145,R145)=3,1,0)"),0.0)</f>
        <v>0</v>
      </c>
      <c r="W145" s="90">
        <v>0.0</v>
      </c>
      <c r="X145" s="90">
        <v>2.0</v>
      </c>
      <c r="Y145" s="90"/>
      <c r="Z145" s="98"/>
      <c r="AA145" s="98"/>
      <c r="AB145" s="98"/>
      <c r="AC145" s="98"/>
      <c r="AD145" s="98"/>
      <c r="AE145" s="112"/>
      <c r="AF145" s="112"/>
      <c r="AG145" s="112"/>
      <c r="AH145" s="112"/>
      <c r="AI145" s="94">
        <v>6.0</v>
      </c>
      <c r="AJ145" s="38">
        <f t="shared" si="2"/>
        <v>1</v>
      </c>
    </row>
    <row r="146">
      <c r="A146" s="69" t="s">
        <v>502</v>
      </c>
      <c r="B146" s="69" t="s">
        <v>164</v>
      </c>
      <c r="C146" s="70">
        <v>6440.0</v>
      </c>
      <c r="D146" s="152">
        <v>26.0</v>
      </c>
      <c r="E146" s="72">
        <v>0.0</v>
      </c>
      <c r="F146" s="73">
        <f t="shared" si="3"/>
        <v>26</v>
      </c>
      <c r="G146" s="73"/>
      <c r="H146" s="73" t="s">
        <v>915</v>
      </c>
      <c r="I146" s="73" t="s">
        <v>915</v>
      </c>
      <c r="J146" s="74">
        <v>43910.96736</v>
      </c>
      <c r="K146" s="41">
        <v>26.0</v>
      </c>
      <c r="L146" s="41"/>
      <c r="M146" s="57"/>
      <c r="N146" s="57"/>
      <c r="O146" s="57"/>
      <c r="P146" s="103"/>
      <c r="Q146" s="111"/>
      <c r="R146" s="65"/>
      <c r="S146" s="83">
        <f t="shared" si="1"/>
        <v>0</v>
      </c>
      <c r="T146" s="175"/>
      <c r="U146" s="88"/>
      <c r="V146" s="90">
        <f>IFERROR(__xludf.DUMMYFUNCTION("IF(COUNTUNIQUE(T146:U146,R146)=3,1,0)"),0.0)</f>
        <v>0</v>
      </c>
      <c r="W146" s="90">
        <v>0.0</v>
      </c>
      <c r="X146" s="90">
        <v>26.0</v>
      </c>
      <c r="Y146" s="90"/>
      <c r="Z146" s="98"/>
      <c r="AA146" s="98"/>
      <c r="AB146" s="98"/>
      <c r="AC146" s="98"/>
      <c r="AD146" s="98"/>
      <c r="AE146" s="112"/>
      <c r="AF146" s="112"/>
      <c r="AG146" s="112"/>
      <c r="AH146" s="112"/>
      <c r="AI146" s="94">
        <v>6.0</v>
      </c>
      <c r="AJ146" s="38">
        <f t="shared" si="2"/>
        <v>1</v>
      </c>
    </row>
    <row r="147">
      <c r="A147" s="69" t="s">
        <v>504</v>
      </c>
      <c r="B147" s="69" t="s">
        <v>95</v>
      </c>
      <c r="C147" s="70">
        <v>6414.0</v>
      </c>
      <c r="D147" s="192">
        <v>59.0</v>
      </c>
      <c r="E147" s="72">
        <v>0.22916666666666674</v>
      </c>
      <c r="F147" s="73">
        <f t="shared" si="3"/>
        <v>59</v>
      </c>
      <c r="G147" s="73"/>
      <c r="H147" s="73" t="s">
        <v>920</v>
      </c>
      <c r="I147" s="73" t="s">
        <v>920</v>
      </c>
      <c r="J147" s="74">
        <v>43910.625</v>
      </c>
      <c r="K147" s="41">
        <v>59.0</v>
      </c>
      <c r="L147" s="65"/>
      <c r="M147" s="65">
        <v>3000.0</v>
      </c>
      <c r="N147" s="65"/>
      <c r="O147" s="65">
        <v>1.0</v>
      </c>
      <c r="P147" s="78"/>
      <c r="Q147" s="77"/>
      <c r="R147" s="65"/>
      <c r="S147" s="83">
        <f t="shared" si="1"/>
        <v>0</v>
      </c>
      <c r="T147" s="175"/>
      <c r="U147" s="88"/>
      <c r="V147" s="90">
        <f>IFERROR(__xludf.DUMMYFUNCTION("IF(COUNTUNIQUE(T147:U147,R147)=3,1,0)"),0.0)</f>
        <v>0</v>
      </c>
      <c r="W147" s="90">
        <v>0.0</v>
      </c>
      <c r="X147" s="90">
        <v>59.0</v>
      </c>
      <c r="Y147" s="90"/>
      <c r="Z147" s="92"/>
      <c r="AA147" s="92"/>
      <c r="AB147" s="92"/>
      <c r="AC147" s="92"/>
      <c r="AD147" s="92"/>
      <c r="AE147" s="93"/>
      <c r="AF147" s="93"/>
      <c r="AG147" s="93"/>
      <c r="AH147" s="93"/>
      <c r="AI147" s="94">
        <v>6.0</v>
      </c>
      <c r="AJ147" s="38">
        <f t="shared" si="2"/>
        <v>1</v>
      </c>
    </row>
    <row r="148">
      <c r="A148" s="69" t="s">
        <v>507</v>
      </c>
      <c r="B148" s="69" t="s">
        <v>164</v>
      </c>
      <c r="C148" s="70">
        <v>7131.0</v>
      </c>
      <c r="D148" s="152">
        <v>31.0</v>
      </c>
      <c r="E148" s="72">
        <v>0.29166666666666674</v>
      </c>
      <c r="F148" s="73">
        <f t="shared" si="3"/>
        <v>31</v>
      </c>
      <c r="G148" s="73"/>
      <c r="H148" s="73" t="s">
        <v>925</v>
      </c>
      <c r="I148" s="73" t="s">
        <v>926</v>
      </c>
      <c r="J148" s="74">
        <v>43910.99156</v>
      </c>
      <c r="K148" s="41">
        <v>31.0</v>
      </c>
      <c r="L148" s="41"/>
      <c r="M148" s="76">
        <v>121.0</v>
      </c>
      <c r="N148" s="76">
        <v>0.0</v>
      </c>
      <c r="O148" s="76"/>
      <c r="P148" s="193"/>
      <c r="Q148" s="194"/>
      <c r="R148" s="65"/>
      <c r="S148" s="83">
        <f t="shared" si="1"/>
        <v>0</v>
      </c>
      <c r="T148" s="87"/>
      <c r="U148" s="161"/>
      <c r="V148" s="90">
        <f>IFERROR(__xludf.DUMMYFUNCTION("IF(COUNTUNIQUE(T148:U148,R148)=3,1,0)"),0.0)</f>
        <v>0</v>
      </c>
      <c r="W148" s="90">
        <v>0.0</v>
      </c>
      <c r="X148" s="90">
        <v>31.0</v>
      </c>
      <c r="Y148" s="90"/>
      <c r="Z148" s="153"/>
      <c r="AA148" s="153">
        <v>20.0</v>
      </c>
      <c r="AB148" s="153"/>
      <c r="AC148" s="153"/>
      <c r="AD148" s="153"/>
      <c r="AE148" s="180"/>
      <c r="AF148" s="180"/>
      <c r="AG148" s="180"/>
      <c r="AH148" s="180"/>
      <c r="AI148" s="94">
        <v>7.0</v>
      </c>
      <c r="AJ148" s="38">
        <f t="shared" si="2"/>
        <v>1</v>
      </c>
    </row>
    <row r="149">
      <c r="A149" s="101" t="s">
        <v>509</v>
      </c>
      <c r="B149" s="69" t="s">
        <v>164</v>
      </c>
      <c r="C149" s="70">
        <v>7132.0</v>
      </c>
      <c r="D149" s="152">
        <v>13.0</v>
      </c>
      <c r="E149" s="72">
        <v>0.18181818181818188</v>
      </c>
      <c r="F149" s="73">
        <f t="shared" si="3"/>
        <v>13</v>
      </c>
      <c r="G149" s="73"/>
      <c r="H149" s="73" t="s">
        <v>931</v>
      </c>
      <c r="I149" s="73" t="s">
        <v>931</v>
      </c>
      <c r="J149" s="102">
        <v>43910.99156</v>
      </c>
      <c r="K149" s="41">
        <v>13.0</v>
      </c>
      <c r="L149" s="41"/>
      <c r="M149" s="76"/>
      <c r="N149" s="76">
        <v>0.0</v>
      </c>
      <c r="O149" s="76"/>
      <c r="P149" s="78"/>
      <c r="Q149" s="65"/>
      <c r="R149" s="57"/>
      <c r="S149" s="83">
        <f t="shared" si="1"/>
        <v>0</v>
      </c>
      <c r="T149" s="87"/>
      <c r="U149" s="161"/>
      <c r="V149" s="90">
        <f>IFERROR(__xludf.DUMMYFUNCTION("IF(COUNTUNIQUE(T149:U149,R149)=3,1,0)"),0.0)</f>
        <v>0</v>
      </c>
      <c r="W149" s="90">
        <v>0.0</v>
      </c>
      <c r="X149" s="90">
        <v>13.0</v>
      </c>
      <c r="Y149" s="90"/>
      <c r="Z149" s="153"/>
      <c r="AA149" s="153"/>
      <c r="AB149" s="98"/>
      <c r="AC149" s="98"/>
      <c r="AD149" s="98"/>
      <c r="AE149" s="112"/>
      <c r="AF149" s="112"/>
      <c r="AG149" s="112"/>
      <c r="AH149" s="112"/>
      <c r="AI149" s="94">
        <v>7.0</v>
      </c>
      <c r="AJ149" s="38">
        <f t="shared" si="2"/>
        <v>1</v>
      </c>
    </row>
    <row r="150">
      <c r="A150" s="69" t="s">
        <v>512</v>
      </c>
      <c r="B150" s="69" t="s">
        <v>164</v>
      </c>
      <c r="C150" s="70">
        <v>7331.0</v>
      </c>
      <c r="D150" s="152">
        <v>59.0</v>
      </c>
      <c r="E150" s="72">
        <v>0.20408163265306123</v>
      </c>
      <c r="F150" s="73">
        <f t="shared" si="3"/>
        <v>59</v>
      </c>
      <c r="G150" s="73"/>
      <c r="H150" s="73" t="s">
        <v>937</v>
      </c>
      <c r="I150" s="73" t="s">
        <v>938</v>
      </c>
      <c r="J150" s="74">
        <v>43910.99157</v>
      </c>
      <c r="K150" s="41">
        <v>59.0</v>
      </c>
      <c r="L150" s="41"/>
      <c r="M150" s="76"/>
      <c r="N150" s="76"/>
      <c r="O150" s="76"/>
      <c r="P150" s="78"/>
      <c r="Q150" s="195"/>
      <c r="R150" s="65"/>
      <c r="S150" s="83">
        <f t="shared" si="1"/>
        <v>0</v>
      </c>
      <c r="T150" s="87"/>
      <c r="U150" s="161"/>
      <c r="V150" s="90">
        <f>IFERROR(__xludf.DUMMYFUNCTION("IF(COUNTUNIQUE(T150:U150,R150)=3,1,0)"),0.0)</f>
        <v>0</v>
      </c>
      <c r="W150" s="90">
        <v>0.0</v>
      </c>
      <c r="X150" s="90">
        <v>59.0</v>
      </c>
      <c r="Y150" s="90"/>
      <c r="Z150" s="153"/>
      <c r="AA150" s="153">
        <v>33.0</v>
      </c>
      <c r="AB150" s="196">
        <v>43909.88333333333</v>
      </c>
      <c r="AC150" s="92" t="s">
        <v>943</v>
      </c>
      <c r="AD150" s="92"/>
      <c r="AE150" s="93"/>
      <c r="AF150" s="93"/>
      <c r="AG150" s="93"/>
      <c r="AH150" s="93"/>
      <c r="AI150" s="94">
        <v>7.0</v>
      </c>
      <c r="AJ150" s="38">
        <f t="shared" si="2"/>
        <v>1</v>
      </c>
    </row>
    <row r="151">
      <c r="A151" s="69" t="s">
        <v>515</v>
      </c>
      <c r="B151" s="69" t="s">
        <v>164</v>
      </c>
      <c r="C151" s="70">
        <v>7332.0</v>
      </c>
      <c r="D151" s="152">
        <v>56.0</v>
      </c>
      <c r="E151" s="72">
        <v>0.16666666666666674</v>
      </c>
      <c r="F151" s="73">
        <f t="shared" si="3"/>
        <v>56</v>
      </c>
      <c r="G151" s="73"/>
      <c r="H151" s="73" t="s">
        <v>946</v>
      </c>
      <c r="I151" s="73" t="s">
        <v>946</v>
      </c>
      <c r="J151" s="74">
        <v>43910.99156</v>
      </c>
      <c r="K151" s="41">
        <v>56.0</v>
      </c>
      <c r="L151" s="41"/>
      <c r="M151" s="76"/>
      <c r="N151" s="76"/>
      <c r="O151" s="76"/>
      <c r="P151" s="57"/>
      <c r="Q151" s="105"/>
      <c r="R151" s="57"/>
      <c r="S151" s="83">
        <f t="shared" si="1"/>
        <v>0</v>
      </c>
      <c r="T151" s="87"/>
      <c r="U151" s="88"/>
      <c r="V151" s="90">
        <f>IFERROR(__xludf.DUMMYFUNCTION("IF(COUNTUNIQUE(T151:U151,R151)=3,1,0)"),0.0)</f>
        <v>0</v>
      </c>
      <c r="W151" s="90">
        <v>0.0</v>
      </c>
      <c r="X151" s="90">
        <v>56.0</v>
      </c>
      <c r="Y151" s="90"/>
      <c r="Z151" s="92"/>
      <c r="AA151" s="92"/>
      <c r="AB151" s="92"/>
      <c r="AC151" s="98"/>
      <c r="AD151" s="98"/>
      <c r="AE151" s="112"/>
      <c r="AF151" s="112"/>
      <c r="AG151" s="112"/>
      <c r="AH151" s="112"/>
      <c r="AI151" s="94">
        <v>7.0</v>
      </c>
      <c r="AJ151" s="38">
        <f t="shared" si="2"/>
        <v>1</v>
      </c>
    </row>
    <row r="152">
      <c r="A152" s="69" t="s">
        <v>517</v>
      </c>
      <c r="B152" s="69" t="s">
        <v>164</v>
      </c>
      <c r="C152" s="70">
        <v>7133.0</v>
      </c>
      <c r="D152" s="152">
        <v>42.0</v>
      </c>
      <c r="E152" s="72">
        <v>0.3999999999999999</v>
      </c>
      <c r="F152" s="73">
        <f t="shared" si="3"/>
        <v>42</v>
      </c>
      <c r="G152" s="73"/>
      <c r="H152" s="73" t="s">
        <v>951</v>
      </c>
      <c r="I152" s="73" t="s">
        <v>951</v>
      </c>
      <c r="J152" s="74">
        <v>43910.99157</v>
      </c>
      <c r="K152" s="41">
        <v>42.0</v>
      </c>
      <c r="L152" s="41"/>
      <c r="M152" s="76"/>
      <c r="N152" s="76"/>
      <c r="O152" s="76"/>
      <c r="P152" s="78"/>
      <c r="Q152" s="65"/>
      <c r="R152" s="57"/>
      <c r="S152" s="83">
        <f t="shared" si="1"/>
        <v>0</v>
      </c>
      <c r="T152" s="87"/>
      <c r="U152" s="88"/>
      <c r="V152" s="90">
        <f>IFERROR(__xludf.DUMMYFUNCTION("IF(COUNTUNIQUE(T152:U152,R152)=3,1,0)"),0.0)</f>
        <v>0</v>
      </c>
      <c r="W152" s="90">
        <v>0.0</v>
      </c>
      <c r="X152" s="90">
        <v>42.0</v>
      </c>
      <c r="Y152" s="90"/>
      <c r="Z152" s="92"/>
      <c r="AA152" s="92"/>
      <c r="AB152" s="92"/>
      <c r="AC152" s="98"/>
      <c r="AD152" s="98"/>
      <c r="AE152" s="112"/>
      <c r="AF152" s="112"/>
      <c r="AG152" s="112"/>
      <c r="AH152" s="112"/>
      <c r="AI152" s="94">
        <v>7.0</v>
      </c>
      <c r="AJ152" s="38">
        <f t="shared" si="2"/>
        <v>1</v>
      </c>
    </row>
    <row r="153">
      <c r="A153" s="101" t="s">
        <v>519</v>
      </c>
      <c r="B153" s="69" t="s">
        <v>164</v>
      </c>
      <c r="C153" s="70">
        <v>7231.0</v>
      </c>
      <c r="D153" s="152">
        <v>18.0</v>
      </c>
      <c r="E153" s="72">
        <v>0.125</v>
      </c>
      <c r="F153" s="73">
        <f t="shared" si="3"/>
        <v>18</v>
      </c>
      <c r="G153" s="73"/>
      <c r="H153" s="73" t="s">
        <v>956</v>
      </c>
      <c r="I153" s="73" t="s">
        <v>956</v>
      </c>
      <c r="J153" s="102">
        <v>43910.99157</v>
      </c>
      <c r="K153" s="41">
        <v>18.0</v>
      </c>
      <c r="L153" s="41"/>
      <c r="M153" s="76"/>
      <c r="N153" s="76"/>
      <c r="O153" s="76"/>
      <c r="P153" s="78"/>
      <c r="Q153" s="65"/>
      <c r="R153" s="65"/>
      <c r="S153" s="83">
        <f t="shared" si="1"/>
        <v>0</v>
      </c>
      <c r="T153" s="87"/>
      <c r="U153" s="88"/>
      <c r="V153" s="90">
        <f>IFERROR(__xludf.DUMMYFUNCTION("IF(COUNTUNIQUE(T153:U153,R153)=3,1,0)"),0.0)</f>
        <v>0</v>
      </c>
      <c r="W153" s="90">
        <v>0.0</v>
      </c>
      <c r="X153" s="90">
        <v>18.0</v>
      </c>
      <c r="Y153" s="90"/>
      <c r="Z153" s="92"/>
      <c r="AA153" s="92"/>
      <c r="AB153" s="92"/>
      <c r="AC153" s="92"/>
      <c r="AD153" s="92"/>
      <c r="AE153" s="93"/>
      <c r="AF153" s="93"/>
      <c r="AG153" s="93"/>
      <c r="AH153" s="93"/>
      <c r="AI153" s="94">
        <v>7.0</v>
      </c>
      <c r="AJ153" s="38">
        <f t="shared" si="2"/>
        <v>1</v>
      </c>
    </row>
    <row r="154">
      <c r="A154" s="69" t="s">
        <v>522</v>
      </c>
      <c r="B154" s="69" t="s">
        <v>164</v>
      </c>
      <c r="C154" s="70">
        <v>7134.0</v>
      </c>
      <c r="D154" s="152">
        <v>5.0</v>
      </c>
      <c r="E154" s="72">
        <v>0.0</v>
      </c>
      <c r="F154" s="73">
        <f t="shared" si="3"/>
        <v>5</v>
      </c>
      <c r="G154" s="73"/>
      <c r="H154" s="73" t="s">
        <v>960</v>
      </c>
      <c r="I154" s="73" t="s">
        <v>960</v>
      </c>
      <c r="J154" s="74">
        <v>43910.90903</v>
      </c>
      <c r="K154" s="41">
        <v>5.0</v>
      </c>
      <c r="L154" s="41"/>
      <c r="M154" s="76"/>
      <c r="N154" s="76"/>
      <c r="O154" s="76"/>
      <c r="P154" s="78"/>
      <c r="Q154" s="111"/>
      <c r="R154" s="65"/>
      <c r="S154" s="83">
        <f t="shared" si="1"/>
        <v>0</v>
      </c>
      <c r="T154" s="87"/>
      <c r="U154" s="88"/>
      <c r="V154" s="90">
        <f>IFERROR(__xludf.DUMMYFUNCTION("IF(COUNTUNIQUE(T154:U154,R154)=3,1,0)"),0.0)</f>
        <v>0</v>
      </c>
      <c r="W154" s="90">
        <v>0.0</v>
      </c>
      <c r="X154" s="90">
        <v>5.0</v>
      </c>
      <c r="Y154" s="90"/>
      <c r="Z154" s="92"/>
      <c r="AA154" s="92"/>
      <c r="AB154" s="92"/>
      <c r="AC154" s="92"/>
      <c r="AD154" s="92"/>
      <c r="AE154" s="93"/>
      <c r="AF154" s="93"/>
      <c r="AG154" s="93"/>
      <c r="AH154" s="93"/>
      <c r="AI154" s="94">
        <v>7.0</v>
      </c>
      <c r="AJ154" s="38">
        <f t="shared" si="2"/>
        <v>1</v>
      </c>
    </row>
    <row r="155">
      <c r="A155" s="69" t="s">
        <v>524</v>
      </c>
      <c r="B155" s="69" t="s">
        <v>164</v>
      </c>
      <c r="C155" s="70">
        <v>7135.0</v>
      </c>
      <c r="D155" s="152">
        <v>43.0</v>
      </c>
      <c r="E155" s="72">
        <v>0.13157894736842102</v>
      </c>
      <c r="F155" s="73">
        <f t="shared" si="3"/>
        <v>43</v>
      </c>
      <c r="G155" s="73"/>
      <c r="H155" s="73" t="s">
        <v>965</v>
      </c>
      <c r="I155" s="73" t="s">
        <v>966</v>
      </c>
      <c r="J155" s="74">
        <v>43910.92</v>
      </c>
      <c r="K155" s="41">
        <v>43.0</v>
      </c>
      <c r="L155" s="41"/>
      <c r="M155" s="76"/>
      <c r="N155" s="76"/>
      <c r="O155" s="76"/>
      <c r="P155" s="65"/>
      <c r="Q155" s="57"/>
      <c r="R155" s="57"/>
      <c r="S155" s="83">
        <f t="shared" si="1"/>
        <v>0</v>
      </c>
      <c r="T155" s="175"/>
      <c r="U155" s="161"/>
      <c r="V155" s="90">
        <f>IFERROR(__xludf.DUMMYFUNCTION("IF(COUNTUNIQUE(T155:U155,R155)=3,1,0)"),0.0)</f>
        <v>0</v>
      </c>
      <c r="W155" s="90">
        <v>0.0</v>
      </c>
      <c r="X155" s="90">
        <v>43.0</v>
      </c>
      <c r="Y155" s="90"/>
      <c r="Z155" s="98"/>
      <c r="AA155" s="98"/>
      <c r="AB155" s="98"/>
      <c r="AC155" s="98"/>
      <c r="AD155" s="98"/>
      <c r="AE155" s="112"/>
      <c r="AF155" s="112"/>
      <c r="AG155" s="112"/>
      <c r="AH155" s="112"/>
      <c r="AI155" s="94">
        <v>7.0</v>
      </c>
      <c r="AJ155" s="38">
        <f t="shared" si="2"/>
        <v>1</v>
      </c>
    </row>
    <row r="156">
      <c r="A156" s="101" t="s">
        <v>526</v>
      </c>
      <c r="B156" s="69" t="s">
        <v>164</v>
      </c>
      <c r="C156" s="70">
        <v>7333.0</v>
      </c>
      <c r="D156" s="152">
        <v>24.0</v>
      </c>
      <c r="E156" s="72">
        <v>0.8461538461538463</v>
      </c>
      <c r="F156" s="73">
        <f t="shared" si="3"/>
        <v>24</v>
      </c>
      <c r="G156" s="73"/>
      <c r="H156" s="73" t="s">
        <v>971</v>
      </c>
      <c r="I156" s="73" t="s">
        <v>974</v>
      </c>
      <c r="J156" s="102">
        <v>43910.99157</v>
      </c>
      <c r="K156" s="41">
        <v>24.0</v>
      </c>
      <c r="L156" s="41"/>
      <c r="M156" s="76"/>
      <c r="N156" s="76"/>
      <c r="O156" s="76"/>
      <c r="P156" s="78"/>
      <c r="Q156" s="57"/>
      <c r="R156" s="57"/>
      <c r="S156" s="83">
        <f t="shared" si="1"/>
        <v>0</v>
      </c>
      <c r="T156" s="175"/>
      <c r="U156" s="161"/>
      <c r="V156" s="90">
        <f>IFERROR(__xludf.DUMMYFUNCTION("IF(COUNTUNIQUE(T156:U156,R156)=3,1,0)"),0.0)</f>
        <v>0</v>
      </c>
      <c r="W156" s="90">
        <v>0.0</v>
      </c>
      <c r="X156" s="90">
        <v>24.0</v>
      </c>
      <c r="Y156" s="90"/>
      <c r="Z156" s="98"/>
      <c r="AA156" s="98"/>
      <c r="AB156" s="98"/>
      <c r="AC156" s="98"/>
      <c r="AD156" s="98"/>
      <c r="AE156" s="112"/>
      <c r="AF156" s="112"/>
      <c r="AG156" s="112"/>
      <c r="AH156" s="112"/>
      <c r="AI156" s="94">
        <v>7.0</v>
      </c>
      <c r="AJ156" s="38">
        <f t="shared" si="2"/>
        <v>1</v>
      </c>
    </row>
    <row r="157">
      <c r="A157" s="101" t="s">
        <v>529</v>
      </c>
      <c r="B157" s="69" t="s">
        <v>164</v>
      </c>
      <c r="C157" s="70">
        <v>7232.0</v>
      </c>
      <c r="D157" s="152">
        <v>32.0</v>
      </c>
      <c r="E157" s="72">
        <v>0.10344827586206895</v>
      </c>
      <c r="F157" s="73">
        <f t="shared" si="3"/>
        <v>32</v>
      </c>
      <c r="G157" s="73"/>
      <c r="H157" s="73" t="s">
        <v>975</v>
      </c>
      <c r="I157" s="73" t="s">
        <v>975</v>
      </c>
      <c r="J157" s="102">
        <v>43910.99157</v>
      </c>
      <c r="K157" s="41">
        <v>32.0</v>
      </c>
      <c r="L157" s="41"/>
      <c r="M157" s="76"/>
      <c r="N157" s="76"/>
      <c r="O157" s="76"/>
      <c r="P157" s="78"/>
      <c r="Q157" s="65"/>
      <c r="R157" s="65"/>
      <c r="S157" s="83">
        <f t="shared" si="1"/>
        <v>0</v>
      </c>
      <c r="T157" s="87"/>
      <c r="U157" s="88"/>
      <c r="V157" s="90">
        <f>IFERROR(__xludf.DUMMYFUNCTION("IF(COUNTUNIQUE(T157:U157,R157)=3,1,0)"),0.0)</f>
        <v>0</v>
      </c>
      <c r="W157" s="90">
        <v>0.0</v>
      </c>
      <c r="X157" s="90">
        <v>32.0</v>
      </c>
      <c r="Y157" s="90"/>
      <c r="Z157" s="92"/>
      <c r="AA157" s="92"/>
      <c r="AB157" s="92"/>
      <c r="AC157" s="92"/>
      <c r="AD157" s="92"/>
      <c r="AE157" s="93"/>
      <c r="AF157" s="93"/>
      <c r="AG157" s="93"/>
      <c r="AH157" s="93"/>
      <c r="AI157" s="94">
        <v>7.0</v>
      </c>
      <c r="AJ157" s="38">
        <f t="shared" si="2"/>
        <v>1</v>
      </c>
    </row>
    <row r="158">
      <c r="A158" s="101" t="s">
        <v>531</v>
      </c>
      <c r="B158" s="69" t="s">
        <v>95</v>
      </c>
      <c r="C158" s="70">
        <v>7311.0</v>
      </c>
      <c r="D158" s="152">
        <v>9.0</v>
      </c>
      <c r="E158" s="72">
        <v>0.125</v>
      </c>
      <c r="F158" s="73">
        <f t="shared" si="3"/>
        <v>9</v>
      </c>
      <c r="G158" s="73"/>
      <c r="H158" s="73" t="s">
        <v>980</v>
      </c>
      <c r="I158" s="73" t="s">
        <v>981</v>
      </c>
      <c r="J158" s="102">
        <v>43910.99156</v>
      </c>
      <c r="K158" s="41">
        <v>9.0</v>
      </c>
      <c r="L158" s="41"/>
      <c r="M158" s="76"/>
      <c r="N158" s="76"/>
      <c r="O158" s="76"/>
      <c r="P158" s="78"/>
      <c r="Q158" s="65"/>
      <c r="R158" s="65"/>
      <c r="S158" s="83">
        <f t="shared" si="1"/>
        <v>0</v>
      </c>
      <c r="T158" s="87"/>
      <c r="U158" s="88"/>
      <c r="V158" s="90">
        <f>IFERROR(__xludf.DUMMYFUNCTION("IF(COUNTUNIQUE(T158:U158,R158)=3,1,0)"),0.0)</f>
        <v>0</v>
      </c>
      <c r="W158" s="90">
        <v>0.0</v>
      </c>
      <c r="X158" s="90">
        <v>9.0</v>
      </c>
      <c r="Y158" s="90"/>
      <c r="Z158" s="92"/>
      <c r="AA158" s="92"/>
      <c r="AB158" s="92"/>
      <c r="AC158" s="92"/>
      <c r="AD158" s="92"/>
      <c r="AE158" s="93"/>
      <c r="AF158" s="93"/>
      <c r="AG158" s="93"/>
      <c r="AH158" s="93"/>
      <c r="AI158" s="94">
        <v>7.0</v>
      </c>
      <c r="AJ158" s="38">
        <f t="shared" si="2"/>
        <v>1</v>
      </c>
    </row>
    <row r="159">
      <c r="A159" s="69" t="s">
        <v>534</v>
      </c>
      <c r="B159" s="69" t="s">
        <v>164</v>
      </c>
      <c r="C159" s="70">
        <v>7334.0</v>
      </c>
      <c r="D159" s="152">
        <v>27.0</v>
      </c>
      <c r="E159" s="72">
        <v>0.125</v>
      </c>
      <c r="F159" s="73">
        <f t="shared" si="3"/>
        <v>27</v>
      </c>
      <c r="G159" s="73"/>
      <c r="H159" s="73" t="s">
        <v>984</v>
      </c>
      <c r="I159" s="73" t="s">
        <v>987</v>
      </c>
      <c r="J159" s="74">
        <v>43910.99156</v>
      </c>
      <c r="K159" s="41">
        <v>27.0</v>
      </c>
      <c r="L159" s="41"/>
      <c r="M159" s="76"/>
      <c r="N159" s="76"/>
      <c r="O159" s="76"/>
      <c r="P159" s="78"/>
      <c r="Q159" s="177"/>
      <c r="R159" s="57"/>
      <c r="S159" s="83">
        <f t="shared" si="1"/>
        <v>0</v>
      </c>
      <c r="T159" s="175"/>
      <c r="U159" s="161"/>
      <c r="V159" s="90">
        <f>IFERROR(__xludf.DUMMYFUNCTION("IF(COUNTUNIQUE(T159:U159,R159)=3,1,0)"),0.0)</f>
        <v>0</v>
      </c>
      <c r="W159" s="90">
        <v>0.0</v>
      </c>
      <c r="X159" s="90">
        <v>27.0</v>
      </c>
      <c r="Y159" s="90"/>
      <c r="Z159" s="98"/>
      <c r="AA159" s="98"/>
      <c r="AB159" s="98"/>
      <c r="AC159" s="98"/>
      <c r="AD159" s="98"/>
      <c r="AE159" s="112"/>
      <c r="AF159" s="112"/>
      <c r="AG159" s="112"/>
      <c r="AH159" s="112"/>
      <c r="AI159" s="94">
        <v>7.0</v>
      </c>
      <c r="AJ159" s="38">
        <f t="shared" si="2"/>
        <v>1</v>
      </c>
    </row>
    <row r="160">
      <c r="A160" s="69" t="s">
        <v>537</v>
      </c>
      <c r="B160" s="69" t="s">
        <v>95</v>
      </c>
      <c r="C160" s="70">
        <v>7312.0</v>
      </c>
      <c r="D160" s="152">
        <v>12.0</v>
      </c>
      <c r="E160" s="72">
        <v>-0.07692307692307687</v>
      </c>
      <c r="F160" s="73">
        <f t="shared" si="3"/>
        <v>12</v>
      </c>
      <c r="G160" s="73"/>
      <c r="H160" s="73" t="s">
        <v>990</v>
      </c>
      <c r="I160" s="73" t="s">
        <v>990</v>
      </c>
      <c r="J160" s="74">
        <v>43910.99157</v>
      </c>
      <c r="K160" s="41">
        <v>12.0</v>
      </c>
      <c r="L160" s="41"/>
      <c r="M160" s="76"/>
      <c r="N160" s="76"/>
      <c r="O160" s="76"/>
      <c r="P160" s="65"/>
      <c r="Q160" s="198"/>
      <c r="R160" s="65"/>
      <c r="S160" s="83">
        <f t="shared" si="1"/>
        <v>0</v>
      </c>
      <c r="T160" s="175"/>
      <c r="U160" s="88"/>
      <c r="V160" s="90">
        <f>IFERROR(__xludf.DUMMYFUNCTION("IF(COUNTUNIQUE(T160:U160,R160)=3,1,0)"),0.0)</f>
        <v>0</v>
      </c>
      <c r="W160" s="90">
        <v>0.0</v>
      </c>
      <c r="X160" s="90">
        <v>12.0</v>
      </c>
      <c r="Y160" s="90"/>
      <c r="Z160" s="92"/>
      <c r="AA160" s="92"/>
      <c r="AB160" s="92"/>
      <c r="AC160" s="92"/>
      <c r="AD160" s="92"/>
      <c r="AE160" s="93"/>
      <c r="AF160" s="93"/>
      <c r="AG160" s="93"/>
      <c r="AH160" s="93"/>
      <c r="AI160" s="94">
        <v>7.0</v>
      </c>
      <c r="AJ160" s="38">
        <f t="shared" si="2"/>
        <v>1</v>
      </c>
    </row>
    <row r="161">
      <c r="A161" s="69" t="s">
        <v>537</v>
      </c>
      <c r="B161" s="69" t="s">
        <v>164</v>
      </c>
      <c r="C161" s="70">
        <v>7335.0</v>
      </c>
      <c r="D161" s="152">
        <v>20.0</v>
      </c>
      <c r="E161" s="72">
        <v>0.5384615384615385</v>
      </c>
      <c r="F161" s="73">
        <f t="shared" si="3"/>
        <v>20</v>
      </c>
      <c r="G161" s="73"/>
      <c r="H161" s="73" t="s">
        <v>990</v>
      </c>
      <c r="I161" s="73" t="s">
        <v>990</v>
      </c>
      <c r="J161" s="74">
        <v>43910.99156</v>
      </c>
      <c r="K161" s="41">
        <v>20.0</v>
      </c>
      <c r="L161" s="41"/>
      <c r="M161" s="76"/>
      <c r="N161" s="76"/>
      <c r="O161" s="76"/>
      <c r="P161" s="78"/>
      <c r="Q161" s="65"/>
      <c r="R161" s="65"/>
      <c r="S161" s="83">
        <f t="shared" si="1"/>
        <v>0</v>
      </c>
      <c r="T161" s="175"/>
      <c r="U161" s="88"/>
      <c r="V161" s="90">
        <f>IFERROR(__xludf.DUMMYFUNCTION("IF(COUNTUNIQUE(T161:U161,R161)=3,1,0)"),0.0)</f>
        <v>0</v>
      </c>
      <c r="W161" s="90">
        <v>0.0</v>
      </c>
      <c r="X161" s="90">
        <v>20.0</v>
      </c>
      <c r="Y161" s="90"/>
      <c r="Z161" s="92"/>
      <c r="AA161" s="92"/>
      <c r="AB161" s="92"/>
      <c r="AC161" s="92"/>
      <c r="AD161" s="92"/>
      <c r="AE161" s="93"/>
      <c r="AF161" s="93"/>
      <c r="AG161" s="93"/>
      <c r="AH161" s="93"/>
      <c r="AI161" s="94">
        <v>7.0</v>
      </c>
      <c r="AJ161" s="38">
        <f t="shared" si="2"/>
        <v>1</v>
      </c>
    </row>
    <row r="162">
      <c r="A162" s="69" t="s">
        <v>541</v>
      </c>
      <c r="B162" s="69" t="s">
        <v>95</v>
      </c>
      <c r="C162" s="70">
        <v>7111.0</v>
      </c>
      <c r="D162" s="152">
        <v>51.0</v>
      </c>
      <c r="E162" s="72">
        <v>0.2142857142857142</v>
      </c>
      <c r="F162" s="73">
        <f t="shared" si="3"/>
        <v>51</v>
      </c>
      <c r="G162" s="73"/>
      <c r="H162" s="73" t="s">
        <v>1001</v>
      </c>
      <c r="I162" s="73" t="s">
        <v>1004</v>
      </c>
      <c r="J162" s="74">
        <v>43910.99157</v>
      </c>
      <c r="K162" s="41">
        <v>51.0</v>
      </c>
      <c r="L162" s="41"/>
      <c r="M162" s="76"/>
      <c r="N162" s="76"/>
      <c r="O162" s="76"/>
      <c r="P162" s="78"/>
      <c r="Q162" s="65"/>
      <c r="R162" s="65"/>
      <c r="S162" s="83">
        <f t="shared" si="1"/>
        <v>0</v>
      </c>
      <c r="T162" s="175"/>
      <c r="U162" s="88"/>
      <c r="V162" s="90">
        <f>IFERROR(__xludf.DUMMYFUNCTION("IF(COUNTUNIQUE(T162:U162,R162)=3,1,0)"),0.0)</f>
        <v>0</v>
      </c>
      <c r="W162" s="90">
        <v>0.0</v>
      </c>
      <c r="X162" s="90">
        <v>51.0</v>
      </c>
      <c r="Y162" s="90"/>
      <c r="Z162" s="92"/>
      <c r="AA162" s="92"/>
      <c r="AB162" s="92"/>
      <c r="AC162" s="92"/>
      <c r="AD162" s="92"/>
      <c r="AE162" s="93"/>
      <c r="AF162" s="93"/>
      <c r="AG162" s="93"/>
      <c r="AH162" s="93"/>
      <c r="AI162" s="94">
        <v>7.0</v>
      </c>
      <c r="AJ162" s="38">
        <f t="shared" si="2"/>
        <v>1</v>
      </c>
    </row>
    <row r="163">
      <c r="A163" s="69" t="s">
        <v>543</v>
      </c>
      <c r="B163" s="69" t="s">
        <v>164</v>
      </c>
      <c r="C163" s="70">
        <v>7336.0</v>
      </c>
      <c r="D163" s="152">
        <v>18.0</v>
      </c>
      <c r="E163" s="72">
        <v>0.0</v>
      </c>
      <c r="F163" s="73">
        <f t="shared" si="3"/>
        <v>18</v>
      </c>
      <c r="G163" s="73"/>
      <c r="H163" s="73" t="s">
        <v>1007</v>
      </c>
      <c r="I163" s="73" t="s">
        <v>1008</v>
      </c>
      <c r="J163" s="74">
        <v>43910.90833</v>
      </c>
      <c r="K163" s="41">
        <v>18.0</v>
      </c>
      <c r="L163" s="41"/>
      <c r="M163" s="76"/>
      <c r="N163" s="76"/>
      <c r="O163" s="76"/>
      <c r="P163" s="78"/>
      <c r="Q163" s="111"/>
      <c r="R163" s="65"/>
      <c r="S163" s="83">
        <f t="shared" si="1"/>
        <v>0</v>
      </c>
      <c r="T163" s="87"/>
      <c r="U163" s="88"/>
      <c r="V163" s="90">
        <f>IFERROR(__xludf.DUMMYFUNCTION("IF(COUNTUNIQUE(T163:U163,R163)=3,1,0)"),0.0)</f>
        <v>0</v>
      </c>
      <c r="W163" s="90">
        <v>0.0</v>
      </c>
      <c r="X163" s="90">
        <v>18.0</v>
      </c>
      <c r="Y163" s="90"/>
      <c r="Z163" s="92"/>
      <c r="AA163" s="92"/>
      <c r="AB163" s="92"/>
      <c r="AC163" s="92"/>
      <c r="AD163" s="92"/>
      <c r="AE163" s="93"/>
      <c r="AF163" s="93"/>
      <c r="AG163" s="93"/>
      <c r="AH163" s="93"/>
      <c r="AI163" s="94">
        <v>7.0</v>
      </c>
      <c r="AJ163" s="38">
        <f t="shared" si="2"/>
        <v>1</v>
      </c>
    </row>
    <row r="164">
      <c r="A164" s="101" t="s">
        <v>545</v>
      </c>
      <c r="B164" s="69" t="s">
        <v>95</v>
      </c>
      <c r="C164" s="70">
        <v>7313.0</v>
      </c>
      <c r="D164" s="152">
        <v>4.0</v>
      </c>
      <c r="E164" s="72">
        <v>0.0</v>
      </c>
      <c r="F164" s="73">
        <f t="shared" si="3"/>
        <v>4</v>
      </c>
      <c r="G164" s="73"/>
      <c r="H164" s="73" t="s">
        <v>1011</v>
      </c>
      <c r="I164" s="73" t="s">
        <v>1011</v>
      </c>
      <c r="J164" s="102">
        <v>43910.92</v>
      </c>
      <c r="K164" s="41">
        <v>4.0</v>
      </c>
      <c r="L164" s="41"/>
      <c r="M164" s="76"/>
      <c r="N164" s="76"/>
      <c r="O164" s="76"/>
      <c r="P164" s="65"/>
      <c r="Q164" s="77"/>
      <c r="R164" s="65"/>
      <c r="S164" s="83">
        <f t="shared" si="1"/>
        <v>0</v>
      </c>
      <c r="T164" s="175"/>
      <c r="U164" s="88"/>
      <c r="V164" s="90">
        <f>IFERROR(__xludf.DUMMYFUNCTION("IF(COUNTUNIQUE(T164:U164,R164)=3,1,0)"),0.0)</f>
        <v>0</v>
      </c>
      <c r="W164" s="90">
        <v>0.0</v>
      </c>
      <c r="X164" s="90">
        <v>4.0</v>
      </c>
      <c r="Y164" s="90"/>
      <c r="Z164" s="92"/>
      <c r="AA164" s="92"/>
      <c r="AB164" s="92"/>
      <c r="AC164" s="92"/>
      <c r="AD164" s="92"/>
      <c r="AE164" s="93"/>
      <c r="AF164" s="93"/>
      <c r="AG164" s="93"/>
      <c r="AH164" s="93"/>
      <c r="AI164" s="94">
        <v>7.0</v>
      </c>
      <c r="AJ164" s="38">
        <f t="shared" si="2"/>
        <v>1</v>
      </c>
    </row>
    <row r="165">
      <c r="A165" s="101" t="s">
        <v>548</v>
      </c>
      <c r="B165" s="69" t="s">
        <v>95</v>
      </c>
      <c r="C165" s="70">
        <v>7314.0</v>
      </c>
      <c r="D165" s="152">
        <v>13.0</v>
      </c>
      <c r="E165" s="72">
        <v>0.08333333333333326</v>
      </c>
      <c r="F165" s="73">
        <f t="shared" si="3"/>
        <v>13</v>
      </c>
      <c r="G165" s="73"/>
      <c r="H165" s="73" t="s">
        <v>1020</v>
      </c>
      <c r="I165" s="73" t="s">
        <v>981</v>
      </c>
      <c r="J165" s="102">
        <v>43910.99157</v>
      </c>
      <c r="K165" s="41">
        <v>13.0</v>
      </c>
      <c r="L165" s="41"/>
      <c r="M165" s="76"/>
      <c r="N165" s="76"/>
      <c r="O165" s="76"/>
      <c r="P165" s="78"/>
      <c r="Q165" s="57"/>
      <c r="R165" s="57"/>
      <c r="S165" s="83">
        <f t="shared" si="1"/>
        <v>0</v>
      </c>
      <c r="T165" s="175"/>
      <c r="U165" s="161"/>
      <c r="V165" s="90">
        <f>IFERROR(__xludf.DUMMYFUNCTION("IF(COUNTUNIQUE(T165:U165,R165)=3,1,0)"),0.0)</f>
        <v>0</v>
      </c>
      <c r="W165" s="90">
        <v>0.0</v>
      </c>
      <c r="X165" s="90">
        <v>13.0</v>
      </c>
      <c r="Y165" s="90"/>
      <c r="Z165" s="98"/>
      <c r="AA165" s="98"/>
      <c r="AB165" s="98"/>
      <c r="AC165" s="98"/>
      <c r="AD165" s="98"/>
      <c r="AE165" s="112"/>
      <c r="AF165" s="112"/>
      <c r="AG165" s="112"/>
      <c r="AH165" s="112"/>
      <c r="AI165" s="94">
        <v>7.0</v>
      </c>
      <c r="AJ165" s="38">
        <f t="shared" si="2"/>
        <v>1</v>
      </c>
    </row>
    <row r="166">
      <c r="A166" s="69" t="s">
        <v>550</v>
      </c>
      <c r="B166" s="69" t="s">
        <v>95</v>
      </c>
      <c r="C166" s="70">
        <v>7315.0</v>
      </c>
      <c r="D166" s="152">
        <v>55.0</v>
      </c>
      <c r="E166" s="72">
        <v>0.22222222222222232</v>
      </c>
      <c r="F166" s="73">
        <f t="shared" si="3"/>
        <v>55</v>
      </c>
      <c r="G166" s="73"/>
      <c r="H166" s="73" t="s">
        <v>1026</v>
      </c>
      <c r="I166" s="73" t="s">
        <v>1028</v>
      </c>
      <c r="J166" s="74">
        <v>43910.99157</v>
      </c>
      <c r="K166" s="41">
        <v>55.0</v>
      </c>
      <c r="L166" s="41"/>
      <c r="M166" s="76"/>
      <c r="N166" s="76"/>
      <c r="O166" s="76"/>
      <c r="P166" s="78"/>
      <c r="Q166" s="65"/>
      <c r="R166" s="65"/>
      <c r="S166" s="83">
        <f t="shared" si="1"/>
        <v>0</v>
      </c>
      <c r="T166" s="87"/>
      <c r="U166" s="88"/>
      <c r="V166" s="90">
        <f>IFERROR(__xludf.DUMMYFUNCTION("IF(COUNTUNIQUE(T166:U166,R166)=3,1,0)"),0.0)</f>
        <v>0</v>
      </c>
      <c r="W166" s="90">
        <v>0.0</v>
      </c>
      <c r="X166" s="90">
        <v>55.0</v>
      </c>
      <c r="Y166" s="90"/>
      <c r="Z166" s="92"/>
      <c r="AA166" s="92"/>
      <c r="AB166" s="92"/>
      <c r="AC166" s="92"/>
      <c r="AD166" s="92"/>
      <c r="AE166" s="93"/>
      <c r="AF166" s="93"/>
      <c r="AG166" s="93"/>
      <c r="AH166" s="93"/>
      <c r="AI166" s="94">
        <v>7.0</v>
      </c>
      <c r="AJ166" s="38">
        <f t="shared" si="2"/>
        <v>1</v>
      </c>
    </row>
    <row r="167">
      <c r="A167" s="69" t="s">
        <v>552</v>
      </c>
      <c r="B167" s="69" t="s">
        <v>164</v>
      </c>
      <c r="C167" s="70">
        <v>7339.0</v>
      </c>
      <c r="D167" s="152">
        <v>37.0</v>
      </c>
      <c r="E167" s="72">
        <v>0.2333333333333334</v>
      </c>
      <c r="F167" s="73">
        <f t="shared" si="3"/>
        <v>37</v>
      </c>
      <c r="G167" s="73"/>
      <c r="H167" s="73" t="s">
        <v>1032</v>
      </c>
      <c r="I167" s="73" t="s">
        <v>1032</v>
      </c>
      <c r="J167" s="74">
        <v>43910.99157</v>
      </c>
      <c r="K167" s="41">
        <v>37.0</v>
      </c>
      <c r="L167" s="41"/>
      <c r="M167" s="76"/>
      <c r="N167" s="76"/>
      <c r="O167" s="76"/>
      <c r="P167" s="78"/>
      <c r="Q167" s="65"/>
      <c r="R167" s="65"/>
      <c r="S167" s="83">
        <f t="shared" si="1"/>
        <v>0</v>
      </c>
      <c r="T167" s="175"/>
      <c r="U167" s="88"/>
      <c r="V167" s="90">
        <f>IFERROR(__xludf.DUMMYFUNCTION("IF(COUNTUNIQUE(T167:U167,R167)=3,1,0)"),0.0)</f>
        <v>0</v>
      </c>
      <c r="W167" s="90">
        <v>0.0</v>
      </c>
      <c r="X167" s="90">
        <v>37.0</v>
      </c>
      <c r="Y167" s="90"/>
      <c r="Z167" s="92"/>
      <c r="AA167" s="92"/>
      <c r="AB167" s="92"/>
      <c r="AC167" s="92"/>
      <c r="AD167" s="92"/>
      <c r="AE167" s="93"/>
      <c r="AF167" s="93"/>
      <c r="AG167" s="93"/>
      <c r="AH167" s="93"/>
      <c r="AI167" s="94">
        <v>7.0</v>
      </c>
      <c r="AJ167" s="38">
        <f t="shared" si="2"/>
        <v>1</v>
      </c>
    </row>
    <row r="168">
      <c r="A168" s="69" t="s">
        <v>555</v>
      </c>
      <c r="B168" s="69" t="s">
        <v>164</v>
      </c>
      <c r="C168" s="70">
        <v>7137.0</v>
      </c>
      <c r="D168" s="152">
        <v>108.0</v>
      </c>
      <c r="E168" s="72">
        <v>0.05882352941176472</v>
      </c>
      <c r="F168" s="73">
        <f t="shared" si="3"/>
        <v>108</v>
      </c>
      <c r="G168" s="73"/>
      <c r="H168" s="73" t="s">
        <v>1037</v>
      </c>
      <c r="I168" s="73" t="s">
        <v>1004</v>
      </c>
      <c r="J168" s="74">
        <v>43910.99156</v>
      </c>
      <c r="K168" s="41">
        <v>108.0</v>
      </c>
      <c r="L168" s="41"/>
      <c r="M168" s="76"/>
      <c r="N168" s="76"/>
      <c r="O168" s="76">
        <v>1.0</v>
      </c>
      <c r="P168" s="78"/>
      <c r="Q168" s="65"/>
      <c r="R168" s="65"/>
      <c r="S168" s="83">
        <f t="shared" si="1"/>
        <v>0</v>
      </c>
      <c r="T168" s="175"/>
      <c r="U168" s="88"/>
      <c r="V168" s="90">
        <f>IFERROR(__xludf.DUMMYFUNCTION("IF(COUNTUNIQUE(T168:U168,R168)=3,1,0)"),0.0)</f>
        <v>0</v>
      </c>
      <c r="W168" s="90">
        <v>0.0</v>
      </c>
      <c r="X168" s="90">
        <v>108.0</v>
      </c>
      <c r="Y168" s="90"/>
      <c r="Z168" s="92"/>
      <c r="AA168" s="92"/>
      <c r="AB168" s="92"/>
      <c r="AC168" s="92"/>
      <c r="AD168" s="92"/>
      <c r="AE168" s="93"/>
      <c r="AF168" s="93"/>
      <c r="AG168" s="93"/>
      <c r="AH168" s="93"/>
      <c r="AI168" s="94">
        <v>7.0</v>
      </c>
      <c r="AJ168" s="38">
        <f t="shared" si="2"/>
        <v>1</v>
      </c>
    </row>
    <row r="169">
      <c r="A169" s="101" t="s">
        <v>557</v>
      </c>
      <c r="B169" s="69" t="s">
        <v>95</v>
      </c>
      <c r="C169" s="70">
        <v>7316.0</v>
      </c>
      <c r="D169" s="152">
        <v>8.0</v>
      </c>
      <c r="E169" s="72">
        <v>0.0</v>
      </c>
      <c r="F169" s="73">
        <f t="shared" si="3"/>
        <v>8</v>
      </c>
      <c r="G169" s="73"/>
      <c r="H169" s="73" t="s">
        <v>946</v>
      </c>
      <c r="I169" s="73" t="s">
        <v>1028</v>
      </c>
      <c r="J169" s="102">
        <v>43910.99156</v>
      </c>
      <c r="K169" s="41">
        <v>8.0</v>
      </c>
      <c r="L169" s="41"/>
      <c r="M169" s="76"/>
      <c r="N169" s="76"/>
      <c r="O169" s="76"/>
      <c r="P169" s="78"/>
      <c r="Q169" s="199"/>
      <c r="R169" s="65"/>
      <c r="S169" s="83">
        <f t="shared" si="1"/>
        <v>0</v>
      </c>
      <c r="T169" s="175"/>
      <c r="U169" s="161"/>
      <c r="V169" s="90">
        <f>IFERROR(__xludf.DUMMYFUNCTION("IF(COUNTUNIQUE(T169:U169,R169)=3,1,0)"),0.0)</f>
        <v>0</v>
      </c>
      <c r="W169" s="90">
        <v>0.0</v>
      </c>
      <c r="X169" s="90">
        <v>8.0</v>
      </c>
      <c r="Y169" s="90"/>
      <c r="Z169" s="98"/>
      <c r="AA169" s="98"/>
      <c r="AB169" s="98"/>
      <c r="AC169" s="98"/>
      <c r="AD169" s="98"/>
      <c r="AE169" s="112"/>
      <c r="AF169" s="112"/>
      <c r="AG169" s="112"/>
      <c r="AH169" s="112"/>
      <c r="AI169" s="94">
        <v>7.0</v>
      </c>
      <c r="AJ169" s="38">
        <f t="shared" si="2"/>
        <v>1</v>
      </c>
    </row>
    <row r="170">
      <c r="A170" s="69" t="s">
        <v>559</v>
      </c>
      <c r="B170" s="69" t="s">
        <v>164</v>
      </c>
      <c r="C170" s="70">
        <v>7138.0</v>
      </c>
      <c r="D170" s="152">
        <v>61.0</v>
      </c>
      <c r="E170" s="72">
        <v>0.17307692307692313</v>
      </c>
      <c r="F170" s="73">
        <f t="shared" si="3"/>
        <v>61</v>
      </c>
      <c r="G170" s="73"/>
      <c r="H170" s="73" t="s">
        <v>1044</v>
      </c>
      <c r="I170" s="73" t="s">
        <v>1044</v>
      </c>
      <c r="J170" s="74">
        <v>43910.99157</v>
      </c>
      <c r="K170" s="41">
        <v>61.0</v>
      </c>
      <c r="L170" s="41"/>
      <c r="M170" s="76"/>
      <c r="N170" s="76"/>
      <c r="O170" s="76"/>
      <c r="P170" s="78"/>
      <c r="Q170" s="57"/>
      <c r="R170" s="57"/>
      <c r="S170" s="83">
        <f t="shared" si="1"/>
        <v>0</v>
      </c>
      <c r="T170" s="175"/>
      <c r="U170" s="161"/>
      <c r="V170" s="90">
        <f>IFERROR(__xludf.DUMMYFUNCTION("IF(COUNTUNIQUE(T170:U170,R170)=3,1,0)"),0.0)</f>
        <v>0</v>
      </c>
      <c r="W170" s="90">
        <v>0.0</v>
      </c>
      <c r="X170" s="90">
        <v>61.0</v>
      </c>
      <c r="Y170" s="90"/>
      <c r="Z170" s="98"/>
      <c r="AA170" s="98"/>
      <c r="AB170" s="98"/>
      <c r="AC170" s="98"/>
      <c r="AD170" s="98"/>
      <c r="AE170" s="112"/>
      <c r="AF170" s="112"/>
      <c r="AG170" s="112"/>
      <c r="AH170" s="112"/>
      <c r="AI170" s="94">
        <v>7.0</v>
      </c>
      <c r="AJ170" s="38">
        <f t="shared" si="2"/>
        <v>1</v>
      </c>
    </row>
    <row r="171">
      <c r="A171" s="69" t="s">
        <v>562</v>
      </c>
      <c r="B171" s="69" t="s">
        <v>95</v>
      </c>
      <c r="C171" s="70">
        <v>7317.0</v>
      </c>
      <c r="D171" s="152">
        <v>1.0</v>
      </c>
      <c r="E171" s="72">
        <v>0.0</v>
      </c>
      <c r="F171" s="73">
        <f t="shared" si="3"/>
        <v>1</v>
      </c>
      <c r="G171" s="73"/>
      <c r="H171" s="73" t="s">
        <v>1050</v>
      </c>
      <c r="I171" s="73" t="s">
        <v>1050</v>
      </c>
      <c r="J171" s="74">
        <v>43910.92</v>
      </c>
      <c r="K171" s="41">
        <v>1.0</v>
      </c>
      <c r="L171" s="41"/>
      <c r="M171" s="57"/>
      <c r="N171" s="57"/>
      <c r="O171" s="57"/>
      <c r="P171" s="57"/>
      <c r="Q171" s="77"/>
      <c r="R171" s="57"/>
      <c r="S171" s="83">
        <f t="shared" si="1"/>
        <v>0</v>
      </c>
      <c r="T171" s="175"/>
      <c r="U171" s="88"/>
      <c r="V171" s="90">
        <f>IFERROR(__xludf.DUMMYFUNCTION("IF(COUNTUNIQUE(T171:U171,R171)=3,1,0)"),0.0)</f>
        <v>0</v>
      </c>
      <c r="W171" s="90">
        <v>0.0</v>
      </c>
      <c r="X171" s="90">
        <v>1.0</v>
      </c>
      <c r="Y171" s="90"/>
      <c r="Z171" s="98"/>
      <c r="AA171" s="98"/>
      <c r="AB171" s="98"/>
      <c r="AC171" s="98"/>
      <c r="AD171" s="98"/>
      <c r="AE171" s="112"/>
      <c r="AF171" s="112"/>
      <c r="AG171" s="112"/>
      <c r="AH171" s="112"/>
      <c r="AI171" s="94">
        <v>7.0</v>
      </c>
      <c r="AJ171" s="38">
        <f t="shared" si="2"/>
        <v>1</v>
      </c>
    </row>
    <row r="172">
      <c r="A172" s="101" t="s">
        <v>564</v>
      </c>
      <c r="B172" s="69" t="s">
        <v>164</v>
      </c>
      <c r="C172" s="70">
        <v>7140.0</v>
      </c>
      <c r="D172" s="152">
        <v>46.0</v>
      </c>
      <c r="E172" s="72">
        <v>0.17948717948717952</v>
      </c>
      <c r="F172" s="73">
        <f t="shared" si="3"/>
        <v>46</v>
      </c>
      <c r="G172" s="73"/>
      <c r="H172" s="73" t="s">
        <v>1053</v>
      </c>
      <c r="I172" s="73" t="s">
        <v>1053</v>
      </c>
      <c r="J172" s="102">
        <v>43910.99157</v>
      </c>
      <c r="K172" s="41">
        <v>46.0</v>
      </c>
      <c r="L172" s="41"/>
      <c r="M172" s="65"/>
      <c r="N172" s="65"/>
      <c r="O172" s="65"/>
      <c r="P172" s="78"/>
      <c r="Q172" s="65"/>
      <c r="R172" s="65"/>
      <c r="S172" s="83">
        <f t="shared" si="1"/>
        <v>0</v>
      </c>
      <c r="T172" s="87"/>
      <c r="U172" s="88"/>
      <c r="V172" s="90">
        <f>IFERROR(__xludf.DUMMYFUNCTION("IF(COUNTUNIQUE(T172:U172,R172)=3,1,0)"),0.0)</f>
        <v>0</v>
      </c>
      <c r="W172" s="90">
        <v>0.0</v>
      </c>
      <c r="X172" s="90">
        <v>46.0</v>
      </c>
      <c r="Y172" s="90"/>
      <c r="Z172" s="92"/>
      <c r="AA172" s="92">
        <v>39.0</v>
      </c>
      <c r="AB172" s="200">
        <f>NOW()</f>
        <v>43911.55406</v>
      </c>
      <c r="AC172" s="171" t="s">
        <v>1053</v>
      </c>
      <c r="AD172" s="92" t="s">
        <v>98</v>
      </c>
      <c r="AE172" s="93"/>
      <c r="AF172" s="93"/>
      <c r="AG172" s="93"/>
      <c r="AH172" s="93"/>
      <c r="AI172" s="94">
        <v>7.0</v>
      </c>
      <c r="AJ172" s="38">
        <f t="shared" si="2"/>
        <v>1</v>
      </c>
    </row>
    <row r="173">
      <c r="A173" s="69" t="s">
        <v>567</v>
      </c>
      <c r="B173" s="69" t="s">
        <v>164</v>
      </c>
      <c r="C173" s="70">
        <v>7141.0</v>
      </c>
      <c r="D173" s="152">
        <v>33.0</v>
      </c>
      <c r="E173" s="72">
        <v>0.22222222222222232</v>
      </c>
      <c r="F173" s="73">
        <f t="shared" si="3"/>
        <v>33</v>
      </c>
      <c r="G173" s="73"/>
      <c r="H173" s="73" t="s">
        <v>1060</v>
      </c>
      <c r="I173" s="73" t="s">
        <v>1063</v>
      </c>
      <c r="J173" s="74">
        <v>43910.99157</v>
      </c>
      <c r="K173" s="41">
        <v>33.0</v>
      </c>
      <c r="L173" s="41"/>
      <c r="M173" s="65"/>
      <c r="N173" s="65"/>
      <c r="O173" s="65"/>
      <c r="P173" s="78"/>
      <c r="Q173" s="65"/>
      <c r="R173" s="65"/>
      <c r="S173" s="83">
        <f t="shared" si="1"/>
        <v>0</v>
      </c>
      <c r="T173" s="87"/>
      <c r="U173" s="88"/>
      <c r="V173" s="90">
        <f>IFERROR(__xludf.DUMMYFUNCTION("IF(COUNTUNIQUE(T173:U173,R173)=3,1,0)"),0.0)</f>
        <v>0</v>
      </c>
      <c r="W173" s="90">
        <v>0.0</v>
      </c>
      <c r="X173" s="90">
        <v>33.0</v>
      </c>
      <c r="Y173" s="90"/>
      <c r="Z173" s="92"/>
      <c r="AA173" s="92"/>
      <c r="AB173" s="92"/>
      <c r="AC173" s="92"/>
      <c r="AD173" s="92"/>
      <c r="AE173" s="93"/>
      <c r="AF173" s="93"/>
      <c r="AG173" s="93"/>
      <c r="AH173" s="93"/>
      <c r="AI173" s="94">
        <v>7.0</v>
      </c>
      <c r="AJ173" s="38">
        <f t="shared" si="2"/>
        <v>1</v>
      </c>
    </row>
    <row r="174">
      <c r="A174" s="69" t="s">
        <v>569</v>
      </c>
      <c r="B174" s="69" t="s">
        <v>164</v>
      </c>
      <c r="C174" s="70">
        <v>7338.0</v>
      </c>
      <c r="D174" s="152">
        <v>10.0</v>
      </c>
      <c r="E174" s="72">
        <v>0.4285714285714286</v>
      </c>
      <c r="F174" s="73">
        <f t="shared" si="3"/>
        <v>10</v>
      </c>
      <c r="G174" s="73"/>
      <c r="H174" s="73" t="s">
        <v>1068</v>
      </c>
      <c r="I174" s="73" t="s">
        <v>981</v>
      </c>
      <c r="J174" s="74">
        <v>43910.99157</v>
      </c>
      <c r="K174" s="41">
        <v>10.0</v>
      </c>
      <c r="L174" s="41"/>
      <c r="M174" s="65"/>
      <c r="N174" s="65"/>
      <c r="O174" s="65"/>
      <c r="P174" s="78"/>
      <c r="Q174" s="198"/>
      <c r="R174" s="65"/>
      <c r="S174" s="83">
        <f t="shared" si="1"/>
        <v>0</v>
      </c>
      <c r="T174" s="87"/>
      <c r="U174" s="88"/>
      <c r="V174" s="90">
        <f>IFERROR(__xludf.DUMMYFUNCTION("IF(COUNTUNIQUE(T174:U174,R174)=3,1,0)"),0.0)</f>
        <v>0</v>
      </c>
      <c r="W174" s="90">
        <v>0.0</v>
      </c>
      <c r="X174" s="90">
        <v>10.0</v>
      </c>
      <c r="Y174" s="90"/>
      <c r="Z174" s="92"/>
      <c r="AA174" s="92"/>
      <c r="AB174" s="92"/>
      <c r="AC174" s="92"/>
      <c r="AD174" s="92"/>
      <c r="AE174" s="93"/>
      <c r="AF174" s="93"/>
      <c r="AG174" s="93"/>
      <c r="AH174" s="93"/>
      <c r="AI174" s="94">
        <v>7.0</v>
      </c>
      <c r="AJ174" s="38">
        <f t="shared" si="2"/>
        <v>1</v>
      </c>
    </row>
    <row r="175">
      <c r="A175" s="69" t="s">
        <v>576</v>
      </c>
      <c r="B175" s="69" t="s">
        <v>95</v>
      </c>
      <c r="C175" s="70">
        <v>7318.0</v>
      </c>
      <c r="D175" s="152">
        <v>9.0</v>
      </c>
      <c r="E175" s="72">
        <v>0.125</v>
      </c>
      <c r="F175" s="73">
        <f t="shared" si="3"/>
        <v>9</v>
      </c>
      <c r="G175" s="73"/>
      <c r="H175" s="73" t="s">
        <v>1073</v>
      </c>
      <c r="I175" s="73" t="s">
        <v>1073</v>
      </c>
      <c r="J175" s="74">
        <v>43910.92</v>
      </c>
      <c r="K175" s="41">
        <v>9.0</v>
      </c>
      <c r="L175" s="41"/>
      <c r="M175" s="57">
        <v>16.0</v>
      </c>
      <c r="N175" s="57"/>
      <c r="O175" s="57"/>
      <c r="P175" s="78"/>
      <c r="Q175" s="57"/>
      <c r="R175" s="57"/>
      <c r="S175" s="83">
        <f t="shared" si="1"/>
        <v>0</v>
      </c>
      <c r="T175" s="175"/>
      <c r="U175" s="161"/>
      <c r="V175" s="90">
        <f>IFERROR(__xludf.DUMMYFUNCTION("IF(COUNTUNIQUE(T175:U175,R175)=3,1,0)"),0.0)</f>
        <v>0</v>
      </c>
      <c r="W175" s="90">
        <v>0.0</v>
      </c>
      <c r="X175" s="90">
        <v>9.0</v>
      </c>
      <c r="Y175" s="90"/>
      <c r="Z175" s="98"/>
      <c r="AA175" s="98"/>
      <c r="AB175" s="98"/>
      <c r="AC175" s="98"/>
      <c r="AD175" s="98"/>
      <c r="AE175" s="112"/>
      <c r="AF175" s="112"/>
      <c r="AG175" s="112"/>
      <c r="AH175" s="112"/>
      <c r="AI175" s="94">
        <v>7.0</v>
      </c>
      <c r="AJ175" s="38">
        <f t="shared" si="2"/>
        <v>1</v>
      </c>
    </row>
    <row r="176">
      <c r="A176" s="101" t="s">
        <v>571</v>
      </c>
      <c r="B176" s="69" t="s">
        <v>164</v>
      </c>
      <c r="C176" s="70">
        <v>7337.0</v>
      </c>
      <c r="D176" s="152">
        <v>28.0</v>
      </c>
      <c r="E176" s="72">
        <v>0.0</v>
      </c>
      <c r="F176" s="73">
        <f t="shared" si="3"/>
        <v>28</v>
      </c>
      <c r="G176" s="73"/>
      <c r="H176" s="73" t="s">
        <v>1011</v>
      </c>
      <c r="I176" s="73" t="s">
        <v>1028</v>
      </c>
      <c r="J176" s="102">
        <v>43910.92</v>
      </c>
      <c r="K176" s="41">
        <v>28.0</v>
      </c>
      <c r="L176" s="41"/>
      <c r="M176" s="65"/>
      <c r="N176" s="65"/>
      <c r="O176" s="65"/>
      <c r="P176" s="65"/>
      <c r="Q176" s="77"/>
      <c r="R176" s="65"/>
      <c r="S176" s="83">
        <f t="shared" si="1"/>
        <v>0</v>
      </c>
      <c r="T176" s="175"/>
      <c r="U176" s="88"/>
      <c r="V176" s="90">
        <f>IFERROR(__xludf.DUMMYFUNCTION("IF(COUNTUNIQUE(T176:U176,R176)=3,1,0)"),0.0)</f>
        <v>0</v>
      </c>
      <c r="W176" s="90">
        <v>0.0</v>
      </c>
      <c r="X176" s="90">
        <v>28.0</v>
      </c>
      <c r="Y176" s="90"/>
      <c r="Z176" s="92"/>
      <c r="AA176" s="92" t="s">
        <v>1080</v>
      </c>
      <c r="AB176" s="92"/>
      <c r="AC176" s="92"/>
      <c r="AD176" s="92"/>
      <c r="AE176" s="93"/>
      <c r="AF176" s="93"/>
      <c r="AG176" s="93"/>
      <c r="AH176" s="93"/>
      <c r="AI176" s="94">
        <v>7.0</v>
      </c>
      <c r="AJ176" s="38">
        <f t="shared" si="2"/>
        <v>1</v>
      </c>
    </row>
    <row r="177">
      <c r="A177" s="69" t="s">
        <v>573</v>
      </c>
      <c r="B177" s="69" t="s">
        <v>164</v>
      </c>
      <c r="C177" s="70">
        <v>7340.0</v>
      </c>
      <c r="D177" s="152">
        <v>11.0</v>
      </c>
      <c r="E177" s="72">
        <v>2.6666666666666665</v>
      </c>
      <c r="F177" s="73">
        <f t="shared" si="3"/>
        <v>11</v>
      </c>
      <c r="G177" s="73"/>
      <c r="H177" s="73" t="s">
        <v>1081</v>
      </c>
      <c r="I177" s="73" t="s">
        <v>1081</v>
      </c>
      <c r="J177" s="74">
        <v>43910.99157</v>
      </c>
      <c r="K177" s="41">
        <v>11.0</v>
      </c>
      <c r="L177" s="41"/>
      <c r="M177" s="65" t="s">
        <v>1084</v>
      </c>
      <c r="N177" s="65"/>
      <c r="O177" s="65"/>
      <c r="P177" s="78"/>
      <c r="Q177" s="65"/>
      <c r="R177" s="65"/>
      <c r="S177" s="83">
        <f t="shared" si="1"/>
        <v>0</v>
      </c>
      <c r="T177" s="87"/>
      <c r="U177" s="88"/>
      <c r="V177" s="90">
        <f>IFERROR(__xludf.DUMMYFUNCTION("IF(COUNTUNIQUE(T177:U177,R177)=3,1,0)"),0.0)</f>
        <v>0</v>
      </c>
      <c r="W177" s="90">
        <v>0.0</v>
      </c>
      <c r="X177" s="90">
        <v>11.0</v>
      </c>
      <c r="Y177" s="90"/>
      <c r="Z177" s="92"/>
      <c r="AA177" s="92"/>
      <c r="AB177" s="92"/>
      <c r="AC177" s="92"/>
      <c r="AD177" s="92"/>
      <c r="AE177" s="93"/>
      <c r="AF177" s="93"/>
      <c r="AG177" s="93"/>
      <c r="AH177" s="93"/>
      <c r="AI177" s="94">
        <v>7.0</v>
      </c>
      <c r="AJ177" s="38">
        <f t="shared" si="2"/>
        <v>1</v>
      </c>
    </row>
    <row r="178">
      <c r="A178" s="69" t="s">
        <v>578</v>
      </c>
      <c r="B178" s="69" t="s">
        <v>95</v>
      </c>
      <c r="C178" s="70">
        <v>7211.0</v>
      </c>
      <c r="D178" s="152">
        <v>13.0</v>
      </c>
      <c r="E178" s="72">
        <v>0.08333333333333326</v>
      </c>
      <c r="F178" s="73">
        <f t="shared" si="3"/>
        <v>13</v>
      </c>
      <c r="G178" s="73"/>
      <c r="H178" s="73" t="s">
        <v>1087</v>
      </c>
      <c r="I178" s="73" t="s">
        <v>1088</v>
      </c>
      <c r="J178" s="74">
        <v>43910.70139</v>
      </c>
      <c r="K178" s="41">
        <v>13.0</v>
      </c>
      <c r="L178" s="41"/>
      <c r="M178" s="65"/>
      <c r="N178" s="65"/>
      <c r="O178" s="65"/>
      <c r="P178" s="172"/>
      <c r="Q178" s="65"/>
      <c r="R178" s="65"/>
      <c r="S178" s="83">
        <f t="shared" si="1"/>
        <v>0</v>
      </c>
      <c r="T178" s="87"/>
      <c r="U178" s="88"/>
      <c r="V178" s="90">
        <f>IFERROR(__xludf.DUMMYFUNCTION("IF(COUNTUNIQUE(T178:U178,R178)=3,1,0)"),0.0)</f>
        <v>0</v>
      </c>
      <c r="W178" s="90">
        <v>0.0</v>
      </c>
      <c r="X178" s="90">
        <v>13.0</v>
      </c>
      <c r="Y178" s="90"/>
      <c r="Z178" s="92"/>
      <c r="AA178" s="92"/>
      <c r="AB178" s="92"/>
      <c r="AC178" s="92"/>
      <c r="AD178" s="92"/>
      <c r="AE178" s="93"/>
      <c r="AF178" s="93"/>
      <c r="AG178" s="93"/>
      <c r="AH178" s="93"/>
      <c r="AI178" s="94">
        <v>7.0</v>
      </c>
      <c r="AJ178" s="38">
        <f t="shared" si="2"/>
        <v>1</v>
      </c>
    </row>
    <row r="179">
      <c r="A179" s="69" t="s">
        <v>580</v>
      </c>
      <c r="B179" s="69" t="s">
        <v>164</v>
      </c>
      <c r="C179" s="70">
        <v>7235.0</v>
      </c>
      <c r="D179" s="152">
        <v>20.0</v>
      </c>
      <c r="E179" s="72">
        <v>0.05263157894736836</v>
      </c>
      <c r="F179" s="73">
        <f t="shared" si="3"/>
        <v>20</v>
      </c>
      <c r="G179" s="73"/>
      <c r="H179" s="73" t="s">
        <v>1087</v>
      </c>
      <c r="I179" s="73" t="s">
        <v>1091</v>
      </c>
      <c r="J179" s="74">
        <v>43910.99157</v>
      </c>
      <c r="K179" s="41">
        <v>20.0</v>
      </c>
      <c r="L179" s="41"/>
      <c r="M179" s="65"/>
      <c r="N179" s="65"/>
      <c r="O179" s="65"/>
      <c r="P179" s="78"/>
      <c r="Q179" s="65"/>
      <c r="R179" s="65"/>
      <c r="S179" s="83">
        <f t="shared" si="1"/>
        <v>0</v>
      </c>
      <c r="T179" s="87"/>
      <c r="U179" s="88"/>
      <c r="V179" s="90">
        <f>IFERROR(__xludf.DUMMYFUNCTION("IF(COUNTUNIQUE(T179:U179,R179)=3,1,0)"),0.0)</f>
        <v>0</v>
      </c>
      <c r="W179" s="90">
        <v>0.0</v>
      </c>
      <c r="X179" s="90">
        <v>20.0</v>
      </c>
      <c r="Y179" s="90"/>
      <c r="Z179" s="92"/>
      <c r="AA179" s="92"/>
      <c r="AB179" s="92"/>
      <c r="AC179" s="92"/>
      <c r="AD179" s="92"/>
      <c r="AE179" s="93"/>
      <c r="AF179" s="93"/>
      <c r="AG179" s="93"/>
      <c r="AH179" s="93"/>
      <c r="AI179" s="94">
        <v>7.0</v>
      </c>
      <c r="AJ179" s="38">
        <f t="shared" si="2"/>
        <v>1</v>
      </c>
    </row>
    <row r="180">
      <c r="A180" s="69" t="s">
        <v>582</v>
      </c>
      <c r="B180" s="69" t="s">
        <v>164</v>
      </c>
      <c r="C180" s="70">
        <v>7233.0</v>
      </c>
      <c r="D180" s="152">
        <v>28.0</v>
      </c>
      <c r="E180" s="72">
        <v>0.3999999999999999</v>
      </c>
      <c r="F180" s="73">
        <f t="shared" si="3"/>
        <v>28</v>
      </c>
      <c r="G180" s="73"/>
      <c r="H180" s="73" t="s">
        <v>1096</v>
      </c>
      <c r="I180" s="73" t="s">
        <v>1099</v>
      </c>
      <c r="J180" s="74">
        <v>43910.99157</v>
      </c>
      <c r="K180" s="41">
        <v>28.0</v>
      </c>
      <c r="L180" s="41"/>
      <c r="M180" s="57"/>
      <c r="N180" s="57"/>
      <c r="O180" s="57"/>
      <c r="P180" s="78"/>
      <c r="Q180" s="57"/>
      <c r="R180" s="57"/>
      <c r="S180" s="83">
        <f t="shared" si="1"/>
        <v>0</v>
      </c>
      <c r="T180" s="175"/>
      <c r="U180" s="161"/>
      <c r="V180" s="90">
        <f>IFERROR(__xludf.DUMMYFUNCTION("IF(COUNTUNIQUE(T180:U180,R180)=3,1,0)"),0.0)</f>
        <v>0</v>
      </c>
      <c r="W180" s="90">
        <v>0.0</v>
      </c>
      <c r="X180" s="90">
        <v>28.0</v>
      </c>
      <c r="Y180" s="90"/>
      <c r="Z180" s="98"/>
      <c r="AA180" s="98"/>
      <c r="AB180" s="98"/>
      <c r="AC180" s="98"/>
      <c r="AD180" s="98"/>
      <c r="AE180" s="112"/>
      <c r="AF180" s="112"/>
      <c r="AG180" s="112"/>
      <c r="AH180" s="112"/>
      <c r="AI180" s="94">
        <v>7.0</v>
      </c>
      <c r="AJ180" s="38">
        <f t="shared" si="2"/>
        <v>1</v>
      </c>
    </row>
    <row r="181">
      <c r="A181" s="69" t="s">
        <v>585</v>
      </c>
      <c r="B181" s="69" t="s">
        <v>164</v>
      </c>
      <c r="C181" s="70">
        <v>7143.0</v>
      </c>
      <c r="D181" s="152">
        <v>78.0</v>
      </c>
      <c r="E181" s="72">
        <v>0.4444444444444444</v>
      </c>
      <c r="F181" s="73">
        <f t="shared" si="3"/>
        <v>78</v>
      </c>
      <c r="G181" s="73"/>
      <c r="H181" s="73" t="s">
        <v>1102</v>
      </c>
      <c r="I181" s="73" t="s">
        <v>1102</v>
      </c>
      <c r="J181" s="74">
        <v>43910.99157</v>
      </c>
      <c r="K181" s="41">
        <v>78.0</v>
      </c>
      <c r="L181" s="41"/>
      <c r="M181" s="65"/>
      <c r="N181" s="65"/>
      <c r="O181" s="65">
        <v>1.0</v>
      </c>
      <c r="P181" s="201"/>
      <c r="Q181" s="65"/>
      <c r="R181" s="65"/>
      <c r="S181" s="83">
        <f t="shared" si="1"/>
        <v>0</v>
      </c>
      <c r="T181" s="87"/>
      <c r="U181" s="88"/>
      <c r="V181" s="90">
        <f>IFERROR(__xludf.DUMMYFUNCTION("IF(COUNTUNIQUE(T181:U181,R181)=3,1,0)"),0.0)</f>
        <v>0</v>
      </c>
      <c r="W181" s="90">
        <v>0.0</v>
      </c>
      <c r="X181" s="90">
        <v>78.0</v>
      </c>
      <c r="Y181" s="90"/>
      <c r="Z181" s="92"/>
      <c r="AA181" s="92"/>
      <c r="AB181" s="92"/>
      <c r="AC181" s="92"/>
      <c r="AD181" s="92"/>
      <c r="AE181" s="93"/>
      <c r="AF181" s="93"/>
      <c r="AG181" s="93"/>
      <c r="AH181" s="93"/>
      <c r="AI181" s="94">
        <v>7.0</v>
      </c>
      <c r="AJ181" s="38">
        <f t="shared" si="2"/>
        <v>1</v>
      </c>
    </row>
    <row r="182">
      <c r="A182" s="69" t="s">
        <v>587</v>
      </c>
      <c r="B182" s="69" t="s">
        <v>95</v>
      </c>
      <c r="C182" s="70">
        <v>7319.0</v>
      </c>
      <c r="D182" s="152">
        <v>22.0</v>
      </c>
      <c r="E182" s="72">
        <v>0.0</v>
      </c>
      <c r="F182" s="73">
        <f t="shared" si="3"/>
        <v>22</v>
      </c>
      <c r="G182" s="73"/>
      <c r="H182" s="73" t="s">
        <v>1109</v>
      </c>
      <c r="I182" s="73" t="s">
        <v>938</v>
      </c>
      <c r="J182" s="74">
        <v>43910.92</v>
      </c>
      <c r="K182" s="41">
        <v>22.0</v>
      </c>
      <c r="L182" s="57"/>
      <c r="M182" s="57"/>
      <c r="N182" s="57"/>
      <c r="O182" s="57"/>
      <c r="P182" s="78"/>
      <c r="Q182" s="202"/>
      <c r="R182" s="57"/>
      <c r="S182" s="83">
        <f t="shared" si="1"/>
        <v>0</v>
      </c>
      <c r="T182" s="175"/>
      <c r="U182" s="88"/>
      <c r="V182" s="90">
        <f>IFERROR(__xludf.DUMMYFUNCTION("IF(COUNTUNIQUE(T182:U182,R182)=3,1,0)"),0.0)</f>
        <v>0</v>
      </c>
      <c r="W182" s="90">
        <v>0.0</v>
      </c>
      <c r="X182" s="90">
        <v>22.0</v>
      </c>
      <c r="Y182" s="90"/>
      <c r="Z182" s="98"/>
      <c r="AA182" s="98"/>
      <c r="AB182" s="98"/>
      <c r="AC182" s="98"/>
      <c r="AD182" s="98"/>
      <c r="AE182" s="112"/>
      <c r="AF182" s="112"/>
      <c r="AG182" s="112"/>
      <c r="AH182" s="112"/>
      <c r="AI182" s="94">
        <v>7.0</v>
      </c>
      <c r="AJ182" s="38">
        <f t="shared" si="2"/>
        <v>1</v>
      </c>
    </row>
    <row r="183">
      <c r="A183" s="69" t="s">
        <v>590</v>
      </c>
      <c r="B183" s="69" t="s">
        <v>95</v>
      </c>
      <c r="C183" s="70">
        <v>7320.0</v>
      </c>
      <c r="D183" s="152">
        <v>2.0</v>
      </c>
      <c r="E183" s="152" t="s">
        <v>42</v>
      </c>
      <c r="F183" s="73">
        <f t="shared" si="3"/>
        <v>2</v>
      </c>
      <c r="G183" s="73"/>
      <c r="H183" s="73" t="s">
        <v>1114</v>
      </c>
      <c r="I183" s="73" t="s">
        <v>1114</v>
      </c>
      <c r="J183" s="74">
        <v>43910.99156</v>
      </c>
      <c r="K183" s="41">
        <v>2.0</v>
      </c>
      <c r="L183" s="65"/>
      <c r="M183" s="65"/>
      <c r="N183" s="65"/>
      <c r="O183" s="65"/>
      <c r="P183" s="78"/>
      <c r="Q183" s="65"/>
      <c r="R183" s="65"/>
      <c r="S183" s="83">
        <f t="shared" si="1"/>
        <v>0</v>
      </c>
      <c r="T183" s="87"/>
      <c r="U183" s="88"/>
      <c r="V183" s="90">
        <f>IFERROR(__xludf.DUMMYFUNCTION("IF(COUNTUNIQUE(T183:U183,R183)=3,1,0)"),0.0)</f>
        <v>0</v>
      </c>
      <c r="W183" s="90">
        <v>0.0</v>
      </c>
      <c r="X183" s="90">
        <v>2.0</v>
      </c>
      <c r="Y183" s="90"/>
      <c r="Z183" s="92"/>
      <c r="AA183" s="92"/>
      <c r="AB183" s="92"/>
      <c r="AC183" s="92"/>
      <c r="AD183" s="92"/>
      <c r="AE183" s="93"/>
      <c r="AF183" s="93"/>
      <c r="AG183" s="93"/>
      <c r="AH183" s="93"/>
      <c r="AI183" s="94">
        <v>7.0</v>
      </c>
      <c r="AJ183" s="38"/>
    </row>
    <row r="184">
      <c r="A184" s="69" t="s">
        <v>593</v>
      </c>
      <c r="B184" s="69" t="s">
        <v>164</v>
      </c>
      <c r="C184" s="70">
        <v>8425.0</v>
      </c>
      <c r="D184" s="152">
        <v>57.0</v>
      </c>
      <c r="E184" s="72">
        <v>0.3255813953488371</v>
      </c>
      <c r="F184" s="73">
        <f t="shared" si="3"/>
        <v>57</v>
      </c>
      <c r="G184" s="73"/>
      <c r="H184" s="73" t="s">
        <v>1117</v>
      </c>
      <c r="I184" s="73" t="s">
        <v>1117</v>
      </c>
      <c r="J184" s="74">
        <v>43910.64583</v>
      </c>
      <c r="K184" s="41">
        <v>57.0</v>
      </c>
      <c r="L184" s="41"/>
      <c r="M184" s="76"/>
      <c r="N184" s="76">
        <v>0.0</v>
      </c>
      <c r="O184" s="76"/>
      <c r="P184" s="78"/>
      <c r="Q184" s="65"/>
      <c r="R184" s="65"/>
      <c r="S184" s="83">
        <f t="shared" si="1"/>
        <v>0</v>
      </c>
      <c r="T184" s="203"/>
      <c r="U184" s="88"/>
      <c r="V184" s="90">
        <f>IFERROR(__xludf.DUMMYFUNCTION("IF(COUNTUNIQUE(T184:U184,R184)=3,1,0)"),0.0)</f>
        <v>0</v>
      </c>
      <c r="W184" s="90">
        <v>0.0</v>
      </c>
      <c r="X184" s="90">
        <v>57.0</v>
      </c>
      <c r="Y184" s="90"/>
      <c r="Z184" s="153"/>
      <c r="AA184" s="153"/>
      <c r="AB184" s="92"/>
      <c r="AC184" s="92"/>
      <c r="AD184" s="92"/>
      <c r="AE184" s="93"/>
      <c r="AF184" s="93"/>
      <c r="AG184" s="93"/>
      <c r="AH184" s="93"/>
      <c r="AI184" s="94">
        <v>8.0</v>
      </c>
      <c r="AJ184" s="38">
        <f t="shared" ref="AJ184:AJ368" si="4">K184/D184</f>
        <v>1</v>
      </c>
    </row>
    <row r="185">
      <c r="A185" s="69" t="s">
        <v>597</v>
      </c>
      <c r="B185" s="69" t="s">
        <v>598</v>
      </c>
      <c r="C185" s="70">
        <v>8211.0</v>
      </c>
      <c r="D185" s="152">
        <v>21.0</v>
      </c>
      <c r="E185" s="72">
        <v>0.10526315789473695</v>
      </c>
      <c r="F185" s="73">
        <f t="shared" si="3"/>
        <v>21</v>
      </c>
      <c r="G185" s="73"/>
      <c r="H185" s="73" t="s">
        <v>1122</v>
      </c>
      <c r="I185" s="73" t="s">
        <v>1125</v>
      </c>
      <c r="J185" s="74">
        <v>43910.99156</v>
      </c>
      <c r="K185" s="41">
        <v>21.0</v>
      </c>
      <c r="L185" s="41"/>
      <c r="M185" s="76"/>
      <c r="N185" s="76"/>
      <c r="O185" s="76"/>
      <c r="P185" s="103"/>
      <c r="Q185" s="77"/>
      <c r="R185" s="57"/>
      <c r="S185" s="83">
        <f t="shared" si="1"/>
        <v>0</v>
      </c>
      <c r="T185" s="203"/>
      <c r="U185" s="88"/>
      <c r="V185" s="90">
        <f>IFERROR(__xludf.DUMMYFUNCTION("IF(COUNTUNIQUE(T185:U185,R185)=3,1,0)"),0.0)</f>
        <v>0</v>
      </c>
      <c r="W185" s="90">
        <v>0.0</v>
      </c>
      <c r="X185" s="90">
        <v>21.0</v>
      </c>
      <c r="Y185" s="90"/>
      <c r="Z185" s="92"/>
      <c r="AA185" s="92" t="s">
        <v>1128</v>
      </c>
      <c r="AB185" s="92"/>
      <c r="AC185" s="98"/>
      <c r="AD185" s="98"/>
      <c r="AE185" s="112"/>
      <c r="AF185" s="112"/>
      <c r="AG185" s="112"/>
      <c r="AH185" s="112"/>
      <c r="AI185" s="94">
        <v>8.0</v>
      </c>
      <c r="AJ185" s="38">
        <f t="shared" si="4"/>
        <v>1</v>
      </c>
    </row>
    <row r="186">
      <c r="A186" s="69" t="s">
        <v>601</v>
      </c>
      <c r="B186" s="69" t="s">
        <v>164</v>
      </c>
      <c r="C186" s="70">
        <v>8426.0</v>
      </c>
      <c r="D186" s="152">
        <v>55.0</v>
      </c>
      <c r="E186" s="72">
        <v>0.0</v>
      </c>
      <c r="F186" s="73">
        <f t="shared" si="3"/>
        <v>55</v>
      </c>
      <c r="G186" s="73"/>
      <c r="H186" s="73" t="s">
        <v>1131</v>
      </c>
      <c r="I186" s="73" t="s">
        <v>1131</v>
      </c>
      <c r="J186" s="74">
        <v>43910.92</v>
      </c>
      <c r="K186" s="41">
        <v>55.0</v>
      </c>
      <c r="L186" s="41"/>
      <c r="M186" s="76"/>
      <c r="N186" s="76"/>
      <c r="O186" s="76"/>
      <c r="P186" s="78"/>
      <c r="Q186" s="65"/>
      <c r="R186" s="57"/>
      <c r="S186" s="83">
        <f t="shared" si="1"/>
        <v>0</v>
      </c>
      <c r="T186" s="203"/>
      <c r="U186" s="88"/>
      <c r="V186" s="90">
        <f>IFERROR(__xludf.DUMMYFUNCTION("IF(COUNTUNIQUE(T186:U186,R186)=3,1,0)"),0.0)</f>
        <v>0</v>
      </c>
      <c r="W186" s="90">
        <v>0.0</v>
      </c>
      <c r="X186" s="90">
        <v>55.0</v>
      </c>
      <c r="Y186" s="90"/>
      <c r="Z186" s="92"/>
      <c r="AA186" s="92"/>
      <c r="AB186" s="92"/>
      <c r="AC186" s="98"/>
      <c r="AD186" s="98"/>
      <c r="AE186" s="112"/>
      <c r="AF186" s="112"/>
      <c r="AG186" s="112"/>
      <c r="AH186" s="112"/>
      <c r="AI186" s="94">
        <v>8.0</v>
      </c>
      <c r="AJ186" s="38">
        <f t="shared" si="4"/>
        <v>1</v>
      </c>
    </row>
    <row r="187">
      <c r="A187" s="69" t="s">
        <v>595</v>
      </c>
      <c r="B187" s="69" t="s">
        <v>164</v>
      </c>
      <c r="C187" s="70">
        <v>8115.0</v>
      </c>
      <c r="D187" s="152">
        <v>125.0</v>
      </c>
      <c r="E187" s="72">
        <v>0.19047619047619047</v>
      </c>
      <c r="F187" s="73">
        <f t="shared" si="3"/>
        <v>125</v>
      </c>
      <c r="G187" s="73"/>
      <c r="H187" s="73" t="s">
        <v>1134</v>
      </c>
      <c r="I187" s="73" t="s">
        <v>1134</v>
      </c>
      <c r="J187" s="74">
        <v>43910.99156</v>
      </c>
      <c r="K187" s="41">
        <v>125.0</v>
      </c>
      <c r="L187" s="41">
        <v>3.0</v>
      </c>
      <c r="M187" s="76"/>
      <c r="N187" s="76"/>
      <c r="O187" s="76"/>
      <c r="P187" s="103"/>
      <c r="Q187" s="111"/>
      <c r="R187" s="65"/>
      <c r="S187" s="83">
        <f t="shared" si="1"/>
        <v>0</v>
      </c>
      <c r="T187" s="175"/>
      <c r="U187" s="88"/>
      <c r="V187" s="90">
        <f>IFERROR(__xludf.DUMMYFUNCTION("IF(COUNTUNIQUE(T187:U187,R187)=3,1,0)"),0.0)</f>
        <v>0</v>
      </c>
      <c r="W187" s="90">
        <v>0.0</v>
      </c>
      <c r="X187" s="90">
        <v>125.0</v>
      </c>
      <c r="Y187" s="90"/>
      <c r="Z187" s="98"/>
      <c r="AA187" s="98"/>
      <c r="AB187" s="98"/>
      <c r="AC187" s="98"/>
      <c r="AD187" s="98"/>
      <c r="AE187" s="112"/>
      <c r="AF187" s="112"/>
      <c r="AG187" s="112"/>
      <c r="AH187" s="112"/>
      <c r="AI187" s="94">
        <v>8.0</v>
      </c>
      <c r="AJ187" s="38">
        <f t="shared" si="4"/>
        <v>1</v>
      </c>
    </row>
    <row r="188">
      <c r="A188" s="69" t="s">
        <v>603</v>
      </c>
      <c r="B188" s="69" t="s">
        <v>164</v>
      </c>
      <c r="C188" s="70">
        <v>8435.0</v>
      </c>
      <c r="D188" s="152">
        <v>75.0</v>
      </c>
      <c r="E188" s="72">
        <v>0.0</v>
      </c>
      <c r="F188" s="73">
        <f t="shared" si="3"/>
        <v>75</v>
      </c>
      <c r="G188" s="73"/>
      <c r="H188" s="73" t="s">
        <v>1139</v>
      </c>
      <c r="I188" s="73" t="s">
        <v>1140</v>
      </c>
      <c r="J188" s="74">
        <v>43910.92</v>
      </c>
      <c r="K188" s="41">
        <v>75.0</v>
      </c>
      <c r="L188" s="41"/>
      <c r="M188" s="76">
        <v>327.0</v>
      </c>
      <c r="N188" s="76"/>
      <c r="O188" s="76"/>
      <c r="P188" s="78"/>
      <c r="Q188" s="77"/>
      <c r="R188" s="65"/>
      <c r="S188" s="83">
        <f t="shared" si="1"/>
        <v>0</v>
      </c>
      <c r="T188" s="175"/>
      <c r="U188" s="88"/>
      <c r="V188" s="90">
        <f>IFERROR(__xludf.DUMMYFUNCTION("IF(COUNTUNIQUE(T188:U188,R188)=3,1,0)"),0.0)</f>
        <v>0</v>
      </c>
      <c r="W188" s="90">
        <v>0.0</v>
      </c>
      <c r="X188" s="90">
        <v>75.0</v>
      </c>
      <c r="Y188" s="90"/>
      <c r="Z188" s="92"/>
      <c r="AA188" s="92"/>
      <c r="AB188" s="92"/>
      <c r="AC188" s="92"/>
      <c r="AD188" s="92"/>
      <c r="AE188" s="93"/>
      <c r="AF188" s="93"/>
      <c r="AG188" s="93"/>
      <c r="AH188" s="93"/>
      <c r="AI188" s="94">
        <v>8.0</v>
      </c>
      <c r="AJ188" s="38">
        <f t="shared" si="4"/>
        <v>1</v>
      </c>
    </row>
    <row r="189">
      <c r="A189" s="101" t="s">
        <v>605</v>
      </c>
      <c r="B189" s="69" t="s">
        <v>164</v>
      </c>
      <c r="C189" s="70">
        <v>8315.0</v>
      </c>
      <c r="D189" s="152">
        <v>145.0</v>
      </c>
      <c r="E189" s="72">
        <v>0.1507936507936507</v>
      </c>
      <c r="F189" s="73">
        <f t="shared" si="3"/>
        <v>145</v>
      </c>
      <c r="G189" s="73">
        <v>145.0</v>
      </c>
      <c r="H189" s="73" t="s">
        <v>1145</v>
      </c>
      <c r="I189" s="73" t="s">
        <v>1145</v>
      </c>
      <c r="J189" s="102">
        <v>43910.29167</v>
      </c>
      <c r="K189" s="41">
        <v>145.0</v>
      </c>
      <c r="L189" s="41"/>
      <c r="M189" s="76"/>
      <c r="N189" s="76"/>
      <c r="O189" s="76"/>
      <c r="P189" s="78"/>
      <c r="Q189" s="10"/>
      <c r="R189" s="65"/>
      <c r="S189" s="83">
        <f t="shared" si="1"/>
        <v>0</v>
      </c>
      <c r="T189" s="87"/>
      <c r="U189" s="88"/>
      <c r="V189" s="90">
        <f>IFERROR(__xludf.DUMMYFUNCTION("IF(COUNTUNIQUE(T189:U189,R189)=3,1,0)"),0.0)</f>
        <v>0</v>
      </c>
      <c r="W189" s="90">
        <v>0.0</v>
      </c>
      <c r="X189" s="90">
        <v>145.0</v>
      </c>
      <c r="Y189" s="90"/>
      <c r="Z189" s="92"/>
      <c r="AA189" s="92"/>
      <c r="AB189" s="92"/>
      <c r="AC189" s="92"/>
      <c r="AD189" s="92"/>
      <c r="AE189" s="93"/>
      <c r="AF189" s="93"/>
      <c r="AG189" s="93"/>
      <c r="AH189" s="93"/>
      <c r="AI189" s="94">
        <v>8.0</v>
      </c>
      <c r="AJ189" s="38">
        <f t="shared" si="4"/>
        <v>1</v>
      </c>
    </row>
    <row r="190">
      <c r="A190" s="69" t="s">
        <v>608</v>
      </c>
      <c r="B190" s="69" t="s">
        <v>164</v>
      </c>
      <c r="C190" s="70">
        <v>8235.0</v>
      </c>
      <c r="D190" s="152">
        <v>113.0</v>
      </c>
      <c r="E190" s="72">
        <v>0.2282608695652173</v>
      </c>
      <c r="F190" s="73">
        <f t="shared" si="3"/>
        <v>113</v>
      </c>
      <c r="G190" s="73"/>
      <c r="H190" s="73" t="s">
        <v>1150</v>
      </c>
      <c r="I190" s="73" t="s">
        <v>1151</v>
      </c>
      <c r="J190" s="74">
        <v>43910.92</v>
      </c>
      <c r="K190" s="41">
        <v>113.0</v>
      </c>
      <c r="L190" s="41"/>
      <c r="M190" s="76"/>
      <c r="N190" s="76"/>
      <c r="O190" s="77">
        <v>1.0</v>
      </c>
      <c r="P190" s="57"/>
      <c r="Q190" s="96"/>
      <c r="R190" s="57"/>
      <c r="S190" s="83">
        <f t="shared" si="1"/>
        <v>0</v>
      </c>
      <c r="T190" s="175"/>
      <c r="U190" s="161"/>
      <c r="V190" s="90">
        <f>IFERROR(__xludf.DUMMYFUNCTION("IF(COUNTUNIQUE(T190:U190,R190)=3,1,0)"),0.0)</f>
        <v>0</v>
      </c>
      <c r="W190" s="90">
        <v>0.0</v>
      </c>
      <c r="X190" s="90">
        <v>113.0</v>
      </c>
      <c r="Y190" s="90"/>
      <c r="Z190" s="98"/>
      <c r="AA190" s="98"/>
      <c r="AB190" s="98"/>
      <c r="AC190" s="98"/>
      <c r="AD190" s="98"/>
      <c r="AE190" s="112"/>
      <c r="AF190" s="112"/>
      <c r="AG190" s="112"/>
      <c r="AH190" s="112"/>
      <c r="AI190" s="94">
        <v>8.0</v>
      </c>
      <c r="AJ190" s="38">
        <f t="shared" si="4"/>
        <v>1</v>
      </c>
    </row>
    <row r="191">
      <c r="A191" s="69" t="s">
        <v>611</v>
      </c>
      <c r="B191" s="69" t="s">
        <v>164</v>
      </c>
      <c r="C191" s="70">
        <v>8316.0</v>
      </c>
      <c r="D191" s="152">
        <v>110.0</v>
      </c>
      <c r="E191" s="72">
        <v>0.10000000000000009</v>
      </c>
      <c r="F191" s="73">
        <f t="shared" si="3"/>
        <v>110</v>
      </c>
      <c r="G191" s="73"/>
      <c r="H191" s="73" t="s">
        <v>1156</v>
      </c>
      <c r="I191" s="73" t="s">
        <v>1159</v>
      </c>
      <c r="J191" s="74">
        <v>43910.99157</v>
      </c>
      <c r="K191" s="41">
        <v>110.0</v>
      </c>
      <c r="L191" s="41"/>
      <c r="M191" s="76"/>
      <c r="N191" s="76"/>
      <c r="O191" s="77">
        <v>4.0</v>
      </c>
      <c r="P191" s="103"/>
      <c r="Q191" s="57"/>
      <c r="R191" s="57"/>
      <c r="S191" s="83">
        <f t="shared" si="1"/>
        <v>0</v>
      </c>
      <c r="T191" s="175"/>
      <c r="U191" s="161"/>
      <c r="V191" s="90">
        <f>IFERROR(__xludf.DUMMYFUNCTION("IF(COUNTUNIQUE(T191:U191,R191)=3,1,0)"),0.0)</f>
        <v>0</v>
      </c>
      <c r="W191" s="90">
        <v>0.0</v>
      </c>
      <c r="X191" s="90">
        <v>110.0</v>
      </c>
      <c r="Y191" s="90"/>
      <c r="Z191" s="98"/>
      <c r="AA191" s="98"/>
      <c r="AB191" s="98"/>
      <c r="AC191" s="98"/>
      <c r="AD191" s="98"/>
      <c r="AE191" s="112"/>
      <c r="AF191" s="112"/>
      <c r="AG191" s="112"/>
      <c r="AH191" s="112"/>
      <c r="AI191" s="94">
        <v>8.0</v>
      </c>
      <c r="AJ191" s="38">
        <f t="shared" si="4"/>
        <v>1</v>
      </c>
    </row>
    <row r="192">
      <c r="A192" s="69" t="s">
        <v>613</v>
      </c>
      <c r="B192" s="69" t="s">
        <v>164</v>
      </c>
      <c r="C192" s="70">
        <v>8236.0</v>
      </c>
      <c r="D192" s="152">
        <v>30.0</v>
      </c>
      <c r="E192" s="72">
        <v>0.4285714285714286</v>
      </c>
      <c r="F192" s="73">
        <f t="shared" si="3"/>
        <v>30</v>
      </c>
      <c r="G192" s="73"/>
      <c r="H192" s="73" t="s">
        <v>1162</v>
      </c>
      <c r="I192" s="73" t="s">
        <v>1163</v>
      </c>
      <c r="J192" s="74">
        <v>43910.85139</v>
      </c>
      <c r="K192" s="41">
        <v>30.0</v>
      </c>
      <c r="L192" s="41"/>
      <c r="M192" s="76"/>
      <c r="N192" s="76"/>
      <c r="O192" s="76"/>
      <c r="P192" s="103"/>
      <c r="Q192" s="205"/>
      <c r="R192" s="57"/>
      <c r="S192" s="83">
        <f t="shared" si="1"/>
        <v>0</v>
      </c>
      <c r="T192" s="175"/>
      <c r="U192" s="161"/>
      <c r="V192" s="90">
        <f>IFERROR(__xludf.DUMMYFUNCTION("IF(COUNTUNIQUE(T192:U192,R192)=3,1,0)"),0.0)</f>
        <v>0</v>
      </c>
      <c r="W192" s="90">
        <v>0.0</v>
      </c>
      <c r="X192" s="90">
        <v>30.0</v>
      </c>
      <c r="Y192" s="90"/>
      <c r="Z192" s="98"/>
      <c r="AA192" s="98"/>
      <c r="AB192" s="98"/>
      <c r="AC192" s="98"/>
      <c r="AD192" s="98"/>
      <c r="AE192" s="112"/>
      <c r="AF192" s="112"/>
      <c r="AG192" s="112"/>
      <c r="AH192" s="112"/>
      <c r="AI192" s="94">
        <v>8.0</v>
      </c>
      <c r="AJ192" s="38">
        <f t="shared" si="4"/>
        <v>1</v>
      </c>
    </row>
    <row r="193">
      <c r="A193" s="69" t="s">
        <v>615</v>
      </c>
      <c r="B193" s="69" t="s">
        <v>164</v>
      </c>
      <c r="C193" s="70">
        <v>8116.0</v>
      </c>
      <c r="D193" s="152">
        <v>360.0</v>
      </c>
      <c r="E193" s="72">
        <v>0.5384615384615385</v>
      </c>
      <c r="F193" s="73">
        <f t="shared" si="3"/>
        <v>360</v>
      </c>
      <c r="G193" s="73"/>
      <c r="H193" s="73" t="s">
        <v>1164</v>
      </c>
      <c r="I193" s="73" t="s">
        <v>1164</v>
      </c>
      <c r="J193" s="74">
        <v>43910.99157</v>
      </c>
      <c r="K193" s="41">
        <v>360.0</v>
      </c>
      <c r="L193" s="41"/>
      <c r="M193" s="76"/>
      <c r="N193" s="76"/>
      <c r="O193" s="76">
        <v>2.0</v>
      </c>
      <c r="P193" s="78"/>
      <c r="Q193" s="111"/>
      <c r="R193" s="65"/>
      <c r="S193" s="83">
        <f t="shared" si="1"/>
        <v>0</v>
      </c>
      <c r="T193" s="175"/>
      <c r="U193" s="88"/>
      <c r="V193" s="90">
        <f>IFERROR(__xludf.DUMMYFUNCTION("IF(COUNTUNIQUE(T193:U193,R193)=3,1,0)"),0.0)</f>
        <v>0</v>
      </c>
      <c r="W193" s="90">
        <v>0.0</v>
      </c>
      <c r="X193" s="90">
        <v>360.0</v>
      </c>
      <c r="Y193" s="90"/>
      <c r="Z193" s="92"/>
      <c r="AA193" s="92"/>
      <c r="AB193" s="92"/>
      <c r="AC193" s="92"/>
      <c r="AD193" s="92"/>
      <c r="AE193" s="93"/>
      <c r="AF193" s="93"/>
      <c r="AG193" s="93"/>
      <c r="AH193" s="93"/>
      <c r="AI193" s="94">
        <v>8.0</v>
      </c>
      <c r="AJ193" s="38">
        <f t="shared" si="4"/>
        <v>1</v>
      </c>
    </row>
    <row r="194">
      <c r="A194" s="101" t="s">
        <v>618</v>
      </c>
      <c r="B194" s="69" t="s">
        <v>598</v>
      </c>
      <c r="C194" s="70">
        <v>8311.0</v>
      </c>
      <c r="D194" s="152">
        <v>158.0</v>
      </c>
      <c r="E194" s="72">
        <v>0.30578512396694224</v>
      </c>
      <c r="F194" s="73">
        <f t="shared" si="3"/>
        <v>158</v>
      </c>
      <c r="G194" s="73">
        <v>158.0</v>
      </c>
      <c r="H194" s="73" t="s">
        <v>1145</v>
      </c>
      <c r="I194" s="73" t="s">
        <v>1145</v>
      </c>
      <c r="J194" s="102">
        <v>43910.29167</v>
      </c>
      <c r="K194" s="41">
        <v>158.0</v>
      </c>
      <c r="L194" s="41"/>
      <c r="M194" s="76"/>
      <c r="N194" s="76"/>
      <c r="O194" s="76"/>
      <c r="P194" s="78"/>
      <c r="Q194" s="10"/>
      <c r="R194" s="65"/>
      <c r="S194" s="83">
        <f t="shared" si="1"/>
        <v>0</v>
      </c>
      <c r="T194" s="175"/>
      <c r="U194" s="88"/>
      <c r="V194" s="90">
        <f>IFERROR(__xludf.DUMMYFUNCTION("IF(COUNTUNIQUE(T194:U194,R194)=3,1,0)"),0.0)</f>
        <v>0</v>
      </c>
      <c r="W194" s="90">
        <v>0.0</v>
      </c>
      <c r="X194" s="90">
        <v>158.0</v>
      </c>
      <c r="Y194" s="90"/>
      <c r="Z194" s="92"/>
      <c r="AA194" s="92"/>
      <c r="AB194" s="92"/>
      <c r="AC194" s="92"/>
      <c r="AD194" s="92"/>
      <c r="AE194" s="93"/>
      <c r="AF194" s="93"/>
      <c r="AG194" s="93"/>
      <c r="AH194" s="93"/>
      <c r="AI194" s="94">
        <v>8.0</v>
      </c>
      <c r="AJ194" s="38">
        <f t="shared" si="4"/>
        <v>1</v>
      </c>
    </row>
    <row r="195">
      <c r="A195" s="69" t="s">
        <v>620</v>
      </c>
      <c r="B195" s="69" t="s">
        <v>164</v>
      </c>
      <c r="C195" s="70">
        <v>8237.0</v>
      </c>
      <c r="D195" s="152">
        <v>16.0</v>
      </c>
      <c r="E195" s="72">
        <v>0.1428571428571428</v>
      </c>
      <c r="F195" s="73">
        <f t="shared" si="3"/>
        <v>16</v>
      </c>
      <c r="G195" s="73"/>
      <c r="H195" s="73" t="s">
        <v>1165</v>
      </c>
      <c r="I195" s="73" t="s">
        <v>1165</v>
      </c>
      <c r="J195" s="74">
        <v>43910.92</v>
      </c>
      <c r="K195" s="41">
        <v>16.0</v>
      </c>
      <c r="L195" s="41"/>
      <c r="M195" s="77">
        <v>13.0</v>
      </c>
      <c r="N195" s="77">
        <v>3.0</v>
      </c>
      <c r="O195" s="76"/>
      <c r="P195" s="57"/>
      <c r="Q195" s="65"/>
      <c r="R195" s="57"/>
      <c r="S195" s="83">
        <f t="shared" si="1"/>
        <v>0</v>
      </c>
      <c r="T195" s="175"/>
      <c r="U195" s="88"/>
      <c r="V195" s="90">
        <f>IFERROR(__xludf.DUMMYFUNCTION("IF(COUNTUNIQUE(T195:U195,R195)=3,1,0)"),0.0)</f>
        <v>0</v>
      </c>
      <c r="W195" s="90">
        <v>0.0</v>
      </c>
      <c r="X195" s="90">
        <v>16.0</v>
      </c>
      <c r="Y195" s="90"/>
      <c r="Z195" s="92"/>
      <c r="AA195" s="92"/>
      <c r="AB195" s="92"/>
      <c r="AC195" s="92"/>
      <c r="AD195" s="92"/>
      <c r="AE195" s="93"/>
      <c r="AF195" s="93"/>
      <c r="AG195" s="93"/>
      <c r="AH195" s="93"/>
      <c r="AI195" s="94">
        <v>8.0</v>
      </c>
      <c r="AJ195" s="38">
        <f t="shared" si="4"/>
        <v>1</v>
      </c>
    </row>
    <row r="196">
      <c r="A196" s="69" t="s">
        <v>622</v>
      </c>
      <c r="B196" s="69" t="s">
        <v>164</v>
      </c>
      <c r="C196" s="70">
        <v>8117.0</v>
      </c>
      <c r="D196" s="152">
        <v>110.0</v>
      </c>
      <c r="E196" s="72">
        <v>0.08910891089108919</v>
      </c>
      <c r="F196" s="73">
        <f t="shared" si="3"/>
        <v>110</v>
      </c>
      <c r="G196" s="73"/>
      <c r="H196" s="73" t="s">
        <v>1166</v>
      </c>
      <c r="I196" s="73" t="s">
        <v>1167</v>
      </c>
      <c r="J196" s="74">
        <v>43910.99156</v>
      </c>
      <c r="K196" s="41">
        <v>110.0</v>
      </c>
      <c r="L196" s="41"/>
      <c r="M196" s="76"/>
      <c r="N196" s="77">
        <v>10.0</v>
      </c>
      <c r="O196" s="76">
        <v>1.0</v>
      </c>
      <c r="P196" s="103"/>
      <c r="Q196" s="65"/>
      <c r="R196" s="65"/>
      <c r="S196" s="83">
        <f t="shared" si="1"/>
        <v>0</v>
      </c>
      <c r="T196" s="175"/>
      <c r="U196" s="161"/>
      <c r="V196" s="90">
        <f>IFERROR(__xludf.DUMMYFUNCTION("IF(COUNTUNIQUE(T196:U196,R196)=3,1,0)"),0.0)</f>
        <v>0</v>
      </c>
      <c r="W196" s="90">
        <v>0.0</v>
      </c>
      <c r="X196" s="90">
        <v>110.0</v>
      </c>
      <c r="Y196" s="90"/>
      <c r="Z196" s="92"/>
      <c r="AA196" s="92"/>
      <c r="AB196" s="92"/>
      <c r="AC196" s="92"/>
      <c r="AD196" s="92"/>
      <c r="AE196" s="93"/>
      <c r="AF196" s="93"/>
      <c r="AG196" s="93"/>
      <c r="AH196" s="93"/>
      <c r="AI196" s="94">
        <v>8.0</v>
      </c>
      <c r="AJ196" s="38">
        <f t="shared" si="4"/>
        <v>1</v>
      </c>
    </row>
    <row r="197">
      <c r="A197" s="69" t="s">
        <v>625</v>
      </c>
      <c r="B197" s="69" t="s">
        <v>598</v>
      </c>
      <c r="C197" s="70">
        <v>8221.0</v>
      </c>
      <c r="D197" s="152">
        <v>66.0</v>
      </c>
      <c r="E197" s="72">
        <v>0.1578947368421053</v>
      </c>
      <c r="F197" s="73">
        <f t="shared" si="3"/>
        <v>66</v>
      </c>
      <c r="G197" s="73"/>
      <c r="H197" s="73" t="s">
        <v>1168</v>
      </c>
      <c r="I197" s="73" t="s">
        <v>1169</v>
      </c>
      <c r="J197" s="74">
        <v>43910.92</v>
      </c>
      <c r="K197" s="41">
        <v>66.0</v>
      </c>
      <c r="L197" s="41"/>
      <c r="M197" s="77">
        <v>218.0</v>
      </c>
      <c r="N197" s="76"/>
      <c r="O197" s="76"/>
      <c r="P197" s="65"/>
      <c r="Q197" s="96"/>
      <c r="R197" s="65"/>
      <c r="S197" s="83">
        <f t="shared" si="1"/>
        <v>0</v>
      </c>
      <c r="T197" s="175"/>
      <c r="U197" s="88"/>
      <c r="V197" s="90">
        <f>IFERROR(__xludf.DUMMYFUNCTION("IF(COUNTUNIQUE(T197:U197,R197)=3,1,0)"),0.0)</f>
        <v>0</v>
      </c>
      <c r="W197" s="90">
        <v>0.0</v>
      </c>
      <c r="X197" s="90">
        <v>66.0</v>
      </c>
      <c r="Y197" s="90"/>
      <c r="Z197" s="92"/>
      <c r="AA197" s="92"/>
      <c r="AB197" s="92"/>
      <c r="AC197" s="92"/>
      <c r="AD197" s="92"/>
      <c r="AE197" s="93"/>
      <c r="AF197" s="93"/>
      <c r="AG197" s="93"/>
      <c r="AH197" s="93"/>
      <c r="AI197" s="94">
        <v>8.0</v>
      </c>
      <c r="AJ197" s="38">
        <f t="shared" si="4"/>
        <v>1</v>
      </c>
    </row>
    <row r="198">
      <c r="A198" s="69" t="s">
        <v>627</v>
      </c>
      <c r="B198" s="69" t="s">
        <v>164</v>
      </c>
      <c r="C198" s="70">
        <v>8135.0</v>
      </c>
      <c r="D198" s="152">
        <v>50.0</v>
      </c>
      <c r="E198" s="72">
        <v>0.25</v>
      </c>
      <c r="F198" s="73">
        <f t="shared" si="3"/>
        <v>50</v>
      </c>
      <c r="G198" s="73"/>
      <c r="H198" s="73" t="s">
        <v>1170</v>
      </c>
      <c r="I198" s="73" t="s">
        <v>1170</v>
      </c>
      <c r="J198" s="74">
        <v>43910.99156</v>
      </c>
      <c r="K198" s="41">
        <v>50.0</v>
      </c>
      <c r="L198" s="41">
        <v>3.0</v>
      </c>
      <c r="M198" s="76"/>
      <c r="N198" s="76"/>
      <c r="O198" s="76"/>
      <c r="P198" s="103"/>
      <c r="Q198" s="105"/>
      <c r="R198" s="57"/>
      <c r="S198" s="83">
        <f t="shared" si="1"/>
        <v>0</v>
      </c>
      <c r="T198" s="175"/>
      <c r="U198" s="88"/>
      <c r="V198" s="90">
        <f>IFERROR(__xludf.DUMMYFUNCTION("IF(COUNTUNIQUE(T198:U198,R198)=3,1,0)"),0.0)</f>
        <v>0</v>
      </c>
      <c r="W198" s="90">
        <v>0.0</v>
      </c>
      <c r="X198" s="90">
        <v>50.0</v>
      </c>
      <c r="Y198" s="90"/>
      <c r="Z198" s="92"/>
      <c r="AA198" s="92"/>
      <c r="AB198" s="92"/>
      <c r="AC198" s="92"/>
      <c r="AD198" s="92"/>
      <c r="AE198" s="93"/>
      <c r="AF198" s="93"/>
      <c r="AG198" s="93"/>
      <c r="AH198" s="93"/>
      <c r="AI198" s="94">
        <v>8.0</v>
      </c>
      <c r="AJ198" s="38">
        <f t="shared" si="4"/>
        <v>1</v>
      </c>
    </row>
    <row r="199">
      <c r="A199" s="69" t="s">
        <v>629</v>
      </c>
      <c r="B199" s="69" t="s">
        <v>598</v>
      </c>
      <c r="C199" s="70">
        <v>8121.0</v>
      </c>
      <c r="D199" s="152">
        <v>20.0</v>
      </c>
      <c r="E199" s="72">
        <v>0.05263157894736836</v>
      </c>
      <c r="F199" s="73">
        <f t="shared" si="3"/>
        <v>20</v>
      </c>
      <c r="G199" s="73"/>
      <c r="H199" s="73" t="s">
        <v>1162</v>
      </c>
      <c r="I199" s="73" t="s">
        <v>1162</v>
      </c>
      <c r="J199" s="74">
        <v>43910.99156</v>
      </c>
      <c r="K199" s="41">
        <v>20.0</v>
      </c>
      <c r="L199" s="41"/>
      <c r="M199" s="76"/>
      <c r="N199" s="76"/>
      <c r="O199" s="76">
        <v>1.0</v>
      </c>
      <c r="P199" s="103"/>
      <c r="Q199" s="57"/>
      <c r="R199" s="57"/>
      <c r="S199" s="83">
        <f t="shared" si="1"/>
        <v>0</v>
      </c>
      <c r="T199" s="175"/>
      <c r="U199" s="161"/>
      <c r="V199" s="90">
        <f>IFERROR(__xludf.DUMMYFUNCTION("IF(COUNTUNIQUE(T199:U199,R199)=3,1,0)"),0.0)</f>
        <v>0</v>
      </c>
      <c r="W199" s="90">
        <v>0.0</v>
      </c>
      <c r="X199" s="90">
        <v>20.0</v>
      </c>
      <c r="Y199" s="90"/>
      <c r="Z199" s="98"/>
      <c r="AA199" s="98"/>
      <c r="AB199" s="98"/>
      <c r="AC199" s="98"/>
      <c r="AD199" s="98"/>
      <c r="AE199" s="112"/>
      <c r="AF199" s="112"/>
      <c r="AG199" s="112"/>
      <c r="AH199" s="112"/>
      <c r="AI199" s="94">
        <v>8.0</v>
      </c>
      <c r="AJ199" s="38">
        <f t="shared" si="4"/>
        <v>1</v>
      </c>
    </row>
    <row r="200">
      <c r="A200" s="69" t="s">
        <v>629</v>
      </c>
      <c r="B200" s="69" t="s">
        <v>164</v>
      </c>
      <c r="C200" s="70">
        <v>8125.0</v>
      </c>
      <c r="D200" s="152">
        <v>135.0</v>
      </c>
      <c r="E200" s="72">
        <v>0.19469026548672574</v>
      </c>
      <c r="F200" s="73">
        <f t="shared" si="3"/>
        <v>135</v>
      </c>
      <c r="G200" s="73"/>
      <c r="H200" s="73" t="s">
        <v>1171</v>
      </c>
      <c r="I200" s="73" t="s">
        <v>1171</v>
      </c>
      <c r="J200" s="74">
        <v>43910.99157</v>
      </c>
      <c r="K200" s="41">
        <v>135.0</v>
      </c>
      <c r="L200" s="41">
        <v>5.0</v>
      </c>
      <c r="M200" s="76"/>
      <c r="N200" s="76"/>
      <c r="O200" s="77">
        <v>2.0</v>
      </c>
      <c r="P200" s="103"/>
      <c r="Q200" s="77"/>
      <c r="R200" s="57"/>
      <c r="S200" s="83">
        <f t="shared" si="1"/>
        <v>0</v>
      </c>
      <c r="T200" s="175"/>
      <c r="U200" s="161"/>
      <c r="V200" s="90">
        <f>IFERROR(__xludf.DUMMYFUNCTION("IF(COUNTUNIQUE(T200:U200,R200)=3,1,0)"),0.0)</f>
        <v>0</v>
      </c>
      <c r="W200" s="90">
        <v>0.0</v>
      </c>
      <c r="X200" s="90">
        <v>135.0</v>
      </c>
      <c r="Y200" s="90"/>
      <c r="Z200" s="98"/>
      <c r="AA200" s="98"/>
      <c r="AB200" s="98"/>
      <c r="AC200" s="98"/>
      <c r="AD200" s="98"/>
      <c r="AE200" s="112"/>
      <c r="AF200" s="112"/>
      <c r="AG200" s="112"/>
      <c r="AH200" s="112"/>
      <c r="AI200" s="94">
        <v>8.0</v>
      </c>
      <c r="AJ200" s="38">
        <f t="shared" si="4"/>
        <v>1</v>
      </c>
    </row>
    <row r="201">
      <c r="A201" s="69" t="s">
        <v>633</v>
      </c>
      <c r="B201" s="69" t="s">
        <v>164</v>
      </c>
      <c r="C201" s="70">
        <v>8126.0</v>
      </c>
      <c r="D201" s="152">
        <v>182.0</v>
      </c>
      <c r="E201" s="72">
        <v>0.022471910112359605</v>
      </c>
      <c r="F201" s="73">
        <f t="shared" si="3"/>
        <v>182</v>
      </c>
      <c r="G201" s="73"/>
      <c r="H201" s="73" t="s">
        <v>1172</v>
      </c>
      <c r="I201" s="73" t="s">
        <v>1173</v>
      </c>
      <c r="J201" s="74">
        <v>43910.99156</v>
      </c>
      <c r="K201" s="41">
        <v>182.0</v>
      </c>
      <c r="L201" s="41"/>
      <c r="M201" s="76"/>
      <c r="N201" s="76"/>
      <c r="O201" s="76">
        <v>1.0</v>
      </c>
      <c r="P201" s="78"/>
      <c r="Q201" s="57"/>
      <c r="R201" s="57"/>
      <c r="S201" s="83">
        <f t="shared" si="1"/>
        <v>0</v>
      </c>
      <c r="T201" s="175"/>
      <c r="U201" s="161"/>
      <c r="V201" s="90">
        <f>IFERROR(__xludf.DUMMYFUNCTION("IF(COUNTUNIQUE(T201:U201,R201)=3,1,0)"),0.0)</f>
        <v>0</v>
      </c>
      <c r="W201" s="90">
        <v>0.0</v>
      </c>
      <c r="X201" s="90">
        <v>182.0</v>
      </c>
      <c r="Y201" s="90"/>
      <c r="Z201" s="98"/>
      <c r="AA201" s="98"/>
      <c r="AB201" s="98"/>
      <c r="AC201" s="98"/>
      <c r="AD201" s="98"/>
      <c r="AE201" s="112"/>
      <c r="AF201" s="112"/>
      <c r="AG201" s="112"/>
      <c r="AH201" s="112"/>
      <c r="AI201" s="94">
        <v>8.0</v>
      </c>
      <c r="AJ201" s="38">
        <f t="shared" si="4"/>
        <v>1</v>
      </c>
    </row>
    <row r="202">
      <c r="A202" s="69" t="s">
        <v>635</v>
      </c>
      <c r="B202" s="69" t="s">
        <v>598</v>
      </c>
      <c r="C202" s="70">
        <v>8212.0</v>
      </c>
      <c r="D202" s="152">
        <v>57.0</v>
      </c>
      <c r="E202" s="72">
        <v>0.036363636363636376</v>
      </c>
      <c r="F202" s="73">
        <f t="shared" si="3"/>
        <v>57</v>
      </c>
      <c r="G202" s="73">
        <v>57.0</v>
      </c>
      <c r="H202" s="73" t="s">
        <v>1174</v>
      </c>
      <c r="I202" s="73" t="s">
        <v>1174</v>
      </c>
      <c r="J202" s="74">
        <v>43910.45486</v>
      </c>
      <c r="K202" s="41">
        <v>60.0</v>
      </c>
      <c r="L202" s="41">
        <v>4.0</v>
      </c>
      <c r="M202" s="76"/>
      <c r="N202" s="76"/>
      <c r="O202" s="76"/>
      <c r="P202" s="78">
        <v>43910.45486111111</v>
      </c>
      <c r="Q202" s="65" t="s">
        <v>1175</v>
      </c>
      <c r="R202" s="65"/>
      <c r="S202" s="83">
        <f t="shared" si="1"/>
        <v>3</v>
      </c>
      <c r="T202" s="87" t="s">
        <v>56</v>
      </c>
      <c r="U202" s="88"/>
      <c r="V202" s="90">
        <f>IFERROR(__xludf.DUMMYFUNCTION("IF(COUNTUNIQUE(T202:U202,R202)=3,1,0)"),0.0)</f>
        <v>0</v>
      </c>
      <c r="W202" s="90">
        <v>0.0</v>
      </c>
      <c r="X202" s="90">
        <v>57.0</v>
      </c>
      <c r="Y202" s="90"/>
      <c r="Z202" s="92"/>
      <c r="AA202" s="92"/>
      <c r="AB202" s="92"/>
      <c r="AC202" s="92"/>
      <c r="AD202" s="92"/>
      <c r="AE202" s="93"/>
      <c r="AF202" s="93"/>
      <c r="AG202" s="93"/>
      <c r="AH202" s="93"/>
      <c r="AI202" s="94">
        <v>8.0</v>
      </c>
      <c r="AJ202" s="38">
        <f t="shared" si="4"/>
        <v>1.052631579</v>
      </c>
    </row>
    <row r="203">
      <c r="A203" s="69" t="s">
        <v>635</v>
      </c>
      <c r="B203" s="69" t="s">
        <v>164</v>
      </c>
      <c r="C203" s="70">
        <v>8215.0</v>
      </c>
      <c r="D203" s="152">
        <v>151.0</v>
      </c>
      <c r="E203" s="72">
        <v>0.5252525252525253</v>
      </c>
      <c r="F203" s="73">
        <f t="shared" si="3"/>
        <v>151</v>
      </c>
      <c r="G203" s="73">
        <v>151.0</v>
      </c>
      <c r="H203" s="73" t="s">
        <v>1174</v>
      </c>
      <c r="I203" s="73" t="s">
        <v>1174</v>
      </c>
      <c r="J203" s="74">
        <v>43910.45486</v>
      </c>
      <c r="K203" s="41">
        <v>171.0</v>
      </c>
      <c r="L203" s="41">
        <v>6.0</v>
      </c>
      <c r="M203" s="76"/>
      <c r="N203" s="76"/>
      <c r="O203" s="76"/>
      <c r="P203" s="78">
        <v>43910.45486111111</v>
      </c>
      <c r="Q203" s="65" t="s">
        <v>1175</v>
      </c>
      <c r="R203" s="65"/>
      <c r="S203" s="83">
        <f t="shared" si="1"/>
        <v>20</v>
      </c>
      <c r="T203" s="87" t="s">
        <v>56</v>
      </c>
      <c r="U203" s="88"/>
      <c r="V203" s="90">
        <f>IFERROR(__xludf.DUMMYFUNCTION("IF(COUNTUNIQUE(T203:U203,R203)=3,1,0)"),0.0)</f>
        <v>0</v>
      </c>
      <c r="W203" s="90">
        <v>0.0</v>
      </c>
      <c r="X203" s="90">
        <v>151.0</v>
      </c>
      <c r="Y203" s="90"/>
      <c r="Z203" s="92"/>
      <c r="AA203" s="92"/>
      <c r="AB203" s="92"/>
      <c r="AC203" s="92"/>
      <c r="AD203" s="92"/>
      <c r="AE203" s="93"/>
      <c r="AF203" s="93"/>
      <c r="AG203" s="93"/>
      <c r="AH203" s="93"/>
      <c r="AI203" s="94">
        <v>8.0</v>
      </c>
      <c r="AJ203" s="38">
        <f t="shared" si="4"/>
        <v>1.132450331</v>
      </c>
    </row>
    <row r="204">
      <c r="A204" s="69" t="s">
        <v>640</v>
      </c>
      <c r="B204" s="69" t="s">
        <v>164</v>
      </c>
      <c r="C204" s="70">
        <v>8335.0</v>
      </c>
      <c r="D204" s="152">
        <v>69.0</v>
      </c>
      <c r="E204" s="72">
        <v>0.11290322580645151</v>
      </c>
      <c r="F204" s="73">
        <f t="shared" si="3"/>
        <v>69</v>
      </c>
      <c r="G204" s="73"/>
      <c r="H204" s="73" t="s">
        <v>1176</v>
      </c>
      <c r="I204" s="73" t="s">
        <v>1177</v>
      </c>
      <c r="J204" s="74">
        <v>43910.99157</v>
      </c>
      <c r="K204" s="41">
        <v>69.0</v>
      </c>
      <c r="L204" s="41">
        <v>3.0</v>
      </c>
      <c r="M204" s="76"/>
      <c r="N204" s="77">
        <v>1.0</v>
      </c>
      <c r="O204" s="76"/>
      <c r="P204" s="78"/>
      <c r="Q204" s="77"/>
      <c r="R204" s="65"/>
      <c r="S204" s="83">
        <f t="shared" si="1"/>
        <v>0</v>
      </c>
      <c r="T204" s="175"/>
      <c r="U204" s="88"/>
      <c r="V204" s="90">
        <f>IFERROR(__xludf.DUMMYFUNCTION("IF(COUNTUNIQUE(T204:U204,R204)=3,1,0)"),0.0)</f>
        <v>0</v>
      </c>
      <c r="W204" s="90">
        <v>0.0</v>
      </c>
      <c r="X204" s="90">
        <v>69.0</v>
      </c>
      <c r="Y204" s="90"/>
      <c r="Z204" s="92"/>
      <c r="AA204" s="92"/>
      <c r="AB204" s="92"/>
      <c r="AC204" s="92"/>
      <c r="AD204" s="92"/>
      <c r="AE204" s="93"/>
      <c r="AF204" s="93"/>
      <c r="AG204" s="93"/>
      <c r="AH204" s="93"/>
      <c r="AI204" s="94">
        <v>8.0</v>
      </c>
      <c r="AJ204" s="38">
        <f t="shared" si="4"/>
        <v>1</v>
      </c>
    </row>
    <row r="205">
      <c r="A205" s="69" t="s">
        <v>643</v>
      </c>
      <c r="B205" s="69" t="s">
        <v>164</v>
      </c>
      <c r="C205" s="70">
        <v>8336.0</v>
      </c>
      <c r="D205" s="152">
        <v>81.0</v>
      </c>
      <c r="E205" s="72">
        <v>0.2857142857142858</v>
      </c>
      <c r="F205" s="73">
        <f t="shared" si="3"/>
        <v>81</v>
      </c>
      <c r="G205" s="73"/>
      <c r="H205" s="73" t="s">
        <v>1178</v>
      </c>
      <c r="I205" s="73" t="s">
        <v>1179</v>
      </c>
      <c r="J205" s="74">
        <v>43910.99157</v>
      </c>
      <c r="K205" s="41">
        <v>81.0</v>
      </c>
      <c r="L205" s="41"/>
      <c r="M205" s="76"/>
      <c r="N205" s="76"/>
      <c r="O205" s="76"/>
      <c r="P205" s="103"/>
      <c r="Q205" s="65"/>
      <c r="R205" s="57"/>
      <c r="S205" s="83">
        <f t="shared" si="1"/>
        <v>0</v>
      </c>
      <c r="T205" s="175"/>
      <c r="U205" s="88"/>
      <c r="V205" s="90">
        <f>IFERROR(__xludf.DUMMYFUNCTION("IF(COUNTUNIQUE(T205:U205,R205)=3,1,0)"),0.0)</f>
        <v>0</v>
      </c>
      <c r="W205" s="90">
        <v>0.0</v>
      </c>
      <c r="X205" s="90">
        <v>81.0</v>
      </c>
      <c r="Y205" s="90"/>
      <c r="Z205" s="92"/>
      <c r="AA205" s="92"/>
      <c r="AB205" s="92"/>
      <c r="AC205" s="92"/>
      <c r="AD205" s="92"/>
      <c r="AE205" s="93"/>
      <c r="AF205" s="93"/>
      <c r="AG205" s="93"/>
      <c r="AH205" s="93"/>
      <c r="AI205" s="94">
        <v>8.0</v>
      </c>
      <c r="AJ205" s="38">
        <f t="shared" si="4"/>
        <v>1</v>
      </c>
    </row>
    <row r="206">
      <c r="A206" s="69" t="s">
        <v>646</v>
      </c>
      <c r="B206" s="69" t="s">
        <v>164</v>
      </c>
      <c r="C206" s="70">
        <v>8118.0</v>
      </c>
      <c r="D206" s="69">
        <v>175.0</v>
      </c>
      <c r="E206" s="72">
        <v>0.38888888888888884</v>
      </c>
      <c r="F206" s="73">
        <f t="shared" si="3"/>
        <v>175</v>
      </c>
      <c r="G206" s="73"/>
      <c r="H206" s="73" t="s">
        <v>1162</v>
      </c>
      <c r="I206" s="73" t="s">
        <v>1162</v>
      </c>
      <c r="J206" s="74">
        <v>43910.99157</v>
      </c>
      <c r="K206" s="41">
        <v>175.0</v>
      </c>
      <c r="L206" s="41"/>
      <c r="M206" s="76"/>
      <c r="N206" s="76"/>
      <c r="O206" s="76"/>
      <c r="P206" s="78"/>
      <c r="Q206" s="57"/>
      <c r="R206" s="57"/>
      <c r="S206" s="83">
        <f t="shared" si="1"/>
        <v>0</v>
      </c>
      <c r="T206" s="87"/>
      <c r="U206" s="161"/>
      <c r="V206" s="90">
        <f>IFERROR(__xludf.DUMMYFUNCTION("IF(COUNTUNIQUE(T206:U206,R206)=3,1,0)"),0.0)</f>
        <v>0</v>
      </c>
      <c r="W206" s="90">
        <v>0.0</v>
      </c>
      <c r="X206" s="90">
        <v>175.0</v>
      </c>
      <c r="Y206" s="90"/>
      <c r="Z206" s="98"/>
      <c r="AA206" s="98"/>
      <c r="AB206" s="98"/>
      <c r="AC206" s="98"/>
      <c r="AD206" s="98"/>
      <c r="AE206" s="112"/>
      <c r="AF206" s="112"/>
      <c r="AG206" s="112"/>
      <c r="AH206" s="112"/>
      <c r="AI206" s="94">
        <v>8.0</v>
      </c>
      <c r="AJ206" s="38">
        <f t="shared" si="4"/>
        <v>1</v>
      </c>
    </row>
    <row r="207">
      <c r="A207" s="101" t="s">
        <v>648</v>
      </c>
      <c r="B207" s="69" t="s">
        <v>164</v>
      </c>
      <c r="C207" s="70">
        <v>8128.0</v>
      </c>
      <c r="D207" s="152">
        <v>43.0</v>
      </c>
      <c r="E207" s="72">
        <v>0.10256410256410264</v>
      </c>
      <c r="F207" s="73">
        <f t="shared" si="3"/>
        <v>43</v>
      </c>
      <c r="G207" s="73"/>
      <c r="H207" s="73" t="s">
        <v>1180</v>
      </c>
      <c r="I207" s="73" t="s">
        <v>1180</v>
      </c>
      <c r="J207" s="102">
        <v>43910.99157</v>
      </c>
      <c r="K207" s="41">
        <v>43.0</v>
      </c>
      <c r="L207" s="41"/>
      <c r="M207" s="76"/>
      <c r="N207" s="76"/>
      <c r="O207" s="76"/>
      <c r="P207" s="103"/>
      <c r="Q207" s="57"/>
      <c r="R207" s="57"/>
      <c r="S207" s="83">
        <f t="shared" si="1"/>
        <v>0</v>
      </c>
      <c r="T207" s="87"/>
      <c r="U207" s="161"/>
      <c r="V207" s="90">
        <f>IFERROR(__xludf.DUMMYFUNCTION("IF(COUNTUNIQUE(T207:U207,R207)=3,1,0)"),0.0)</f>
        <v>0</v>
      </c>
      <c r="W207" s="90">
        <v>0.0</v>
      </c>
      <c r="X207" s="90">
        <v>43.0</v>
      </c>
      <c r="Y207" s="90"/>
      <c r="Z207" s="98"/>
      <c r="AA207" s="98"/>
      <c r="AB207" s="98"/>
      <c r="AC207" s="98"/>
      <c r="AD207" s="98"/>
      <c r="AE207" s="112"/>
      <c r="AF207" s="112"/>
      <c r="AG207" s="112"/>
      <c r="AH207" s="112"/>
      <c r="AI207" s="94">
        <v>8.0</v>
      </c>
      <c r="AJ207" s="38">
        <f t="shared" si="4"/>
        <v>1</v>
      </c>
    </row>
    <row r="208">
      <c r="A208" s="69" t="s">
        <v>650</v>
      </c>
      <c r="B208" s="69" t="s">
        <v>598</v>
      </c>
      <c r="C208" s="70">
        <v>8222.0</v>
      </c>
      <c r="D208" s="152">
        <v>102.0</v>
      </c>
      <c r="E208" s="72">
        <v>0.15909090909090917</v>
      </c>
      <c r="F208" s="73">
        <f t="shared" si="3"/>
        <v>102</v>
      </c>
      <c r="G208" s="73"/>
      <c r="H208" s="73" t="s">
        <v>1181</v>
      </c>
      <c r="I208" s="73" t="s">
        <v>1181</v>
      </c>
      <c r="J208" s="74">
        <v>43910.99156</v>
      </c>
      <c r="K208" s="41">
        <v>102.0</v>
      </c>
      <c r="L208" s="41"/>
      <c r="M208" s="76"/>
      <c r="N208" s="76"/>
      <c r="O208" s="76"/>
      <c r="P208" s="78"/>
      <c r="Q208" s="96"/>
      <c r="R208" s="57"/>
      <c r="S208" s="83">
        <f t="shared" si="1"/>
        <v>0</v>
      </c>
      <c r="T208" s="87"/>
      <c r="U208" s="161"/>
      <c r="V208" s="90">
        <f>IFERROR(__xludf.DUMMYFUNCTION("IF(COUNTUNIQUE(T208:U208,R208)=3,1,0)"),0.0)</f>
        <v>0</v>
      </c>
      <c r="W208" s="90">
        <v>0.0</v>
      </c>
      <c r="X208" s="90">
        <v>102.0</v>
      </c>
      <c r="Y208" s="90"/>
      <c r="Z208" s="92"/>
      <c r="AA208" s="92"/>
      <c r="AB208" s="92"/>
      <c r="AC208" s="92"/>
      <c r="AD208" s="92"/>
      <c r="AE208" s="93"/>
      <c r="AF208" s="93"/>
      <c r="AG208" s="93"/>
      <c r="AH208" s="93"/>
      <c r="AI208" s="94">
        <v>8.0</v>
      </c>
      <c r="AJ208" s="38">
        <f t="shared" si="4"/>
        <v>1</v>
      </c>
    </row>
    <row r="209">
      <c r="A209" s="101" t="s">
        <v>654</v>
      </c>
      <c r="B209" s="69" t="s">
        <v>164</v>
      </c>
      <c r="C209" s="70">
        <v>8225.0</v>
      </c>
      <c r="D209" s="152">
        <v>30.0</v>
      </c>
      <c r="E209" s="72">
        <v>0.25</v>
      </c>
      <c r="F209" s="73">
        <f t="shared" si="3"/>
        <v>30</v>
      </c>
      <c r="G209" s="73"/>
      <c r="H209" s="73" t="s">
        <v>1182</v>
      </c>
      <c r="I209" s="73" t="s">
        <v>1182</v>
      </c>
      <c r="J209" s="102">
        <v>43910.99156</v>
      </c>
      <c r="K209" s="41">
        <v>30.0</v>
      </c>
      <c r="L209" s="41"/>
      <c r="M209" s="167"/>
      <c r="N209" s="167"/>
      <c r="O209" s="167"/>
      <c r="P209" s="103"/>
      <c r="Q209" s="105"/>
      <c r="R209" s="57"/>
      <c r="S209" s="83">
        <f t="shared" si="1"/>
        <v>0</v>
      </c>
      <c r="T209" s="87"/>
      <c r="U209" s="161"/>
      <c r="V209" s="90">
        <f>IFERROR(__xludf.DUMMYFUNCTION("IF(COUNTUNIQUE(T209:U209,R209)=3,1,0)"),0.0)</f>
        <v>0</v>
      </c>
      <c r="W209" s="90">
        <v>0.0</v>
      </c>
      <c r="X209" s="90">
        <v>30.0</v>
      </c>
      <c r="Y209" s="90"/>
      <c r="Z209" s="98"/>
      <c r="AA209" s="98"/>
      <c r="AB209" s="98"/>
      <c r="AC209" s="98"/>
      <c r="AD209" s="98"/>
      <c r="AE209" s="112"/>
      <c r="AF209" s="112"/>
      <c r="AG209" s="112"/>
      <c r="AH209" s="112"/>
      <c r="AI209" s="94">
        <v>8.0</v>
      </c>
      <c r="AJ209" s="38">
        <f t="shared" si="4"/>
        <v>1</v>
      </c>
    </row>
    <row r="210">
      <c r="A210" s="69" t="s">
        <v>656</v>
      </c>
      <c r="B210" s="69" t="s">
        <v>164</v>
      </c>
      <c r="C210" s="70">
        <v>8317.0</v>
      </c>
      <c r="D210" s="152">
        <v>82.0</v>
      </c>
      <c r="E210" s="72">
        <v>0.07894736842105265</v>
      </c>
      <c r="F210" s="73">
        <f t="shared" si="3"/>
        <v>82</v>
      </c>
      <c r="G210" s="73"/>
      <c r="H210" s="73" t="s">
        <v>1183</v>
      </c>
      <c r="I210" s="73" t="s">
        <v>1184</v>
      </c>
      <c r="J210" s="74">
        <v>43910.99157</v>
      </c>
      <c r="K210" s="41">
        <v>82.0</v>
      </c>
      <c r="L210" s="41"/>
      <c r="M210" s="65"/>
      <c r="N210" s="65"/>
      <c r="O210" s="65">
        <v>1.0</v>
      </c>
      <c r="P210" s="65"/>
      <c r="Q210" s="96"/>
      <c r="R210" s="65"/>
      <c r="S210" s="83">
        <f t="shared" si="1"/>
        <v>0</v>
      </c>
      <c r="T210" s="87"/>
      <c r="U210" s="161"/>
      <c r="V210" s="90">
        <f>IFERROR(__xludf.DUMMYFUNCTION("IF(COUNTUNIQUE(T210:U210,R210)=3,1,0)"),0.0)</f>
        <v>0</v>
      </c>
      <c r="W210" s="90">
        <v>0.0</v>
      </c>
      <c r="X210" s="90">
        <v>82.0</v>
      </c>
      <c r="Y210" s="90"/>
      <c r="Z210" s="92"/>
      <c r="AA210" s="92"/>
      <c r="AB210" s="92"/>
      <c r="AC210" s="92"/>
      <c r="AD210" s="92"/>
      <c r="AE210" s="93"/>
      <c r="AF210" s="93"/>
      <c r="AG210" s="93"/>
      <c r="AH210" s="93"/>
      <c r="AI210" s="94">
        <v>8.0</v>
      </c>
      <c r="AJ210" s="38">
        <f t="shared" si="4"/>
        <v>1</v>
      </c>
    </row>
    <row r="211">
      <c r="A211" s="69" t="s">
        <v>658</v>
      </c>
      <c r="B211" s="69" t="s">
        <v>164</v>
      </c>
      <c r="C211" s="70">
        <v>8136.0</v>
      </c>
      <c r="D211" s="152">
        <v>138.0</v>
      </c>
      <c r="E211" s="72">
        <v>0.12195121951219523</v>
      </c>
      <c r="F211" s="73">
        <f t="shared" si="3"/>
        <v>138</v>
      </c>
      <c r="G211" s="73"/>
      <c r="H211" s="73" t="s">
        <v>1185</v>
      </c>
      <c r="I211" s="73" t="s">
        <v>1185</v>
      </c>
      <c r="J211" s="74">
        <v>43910.92</v>
      </c>
      <c r="K211" s="41">
        <v>138.0</v>
      </c>
      <c r="L211" s="41"/>
      <c r="M211" s="65"/>
      <c r="N211" s="65"/>
      <c r="O211" s="65"/>
      <c r="P211" s="78"/>
      <c r="Q211" s="65"/>
      <c r="R211" s="65"/>
      <c r="S211" s="83">
        <f t="shared" si="1"/>
        <v>0</v>
      </c>
      <c r="T211" s="87"/>
      <c r="U211" s="161"/>
      <c r="V211" s="90">
        <f>IFERROR(__xludf.DUMMYFUNCTION("IF(COUNTUNIQUE(T211:U211,R211)=3,1,0)"),0.0)</f>
        <v>0</v>
      </c>
      <c r="W211" s="90">
        <v>0.0</v>
      </c>
      <c r="X211" s="90">
        <v>138.0</v>
      </c>
      <c r="Y211" s="90"/>
      <c r="Z211" s="92"/>
      <c r="AA211" s="92"/>
      <c r="AB211" s="92"/>
      <c r="AC211" s="92"/>
      <c r="AD211" s="92"/>
      <c r="AE211" s="93"/>
      <c r="AF211" s="93"/>
      <c r="AG211" s="93"/>
      <c r="AH211" s="93"/>
      <c r="AI211" s="94">
        <v>8.0</v>
      </c>
      <c r="AJ211" s="38">
        <f t="shared" si="4"/>
        <v>1</v>
      </c>
    </row>
    <row r="212">
      <c r="A212" s="69" t="s">
        <v>660</v>
      </c>
      <c r="B212" s="69" t="s">
        <v>598</v>
      </c>
      <c r="C212" s="70">
        <v>8231.0</v>
      </c>
      <c r="D212" s="152">
        <v>19.0</v>
      </c>
      <c r="E212" s="72">
        <v>0.7272727272727273</v>
      </c>
      <c r="F212" s="73">
        <f t="shared" si="3"/>
        <v>19</v>
      </c>
      <c r="G212" s="73"/>
      <c r="H212" s="73" t="s">
        <v>1163</v>
      </c>
      <c r="I212" s="73" t="s">
        <v>1163</v>
      </c>
      <c r="J212" s="74">
        <v>43910.87847</v>
      </c>
      <c r="K212" s="41">
        <v>19.0</v>
      </c>
      <c r="L212" s="41"/>
      <c r="M212" s="167"/>
      <c r="N212" s="167"/>
      <c r="O212" s="167"/>
      <c r="P212" s="103"/>
      <c r="Q212" s="57"/>
      <c r="R212" s="57"/>
      <c r="S212" s="83">
        <f t="shared" si="1"/>
        <v>0</v>
      </c>
      <c r="T212" s="175"/>
      <c r="U212" s="161"/>
      <c r="V212" s="90">
        <f>IFERROR(__xludf.DUMMYFUNCTION("IF(COUNTUNIQUE(T212:U212,R212)=3,1,0)"),0.0)</f>
        <v>0</v>
      </c>
      <c r="W212" s="90">
        <v>0.0</v>
      </c>
      <c r="X212" s="90">
        <v>19.0</v>
      </c>
      <c r="Y212" s="90"/>
      <c r="Z212" s="98"/>
      <c r="AA212" s="98"/>
      <c r="AB212" s="98"/>
      <c r="AC212" s="98"/>
      <c r="AD212" s="98"/>
      <c r="AE212" s="112"/>
      <c r="AF212" s="112"/>
      <c r="AG212" s="112"/>
      <c r="AH212" s="112"/>
      <c r="AI212" s="94">
        <v>8.0</v>
      </c>
      <c r="AJ212" s="38">
        <f t="shared" si="4"/>
        <v>1</v>
      </c>
    </row>
    <row r="213">
      <c r="A213" s="69" t="s">
        <v>662</v>
      </c>
      <c r="B213" s="69" t="s">
        <v>164</v>
      </c>
      <c r="C213" s="70">
        <v>8216.0</v>
      </c>
      <c r="D213" s="152">
        <v>83.0</v>
      </c>
      <c r="E213" s="72">
        <v>0.2028985507246377</v>
      </c>
      <c r="F213" s="73">
        <f t="shared" si="3"/>
        <v>83</v>
      </c>
      <c r="G213" s="73"/>
      <c r="H213" s="73" t="s">
        <v>1122</v>
      </c>
      <c r="I213" s="73" t="s">
        <v>1125</v>
      </c>
      <c r="J213" s="74">
        <v>43910.99156</v>
      </c>
      <c r="K213" s="41">
        <v>83.0</v>
      </c>
      <c r="L213" s="41"/>
      <c r="M213" s="57"/>
      <c r="N213" s="57"/>
      <c r="O213" s="57"/>
      <c r="P213" s="78"/>
      <c r="Q213" s="77"/>
      <c r="R213" s="57"/>
      <c r="S213" s="83">
        <f t="shared" si="1"/>
        <v>0</v>
      </c>
      <c r="T213" s="203"/>
      <c r="U213" s="161"/>
      <c r="V213" s="90">
        <f>IFERROR(__xludf.DUMMYFUNCTION("IF(COUNTUNIQUE(T213:U213,R213)=3,1,0)"),0.0)</f>
        <v>0</v>
      </c>
      <c r="W213" s="90">
        <v>0.0</v>
      </c>
      <c r="X213" s="90">
        <v>83.0</v>
      </c>
      <c r="Y213" s="90"/>
      <c r="Z213" s="98"/>
      <c r="AA213" s="98"/>
      <c r="AB213" s="98"/>
      <c r="AC213" s="98"/>
      <c r="AD213" s="98"/>
      <c r="AE213" s="112"/>
      <c r="AF213" s="112"/>
      <c r="AG213" s="112"/>
      <c r="AH213" s="112"/>
      <c r="AI213" s="94">
        <v>8.0</v>
      </c>
      <c r="AJ213" s="38">
        <f t="shared" si="4"/>
        <v>1</v>
      </c>
    </row>
    <row r="214">
      <c r="A214" s="69" t="s">
        <v>664</v>
      </c>
      <c r="B214" s="69" t="s">
        <v>164</v>
      </c>
      <c r="C214" s="70">
        <v>8436.0</v>
      </c>
      <c r="D214" s="152">
        <v>110.0</v>
      </c>
      <c r="E214" s="72">
        <v>0.07843137254901955</v>
      </c>
      <c r="F214" s="73">
        <f t="shared" si="3"/>
        <v>110</v>
      </c>
      <c r="G214" s="73"/>
      <c r="H214" s="73" t="s">
        <v>1186</v>
      </c>
      <c r="I214" s="73" t="s">
        <v>1186</v>
      </c>
      <c r="J214" s="74">
        <v>43910.99157</v>
      </c>
      <c r="K214" s="41">
        <v>110.0</v>
      </c>
      <c r="L214" s="41">
        <v>5.0</v>
      </c>
      <c r="M214" s="57"/>
      <c r="N214" s="57"/>
      <c r="O214" s="57"/>
      <c r="P214" s="103"/>
      <c r="Q214" s="57"/>
      <c r="R214" s="57"/>
      <c r="S214" s="83">
        <f t="shared" si="1"/>
        <v>0</v>
      </c>
      <c r="T214" s="87"/>
      <c r="U214" s="161"/>
      <c r="V214" s="90">
        <f>IFERROR(__xludf.DUMMYFUNCTION("IF(COUNTUNIQUE(T214:U214,R214)=3,1,0)"),0.0)</f>
        <v>0</v>
      </c>
      <c r="W214" s="90">
        <v>0.0</v>
      </c>
      <c r="X214" s="90">
        <v>110.0</v>
      </c>
      <c r="Y214" s="90"/>
      <c r="Z214" s="98"/>
      <c r="AA214" s="98"/>
      <c r="AB214" s="98"/>
      <c r="AC214" s="98"/>
      <c r="AD214" s="98"/>
      <c r="AE214" s="112"/>
      <c r="AF214" s="112"/>
      <c r="AG214" s="112"/>
      <c r="AH214" s="112"/>
      <c r="AI214" s="94">
        <v>8.0</v>
      </c>
      <c r="AJ214" s="38">
        <f t="shared" si="4"/>
        <v>1</v>
      </c>
    </row>
    <row r="215">
      <c r="A215" s="69" t="s">
        <v>667</v>
      </c>
      <c r="B215" s="69" t="s">
        <v>164</v>
      </c>
      <c r="C215" s="70">
        <v>8119.0</v>
      </c>
      <c r="D215" s="152">
        <v>117.0</v>
      </c>
      <c r="E215" s="72">
        <v>0.06363636363636371</v>
      </c>
      <c r="F215" s="73">
        <f t="shared" si="3"/>
        <v>117</v>
      </c>
      <c r="G215" s="73"/>
      <c r="H215" s="73" t="s">
        <v>1187</v>
      </c>
      <c r="I215" s="73" t="s">
        <v>1187</v>
      </c>
      <c r="J215" s="74">
        <v>43910.99157</v>
      </c>
      <c r="K215" s="41">
        <v>117.0</v>
      </c>
      <c r="L215" s="41"/>
      <c r="M215" s="65"/>
      <c r="N215" s="65"/>
      <c r="O215" s="65">
        <v>1.0</v>
      </c>
      <c r="P215" s="78"/>
      <c r="Q215" s="65"/>
      <c r="R215" s="65"/>
      <c r="S215" s="83">
        <f t="shared" si="1"/>
        <v>0</v>
      </c>
      <c r="T215" s="87"/>
      <c r="U215" s="161"/>
      <c r="V215" s="90">
        <f>IFERROR(__xludf.DUMMYFUNCTION("IF(COUNTUNIQUE(T215:U215,R215)=3,1,0)"),0.0)</f>
        <v>0</v>
      </c>
      <c r="W215" s="90">
        <v>0.0</v>
      </c>
      <c r="X215" s="90">
        <v>117.0</v>
      </c>
      <c r="Y215" s="90"/>
      <c r="Z215" s="92"/>
      <c r="AA215" s="92"/>
      <c r="AB215" s="92"/>
      <c r="AC215" s="92"/>
      <c r="AD215" s="92"/>
      <c r="AE215" s="93"/>
      <c r="AF215" s="93"/>
      <c r="AG215" s="93"/>
      <c r="AH215" s="93"/>
      <c r="AI215" s="94">
        <v>8.0</v>
      </c>
      <c r="AJ215" s="38">
        <f t="shared" si="4"/>
        <v>1</v>
      </c>
    </row>
    <row r="216">
      <c r="A216" s="69" t="s">
        <v>670</v>
      </c>
      <c r="B216" s="69" t="s">
        <v>164</v>
      </c>
      <c r="C216" s="70">
        <v>8415.0</v>
      </c>
      <c r="D216" s="152">
        <v>96.0</v>
      </c>
      <c r="E216" s="72">
        <v>0.352112676056338</v>
      </c>
      <c r="F216" s="73">
        <f t="shared" si="3"/>
        <v>96</v>
      </c>
      <c r="G216" s="73"/>
      <c r="H216" s="73" t="s">
        <v>1188</v>
      </c>
      <c r="I216" s="73" t="s">
        <v>1188</v>
      </c>
      <c r="J216" s="74">
        <v>43910.57292</v>
      </c>
      <c r="K216" s="41">
        <v>96.0</v>
      </c>
      <c r="L216" s="41"/>
      <c r="M216" s="65"/>
      <c r="N216" s="65"/>
      <c r="O216" s="65"/>
      <c r="P216" s="78"/>
      <c r="Q216" s="65"/>
      <c r="R216" s="57"/>
      <c r="S216" s="83">
        <f t="shared" si="1"/>
        <v>0</v>
      </c>
      <c r="T216" s="87"/>
      <c r="U216" s="88"/>
      <c r="V216" s="90">
        <f>IFERROR(__xludf.DUMMYFUNCTION("IF(COUNTUNIQUE(T216:U216,R216)=3,1,0)"),0.0)</f>
        <v>0</v>
      </c>
      <c r="W216" s="90">
        <v>0.0</v>
      </c>
      <c r="X216" s="90">
        <v>96.0</v>
      </c>
      <c r="Y216" s="90"/>
      <c r="Z216" s="92"/>
      <c r="AA216" s="92"/>
      <c r="AB216" s="92"/>
      <c r="AC216" s="92"/>
      <c r="AD216" s="92"/>
      <c r="AE216" s="93"/>
      <c r="AF216" s="93"/>
      <c r="AG216" s="93"/>
      <c r="AH216" s="93"/>
      <c r="AI216" s="94">
        <v>8.0</v>
      </c>
      <c r="AJ216" s="38">
        <f t="shared" si="4"/>
        <v>1</v>
      </c>
    </row>
    <row r="217">
      <c r="A217" s="101" t="s">
        <v>672</v>
      </c>
      <c r="B217" s="69" t="s">
        <v>164</v>
      </c>
      <c r="C217" s="70">
        <v>8226.0</v>
      </c>
      <c r="D217" s="152">
        <v>182.0</v>
      </c>
      <c r="E217" s="72">
        <v>0.18181818181818188</v>
      </c>
      <c r="F217" s="73">
        <f t="shared" si="3"/>
        <v>182</v>
      </c>
      <c r="G217" s="73"/>
      <c r="H217" s="73" t="s">
        <v>1162</v>
      </c>
      <c r="I217" s="73" t="s">
        <v>1169</v>
      </c>
      <c r="J217" s="102">
        <v>43910.92</v>
      </c>
      <c r="K217" s="41">
        <v>182.0</v>
      </c>
      <c r="L217" s="41"/>
      <c r="M217" s="65"/>
      <c r="N217" s="65"/>
      <c r="O217" s="65"/>
      <c r="P217" s="65"/>
      <c r="Q217" s="65"/>
      <c r="R217" s="65"/>
      <c r="S217" s="83">
        <f t="shared" si="1"/>
        <v>0</v>
      </c>
      <c r="T217" s="87"/>
      <c r="U217" s="161"/>
      <c r="V217" s="90">
        <f>IFERROR(__xludf.DUMMYFUNCTION("IF(COUNTUNIQUE(T217:U217,R217)=3,1,0)"),0.0)</f>
        <v>0</v>
      </c>
      <c r="W217" s="90">
        <v>0.0</v>
      </c>
      <c r="X217" s="90">
        <v>182.0</v>
      </c>
      <c r="Y217" s="90"/>
      <c r="Z217" s="92"/>
      <c r="AA217" s="92"/>
      <c r="AB217" s="92"/>
      <c r="AC217" s="92"/>
      <c r="AD217" s="92"/>
      <c r="AE217" s="93"/>
      <c r="AF217" s="93"/>
      <c r="AG217" s="93"/>
      <c r="AH217" s="93"/>
      <c r="AI217" s="94">
        <v>8.0</v>
      </c>
      <c r="AJ217" s="38">
        <f t="shared" si="4"/>
        <v>1</v>
      </c>
    </row>
    <row r="218">
      <c r="A218" s="69" t="s">
        <v>675</v>
      </c>
      <c r="B218" s="69" t="s">
        <v>164</v>
      </c>
      <c r="C218" s="70">
        <v>8325.0</v>
      </c>
      <c r="D218" s="152">
        <v>8.0</v>
      </c>
      <c r="E218" s="72">
        <v>0.6000000000000001</v>
      </c>
      <c r="F218" s="73">
        <f t="shared" si="3"/>
        <v>8</v>
      </c>
      <c r="G218" s="73"/>
      <c r="H218" s="73" t="s">
        <v>1189</v>
      </c>
      <c r="I218" s="73" t="s">
        <v>1189</v>
      </c>
      <c r="J218" s="74">
        <v>43910.60556</v>
      </c>
      <c r="K218" s="41">
        <v>8.0</v>
      </c>
      <c r="L218" s="41"/>
      <c r="M218" s="57"/>
      <c r="N218" s="57"/>
      <c r="O218" s="57">
        <v>1.0</v>
      </c>
      <c r="P218" s="103"/>
      <c r="Q218" s="65"/>
      <c r="R218" s="65"/>
      <c r="S218" s="83">
        <f t="shared" si="1"/>
        <v>0</v>
      </c>
      <c r="T218" s="175"/>
      <c r="U218" s="161"/>
      <c r="V218" s="90">
        <f>IFERROR(__xludf.DUMMYFUNCTION("IF(COUNTUNIQUE(T218:U218,R218)=3,1,0)"),0.0)</f>
        <v>0</v>
      </c>
      <c r="W218" s="90">
        <v>0.0</v>
      </c>
      <c r="X218" s="90">
        <v>8.0</v>
      </c>
      <c r="Y218" s="90"/>
      <c r="Z218" s="98"/>
      <c r="AA218" s="98"/>
      <c r="AB218" s="98"/>
      <c r="AC218" s="98"/>
      <c r="AD218" s="98"/>
      <c r="AE218" s="112"/>
      <c r="AF218" s="112"/>
      <c r="AG218" s="112"/>
      <c r="AH218" s="112"/>
      <c r="AI218" s="94">
        <v>8.0</v>
      </c>
      <c r="AJ218" s="38">
        <f t="shared" si="4"/>
        <v>1</v>
      </c>
    </row>
    <row r="219">
      <c r="A219" s="69" t="s">
        <v>677</v>
      </c>
      <c r="B219" s="69" t="s">
        <v>164</v>
      </c>
      <c r="C219" s="70">
        <v>8127.0</v>
      </c>
      <c r="D219" s="152">
        <v>98.0</v>
      </c>
      <c r="E219" s="72">
        <v>0.5806451612903225</v>
      </c>
      <c r="F219" s="73">
        <f t="shared" si="3"/>
        <v>98</v>
      </c>
      <c r="G219" s="73"/>
      <c r="H219" s="73" t="s">
        <v>1190</v>
      </c>
      <c r="I219" s="73" t="s">
        <v>1190</v>
      </c>
      <c r="J219" s="74">
        <v>43910.99157</v>
      </c>
      <c r="K219" s="41">
        <v>98.0</v>
      </c>
      <c r="L219" s="41"/>
      <c r="M219" s="65"/>
      <c r="N219" s="65"/>
      <c r="O219" s="65"/>
      <c r="P219" s="78"/>
      <c r="Q219" s="198"/>
      <c r="R219" s="65"/>
      <c r="S219" s="83">
        <f t="shared" si="1"/>
        <v>0</v>
      </c>
      <c r="T219" s="87"/>
      <c r="U219" s="88"/>
      <c r="V219" s="90">
        <f>IFERROR(__xludf.DUMMYFUNCTION("IF(COUNTUNIQUE(T219:U219,R219)=3,1,0)"),0.0)</f>
        <v>0</v>
      </c>
      <c r="W219" s="90">
        <v>0.0</v>
      </c>
      <c r="X219" s="90">
        <v>98.0</v>
      </c>
      <c r="Y219" s="90"/>
      <c r="Z219" s="92"/>
      <c r="AA219" s="92"/>
      <c r="AB219" s="92"/>
      <c r="AC219" s="92"/>
      <c r="AD219" s="92"/>
      <c r="AE219" s="93"/>
      <c r="AF219" s="93"/>
      <c r="AG219" s="93"/>
      <c r="AH219" s="93"/>
      <c r="AI219" s="94">
        <v>8.0</v>
      </c>
      <c r="AJ219" s="38">
        <f t="shared" si="4"/>
        <v>1</v>
      </c>
    </row>
    <row r="220">
      <c r="A220" s="101" t="s">
        <v>680</v>
      </c>
      <c r="B220" s="69" t="s">
        <v>164</v>
      </c>
      <c r="C220" s="70">
        <v>8326.0</v>
      </c>
      <c r="D220" s="152">
        <v>43.0</v>
      </c>
      <c r="E220" s="72">
        <v>0.07499999999999996</v>
      </c>
      <c r="F220" s="73">
        <f t="shared" si="3"/>
        <v>43</v>
      </c>
      <c r="G220" s="73"/>
      <c r="H220" s="73" t="s">
        <v>1191</v>
      </c>
      <c r="I220" s="73" t="s">
        <v>1192</v>
      </c>
      <c r="J220" s="102">
        <v>43910.5</v>
      </c>
      <c r="K220" s="41">
        <v>43.0</v>
      </c>
      <c r="L220" s="41"/>
      <c r="M220" s="65"/>
      <c r="N220" s="65"/>
      <c r="O220" s="65"/>
      <c r="P220" s="173"/>
      <c r="Q220" s="65"/>
      <c r="R220" s="65"/>
      <c r="S220" s="83">
        <f t="shared" si="1"/>
        <v>0</v>
      </c>
      <c r="T220" s="87"/>
      <c r="U220" s="88"/>
      <c r="V220" s="90">
        <f>IFERROR(__xludf.DUMMYFUNCTION("IF(COUNTUNIQUE(T220:U220,R220)=3,1,0)"),0.0)</f>
        <v>0</v>
      </c>
      <c r="W220" s="90">
        <v>0.0</v>
      </c>
      <c r="X220" s="90">
        <v>43.0</v>
      </c>
      <c r="Y220" s="90"/>
      <c r="Z220" s="92"/>
      <c r="AA220" s="92"/>
      <c r="AB220" s="92"/>
      <c r="AC220" s="92"/>
      <c r="AD220" s="92"/>
      <c r="AE220" s="93"/>
      <c r="AF220" s="93"/>
      <c r="AG220" s="93"/>
      <c r="AH220" s="93"/>
      <c r="AI220" s="94">
        <v>8.0</v>
      </c>
      <c r="AJ220" s="38">
        <f t="shared" si="4"/>
        <v>1</v>
      </c>
    </row>
    <row r="221">
      <c r="A221" s="69" t="s">
        <v>683</v>
      </c>
      <c r="B221" s="69" t="s">
        <v>164</v>
      </c>
      <c r="C221" s="70">
        <v>8437.0</v>
      </c>
      <c r="D221" s="152">
        <v>74.0</v>
      </c>
      <c r="E221" s="72">
        <v>0.27586206896551735</v>
      </c>
      <c r="F221" s="73">
        <f t="shared" si="3"/>
        <v>74</v>
      </c>
      <c r="G221" s="73"/>
      <c r="H221" s="73" t="s">
        <v>1193</v>
      </c>
      <c r="I221" s="73" t="s">
        <v>1194</v>
      </c>
      <c r="J221" s="74">
        <v>43910.99157</v>
      </c>
      <c r="K221" s="41">
        <v>74.0</v>
      </c>
      <c r="L221" s="41"/>
      <c r="M221" s="65"/>
      <c r="N221" s="65"/>
      <c r="O221" s="65">
        <v>1.0</v>
      </c>
      <c r="P221" s="78"/>
      <c r="Q221" s="65"/>
      <c r="R221" s="65"/>
      <c r="S221" s="83">
        <f t="shared" si="1"/>
        <v>0</v>
      </c>
      <c r="T221" s="87"/>
      <c r="U221" s="88"/>
      <c r="V221" s="90">
        <f>IFERROR(__xludf.DUMMYFUNCTION("IF(COUNTUNIQUE(T221:U221,R221)=3,1,0)"),0.0)</f>
        <v>0</v>
      </c>
      <c r="W221" s="90">
        <v>0.0</v>
      </c>
      <c r="X221" s="90">
        <v>74.0</v>
      </c>
      <c r="Y221" s="90"/>
      <c r="Z221" s="92"/>
      <c r="AA221" s="92"/>
      <c r="AB221" s="92"/>
      <c r="AC221" s="92"/>
      <c r="AD221" s="92"/>
      <c r="AE221" s="93"/>
      <c r="AF221" s="93"/>
      <c r="AG221" s="93"/>
      <c r="AH221" s="93"/>
      <c r="AI221" s="94">
        <v>8.0</v>
      </c>
      <c r="AJ221" s="38">
        <f t="shared" si="4"/>
        <v>1</v>
      </c>
    </row>
    <row r="222">
      <c r="A222" s="69" t="s">
        <v>686</v>
      </c>
      <c r="B222" s="69" t="s">
        <v>598</v>
      </c>
      <c r="C222" s="70">
        <v>8111.0</v>
      </c>
      <c r="D222" s="152">
        <v>341.0</v>
      </c>
      <c r="E222" s="72">
        <v>0.05246913580246915</v>
      </c>
      <c r="F222" s="73">
        <f t="shared" si="3"/>
        <v>341</v>
      </c>
      <c r="G222" s="73"/>
      <c r="H222" s="73" t="s">
        <v>1195</v>
      </c>
      <c r="I222" s="73" t="s">
        <v>1195</v>
      </c>
      <c r="J222" s="74">
        <v>43910.72917</v>
      </c>
      <c r="K222" s="41">
        <v>341.0</v>
      </c>
      <c r="L222" s="41">
        <v>8.0</v>
      </c>
      <c r="M222" s="65">
        <v>1500.0</v>
      </c>
      <c r="N222" s="65"/>
      <c r="O222" s="65"/>
      <c r="P222" s="78"/>
      <c r="Q222" s="65"/>
      <c r="R222" s="57"/>
      <c r="S222" s="83">
        <f t="shared" si="1"/>
        <v>0</v>
      </c>
      <c r="T222" s="87"/>
      <c r="U222" s="88"/>
      <c r="V222" s="90">
        <f>IFERROR(__xludf.DUMMYFUNCTION("IF(COUNTUNIQUE(T222:U222,R222)=3,1,0)"),0.0)</f>
        <v>0</v>
      </c>
      <c r="W222" s="90">
        <v>0.0</v>
      </c>
      <c r="X222" s="90">
        <v>341.0</v>
      </c>
      <c r="Y222" s="90"/>
      <c r="Z222" s="92"/>
      <c r="AA222" s="92"/>
      <c r="AB222" s="92"/>
      <c r="AC222" s="92"/>
      <c r="AD222" s="92"/>
      <c r="AE222" s="93"/>
      <c r="AF222" s="93"/>
      <c r="AG222" s="93"/>
      <c r="AH222" s="93"/>
      <c r="AI222" s="94">
        <v>8.0</v>
      </c>
      <c r="AJ222" s="38">
        <f t="shared" si="4"/>
        <v>1</v>
      </c>
    </row>
    <row r="223">
      <c r="A223" s="69" t="s">
        <v>688</v>
      </c>
      <c r="B223" s="69" t="s">
        <v>164</v>
      </c>
      <c r="C223" s="70">
        <v>8416.0</v>
      </c>
      <c r="D223" s="152">
        <v>144.0</v>
      </c>
      <c r="E223" s="72">
        <v>0.1428571428571428</v>
      </c>
      <c r="F223" s="73">
        <f t="shared" si="3"/>
        <v>144</v>
      </c>
      <c r="G223" s="73"/>
      <c r="H223" s="73" t="s">
        <v>1196</v>
      </c>
      <c r="I223" s="73" t="s">
        <v>1197</v>
      </c>
      <c r="J223" s="74">
        <v>43910.57292</v>
      </c>
      <c r="K223" s="41">
        <v>144.0</v>
      </c>
      <c r="L223" s="41"/>
      <c r="M223" s="65"/>
      <c r="N223" s="65"/>
      <c r="O223" s="65"/>
      <c r="P223" s="78"/>
      <c r="Q223" s="65"/>
      <c r="R223" s="57"/>
      <c r="S223" s="83">
        <f t="shared" si="1"/>
        <v>0</v>
      </c>
      <c r="T223" s="87"/>
      <c r="U223" s="88"/>
      <c r="V223" s="90">
        <f>IFERROR(__xludf.DUMMYFUNCTION("IF(COUNTUNIQUE(T223:U223,R223)=3,1,0)"),0.0)</f>
        <v>0</v>
      </c>
      <c r="W223" s="90">
        <v>0.0</v>
      </c>
      <c r="X223" s="90">
        <v>144.0</v>
      </c>
      <c r="Y223" s="90"/>
      <c r="Z223" s="206"/>
      <c r="AA223" s="206"/>
      <c r="AB223" s="92"/>
      <c r="AC223" s="92"/>
      <c r="AD223" s="92"/>
      <c r="AE223" s="93"/>
      <c r="AF223" s="93"/>
      <c r="AG223" s="93"/>
      <c r="AH223" s="93"/>
      <c r="AI223" s="94">
        <v>8.0</v>
      </c>
      <c r="AJ223" s="38">
        <f t="shared" si="4"/>
        <v>1</v>
      </c>
    </row>
    <row r="224">
      <c r="A224" s="69" t="s">
        <v>691</v>
      </c>
      <c r="B224" s="69" t="s">
        <v>164</v>
      </c>
      <c r="C224" s="70">
        <v>8327.0</v>
      </c>
      <c r="D224" s="152">
        <v>13.0</v>
      </c>
      <c r="E224" s="72">
        <v>0.30000000000000004</v>
      </c>
      <c r="F224" s="73">
        <f t="shared" si="3"/>
        <v>13</v>
      </c>
      <c r="G224" s="73"/>
      <c r="H224" s="73" t="s">
        <v>1198</v>
      </c>
      <c r="I224" s="73" t="s">
        <v>1198</v>
      </c>
      <c r="J224" s="74">
        <v>43910.99156</v>
      </c>
      <c r="K224" s="41">
        <v>13.0</v>
      </c>
      <c r="L224" s="41"/>
      <c r="M224" s="57"/>
      <c r="N224" s="57"/>
      <c r="O224" s="57"/>
      <c r="P224" s="103"/>
      <c r="Q224" s="57"/>
      <c r="R224" s="57"/>
      <c r="S224" s="83">
        <f t="shared" si="1"/>
        <v>0</v>
      </c>
      <c r="T224" s="87"/>
      <c r="U224" s="88"/>
      <c r="V224" s="90">
        <f>IFERROR(__xludf.DUMMYFUNCTION("IF(COUNTUNIQUE(T224:U224,R224)=3,1,0)"),0.0)</f>
        <v>0</v>
      </c>
      <c r="W224" s="90">
        <v>0.0</v>
      </c>
      <c r="X224" s="90">
        <v>13.0</v>
      </c>
      <c r="Y224" s="90"/>
      <c r="Z224" s="98"/>
      <c r="AA224" s="98"/>
      <c r="AB224" s="98"/>
      <c r="AC224" s="98"/>
      <c r="AD224" s="98"/>
      <c r="AE224" s="112"/>
      <c r="AF224" s="112"/>
      <c r="AG224" s="112"/>
      <c r="AH224" s="112"/>
      <c r="AI224" s="94">
        <v>8.0</v>
      </c>
      <c r="AJ224" s="38">
        <f t="shared" si="4"/>
        <v>1</v>
      </c>
    </row>
    <row r="225">
      <c r="A225" s="69" t="s">
        <v>693</v>
      </c>
      <c r="B225" s="69" t="s">
        <v>598</v>
      </c>
      <c r="C225" s="70">
        <v>8421.0</v>
      </c>
      <c r="D225" s="152">
        <v>50.0</v>
      </c>
      <c r="E225" s="72">
        <v>0.08695652173913038</v>
      </c>
      <c r="F225" s="73">
        <f t="shared" si="3"/>
        <v>50</v>
      </c>
      <c r="G225" s="73"/>
      <c r="H225" s="73" t="s">
        <v>1117</v>
      </c>
      <c r="I225" s="73" t="s">
        <v>1117</v>
      </c>
      <c r="J225" s="74">
        <v>43910.64583</v>
      </c>
      <c r="K225" s="41">
        <v>50.0</v>
      </c>
      <c r="L225" s="41"/>
      <c r="M225" s="65"/>
      <c r="N225" s="65"/>
      <c r="O225" s="65"/>
      <c r="P225" s="207"/>
      <c r="Q225" s="65"/>
      <c r="R225" s="65"/>
      <c r="S225" s="83">
        <f t="shared" si="1"/>
        <v>0</v>
      </c>
      <c r="T225" s="87"/>
      <c r="U225" s="88"/>
      <c r="V225" s="90">
        <f>IFERROR(__xludf.DUMMYFUNCTION("IF(COUNTUNIQUE(T225:U225,R225)=3,1,0)"),0.0)</f>
        <v>0</v>
      </c>
      <c r="W225" s="90">
        <v>0.0</v>
      </c>
      <c r="X225" s="90">
        <v>50.0</v>
      </c>
      <c r="Y225" s="90"/>
      <c r="Z225" s="92"/>
      <c r="AA225" s="92"/>
      <c r="AB225" s="92"/>
      <c r="AC225" s="92"/>
      <c r="AD225" s="92"/>
      <c r="AE225" s="93"/>
      <c r="AF225" s="93"/>
      <c r="AG225" s="93"/>
      <c r="AH225" s="93"/>
      <c r="AI225" s="94">
        <v>8.0</v>
      </c>
      <c r="AJ225" s="38">
        <f t="shared" si="4"/>
        <v>1</v>
      </c>
    </row>
    <row r="226">
      <c r="A226" s="69" t="s">
        <v>697</v>
      </c>
      <c r="B226" s="69" t="s">
        <v>164</v>
      </c>
      <c r="C226" s="70">
        <v>8337.0</v>
      </c>
      <c r="D226" s="152">
        <v>28.0</v>
      </c>
      <c r="E226" s="72">
        <v>0.3999999999999999</v>
      </c>
      <c r="F226" s="73">
        <f t="shared" si="3"/>
        <v>28</v>
      </c>
      <c r="G226" s="73"/>
      <c r="H226" s="73" t="s">
        <v>1199</v>
      </c>
      <c r="I226" s="73" t="s">
        <v>1199</v>
      </c>
      <c r="J226" s="74">
        <v>43910.99157</v>
      </c>
      <c r="K226" s="41">
        <v>28.0</v>
      </c>
      <c r="L226" s="41"/>
      <c r="M226" s="65"/>
      <c r="N226" s="65"/>
      <c r="O226" s="65">
        <v>1.0</v>
      </c>
      <c r="P226" s="78"/>
      <c r="Q226" s="65"/>
      <c r="R226" s="65"/>
      <c r="S226" s="83">
        <f t="shared" si="1"/>
        <v>0</v>
      </c>
      <c r="T226" s="87"/>
      <c r="U226" s="88"/>
      <c r="V226" s="90">
        <f>IFERROR(__xludf.DUMMYFUNCTION("IF(COUNTUNIQUE(T226:U226,R226)=3,1,0)"),0.0)</f>
        <v>0</v>
      </c>
      <c r="W226" s="90">
        <v>0.0</v>
      </c>
      <c r="X226" s="90">
        <v>28.0</v>
      </c>
      <c r="Y226" s="90"/>
      <c r="Z226" s="92"/>
      <c r="AA226" s="92"/>
      <c r="AB226" s="92"/>
      <c r="AC226" s="92"/>
      <c r="AD226" s="92"/>
      <c r="AE226" s="93"/>
      <c r="AF226" s="93"/>
      <c r="AG226" s="93"/>
      <c r="AH226" s="93"/>
      <c r="AI226" s="94">
        <v>8.0</v>
      </c>
      <c r="AJ226" s="38">
        <f t="shared" si="4"/>
        <v>1</v>
      </c>
    </row>
    <row r="227">
      <c r="A227" s="69" t="s">
        <v>700</v>
      </c>
      <c r="B227" s="69" t="s">
        <v>164</v>
      </c>
      <c r="C227" s="70">
        <v>8417.0</v>
      </c>
      <c r="D227" s="152">
        <v>76.0</v>
      </c>
      <c r="E227" s="72">
        <v>0.08571428571428563</v>
      </c>
      <c r="F227" s="73">
        <f t="shared" si="3"/>
        <v>76</v>
      </c>
      <c r="G227" s="73"/>
      <c r="H227" s="73" t="s">
        <v>1200</v>
      </c>
      <c r="I227" s="73" t="s">
        <v>1200</v>
      </c>
      <c r="J227" s="74">
        <v>43910.99157</v>
      </c>
      <c r="K227" s="41">
        <v>76.0</v>
      </c>
      <c r="L227" s="65"/>
      <c r="M227" s="65"/>
      <c r="N227" s="65"/>
      <c r="O227" s="65"/>
      <c r="P227" s="78"/>
      <c r="Q227" s="65"/>
      <c r="R227" s="65"/>
      <c r="S227" s="83">
        <f t="shared" si="1"/>
        <v>0</v>
      </c>
      <c r="T227" s="87"/>
      <c r="U227" s="170"/>
      <c r="V227" s="90">
        <f>IFERROR(__xludf.DUMMYFUNCTION("IF(COUNTUNIQUE(T227:U227,R227)=3,1,0)"),0.0)</f>
        <v>0</v>
      </c>
      <c r="W227" s="90">
        <v>0.0</v>
      </c>
      <c r="X227" s="90">
        <v>76.0</v>
      </c>
      <c r="Y227" s="90"/>
      <c r="Z227" s="92"/>
      <c r="AA227" s="92"/>
      <c r="AB227" s="92"/>
      <c r="AC227" s="92"/>
      <c r="AD227" s="92"/>
      <c r="AE227" s="93"/>
      <c r="AF227" s="93"/>
      <c r="AG227" s="93"/>
      <c r="AH227" s="93"/>
      <c r="AI227" s="94">
        <v>8.0</v>
      </c>
      <c r="AJ227" s="38">
        <f t="shared" si="4"/>
        <v>1</v>
      </c>
    </row>
    <row r="228">
      <c r="A228" s="101" t="s">
        <v>703</v>
      </c>
      <c r="B228" s="69" t="s">
        <v>164</v>
      </c>
      <c r="C228" s="70">
        <v>9771.0</v>
      </c>
      <c r="D228" s="152">
        <v>31.0</v>
      </c>
      <c r="E228" s="72">
        <v>0.29166666666666674</v>
      </c>
      <c r="F228" s="73">
        <f t="shared" si="3"/>
        <v>31</v>
      </c>
      <c r="G228" s="73">
        <v>24.0</v>
      </c>
      <c r="H228" s="73" t="s">
        <v>1201</v>
      </c>
      <c r="I228" s="73" t="s">
        <v>1201</v>
      </c>
      <c r="J228" s="102">
        <v>43910.60069</v>
      </c>
      <c r="K228" s="41">
        <v>31.0</v>
      </c>
      <c r="L228" s="41"/>
      <c r="M228" s="76">
        <v>200.0</v>
      </c>
      <c r="N228" s="76">
        <v>0.0</v>
      </c>
      <c r="O228" s="76"/>
      <c r="P228" s="103"/>
      <c r="Q228" s="111"/>
      <c r="R228" s="57"/>
      <c r="S228" s="83">
        <f t="shared" si="1"/>
        <v>0</v>
      </c>
      <c r="T228" s="87"/>
      <c r="U228" s="88"/>
      <c r="V228" s="90">
        <f>IFERROR(__xludf.DUMMYFUNCTION("IF(COUNTUNIQUE(T228:U228,R228)=3,1,0)"),0.0)</f>
        <v>0</v>
      </c>
      <c r="W228" s="90">
        <v>0.0</v>
      </c>
      <c r="X228" s="90">
        <v>31.0</v>
      </c>
      <c r="Y228" s="90"/>
      <c r="Z228" s="153"/>
      <c r="AA228" s="153">
        <v>24.0</v>
      </c>
      <c r="AB228" s="98" t="s">
        <v>1202</v>
      </c>
      <c r="AC228" s="92" t="s">
        <v>1203</v>
      </c>
      <c r="AD228" s="98"/>
      <c r="AE228" s="112"/>
      <c r="AF228" s="112"/>
      <c r="AG228" s="112"/>
      <c r="AH228" s="112"/>
      <c r="AI228" s="94">
        <v>9.0</v>
      </c>
      <c r="AJ228" s="38">
        <f t="shared" si="4"/>
        <v>1</v>
      </c>
    </row>
    <row r="229">
      <c r="A229" s="69" t="s">
        <v>707</v>
      </c>
      <c r="B229" s="69" t="s">
        <v>164</v>
      </c>
      <c r="C229" s="70">
        <v>9171.0</v>
      </c>
      <c r="D229" s="152">
        <v>18.0</v>
      </c>
      <c r="E229" s="72">
        <v>0.19999999999999996</v>
      </c>
      <c r="F229" s="73">
        <f t="shared" si="3"/>
        <v>18</v>
      </c>
      <c r="G229" s="73">
        <v>18.0</v>
      </c>
      <c r="H229" s="73" t="s">
        <v>1204</v>
      </c>
      <c r="I229" s="73" t="s">
        <v>1204</v>
      </c>
      <c r="J229" s="74">
        <v>43910.92</v>
      </c>
      <c r="K229" s="41">
        <v>18.0</v>
      </c>
      <c r="L229" s="41"/>
      <c r="M229" s="76"/>
      <c r="N229" s="76"/>
      <c r="O229" s="76"/>
      <c r="P229" s="65"/>
      <c r="Q229" s="208"/>
      <c r="R229" s="65"/>
      <c r="S229" s="83">
        <f t="shared" si="1"/>
        <v>0</v>
      </c>
      <c r="T229" s="87"/>
      <c r="U229" s="88"/>
      <c r="V229" s="90">
        <f>IFERROR(__xludf.DUMMYFUNCTION("IF(COUNTUNIQUE(T229:U229,R229)=3,1,0)"),0.0)</f>
        <v>0</v>
      </c>
      <c r="W229" s="90">
        <v>0.0</v>
      </c>
      <c r="X229" s="90">
        <v>18.0</v>
      </c>
      <c r="Y229" s="90"/>
      <c r="Z229" s="209"/>
      <c r="AA229" s="209">
        <v>15.0</v>
      </c>
      <c r="AB229" s="200">
        <f>now()</f>
        <v>43911.55406</v>
      </c>
      <c r="AC229" s="92" t="s">
        <v>1205</v>
      </c>
      <c r="AD229" s="92" t="s">
        <v>1206</v>
      </c>
      <c r="AE229" s="93"/>
      <c r="AF229" s="93"/>
      <c r="AG229" s="93"/>
      <c r="AH229" s="93"/>
      <c r="AI229" s="94">
        <v>9.0</v>
      </c>
      <c r="AJ229" s="38">
        <f t="shared" si="4"/>
        <v>1</v>
      </c>
    </row>
    <row r="230">
      <c r="A230" s="69" t="s">
        <v>712</v>
      </c>
      <c r="B230" s="69" t="s">
        <v>95</v>
      </c>
      <c r="C230" s="70">
        <v>9361.0</v>
      </c>
      <c r="D230" s="152">
        <v>2.0</v>
      </c>
      <c r="E230" s="72">
        <v>0.0</v>
      </c>
      <c r="F230" s="73">
        <f t="shared" si="3"/>
        <v>2</v>
      </c>
      <c r="G230" s="73"/>
      <c r="H230" s="73" t="s">
        <v>1207</v>
      </c>
      <c r="I230" s="73" t="s">
        <v>1208</v>
      </c>
      <c r="J230" s="74">
        <v>43910.60417</v>
      </c>
      <c r="K230" s="41">
        <v>2.0</v>
      </c>
      <c r="L230" s="41"/>
      <c r="M230" s="76"/>
      <c r="N230" s="76"/>
      <c r="O230" s="76"/>
      <c r="P230" s="78"/>
      <c r="Q230" s="111"/>
      <c r="R230" s="57"/>
      <c r="S230" s="83">
        <f t="shared" si="1"/>
        <v>0</v>
      </c>
      <c r="T230" s="87"/>
      <c r="U230" s="88"/>
      <c r="V230" s="90">
        <f>IFERROR(__xludf.DUMMYFUNCTION("IF(COUNTUNIQUE(T230:U230,R230)=3,1,0)"),0.0)</f>
        <v>0</v>
      </c>
      <c r="W230" s="90">
        <v>0.0</v>
      </c>
      <c r="X230" s="90">
        <v>2.0</v>
      </c>
      <c r="Y230" s="90"/>
      <c r="Z230" s="153"/>
      <c r="AA230" s="153"/>
      <c r="AB230" s="92"/>
      <c r="AC230" s="92"/>
      <c r="AD230" s="92"/>
      <c r="AE230" s="93"/>
      <c r="AF230" s="93"/>
      <c r="AG230" s="93"/>
      <c r="AH230" s="93"/>
      <c r="AI230" s="94">
        <v>9.0</v>
      </c>
      <c r="AJ230" s="38">
        <f t="shared" si="4"/>
        <v>1</v>
      </c>
    </row>
    <row r="231">
      <c r="A231" s="69" t="s">
        <v>717</v>
      </c>
      <c r="B231" s="69" t="s">
        <v>164</v>
      </c>
      <c r="C231" s="70">
        <v>9371.0</v>
      </c>
      <c r="D231" s="152">
        <v>18.0</v>
      </c>
      <c r="E231" s="72">
        <v>0.05882352941176472</v>
      </c>
      <c r="F231" s="73">
        <f t="shared" si="3"/>
        <v>18</v>
      </c>
      <c r="G231" s="73"/>
      <c r="H231" s="73" t="s">
        <v>1209</v>
      </c>
      <c r="I231" s="73" t="s">
        <v>1209</v>
      </c>
      <c r="J231" s="74">
        <v>43910.60208</v>
      </c>
      <c r="K231" s="41">
        <v>18.0</v>
      </c>
      <c r="L231" s="41"/>
      <c r="M231" s="76">
        <v>60.0</v>
      </c>
      <c r="N231" s="76"/>
      <c r="O231" s="76"/>
      <c r="P231" s="103"/>
      <c r="Q231" s="111"/>
      <c r="R231" s="57"/>
      <c r="S231" s="83">
        <f t="shared" si="1"/>
        <v>0</v>
      </c>
      <c r="T231" s="87"/>
      <c r="U231" s="88"/>
      <c r="V231" s="90">
        <f>IFERROR(__xludf.DUMMYFUNCTION("IF(COUNTUNIQUE(T231:U231,R231)=3,1,0)"),0.0)</f>
        <v>0</v>
      </c>
      <c r="W231" s="90">
        <v>0.0</v>
      </c>
      <c r="X231" s="90">
        <v>18.0</v>
      </c>
      <c r="Y231" s="90"/>
      <c r="Z231" s="153"/>
      <c r="AA231" s="153"/>
      <c r="AB231" s="92"/>
      <c r="AC231" s="98"/>
      <c r="AD231" s="98"/>
      <c r="AE231" s="112"/>
      <c r="AF231" s="112"/>
      <c r="AG231" s="112"/>
      <c r="AH231" s="112"/>
      <c r="AI231" s="94">
        <v>9.0</v>
      </c>
      <c r="AJ231" s="38">
        <f t="shared" si="4"/>
        <v>1</v>
      </c>
    </row>
    <row r="232">
      <c r="A232" s="69" t="s">
        <v>721</v>
      </c>
      <c r="B232" s="69" t="s">
        <v>95</v>
      </c>
      <c r="C232" s="70">
        <v>9561.0</v>
      </c>
      <c r="D232" s="152">
        <v>8.0</v>
      </c>
      <c r="E232" s="72">
        <v>0.6000000000000001</v>
      </c>
      <c r="F232" s="73">
        <f t="shared" si="3"/>
        <v>8</v>
      </c>
      <c r="G232" s="73"/>
      <c r="H232" s="73" t="s">
        <v>1210</v>
      </c>
      <c r="I232" s="73" t="s">
        <v>1210</v>
      </c>
      <c r="J232" s="74">
        <v>43910.0</v>
      </c>
      <c r="K232" s="41">
        <v>8.0</v>
      </c>
      <c r="L232" s="41"/>
      <c r="M232" s="76"/>
      <c r="N232" s="76"/>
      <c r="O232" s="76"/>
      <c r="P232" s="210"/>
      <c r="Q232" s="208"/>
      <c r="R232" s="57"/>
      <c r="S232" s="83">
        <f t="shared" si="1"/>
        <v>0</v>
      </c>
      <c r="T232" s="87"/>
      <c r="U232" s="88"/>
      <c r="V232" s="90">
        <f>IFERROR(__xludf.DUMMYFUNCTION("IF(COUNTUNIQUE(T232:U232,R232)=3,1,0)"),0.0)</f>
        <v>0</v>
      </c>
      <c r="W232" s="90">
        <v>0.0</v>
      </c>
      <c r="X232" s="90">
        <v>5.0</v>
      </c>
      <c r="Y232" s="90"/>
      <c r="Z232" s="153"/>
      <c r="AA232" s="153"/>
      <c r="AB232" s="92"/>
      <c r="AC232" s="92"/>
      <c r="AD232" s="92"/>
      <c r="AE232" s="93"/>
      <c r="AF232" s="93"/>
      <c r="AG232" s="93"/>
      <c r="AH232" s="93"/>
      <c r="AI232" s="94">
        <v>9.0</v>
      </c>
      <c r="AJ232" s="38">
        <f t="shared" si="4"/>
        <v>1</v>
      </c>
    </row>
    <row r="233">
      <c r="A233" s="69" t="s">
        <v>721</v>
      </c>
      <c r="B233" s="69" t="s">
        <v>164</v>
      </c>
      <c r="C233" s="70">
        <v>9571.0</v>
      </c>
      <c r="D233" s="152">
        <v>30.0</v>
      </c>
      <c r="E233" s="72">
        <v>1.3076923076923075</v>
      </c>
      <c r="F233" s="73">
        <f t="shared" si="3"/>
        <v>30</v>
      </c>
      <c r="G233" s="73"/>
      <c r="H233" s="73" t="s">
        <v>1211</v>
      </c>
      <c r="I233" s="73" t="s">
        <v>1211</v>
      </c>
      <c r="J233" s="74">
        <v>43910.0</v>
      </c>
      <c r="K233" s="41">
        <v>30.0</v>
      </c>
      <c r="L233" s="41"/>
      <c r="M233" s="76"/>
      <c r="N233" s="76"/>
      <c r="O233" s="76"/>
      <c r="P233" s="210"/>
      <c r="Q233" s="211"/>
      <c r="R233" s="57"/>
      <c r="S233" s="83">
        <f t="shared" si="1"/>
        <v>0</v>
      </c>
      <c r="T233" s="87"/>
      <c r="U233" s="88"/>
      <c r="V233" s="90">
        <f>IFERROR(__xludf.DUMMYFUNCTION("IF(COUNTUNIQUE(T233:U233,R233)=3,1,0)"),0.0)</f>
        <v>0</v>
      </c>
      <c r="W233" s="90">
        <v>0.0</v>
      </c>
      <c r="X233" s="90">
        <v>21.0</v>
      </c>
      <c r="Y233" s="90"/>
      <c r="Z233" s="153"/>
      <c r="AA233" s="153"/>
      <c r="AB233" s="92"/>
      <c r="AC233" s="92"/>
      <c r="AD233" s="92"/>
      <c r="AE233" s="93"/>
      <c r="AF233" s="93"/>
      <c r="AG233" s="93"/>
      <c r="AH233" s="93"/>
      <c r="AI233" s="94">
        <v>9.0</v>
      </c>
      <c r="AJ233" s="38">
        <f t="shared" si="4"/>
        <v>1</v>
      </c>
    </row>
    <row r="234">
      <c r="A234" s="69" t="s">
        <v>725</v>
      </c>
      <c r="B234" s="69" t="s">
        <v>95</v>
      </c>
      <c r="C234" s="70">
        <v>9661.0</v>
      </c>
      <c r="D234" s="152">
        <v>20.0</v>
      </c>
      <c r="E234" s="72">
        <v>0.0</v>
      </c>
      <c r="F234" s="73">
        <f t="shared" si="3"/>
        <v>20</v>
      </c>
      <c r="G234" s="73">
        <v>20.0</v>
      </c>
      <c r="H234" s="73" t="s">
        <v>1212</v>
      </c>
      <c r="I234" s="73" t="s">
        <v>1212</v>
      </c>
      <c r="J234" s="74">
        <v>43910.60833</v>
      </c>
      <c r="K234" s="41">
        <v>20.0</v>
      </c>
      <c r="L234" s="41"/>
      <c r="M234" s="76"/>
      <c r="N234" s="76"/>
      <c r="O234" s="76"/>
      <c r="P234" s="78"/>
      <c r="Q234" s="111"/>
      <c r="R234" s="57"/>
      <c r="S234" s="83">
        <f t="shared" si="1"/>
        <v>0</v>
      </c>
      <c r="T234" s="87"/>
      <c r="U234" s="88"/>
      <c r="V234" s="90">
        <f>IFERROR(__xludf.DUMMYFUNCTION("IF(COUNTUNIQUE(T234:U234,R234)=3,1,0)"),0.0)</f>
        <v>0</v>
      </c>
      <c r="W234" s="90">
        <v>0.0</v>
      </c>
      <c r="X234" s="90">
        <v>20.0</v>
      </c>
      <c r="Y234" s="90"/>
      <c r="Z234" s="153"/>
      <c r="AA234" s="153"/>
      <c r="AB234" s="92"/>
      <c r="AC234" s="92"/>
      <c r="AD234" s="92"/>
      <c r="AE234" s="93"/>
      <c r="AF234" s="93"/>
      <c r="AG234" s="93"/>
      <c r="AH234" s="93"/>
      <c r="AI234" s="94">
        <v>9.0</v>
      </c>
      <c r="AJ234" s="38">
        <f t="shared" si="4"/>
        <v>1</v>
      </c>
    </row>
    <row r="235">
      <c r="A235" s="69" t="s">
        <v>725</v>
      </c>
      <c r="B235" s="69" t="s">
        <v>164</v>
      </c>
      <c r="C235" s="70">
        <v>9671.0</v>
      </c>
      <c r="D235" s="152">
        <v>31.0</v>
      </c>
      <c r="E235" s="72">
        <v>0.1923076923076923</v>
      </c>
      <c r="F235" s="73">
        <f t="shared" si="3"/>
        <v>31</v>
      </c>
      <c r="G235" s="73">
        <v>31.0</v>
      </c>
      <c r="H235" s="73" t="s">
        <v>1213</v>
      </c>
      <c r="I235" s="73" t="s">
        <v>1213</v>
      </c>
      <c r="J235" s="74">
        <v>43910.60833</v>
      </c>
      <c r="K235" s="41">
        <v>31.0</v>
      </c>
      <c r="L235" s="41"/>
      <c r="M235" s="76"/>
      <c r="N235" s="76"/>
      <c r="O235" s="76"/>
      <c r="P235" s="78"/>
      <c r="Q235" s="111"/>
      <c r="R235" s="57"/>
      <c r="S235" s="83">
        <f t="shared" si="1"/>
        <v>0</v>
      </c>
      <c r="T235" s="87"/>
      <c r="U235" s="88"/>
      <c r="V235" s="90">
        <f>IFERROR(__xludf.DUMMYFUNCTION("IF(COUNTUNIQUE(T235:U235,R235)=3,1,0)"),0.0)</f>
        <v>0</v>
      </c>
      <c r="W235" s="90">
        <v>0.0</v>
      </c>
      <c r="X235" s="90">
        <v>31.0</v>
      </c>
      <c r="Y235" s="90"/>
      <c r="Z235" s="153"/>
      <c r="AA235" s="153"/>
      <c r="AB235" s="92"/>
      <c r="AC235" s="92"/>
      <c r="AD235" s="92"/>
      <c r="AE235" s="93"/>
      <c r="AF235" s="93"/>
      <c r="AG235" s="93"/>
      <c r="AH235" s="93"/>
      <c r="AI235" s="94">
        <v>9.0</v>
      </c>
      <c r="AJ235" s="38">
        <f t="shared" si="4"/>
        <v>1</v>
      </c>
    </row>
    <row r="236">
      <c r="A236" s="69" t="s">
        <v>730</v>
      </c>
      <c r="B236" s="69" t="s">
        <v>95</v>
      </c>
      <c r="C236" s="70">
        <v>9761.0</v>
      </c>
      <c r="D236" s="152">
        <v>43.0</v>
      </c>
      <c r="E236" s="72">
        <v>0.2647058823529411</v>
      </c>
      <c r="F236" s="73">
        <f t="shared" si="3"/>
        <v>43</v>
      </c>
      <c r="G236" s="73">
        <v>43.0</v>
      </c>
      <c r="H236" s="73" t="s">
        <v>1214</v>
      </c>
      <c r="I236" s="73" t="s">
        <v>1214</v>
      </c>
      <c r="J236" s="74">
        <v>43910.39931</v>
      </c>
      <c r="K236" s="41">
        <v>43.0</v>
      </c>
      <c r="L236" s="41"/>
      <c r="M236" s="76"/>
      <c r="N236" s="76"/>
      <c r="O236" s="76"/>
      <c r="P236" s="78"/>
      <c r="Q236" s="208"/>
      <c r="R236" s="57"/>
      <c r="S236" s="83">
        <f t="shared" si="1"/>
        <v>0</v>
      </c>
      <c r="T236" s="87"/>
      <c r="U236" s="88"/>
      <c r="V236" s="90">
        <f>IFERROR(__xludf.DUMMYFUNCTION("IF(COUNTUNIQUE(T236:U236,R236)=3,1,0)"),0.0)</f>
        <v>0</v>
      </c>
      <c r="W236" s="90">
        <v>0.0</v>
      </c>
      <c r="X236" s="90">
        <v>43.0</v>
      </c>
      <c r="Y236" s="90"/>
      <c r="Z236" s="153"/>
      <c r="AA236" s="153"/>
      <c r="AB236" s="92"/>
      <c r="AC236" s="92"/>
      <c r="AD236" s="92"/>
      <c r="AE236" s="93"/>
      <c r="AF236" s="93"/>
      <c r="AG236" s="93"/>
      <c r="AH236" s="93"/>
      <c r="AI236" s="94">
        <v>9.0</v>
      </c>
      <c r="AJ236" s="38">
        <f t="shared" si="4"/>
        <v>1</v>
      </c>
    </row>
    <row r="237">
      <c r="A237" s="69" t="s">
        <v>730</v>
      </c>
      <c r="B237" s="69" t="s">
        <v>164</v>
      </c>
      <c r="C237" s="70">
        <v>9772.0</v>
      </c>
      <c r="D237" s="152">
        <v>54.0</v>
      </c>
      <c r="E237" s="72">
        <v>0.018867924528301883</v>
      </c>
      <c r="F237" s="73">
        <f t="shared" si="3"/>
        <v>54</v>
      </c>
      <c r="G237" s="73">
        <v>54.0</v>
      </c>
      <c r="H237" s="73" t="s">
        <v>1215</v>
      </c>
      <c r="I237" s="73" t="s">
        <v>1215</v>
      </c>
      <c r="J237" s="74">
        <v>43910.60833</v>
      </c>
      <c r="K237" s="41">
        <v>54.0</v>
      </c>
      <c r="L237" s="41"/>
      <c r="M237" s="76"/>
      <c r="N237" s="76"/>
      <c r="O237" s="76"/>
      <c r="P237" s="78"/>
      <c r="Q237" s="111"/>
      <c r="R237" s="57"/>
      <c r="S237" s="83">
        <f t="shared" si="1"/>
        <v>0</v>
      </c>
      <c r="T237" s="87"/>
      <c r="U237" s="88"/>
      <c r="V237" s="90">
        <f>IFERROR(__xludf.DUMMYFUNCTION("IF(COUNTUNIQUE(T237:U237,R237)=3,1,0)"),0.0)</f>
        <v>0</v>
      </c>
      <c r="W237" s="90">
        <v>0.0</v>
      </c>
      <c r="X237" s="90">
        <v>54.0</v>
      </c>
      <c r="Y237" s="90"/>
      <c r="Z237" s="92"/>
      <c r="AA237" s="92">
        <v>53.0</v>
      </c>
      <c r="AB237" s="196">
        <v>43909.635416666664</v>
      </c>
      <c r="AC237" s="92" t="s">
        <v>1216</v>
      </c>
      <c r="AD237" s="92"/>
      <c r="AE237" s="93"/>
      <c r="AF237" s="93"/>
      <c r="AG237" s="93"/>
      <c r="AH237" s="93"/>
      <c r="AI237" s="94">
        <v>9.0</v>
      </c>
      <c r="AJ237" s="38">
        <f t="shared" si="4"/>
        <v>1</v>
      </c>
    </row>
    <row r="238">
      <c r="A238" s="69" t="s">
        <v>733</v>
      </c>
      <c r="B238" s="69" t="s">
        <v>164</v>
      </c>
      <c r="C238" s="70">
        <v>9672.0</v>
      </c>
      <c r="D238" s="152">
        <v>14.0</v>
      </c>
      <c r="E238" s="72">
        <v>0.3999999999999999</v>
      </c>
      <c r="F238" s="73">
        <f t="shared" si="3"/>
        <v>14</v>
      </c>
      <c r="G238" s="73">
        <v>14.0</v>
      </c>
      <c r="H238" s="73" t="s">
        <v>1217</v>
      </c>
      <c r="I238" s="73" t="s">
        <v>1217</v>
      </c>
      <c r="J238" s="74">
        <v>43910.7375</v>
      </c>
      <c r="K238" s="41">
        <v>14.0</v>
      </c>
      <c r="L238" s="41"/>
      <c r="M238" s="76"/>
      <c r="N238" s="76"/>
      <c r="O238" s="76"/>
      <c r="P238" s="103"/>
      <c r="Q238" s="111"/>
      <c r="R238" s="57"/>
      <c r="S238" s="83">
        <f t="shared" si="1"/>
        <v>0</v>
      </c>
      <c r="T238" s="87"/>
      <c r="U238" s="88"/>
      <c r="V238" s="90">
        <f>IFERROR(__xludf.DUMMYFUNCTION("IF(COUNTUNIQUE(T238:U238,R238)=3,1,0)"),0.0)</f>
        <v>0</v>
      </c>
      <c r="W238" s="90">
        <v>0.0</v>
      </c>
      <c r="X238" s="90">
        <v>14.0</v>
      </c>
      <c r="Y238" s="90"/>
      <c r="Z238" s="92"/>
      <c r="AA238" s="92"/>
      <c r="AB238" s="92"/>
      <c r="AC238" s="98"/>
      <c r="AD238" s="98"/>
      <c r="AE238" s="112"/>
      <c r="AF238" s="112"/>
      <c r="AG238" s="112"/>
      <c r="AH238" s="112"/>
      <c r="AI238" s="94">
        <v>9.0</v>
      </c>
      <c r="AJ238" s="38">
        <f t="shared" si="4"/>
        <v>1</v>
      </c>
    </row>
    <row r="239">
      <c r="A239" s="101" t="s">
        <v>736</v>
      </c>
      <c r="B239" s="69" t="s">
        <v>164</v>
      </c>
      <c r="C239" s="70">
        <v>9173.0</v>
      </c>
      <c r="D239" s="152">
        <v>31.0</v>
      </c>
      <c r="E239" s="72">
        <v>0.4761904761904763</v>
      </c>
      <c r="F239" s="73">
        <f t="shared" si="3"/>
        <v>31</v>
      </c>
      <c r="G239" s="73">
        <v>31.0</v>
      </c>
      <c r="H239" s="73" t="s">
        <v>1218</v>
      </c>
      <c r="I239" s="73" t="s">
        <v>1218</v>
      </c>
      <c r="J239" s="102">
        <v>43910.6125</v>
      </c>
      <c r="K239" s="41">
        <v>31.0</v>
      </c>
      <c r="L239" s="41"/>
      <c r="M239" s="76"/>
      <c r="N239" s="76"/>
      <c r="O239" s="76"/>
      <c r="P239" s="173"/>
      <c r="Q239" s="111"/>
      <c r="R239" s="57"/>
      <c r="S239" s="83">
        <f t="shared" si="1"/>
        <v>0</v>
      </c>
      <c r="T239" s="87"/>
      <c r="U239" s="88"/>
      <c r="V239" s="90">
        <f>IFERROR(__xludf.DUMMYFUNCTION("IF(COUNTUNIQUE(T239:U239,R239)=3,1,0)"),0.0)</f>
        <v>0</v>
      </c>
      <c r="W239" s="90">
        <v>0.0</v>
      </c>
      <c r="X239" s="90">
        <v>31.0</v>
      </c>
      <c r="Y239" s="90"/>
      <c r="Z239" s="92"/>
      <c r="AA239" s="92"/>
      <c r="AB239" s="92"/>
      <c r="AC239" s="92"/>
      <c r="AD239" s="92"/>
      <c r="AE239" s="93"/>
      <c r="AF239" s="93"/>
      <c r="AG239" s="93"/>
      <c r="AH239" s="93"/>
      <c r="AI239" s="94">
        <v>9.0</v>
      </c>
      <c r="AJ239" s="38">
        <f t="shared" si="4"/>
        <v>1</v>
      </c>
    </row>
    <row r="240">
      <c r="A240" s="69" t="s">
        <v>739</v>
      </c>
      <c r="B240" s="69" t="s">
        <v>95</v>
      </c>
      <c r="C240" s="70">
        <v>9461.0</v>
      </c>
      <c r="D240" s="152">
        <v>26.0</v>
      </c>
      <c r="E240" s="72">
        <v>0.23809523809523814</v>
      </c>
      <c r="F240" s="73">
        <f t="shared" si="3"/>
        <v>26</v>
      </c>
      <c r="G240" s="73"/>
      <c r="H240" s="73" t="s">
        <v>1219</v>
      </c>
      <c r="I240" s="73" t="s">
        <v>1220</v>
      </c>
      <c r="J240" s="74">
        <v>43910.6125</v>
      </c>
      <c r="K240" s="41">
        <v>26.0</v>
      </c>
      <c r="L240" s="41"/>
      <c r="M240" s="76"/>
      <c r="N240" s="76"/>
      <c r="O240" s="76"/>
      <c r="P240" s="173"/>
      <c r="Q240" s="57"/>
      <c r="R240" s="57"/>
      <c r="S240" s="83">
        <f t="shared" si="1"/>
        <v>0</v>
      </c>
      <c r="T240" s="87"/>
      <c r="U240" s="88"/>
      <c r="V240" s="90">
        <f>IFERROR(__xludf.DUMMYFUNCTION("IF(COUNTUNIQUE(T240:U240,R240)=3,1,0)"),0.0)</f>
        <v>0</v>
      </c>
      <c r="W240" s="90">
        <v>0.0</v>
      </c>
      <c r="X240" s="90">
        <v>25.0</v>
      </c>
      <c r="Y240" s="90"/>
      <c r="Z240" s="92"/>
      <c r="AA240" s="92">
        <v>26.0</v>
      </c>
      <c r="AB240" s="212">
        <v>43910.91805555556</v>
      </c>
      <c r="AC240" s="98" t="s">
        <v>1221</v>
      </c>
      <c r="AD240" s="98" t="s">
        <v>98</v>
      </c>
      <c r="AE240" s="112"/>
      <c r="AF240" s="112"/>
      <c r="AG240" s="112"/>
      <c r="AH240" s="112"/>
      <c r="AI240" s="94">
        <v>9.0</v>
      </c>
      <c r="AJ240" s="38">
        <f t="shared" si="4"/>
        <v>1</v>
      </c>
    </row>
    <row r="241">
      <c r="A241" s="69" t="s">
        <v>739</v>
      </c>
      <c r="B241" s="69" t="s">
        <v>164</v>
      </c>
      <c r="C241" s="70">
        <v>9471.0</v>
      </c>
      <c r="D241" s="152">
        <v>41.0</v>
      </c>
      <c r="E241" s="72">
        <v>0.0</v>
      </c>
      <c r="F241" s="73">
        <f t="shared" si="3"/>
        <v>41</v>
      </c>
      <c r="G241" s="73"/>
      <c r="H241" s="73" t="s">
        <v>1219</v>
      </c>
      <c r="I241" s="73" t="s">
        <v>1220</v>
      </c>
      <c r="J241" s="74">
        <v>43910.6125</v>
      </c>
      <c r="K241" s="41">
        <v>41.0</v>
      </c>
      <c r="L241" s="41"/>
      <c r="M241" s="57"/>
      <c r="N241" s="57"/>
      <c r="O241" s="57"/>
      <c r="P241" s="173"/>
      <c r="Q241" s="57"/>
      <c r="R241" s="57"/>
      <c r="S241" s="83">
        <f t="shared" si="1"/>
        <v>0</v>
      </c>
      <c r="T241" s="87"/>
      <c r="U241" s="88"/>
      <c r="V241" s="90">
        <f>IFERROR(__xludf.DUMMYFUNCTION("IF(COUNTUNIQUE(T241:U241,R241)=3,1,0)"),0.0)</f>
        <v>0</v>
      </c>
      <c r="W241" s="90">
        <v>0.0</v>
      </c>
      <c r="X241" s="90">
        <v>41.0</v>
      </c>
      <c r="Y241" s="90"/>
      <c r="Z241" s="92"/>
      <c r="AA241" s="92"/>
      <c r="AB241" s="92"/>
      <c r="AC241" s="98"/>
      <c r="AD241" s="98"/>
      <c r="AE241" s="112"/>
      <c r="AF241" s="112"/>
      <c r="AG241" s="112"/>
      <c r="AH241" s="112"/>
      <c r="AI241" s="94">
        <v>9.0</v>
      </c>
      <c r="AJ241" s="38">
        <f t="shared" si="4"/>
        <v>1</v>
      </c>
    </row>
    <row r="242">
      <c r="A242" s="69" t="s">
        <v>743</v>
      </c>
      <c r="B242" s="69" t="s">
        <v>95</v>
      </c>
      <c r="C242" s="70">
        <v>9462.0</v>
      </c>
      <c r="D242" s="152">
        <v>2.0</v>
      </c>
      <c r="E242" s="72">
        <v>-0.7142857142857143</v>
      </c>
      <c r="F242" s="73">
        <f t="shared" si="3"/>
        <v>2</v>
      </c>
      <c r="G242" s="73"/>
      <c r="H242" s="73" t="s">
        <v>1222</v>
      </c>
      <c r="I242" s="73" t="s">
        <v>1223</v>
      </c>
      <c r="J242" s="74">
        <v>43910.88125</v>
      </c>
      <c r="K242" s="41">
        <v>2.0</v>
      </c>
      <c r="L242" s="41"/>
      <c r="M242" s="76"/>
      <c r="N242" s="76"/>
      <c r="O242" s="76"/>
      <c r="P242" s="173"/>
      <c r="Q242" s="111"/>
      <c r="R242" s="57"/>
      <c r="S242" s="83">
        <f t="shared" si="1"/>
        <v>0</v>
      </c>
      <c r="T242" s="87"/>
      <c r="U242" s="88"/>
      <c r="V242" s="90">
        <f>IFERROR(__xludf.DUMMYFUNCTION("IF(COUNTUNIQUE(T242:U242,R242)=3,1,0)"),0.0)</f>
        <v>0</v>
      </c>
      <c r="W242" s="90">
        <v>0.0</v>
      </c>
      <c r="X242" s="90">
        <v>2.0</v>
      </c>
      <c r="Y242" s="90"/>
      <c r="Z242" s="92"/>
      <c r="AA242" s="92"/>
      <c r="AB242" s="92"/>
      <c r="AC242" s="92"/>
      <c r="AD242" s="92"/>
      <c r="AE242" s="93"/>
      <c r="AF242" s="93"/>
      <c r="AG242" s="93"/>
      <c r="AH242" s="93"/>
      <c r="AI242" s="94">
        <v>9.0</v>
      </c>
      <c r="AJ242" s="38">
        <f t="shared" si="4"/>
        <v>1</v>
      </c>
    </row>
    <row r="243">
      <c r="A243" s="69" t="s">
        <v>743</v>
      </c>
      <c r="B243" s="69" t="s">
        <v>164</v>
      </c>
      <c r="C243" s="70">
        <v>9472.0</v>
      </c>
      <c r="D243" s="152">
        <v>26.0</v>
      </c>
      <c r="E243" s="72">
        <v>1.0</v>
      </c>
      <c r="F243" s="73">
        <f t="shared" si="3"/>
        <v>26</v>
      </c>
      <c r="G243" s="73">
        <v>13.0</v>
      </c>
      <c r="H243" s="73" t="s">
        <v>1224</v>
      </c>
      <c r="I243" s="73" t="s">
        <v>1223</v>
      </c>
      <c r="J243" s="74">
        <v>43910.61528</v>
      </c>
      <c r="K243" s="41">
        <v>26.0</v>
      </c>
      <c r="L243" s="41"/>
      <c r="M243" s="76"/>
      <c r="N243" s="76"/>
      <c r="O243" s="76"/>
      <c r="P243" s="78"/>
      <c r="Q243" s="111"/>
      <c r="R243" s="57"/>
      <c r="S243" s="83">
        <f t="shared" si="1"/>
        <v>0</v>
      </c>
      <c r="T243" s="87"/>
      <c r="U243" s="88"/>
      <c r="V243" s="90">
        <f>IFERROR(__xludf.DUMMYFUNCTION("IF(COUNTUNIQUE(T243:U243,R243)=3,1,0)"),0.0)</f>
        <v>0</v>
      </c>
      <c r="W243" s="90">
        <v>0.0</v>
      </c>
      <c r="X243" s="90">
        <v>26.0</v>
      </c>
      <c r="Y243" s="90"/>
      <c r="Z243" s="92"/>
      <c r="AA243" s="92"/>
      <c r="AB243" s="92"/>
      <c r="AC243" s="92"/>
      <c r="AD243" s="92"/>
      <c r="AE243" s="93"/>
      <c r="AF243" s="93"/>
      <c r="AG243" s="93"/>
      <c r="AH243" s="93"/>
      <c r="AI243" s="94">
        <v>9.0</v>
      </c>
      <c r="AJ243" s="38">
        <f t="shared" si="4"/>
        <v>1</v>
      </c>
    </row>
    <row r="244">
      <c r="A244" s="101" t="s">
        <v>746</v>
      </c>
      <c r="B244" s="69" t="s">
        <v>164</v>
      </c>
      <c r="C244" s="70">
        <v>9172.0</v>
      </c>
      <c r="D244" s="152">
        <v>25.0</v>
      </c>
      <c r="E244" s="72">
        <v>0.3157894736842106</v>
      </c>
      <c r="F244" s="73">
        <f t="shared" si="3"/>
        <v>25</v>
      </c>
      <c r="G244" s="73">
        <v>25.0</v>
      </c>
      <c r="H244" s="73" t="s">
        <v>1225</v>
      </c>
      <c r="I244" s="73" t="s">
        <v>1225</v>
      </c>
      <c r="J244" s="102">
        <v>43910.61528</v>
      </c>
      <c r="K244" s="41">
        <v>25.0</v>
      </c>
      <c r="L244" s="41"/>
      <c r="M244" s="76">
        <v>223.0</v>
      </c>
      <c r="N244" s="76"/>
      <c r="O244" s="76"/>
      <c r="P244" s="78"/>
      <c r="Q244" s="111"/>
      <c r="R244" s="57"/>
      <c r="S244" s="83">
        <f t="shared" si="1"/>
        <v>0</v>
      </c>
      <c r="T244" s="87"/>
      <c r="U244" s="213"/>
      <c r="V244" s="90">
        <f>IFERROR(__xludf.DUMMYFUNCTION("IF(COUNTUNIQUE(T244:U244,R244)=3,1,0)"),0.0)</f>
        <v>0</v>
      </c>
      <c r="W244" s="90">
        <v>0.0</v>
      </c>
      <c r="X244" s="90">
        <v>25.0</v>
      </c>
      <c r="Y244" s="90"/>
      <c r="Z244" s="92"/>
      <c r="AA244" s="92"/>
      <c r="AB244" s="92"/>
      <c r="AC244" s="98"/>
      <c r="AD244" s="98"/>
      <c r="AE244" s="112"/>
      <c r="AF244" s="112"/>
      <c r="AG244" s="112"/>
      <c r="AH244" s="112"/>
      <c r="AI244" s="94">
        <v>9.0</v>
      </c>
      <c r="AJ244" s="38">
        <f t="shared" si="4"/>
        <v>1</v>
      </c>
    </row>
    <row r="245">
      <c r="A245" s="69" t="s">
        <v>748</v>
      </c>
      <c r="B245" s="69" t="s">
        <v>164</v>
      </c>
      <c r="C245" s="70">
        <v>9372.0</v>
      </c>
      <c r="D245" s="152">
        <v>40.0</v>
      </c>
      <c r="E245" s="72">
        <v>0.29032258064516125</v>
      </c>
      <c r="F245" s="73">
        <f t="shared" si="3"/>
        <v>40</v>
      </c>
      <c r="G245" s="73">
        <v>40.0</v>
      </c>
      <c r="H245" s="73" t="s">
        <v>1226</v>
      </c>
      <c r="I245" s="73" t="s">
        <v>1227</v>
      </c>
      <c r="J245" s="74">
        <v>43910.61528</v>
      </c>
      <c r="K245" s="41">
        <v>40.0</v>
      </c>
      <c r="L245" s="41"/>
      <c r="M245" s="76"/>
      <c r="N245" s="76"/>
      <c r="O245" s="76"/>
      <c r="P245" s="78"/>
      <c r="Q245" s="111"/>
      <c r="R245" s="57"/>
      <c r="S245" s="83">
        <f t="shared" si="1"/>
        <v>0</v>
      </c>
      <c r="T245" s="87"/>
      <c r="U245" s="213"/>
      <c r="V245" s="90">
        <f>IFERROR(__xludf.DUMMYFUNCTION("IF(COUNTUNIQUE(T245:U245,R245)=3,1,0)"),0.0)</f>
        <v>0</v>
      </c>
      <c r="W245" s="90">
        <v>0.0</v>
      </c>
      <c r="X245" s="90">
        <v>40.0</v>
      </c>
      <c r="Y245" s="90"/>
      <c r="Z245" s="92"/>
      <c r="AA245" s="92"/>
      <c r="AB245" s="92"/>
      <c r="AC245" s="92"/>
      <c r="AD245" s="92"/>
      <c r="AE245" s="93"/>
      <c r="AF245" s="93"/>
      <c r="AG245" s="93"/>
      <c r="AH245" s="93"/>
      <c r="AI245" s="94">
        <v>9.0</v>
      </c>
      <c r="AJ245" s="38">
        <f t="shared" si="4"/>
        <v>1</v>
      </c>
    </row>
    <row r="246">
      <c r="A246" s="69" t="s">
        <v>751</v>
      </c>
      <c r="B246" s="69" t="s">
        <v>95</v>
      </c>
      <c r="C246" s="70">
        <v>9463.0</v>
      </c>
      <c r="D246" s="152">
        <v>6.0</v>
      </c>
      <c r="E246" s="72">
        <v>1.0</v>
      </c>
      <c r="F246" s="73">
        <f t="shared" si="3"/>
        <v>6</v>
      </c>
      <c r="G246" s="73">
        <v>6.0</v>
      </c>
      <c r="H246" s="73" t="s">
        <v>1228</v>
      </c>
      <c r="I246" s="73" t="s">
        <v>1228</v>
      </c>
      <c r="J246" s="74">
        <v>43910.61528</v>
      </c>
      <c r="K246" s="41">
        <v>6.0</v>
      </c>
      <c r="L246" s="41"/>
      <c r="M246" s="76"/>
      <c r="N246" s="76"/>
      <c r="O246" s="76"/>
      <c r="P246" s="78"/>
      <c r="Q246" s="111"/>
      <c r="R246" s="57"/>
      <c r="S246" s="83">
        <f t="shared" si="1"/>
        <v>0</v>
      </c>
      <c r="T246" s="175"/>
      <c r="U246" s="213"/>
      <c r="V246" s="90">
        <f>IFERROR(__xludf.DUMMYFUNCTION("IF(COUNTUNIQUE(T246:U246,R246)=3,1,0)"),0.0)</f>
        <v>0</v>
      </c>
      <c r="W246" s="90">
        <v>0.0</v>
      </c>
      <c r="X246" s="90">
        <v>6.0</v>
      </c>
      <c r="Y246" s="90"/>
      <c r="Z246" s="92"/>
      <c r="AA246" s="92"/>
      <c r="AB246" s="92"/>
      <c r="AC246" s="92"/>
      <c r="AD246" s="92"/>
      <c r="AE246" s="93"/>
      <c r="AF246" s="93"/>
      <c r="AG246" s="93"/>
      <c r="AH246" s="93"/>
      <c r="AI246" s="94">
        <v>9.0</v>
      </c>
      <c r="AJ246" s="38">
        <f t="shared" si="4"/>
        <v>1</v>
      </c>
    </row>
    <row r="247">
      <c r="A247" s="69" t="s">
        <v>751</v>
      </c>
      <c r="B247" s="69" t="s">
        <v>164</v>
      </c>
      <c r="C247" s="70">
        <v>9473.0</v>
      </c>
      <c r="D247" s="152">
        <v>22.0</v>
      </c>
      <c r="E247" s="72">
        <v>0.6923076923076923</v>
      </c>
      <c r="F247" s="73">
        <f t="shared" si="3"/>
        <v>22</v>
      </c>
      <c r="G247" s="73">
        <v>16.0</v>
      </c>
      <c r="H247" s="73" t="s">
        <v>1229</v>
      </c>
      <c r="I247" s="73" t="s">
        <v>1228</v>
      </c>
      <c r="J247" s="74">
        <v>43910.76806</v>
      </c>
      <c r="K247" s="41">
        <v>22.0</v>
      </c>
      <c r="L247" s="41"/>
      <c r="M247" s="76"/>
      <c r="N247" s="76"/>
      <c r="O247" s="76"/>
      <c r="P247" s="78"/>
      <c r="Q247" s="111"/>
      <c r="R247" s="57"/>
      <c r="S247" s="83">
        <f t="shared" si="1"/>
        <v>0</v>
      </c>
      <c r="T247" s="175"/>
      <c r="U247" s="213"/>
      <c r="V247" s="90">
        <f>IFERROR(__xludf.DUMMYFUNCTION("IF(COUNTUNIQUE(T247:U247,R247)=3,1,0)"),0.0)</f>
        <v>0</v>
      </c>
      <c r="W247" s="90">
        <v>0.0</v>
      </c>
      <c r="X247" s="90">
        <v>22.0</v>
      </c>
      <c r="Y247" s="90"/>
      <c r="Z247" s="98"/>
      <c r="AA247" s="98"/>
      <c r="AB247" s="98"/>
      <c r="AC247" s="98"/>
      <c r="AD247" s="98"/>
      <c r="AE247" s="112"/>
      <c r="AF247" s="112"/>
      <c r="AG247" s="112"/>
      <c r="AH247" s="112"/>
      <c r="AI247" s="94">
        <v>9.0</v>
      </c>
      <c r="AJ247" s="38">
        <f t="shared" si="4"/>
        <v>1</v>
      </c>
    </row>
    <row r="248">
      <c r="A248" s="69" t="s">
        <v>754</v>
      </c>
      <c r="B248" s="69" t="s">
        <v>164</v>
      </c>
      <c r="C248" s="70">
        <v>9174.0</v>
      </c>
      <c r="D248" s="152">
        <v>63.0</v>
      </c>
      <c r="E248" s="72">
        <v>0.1454545454545455</v>
      </c>
      <c r="F248" s="73">
        <f t="shared" si="3"/>
        <v>63</v>
      </c>
      <c r="G248" s="73"/>
      <c r="H248" s="73" t="s">
        <v>1230</v>
      </c>
      <c r="I248" s="73" t="s">
        <v>1231</v>
      </c>
      <c r="J248" s="74">
        <v>43910.88056</v>
      </c>
      <c r="K248" s="41">
        <v>63.0</v>
      </c>
      <c r="L248" s="41"/>
      <c r="M248" s="76"/>
      <c r="N248" s="76"/>
      <c r="O248" s="76"/>
      <c r="P248" s="103"/>
      <c r="Q248" s="111"/>
      <c r="R248" s="57"/>
      <c r="S248" s="83">
        <f t="shared" si="1"/>
        <v>0</v>
      </c>
      <c r="T248" s="175"/>
      <c r="U248" s="161"/>
      <c r="V248" s="90">
        <f>IFERROR(__xludf.DUMMYFUNCTION("IF(COUNTUNIQUE(T248:U248,R248)=3,1,0)"),0.0)</f>
        <v>0</v>
      </c>
      <c r="W248" s="90">
        <v>0.0</v>
      </c>
      <c r="X248" s="90">
        <v>63.0</v>
      </c>
      <c r="Y248" s="90"/>
      <c r="Z248" s="98"/>
      <c r="AA248" s="98"/>
      <c r="AB248" s="98"/>
      <c r="AC248" s="98"/>
      <c r="AD248" s="98"/>
      <c r="AE248" s="112"/>
      <c r="AF248" s="112"/>
      <c r="AG248" s="112"/>
      <c r="AH248" s="112"/>
      <c r="AI248" s="94">
        <v>9.0</v>
      </c>
      <c r="AJ248" s="38">
        <f t="shared" si="4"/>
        <v>1</v>
      </c>
    </row>
    <row r="249">
      <c r="A249" s="69" t="s">
        <v>757</v>
      </c>
      <c r="B249" s="69" t="s">
        <v>164</v>
      </c>
      <c r="C249" s="70">
        <v>9271.0</v>
      </c>
      <c r="D249" s="152">
        <v>35.0</v>
      </c>
      <c r="E249" s="72">
        <v>0.2962962962962963</v>
      </c>
      <c r="F249" s="73">
        <f t="shared" si="3"/>
        <v>35</v>
      </c>
      <c r="G249" s="73">
        <v>35.0</v>
      </c>
      <c r="H249" s="73" t="s">
        <v>1232</v>
      </c>
      <c r="I249" s="73" t="s">
        <v>1233</v>
      </c>
      <c r="J249" s="74">
        <v>43910.61875</v>
      </c>
      <c r="K249" s="41">
        <v>35.0</v>
      </c>
      <c r="L249" s="41"/>
      <c r="M249" s="76"/>
      <c r="N249" s="76"/>
      <c r="O249" s="76"/>
      <c r="P249" s="78"/>
      <c r="Q249" s="111"/>
      <c r="R249" s="57"/>
      <c r="S249" s="83">
        <f t="shared" si="1"/>
        <v>0</v>
      </c>
      <c r="T249" s="87"/>
      <c r="U249" s="88"/>
      <c r="V249" s="90">
        <f>IFERROR(__xludf.DUMMYFUNCTION("IF(COUNTUNIQUE(T249:U249,R249)=3,1,0)"),0.0)</f>
        <v>0</v>
      </c>
      <c r="W249" s="90">
        <v>0.0</v>
      </c>
      <c r="X249" s="90">
        <v>35.0</v>
      </c>
      <c r="Y249" s="90"/>
      <c r="Z249" s="92"/>
      <c r="AA249" s="92"/>
      <c r="AB249" s="92"/>
      <c r="AC249" s="92"/>
      <c r="AD249" s="92"/>
      <c r="AE249" s="93"/>
      <c r="AF249" s="93"/>
      <c r="AG249" s="93"/>
      <c r="AH249" s="93"/>
      <c r="AI249" s="94">
        <v>9.0</v>
      </c>
      <c r="AJ249" s="38">
        <f t="shared" si="4"/>
        <v>1</v>
      </c>
    </row>
    <row r="250">
      <c r="A250" s="101" t="s">
        <v>759</v>
      </c>
      <c r="B250" s="69" t="s">
        <v>164</v>
      </c>
      <c r="C250" s="70">
        <v>9773.0</v>
      </c>
      <c r="D250" s="152">
        <v>6.0</v>
      </c>
      <c r="E250" s="72">
        <v>5.0</v>
      </c>
      <c r="F250" s="73">
        <f t="shared" si="3"/>
        <v>6</v>
      </c>
      <c r="G250" s="73">
        <v>6.0</v>
      </c>
      <c r="H250" s="73" t="s">
        <v>1234</v>
      </c>
      <c r="I250" s="73" t="s">
        <v>1235</v>
      </c>
      <c r="J250" s="102">
        <v>43910.61875</v>
      </c>
      <c r="K250" s="41">
        <v>6.0</v>
      </c>
      <c r="L250" s="41"/>
      <c r="M250" s="76">
        <v>36.0</v>
      </c>
      <c r="N250" s="76"/>
      <c r="O250" s="76"/>
      <c r="P250" s="78"/>
      <c r="Q250" s="111"/>
      <c r="R250" s="57"/>
      <c r="S250" s="83">
        <f t="shared" si="1"/>
        <v>0</v>
      </c>
      <c r="T250" s="87"/>
      <c r="U250" s="88"/>
      <c r="V250" s="90">
        <f>IFERROR(__xludf.DUMMYFUNCTION("IF(COUNTUNIQUE(T250:U250,R250)=3,1,0)"),0.0)</f>
        <v>0</v>
      </c>
      <c r="W250" s="90">
        <v>0.0</v>
      </c>
      <c r="X250" s="90">
        <v>6.0</v>
      </c>
      <c r="Y250" s="90"/>
      <c r="Z250" s="92"/>
      <c r="AA250" s="92"/>
      <c r="AB250" s="92"/>
      <c r="AC250" s="92"/>
      <c r="AD250" s="92"/>
      <c r="AE250" s="93"/>
      <c r="AF250" s="93"/>
      <c r="AG250" s="93"/>
      <c r="AH250" s="93"/>
      <c r="AI250" s="94">
        <v>9.0</v>
      </c>
      <c r="AJ250" s="38">
        <f t="shared" si="4"/>
        <v>1</v>
      </c>
    </row>
    <row r="251">
      <c r="A251" s="101" t="s">
        <v>762</v>
      </c>
      <c r="B251" s="69" t="s">
        <v>164</v>
      </c>
      <c r="C251" s="70">
        <v>9279.0</v>
      </c>
      <c r="D251" s="152">
        <v>25.0</v>
      </c>
      <c r="E251" s="72">
        <v>0.38888888888888884</v>
      </c>
      <c r="F251" s="73">
        <f t="shared" si="3"/>
        <v>25</v>
      </c>
      <c r="G251" s="73">
        <v>22.0</v>
      </c>
      <c r="H251" s="73" t="s">
        <v>1236</v>
      </c>
      <c r="I251" s="73" t="s">
        <v>1236</v>
      </c>
      <c r="J251" s="102">
        <v>43910.61875</v>
      </c>
      <c r="K251" s="41">
        <v>25.0</v>
      </c>
      <c r="L251" s="41">
        <v>2.0</v>
      </c>
      <c r="M251" s="76"/>
      <c r="N251" s="76"/>
      <c r="O251" s="76"/>
      <c r="P251" s="78"/>
      <c r="Q251" s="65"/>
      <c r="R251" s="65"/>
      <c r="S251" s="83">
        <f t="shared" si="1"/>
        <v>0</v>
      </c>
      <c r="T251" s="87"/>
      <c r="U251" s="88"/>
      <c r="V251" s="90">
        <f>IFERROR(__xludf.DUMMYFUNCTION("IF(COUNTUNIQUE(T251:U251,R251)=3,1,0)"),0.0)</f>
        <v>0</v>
      </c>
      <c r="W251" s="90">
        <v>0.0</v>
      </c>
      <c r="X251" s="90">
        <v>22.0</v>
      </c>
      <c r="Y251" s="90"/>
      <c r="Z251" s="92"/>
      <c r="AA251" s="92">
        <v>25.0</v>
      </c>
      <c r="AB251" s="212">
        <v>43910.930555555555</v>
      </c>
      <c r="AC251" s="92" t="s">
        <v>1237</v>
      </c>
      <c r="AD251" s="92" t="s">
        <v>98</v>
      </c>
      <c r="AE251" s="93"/>
      <c r="AF251" s="93"/>
      <c r="AG251" s="93"/>
      <c r="AH251" s="93"/>
      <c r="AI251" s="94">
        <v>9.0</v>
      </c>
      <c r="AJ251" s="38">
        <f t="shared" si="4"/>
        <v>1</v>
      </c>
    </row>
    <row r="252">
      <c r="A252" s="69" t="s">
        <v>764</v>
      </c>
      <c r="B252" s="69" t="s">
        <v>164</v>
      </c>
      <c r="C252" s="70">
        <v>9779.0</v>
      </c>
      <c r="D252" s="152">
        <v>20.0</v>
      </c>
      <c r="E252" s="72">
        <v>0.25</v>
      </c>
      <c r="F252" s="73">
        <f t="shared" si="3"/>
        <v>20</v>
      </c>
      <c r="G252" s="73">
        <v>20.0</v>
      </c>
      <c r="H252" s="73" t="s">
        <v>1238</v>
      </c>
      <c r="I252" s="73" t="s">
        <v>1238</v>
      </c>
      <c r="J252" s="74">
        <v>43910.61875</v>
      </c>
      <c r="K252" s="41">
        <v>20.0</v>
      </c>
      <c r="L252" s="41"/>
      <c r="M252" s="76"/>
      <c r="N252" s="76"/>
      <c r="O252" s="76"/>
      <c r="P252" s="78"/>
      <c r="Q252" s="111"/>
      <c r="R252" s="57"/>
      <c r="S252" s="83">
        <f t="shared" si="1"/>
        <v>0</v>
      </c>
      <c r="T252" s="87"/>
      <c r="U252" s="88"/>
      <c r="V252" s="90">
        <f>IFERROR(__xludf.DUMMYFUNCTION("IF(COUNTUNIQUE(T252:U252,R252)=3,1,0)"),0.0)</f>
        <v>0</v>
      </c>
      <c r="W252" s="90">
        <v>0.0</v>
      </c>
      <c r="X252" s="90">
        <v>20.0</v>
      </c>
      <c r="Y252" s="90"/>
      <c r="Z252" s="92"/>
      <c r="AA252" s="92">
        <v>16.0</v>
      </c>
      <c r="AB252" s="92" t="s">
        <v>1239</v>
      </c>
      <c r="AC252" s="92" t="s">
        <v>1240</v>
      </c>
      <c r="AD252" s="92"/>
      <c r="AE252" s="93"/>
      <c r="AF252" s="93"/>
      <c r="AG252" s="93"/>
      <c r="AH252" s="93"/>
      <c r="AI252" s="94">
        <v>9.0</v>
      </c>
      <c r="AJ252" s="38">
        <f t="shared" si="4"/>
        <v>1</v>
      </c>
    </row>
    <row r="253">
      <c r="A253" s="69" t="s">
        <v>766</v>
      </c>
      <c r="B253" s="69" t="s">
        <v>164</v>
      </c>
      <c r="C253" s="70">
        <v>9175.0</v>
      </c>
      <c r="D253" s="152">
        <v>42.0</v>
      </c>
      <c r="E253" s="72">
        <v>0.07692307692307687</v>
      </c>
      <c r="F253" s="73">
        <f t="shared" si="3"/>
        <v>42</v>
      </c>
      <c r="G253" s="73">
        <v>42.0</v>
      </c>
      <c r="H253" s="73" t="s">
        <v>1241</v>
      </c>
      <c r="I253" s="73" t="s">
        <v>1227</v>
      </c>
      <c r="J253" s="74">
        <v>43910.61875</v>
      </c>
      <c r="K253" s="41">
        <v>42.0</v>
      </c>
      <c r="L253" s="41"/>
      <c r="M253" s="76">
        <v>141.0</v>
      </c>
      <c r="N253" s="76"/>
      <c r="O253" s="76"/>
      <c r="P253" s="78"/>
      <c r="Q253" s="111"/>
      <c r="R253" s="57"/>
      <c r="S253" s="83">
        <f t="shared" si="1"/>
        <v>0</v>
      </c>
      <c r="T253" s="87"/>
      <c r="U253" s="88"/>
      <c r="V253" s="90">
        <f>IFERROR(__xludf.DUMMYFUNCTION("IF(COUNTUNIQUE(T253:U253,R253)=3,1,0)"),0.0)</f>
        <v>0</v>
      </c>
      <c r="W253" s="90">
        <v>0.0</v>
      </c>
      <c r="X253" s="90">
        <v>42.0</v>
      </c>
      <c r="Y253" s="90"/>
      <c r="Z253" s="92"/>
      <c r="AA253" s="92"/>
      <c r="AB253" s="92"/>
      <c r="AC253" s="92"/>
      <c r="AD253" s="92"/>
      <c r="AE253" s="93"/>
      <c r="AF253" s="93"/>
      <c r="AG253" s="93"/>
      <c r="AH253" s="93"/>
      <c r="AI253" s="94">
        <v>9.0</v>
      </c>
      <c r="AJ253" s="38">
        <f t="shared" si="4"/>
        <v>1</v>
      </c>
    </row>
    <row r="254">
      <c r="A254" s="69" t="s">
        <v>770</v>
      </c>
      <c r="B254" s="69" t="s">
        <v>164</v>
      </c>
      <c r="C254" s="70">
        <v>9176.0</v>
      </c>
      <c r="D254" s="152">
        <v>15.0</v>
      </c>
      <c r="E254" s="72">
        <v>1.5</v>
      </c>
      <c r="F254" s="73">
        <f t="shared" si="3"/>
        <v>15</v>
      </c>
      <c r="G254" s="73">
        <v>13.0</v>
      </c>
      <c r="H254" s="73" t="s">
        <v>1242</v>
      </c>
      <c r="I254" s="73" t="s">
        <v>1242</v>
      </c>
      <c r="J254" s="74">
        <v>43910.62292</v>
      </c>
      <c r="K254" s="41">
        <v>15.0</v>
      </c>
      <c r="L254" s="41"/>
      <c r="M254" s="76"/>
      <c r="N254" s="76"/>
      <c r="O254" s="76"/>
      <c r="P254" s="78"/>
      <c r="Q254" s="65"/>
      <c r="R254" s="65"/>
      <c r="S254" s="83">
        <f t="shared" si="1"/>
        <v>0</v>
      </c>
      <c r="T254" s="87"/>
      <c r="U254" s="88"/>
      <c r="V254" s="90">
        <f>IFERROR(__xludf.DUMMYFUNCTION("IF(COUNTUNIQUE(T254:U254,R254)=3,1,0)"),0.0)</f>
        <v>0</v>
      </c>
      <c r="W254" s="90">
        <v>0.0</v>
      </c>
      <c r="X254" s="90">
        <v>13.0</v>
      </c>
      <c r="Y254" s="90"/>
      <c r="Z254" s="92"/>
      <c r="AA254" s="92">
        <v>15.0</v>
      </c>
      <c r="AB254" s="212">
        <v>43910.933333333334</v>
      </c>
      <c r="AC254" s="92" t="s">
        <v>1243</v>
      </c>
      <c r="AD254" s="92" t="s">
        <v>98</v>
      </c>
      <c r="AE254" s="93"/>
      <c r="AF254" s="93"/>
      <c r="AG254" s="93"/>
      <c r="AH254" s="93"/>
      <c r="AI254" s="94">
        <v>9.0</v>
      </c>
      <c r="AJ254" s="38">
        <f t="shared" si="4"/>
        <v>1</v>
      </c>
    </row>
    <row r="255">
      <c r="A255" s="69" t="s">
        <v>772</v>
      </c>
      <c r="B255" s="69" t="s">
        <v>164</v>
      </c>
      <c r="C255" s="70">
        <v>9177.0</v>
      </c>
      <c r="D255" s="152">
        <v>70.0</v>
      </c>
      <c r="E255" s="72">
        <v>0.2962962962962963</v>
      </c>
      <c r="F255" s="73">
        <f t="shared" si="3"/>
        <v>70</v>
      </c>
      <c r="G255" s="73">
        <v>53.0</v>
      </c>
      <c r="H255" s="73" t="s">
        <v>1244</v>
      </c>
      <c r="I255" s="73" t="s">
        <v>1244</v>
      </c>
      <c r="J255" s="74">
        <v>43910.62569</v>
      </c>
      <c r="K255" s="41">
        <v>70.0</v>
      </c>
      <c r="L255" s="41"/>
      <c r="M255" s="76"/>
      <c r="N255" s="76"/>
      <c r="O255" s="76"/>
      <c r="P255" s="78"/>
      <c r="Q255" s="111"/>
      <c r="R255" s="57"/>
      <c r="S255" s="83">
        <f t="shared" si="1"/>
        <v>0</v>
      </c>
      <c r="T255" s="87"/>
      <c r="U255" s="213"/>
      <c r="V255" s="90">
        <f>IFERROR(__xludf.DUMMYFUNCTION("IF(COUNTUNIQUE(T255:U255,R255)=3,1,0)"),0.0)</f>
        <v>0</v>
      </c>
      <c r="W255" s="90">
        <v>0.0</v>
      </c>
      <c r="X255" s="90">
        <v>70.0</v>
      </c>
      <c r="Y255" s="90"/>
      <c r="Z255" s="92"/>
      <c r="AA255" s="92"/>
      <c r="AB255" s="92"/>
      <c r="AC255" s="92"/>
      <c r="AD255" s="92"/>
      <c r="AE255" s="93"/>
      <c r="AF255" s="93"/>
      <c r="AG255" s="93"/>
      <c r="AH255" s="93"/>
      <c r="AI255" s="94">
        <v>9.0</v>
      </c>
      <c r="AJ255" s="38">
        <f t="shared" si="4"/>
        <v>1</v>
      </c>
    </row>
    <row r="256">
      <c r="A256" s="69" t="s">
        <v>775</v>
      </c>
      <c r="B256" s="69" t="s">
        <v>95</v>
      </c>
      <c r="C256" s="70">
        <v>9562.0</v>
      </c>
      <c r="D256" s="214">
        <v>20.0</v>
      </c>
      <c r="E256" s="72">
        <v>0.5384615384615385</v>
      </c>
      <c r="F256" s="73">
        <f t="shared" si="3"/>
        <v>20</v>
      </c>
      <c r="G256" s="73">
        <v>15.0</v>
      </c>
      <c r="H256" s="73" t="s">
        <v>1245</v>
      </c>
      <c r="I256" s="73" t="s">
        <v>1245</v>
      </c>
      <c r="J256" s="74">
        <v>43910.62569</v>
      </c>
      <c r="K256" s="41">
        <v>20.0</v>
      </c>
      <c r="L256" s="41"/>
      <c r="M256" s="76"/>
      <c r="N256" s="76"/>
      <c r="O256" s="76"/>
      <c r="P256" s="78"/>
      <c r="Q256" s="111"/>
      <c r="R256" s="57"/>
      <c r="S256" s="83">
        <f t="shared" si="1"/>
        <v>0</v>
      </c>
      <c r="T256" s="87"/>
      <c r="U256" s="88"/>
      <c r="V256" s="90">
        <f>IFERROR(__xludf.DUMMYFUNCTION("IF(COUNTUNIQUE(T256:U256,R256)=3,1,0)"),0.0)</f>
        <v>0</v>
      </c>
      <c r="W256" s="90">
        <v>0.0</v>
      </c>
      <c r="X256" s="90">
        <v>20.0</v>
      </c>
      <c r="Y256" s="90"/>
      <c r="Z256" s="92"/>
      <c r="AA256" s="92"/>
      <c r="AB256" s="92"/>
      <c r="AC256" s="92"/>
      <c r="AD256" s="92"/>
      <c r="AE256" s="93"/>
      <c r="AF256" s="93"/>
      <c r="AG256" s="93"/>
      <c r="AH256" s="93"/>
      <c r="AI256" s="94">
        <v>9.0</v>
      </c>
      <c r="AJ256" s="38">
        <f t="shared" si="4"/>
        <v>1</v>
      </c>
    </row>
    <row r="257">
      <c r="A257" s="101" t="s">
        <v>778</v>
      </c>
      <c r="B257" s="69" t="s">
        <v>164</v>
      </c>
      <c r="C257" s="70">
        <v>9572.0</v>
      </c>
      <c r="D257" s="152">
        <v>21.0</v>
      </c>
      <c r="E257" s="72">
        <v>0.5</v>
      </c>
      <c r="F257" s="73">
        <f t="shared" si="3"/>
        <v>21</v>
      </c>
      <c r="G257" s="73">
        <v>18.0</v>
      </c>
      <c r="H257" s="73" t="s">
        <v>1245</v>
      </c>
      <c r="I257" s="73" t="s">
        <v>1245</v>
      </c>
      <c r="J257" s="102">
        <v>43910.62569</v>
      </c>
      <c r="K257" s="41">
        <v>21.0</v>
      </c>
      <c r="L257" s="41"/>
      <c r="M257" s="76"/>
      <c r="N257" s="76"/>
      <c r="O257" s="76"/>
      <c r="P257" s="78"/>
      <c r="Q257" s="111"/>
      <c r="R257" s="57"/>
      <c r="S257" s="83">
        <f t="shared" si="1"/>
        <v>0</v>
      </c>
      <c r="T257" s="87"/>
      <c r="U257" s="88"/>
      <c r="V257" s="90">
        <f>IFERROR(__xludf.DUMMYFUNCTION("IF(COUNTUNIQUE(T257:U257,R257)=3,1,0)"),0.0)</f>
        <v>0</v>
      </c>
      <c r="W257" s="90">
        <v>0.0</v>
      </c>
      <c r="X257" s="90">
        <v>21.0</v>
      </c>
      <c r="Y257" s="90"/>
      <c r="Z257" s="92"/>
      <c r="AA257" s="92"/>
      <c r="AB257" s="92"/>
      <c r="AC257" s="92"/>
      <c r="AD257" s="92"/>
      <c r="AE257" s="93"/>
      <c r="AF257" s="93"/>
      <c r="AG257" s="93"/>
      <c r="AH257" s="93"/>
      <c r="AI257" s="94">
        <v>9.0</v>
      </c>
      <c r="AJ257" s="38">
        <f t="shared" si="4"/>
        <v>1</v>
      </c>
    </row>
    <row r="258">
      <c r="A258" s="69" t="s">
        <v>788</v>
      </c>
      <c r="B258" s="69" t="s">
        <v>164</v>
      </c>
      <c r="C258" s="70">
        <v>9474.0</v>
      </c>
      <c r="D258" s="152">
        <v>18.0</v>
      </c>
      <c r="E258" s="72">
        <v>0.2857142857142858</v>
      </c>
      <c r="F258" s="73">
        <f t="shared" si="3"/>
        <v>18</v>
      </c>
      <c r="G258" s="73">
        <v>18.0</v>
      </c>
      <c r="H258" s="73" t="s">
        <v>1246</v>
      </c>
      <c r="I258" s="73" t="s">
        <v>1227</v>
      </c>
      <c r="J258" s="74">
        <v>43910.62569</v>
      </c>
      <c r="K258" s="41">
        <v>18.0</v>
      </c>
      <c r="L258" s="41"/>
      <c r="M258" s="76"/>
      <c r="N258" s="76"/>
      <c r="O258" s="76"/>
      <c r="P258" s="78"/>
      <c r="Q258" s="111"/>
      <c r="R258" s="57"/>
      <c r="S258" s="83">
        <f t="shared" si="1"/>
        <v>0</v>
      </c>
      <c r="T258" s="87"/>
      <c r="U258" s="88"/>
      <c r="V258" s="90">
        <f>IFERROR(__xludf.DUMMYFUNCTION("IF(COUNTUNIQUE(T258:U258,R258)=3,1,0)"),0.0)</f>
        <v>0</v>
      </c>
      <c r="W258" s="90">
        <v>0.0</v>
      </c>
      <c r="X258" s="90">
        <v>18.0</v>
      </c>
      <c r="Y258" s="90"/>
      <c r="Z258" s="92"/>
      <c r="AA258" s="92"/>
      <c r="AB258" s="92"/>
      <c r="AC258" s="92"/>
      <c r="AD258" s="92"/>
      <c r="AE258" s="93"/>
      <c r="AF258" s="93"/>
      <c r="AG258" s="93"/>
      <c r="AH258" s="93"/>
      <c r="AI258" s="94">
        <v>9.0</v>
      </c>
      <c r="AJ258" s="38">
        <f t="shared" si="4"/>
        <v>1</v>
      </c>
    </row>
    <row r="259">
      <c r="A259" s="69" t="s">
        <v>790</v>
      </c>
      <c r="B259" s="69" t="s">
        <v>164</v>
      </c>
      <c r="C259" s="70">
        <v>9178.0</v>
      </c>
      <c r="D259" s="152">
        <v>164.0</v>
      </c>
      <c r="E259" s="72">
        <v>0.13103448275862073</v>
      </c>
      <c r="F259" s="73">
        <f t="shared" si="3"/>
        <v>164</v>
      </c>
      <c r="G259" s="73">
        <v>164.0</v>
      </c>
      <c r="H259" s="73" t="s">
        <v>1247</v>
      </c>
      <c r="I259" s="73" t="s">
        <v>1248</v>
      </c>
      <c r="J259" s="74">
        <v>43910.92</v>
      </c>
      <c r="K259" s="41">
        <v>164.0</v>
      </c>
      <c r="L259" s="41"/>
      <c r="M259" s="76"/>
      <c r="N259" s="76"/>
      <c r="O259" s="76">
        <v>2.0</v>
      </c>
      <c r="P259" s="103"/>
      <c r="Q259" s="111"/>
      <c r="R259" s="57"/>
      <c r="S259" s="83">
        <f t="shared" si="1"/>
        <v>0</v>
      </c>
      <c r="T259" s="175"/>
      <c r="U259" s="161"/>
      <c r="V259" s="90">
        <f>IFERROR(__xludf.DUMMYFUNCTION("IF(COUNTUNIQUE(T259:U259,R259)=3,1,0)"),0.0)</f>
        <v>0</v>
      </c>
      <c r="W259" s="90">
        <v>0.0</v>
      </c>
      <c r="X259" s="90">
        <v>164.0</v>
      </c>
      <c r="Y259" s="90"/>
      <c r="Z259" s="98"/>
      <c r="AA259" s="98"/>
      <c r="AB259" s="98"/>
      <c r="AC259" s="98"/>
      <c r="AD259" s="98"/>
      <c r="AE259" s="112"/>
      <c r="AF259" s="112"/>
      <c r="AG259" s="112"/>
      <c r="AH259" s="112"/>
      <c r="AI259" s="94">
        <v>9.0</v>
      </c>
      <c r="AJ259" s="38">
        <f t="shared" si="4"/>
        <v>1</v>
      </c>
    </row>
    <row r="260">
      <c r="A260" s="101" t="s">
        <v>793</v>
      </c>
      <c r="B260" s="69" t="s">
        <v>164</v>
      </c>
      <c r="C260" s="70">
        <v>9272.0</v>
      </c>
      <c r="D260" s="152">
        <v>8.0</v>
      </c>
      <c r="E260" s="72">
        <v>-0.4285714285714286</v>
      </c>
      <c r="F260" s="73">
        <f t="shared" si="3"/>
        <v>8</v>
      </c>
      <c r="G260" s="73"/>
      <c r="H260" s="73" t="s">
        <v>1249</v>
      </c>
      <c r="I260" s="73" t="s">
        <v>1227</v>
      </c>
      <c r="J260" s="102">
        <v>43910.91458</v>
      </c>
      <c r="K260" s="41">
        <v>8.0</v>
      </c>
      <c r="L260" s="41"/>
      <c r="M260" s="76"/>
      <c r="N260" s="76"/>
      <c r="O260" s="76"/>
      <c r="P260" s="103"/>
      <c r="Q260" s="111"/>
      <c r="R260" s="57"/>
      <c r="S260" s="83">
        <f t="shared" si="1"/>
        <v>0</v>
      </c>
      <c r="T260" s="175"/>
      <c r="U260" s="88"/>
      <c r="V260" s="90">
        <f>IFERROR(__xludf.DUMMYFUNCTION("IF(COUNTUNIQUE(T260:U260,R260)=3,1,0)"),0.0)</f>
        <v>0</v>
      </c>
      <c r="W260" s="90">
        <v>0.0</v>
      </c>
      <c r="X260" s="90">
        <v>8.0</v>
      </c>
      <c r="Y260" s="90"/>
      <c r="Z260" s="98"/>
      <c r="AA260" s="98"/>
      <c r="AB260" s="98"/>
      <c r="AC260" s="98"/>
      <c r="AD260" s="98"/>
      <c r="AE260" s="112"/>
      <c r="AF260" s="112"/>
      <c r="AG260" s="112"/>
      <c r="AH260" s="112"/>
      <c r="AI260" s="94">
        <v>9.0</v>
      </c>
      <c r="AJ260" s="38">
        <f t="shared" si="4"/>
        <v>1</v>
      </c>
    </row>
    <row r="261">
      <c r="A261" s="69" t="s">
        <v>780</v>
      </c>
      <c r="B261" s="69" t="s">
        <v>164</v>
      </c>
      <c r="C261" s="70">
        <v>9179.0</v>
      </c>
      <c r="D261" s="152">
        <v>36.0</v>
      </c>
      <c r="E261" s="72">
        <v>0.5</v>
      </c>
      <c r="F261" s="73">
        <f t="shared" si="3"/>
        <v>36</v>
      </c>
      <c r="G261" s="73">
        <v>36.0</v>
      </c>
      <c r="H261" s="73" t="s">
        <v>1250</v>
      </c>
      <c r="I261" s="73" t="s">
        <v>1227</v>
      </c>
      <c r="J261" s="74">
        <v>43910.63056</v>
      </c>
      <c r="K261" s="41">
        <v>36.0</v>
      </c>
      <c r="L261" s="41"/>
      <c r="M261" s="76"/>
      <c r="N261" s="76"/>
      <c r="O261" s="76"/>
      <c r="P261" s="78"/>
      <c r="Q261" s="111"/>
      <c r="R261" s="57"/>
      <c r="S261" s="83">
        <f t="shared" si="1"/>
        <v>0</v>
      </c>
      <c r="T261" s="87"/>
      <c r="U261" s="88"/>
      <c r="V261" s="90">
        <f>IFERROR(__xludf.DUMMYFUNCTION("IF(COUNTUNIQUE(T261:U261,R261)=3,1,0)"),0.0)</f>
        <v>0</v>
      </c>
      <c r="W261" s="90">
        <v>0.0</v>
      </c>
      <c r="X261" s="90">
        <v>36.0</v>
      </c>
      <c r="Y261" s="90"/>
      <c r="Z261" s="92"/>
      <c r="AA261" s="92"/>
      <c r="AB261" s="92"/>
      <c r="AC261" s="92"/>
      <c r="AD261" s="92"/>
      <c r="AE261" s="93"/>
      <c r="AF261" s="93"/>
      <c r="AG261" s="93"/>
      <c r="AH261" s="93"/>
      <c r="AI261" s="94">
        <v>9.0</v>
      </c>
      <c r="AJ261" s="38">
        <f t="shared" si="4"/>
        <v>1</v>
      </c>
    </row>
    <row r="262">
      <c r="A262" s="69" t="s">
        <v>783</v>
      </c>
      <c r="B262" s="69" t="s">
        <v>95</v>
      </c>
      <c r="C262" s="70">
        <v>9563.0</v>
      </c>
      <c r="D262" s="152">
        <v>16.0</v>
      </c>
      <c r="E262" s="72">
        <v>0.33333333333333326</v>
      </c>
      <c r="F262" s="73">
        <f t="shared" si="3"/>
        <v>16</v>
      </c>
      <c r="G262" s="73">
        <v>16.0</v>
      </c>
      <c r="H262" s="73" t="s">
        <v>1251</v>
      </c>
      <c r="I262" s="73" t="s">
        <v>1227</v>
      </c>
      <c r="J262" s="74">
        <v>43910.63056</v>
      </c>
      <c r="K262" s="41">
        <v>16.0</v>
      </c>
      <c r="L262" s="41"/>
      <c r="M262" s="76"/>
      <c r="N262" s="76"/>
      <c r="O262" s="76"/>
      <c r="P262" s="78"/>
      <c r="Q262" s="111"/>
      <c r="R262" s="57"/>
      <c r="S262" s="83">
        <f t="shared" si="1"/>
        <v>0</v>
      </c>
      <c r="T262" s="87"/>
      <c r="U262" s="88"/>
      <c r="V262" s="90">
        <f>IFERROR(__xludf.DUMMYFUNCTION("IF(COUNTUNIQUE(T262:U262,R262)=3,1,0)"),0.0)</f>
        <v>0</v>
      </c>
      <c r="W262" s="90">
        <v>0.0</v>
      </c>
      <c r="X262" s="90">
        <v>16.0</v>
      </c>
      <c r="Y262" s="90"/>
      <c r="Z262" s="92"/>
      <c r="AA262" s="92"/>
      <c r="AB262" s="92"/>
      <c r="AC262" s="92"/>
      <c r="AD262" s="92"/>
      <c r="AE262" s="93"/>
      <c r="AF262" s="93"/>
      <c r="AG262" s="93"/>
      <c r="AH262" s="93"/>
      <c r="AI262" s="94">
        <v>9.0</v>
      </c>
      <c r="AJ262" s="38">
        <f t="shared" si="4"/>
        <v>1</v>
      </c>
    </row>
    <row r="263">
      <c r="A263" s="69" t="s">
        <v>783</v>
      </c>
      <c r="B263" s="69" t="s">
        <v>164</v>
      </c>
      <c r="C263" s="70">
        <v>9573.0</v>
      </c>
      <c r="D263" s="152">
        <v>7.0</v>
      </c>
      <c r="E263" s="72">
        <v>0.75</v>
      </c>
      <c r="F263" s="73">
        <f t="shared" si="3"/>
        <v>7</v>
      </c>
      <c r="G263" s="73">
        <v>7.0</v>
      </c>
      <c r="H263" s="73" t="s">
        <v>1252</v>
      </c>
      <c r="I263" s="73" t="s">
        <v>1252</v>
      </c>
      <c r="J263" s="74">
        <v>43910.63056</v>
      </c>
      <c r="K263" s="41">
        <v>7.0</v>
      </c>
      <c r="L263" s="41"/>
      <c r="M263" s="76"/>
      <c r="N263" s="76"/>
      <c r="O263" s="76"/>
      <c r="P263" s="78"/>
      <c r="Q263" s="111"/>
      <c r="R263" s="57"/>
      <c r="S263" s="83">
        <f t="shared" si="1"/>
        <v>0</v>
      </c>
      <c r="T263" s="87"/>
      <c r="U263" s="88"/>
      <c r="V263" s="90">
        <f>IFERROR(__xludf.DUMMYFUNCTION("IF(COUNTUNIQUE(T263:U263,R263)=3,1,0)"),0.0)</f>
        <v>0</v>
      </c>
      <c r="W263" s="90">
        <v>0.0</v>
      </c>
      <c r="X263" s="90">
        <v>7.0</v>
      </c>
      <c r="Y263" s="90"/>
      <c r="Z263" s="92"/>
      <c r="AA263" s="92"/>
      <c r="AB263" s="92"/>
      <c r="AC263" s="92"/>
      <c r="AD263" s="92"/>
      <c r="AE263" s="93"/>
      <c r="AF263" s="93"/>
      <c r="AG263" s="93"/>
      <c r="AH263" s="93"/>
      <c r="AI263" s="94">
        <v>9.0</v>
      </c>
      <c r="AJ263" s="38">
        <f t="shared" si="4"/>
        <v>1</v>
      </c>
    </row>
    <row r="264">
      <c r="A264" s="101" t="s">
        <v>798</v>
      </c>
      <c r="B264" s="69" t="s">
        <v>164</v>
      </c>
      <c r="C264" s="70">
        <v>9180.0</v>
      </c>
      <c r="D264" s="152">
        <v>38.0</v>
      </c>
      <c r="E264" s="72">
        <v>0.8999999999999999</v>
      </c>
      <c r="F264" s="73">
        <f t="shared" si="3"/>
        <v>38</v>
      </c>
      <c r="G264" s="73">
        <v>38.0</v>
      </c>
      <c r="H264" s="73" t="s">
        <v>1253</v>
      </c>
      <c r="I264" s="73" t="s">
        <v>1254</v>
      </c>
      <c r="J264" s="102">
        <v>43910.63056</v>
      </c>
      <c r="K264" s="41">
        <v>38.0</v>
      </c>
      <c r="L264" s="41"/>
      <c r="M264" s="76"/>
      <c r="N264" s="76"/>
      <c r="O264" s="76"/>
      <c r="P264" s="78"/>
      <c r="Q264" s="111"/>
      <c r="R264" s="57"/>
      <c r="S264" s="83">
        <f t="shared" si="1"/>
        <v>0</v>
      </c>
      <c r="T264" s="87"/>
      <c r="U264" s="161"/>
      <c r="V264" s="90">
        <f>IFERROR(__xludf.DUMMYFUNCTION("IF(COUNTUNIQUE(T264:U264,R264)=3,1,0)"),0.0)</f>
        <v>0</v>
      </c>
      <c r="W264" s="90">
        <v>0.0</v>
      </c>
      <c r="X264" s="90">
        <v>38.0</v>
      </c>
      <c r="Y264" s="90"/>
      <c r="Z264" s="92"/>
      <c r="AA264" s="92"/>
      <c r="AB264" s="92"/>
      <c r="AC264" s="92"/>
      <c r="AD264" s="92"/>
      <c r="AE264" s="93"/>
      <c r="AF264" s="93"/>
      <c r="AG264" s="93"/>
      <c r="AH264" s="93"/>
      <c r="AI264" s="94">
        <v>9.0</v>
      </c>
      <c r="AJ264" s="38">
        <f t="shared" si="4"/>
        <v>1</v>
      </c>
    </row>
    <row r="265">
      <c r="A265" s="69" t="s">
        <v>796</v>
      </c>
      <c r="B265" s="69" t="s">
        <v>164</v>
      </c>
      <c r="C265" s="70">
        <v>9774.0</v>
      </c>
      <c r="D265" s="152">
        <v>11.0</v>
      </c>
      <c r="E265" s="72">
        <v>0.0</v>
      </c>
      <c r="F265" s="73">
        <f t="shared" si="3"/>
        <v>11</v>
      </c>
      <c r="G265" s="73"/>
      <c r="H265" s="73" t="s">
        <v>1255</v>
      </c>
      <c r="I265" s="73" t="s">
        <v>1255</v>
      </c>
      <c r="J265" s="74">
        <v>43910.63333</v>
      </c>
      <c r="K265" s="41">
        <v>11.0</v>
      </c>
      <c r="L265" s="41"/>
      <c r="M265" s="76"/>
      <c r="N265" s="76"/>
      <c r="O265" s="76"/>
      <c r="P265" s="78"/>
      <c r="Q265" s="111"/>
      <c r="R265" s="57"/>
      <c r="S265" s="83">
        <f t="shared" si="1"/>
        <v>0</v>
      </c>
      <c r="T265" s="87"/>
      <c r="U265" s="88"/>
      <c r="V265" s="90">
        <f>IFERROR(__xludf.DUMMYFUNCTION("IF(COUNTUNIQUE(T265:U265,R265)=3,1,0)"),0.0)</f>
        <v>0</v>
      </c>
      <c r="W265" s="90">
        <v>0.0</v>
      </c>
      <c r="X265" s="90">
        <v>11.0</v>
      </c>
      <c r="Y265" s="90"/>
      <c r="Z265" s="92"/>
      <c r="AA265" s="92"/>
      <c r="AB265" s="92"/>
      <c r="AC265" s="92"/>
      <c r="AD265" s="92"/>
      <c r="AE265" s="93"/>
      <c r="AF265" s="93"/>
      <c r="AG265" s="93"/>
      <c r="AH265" s="93"/>
      <c r="AI265" s="94">
        <v>9.0</v>
      </c>
      <c r="AJ265" s="38">
        <f t="shared" si="4"/>
        <v>1</v>
      </c>
    </row>
    <row r="266">
      <c r="A266" s="69" t="s">
        <v>801</v>
      </c>
      <c r="B266" s="69" t="s">
        <v>164</v>
      </c>
      <c r="C266" s="70">
        <v>9674.0</v>
      </c>
      <c r="D266" s="152">
        <v>14.0</v>
      </c>
      <c r="E266" s="72">
        <v>0.5555555555555556</v>
      </c>
      <c r="F266" s="73">
        <f t="shared" si="3"/>
        <v>14</v>
      </c>
      <c r="G266" s="73">
        <v>14.0</v>
      </c>
      <c r="H266" s="73" t="s">
        <v>1256</v>
      </c>
      <c r="I266" s="73" t="s">
        <v>1256</v>
      </c>
      <c r="J266" s="74">
        <v>43910.63333</v>
      </c>
      <c r="K266" s="41">
        <v>14.0</v>
      </c>
      <c r="L266" s="41"/>
      <c r="M266" s="76"/>
      <c r="N266" s="76"/>
      <c r="O266" s="76"/>
      <c r="P266" s="78"/>
      <c r="Q266" s="111"/>
      <c r="R266" s="57"/>
      <c r="S266" s="83">
        <f t="shared" si="1"/>
        <v>0</v>
      </c>
      <c r="T266" s="175"/>
      <c r="U266" s="161"/>
      <c r="V266" s="90">
        <f>IFERROR(__xludf.DUMMYFUNCTION("IF(COUNTUNIQUE(T266:U266,R266)=3,1,0)"),0.0)</f>
        <v>0</v>
      </c>
      <c r="W266" s="90">
        <v>0.0</v>
      </c>
      <c r="X266" s="90">
        <v>14.0</v>
      </c>
      <c r="Y266" s="90"/>
      <c r="Z266" s="98"/>
      <c r="AA266" s="98"/>
      <c r="AB266" s="98"/>
      <c r="AC266" s="98"/>
      <c r="AD266" s="98"/>
      <c r="AE266" s="112"/>
      <c r="AF266" s="112"/>
      <c r="AG266" s="112"/>
      <c r="AH266" s="112"/>
      <c r="AI266" s="94">
        <v>9.0</v>
      </c>
      <c r="AJ266" s="38">
        <f t="shared" si="4"/>
        <v>1</v>
      </c>
    </row>
    <row r="267">
      <c r="A267" s="69" t="s">
        <v>803</v>
      </c>
      <c r="B267" s="69" t="s">
        <v>95</v>
      </c>
      <c r="C267" s="70">
        <v>9464.0</v>
      </c>
      <c r="D267" s="152">
        <v>9.0</v>
      </c>
      <c r="E267" s="72">
        <v>0.0</v>
      </c>
      <c r="F267" s="73">
        <f t="shared" si="3"/>
        <v>9</v>
      </c>
      <c r="G267" s="73"/>
      <c r="H267" s="73" t="s">
        <v>1257</v>
      </c>
      <c r="I267" s="73" t="s">
        <v>1227</v>
      </c>
      <c r="J267" s="74">
        <v>43910.92</v>
      </c>
      <c r="K267" s="41">
        <v>9.0</v>
      </c>
      <c r="L267" s="41"/>
      <c r="M267" s="76"/>
      <c r="N267" s="76"/>
      <c r="O267" s="76"/>
      <c r="P267" s="78"/>
      <c r="Q267" s="77"/>
      <c r="R267" s="57"/>
      <c r="S267" s="83">
        <f t="shared" si="1"/>
        <v>0</v>
      </c>
      <c r="T267" s="87"/>
      <c r="U267" s="88"/>
      <c r="V267" s="90">
        <f>IFERROR(__xludf.DUMMYFUNCTION("IF(COUNTUNIQUE(T267:U267,R267)=3,1,0)"),0.0)</f>
        <v>0</v>
      </c>
      <c r="W267" s="90">
        <v>0.0</v>
      </c>
      <c r="X267" s="90">
        <v>9.0</v>
      </c>
      <c r="Y267" s="90"/>
      <c r="Z267" s="92"/>
      <c r="AA267" s="92"/>
      <c r="AB267" s="92"/>
      <c r="AC267" s="92"/>
      <c r="AD267" s="92"/>
      <c r="AE267" s="93"/>
      <c r="AF267" s="93"/>
      <c r="AG267" s="93"/>
      <c r="AH267" s="93"/>
      <c r="AI267" s="94">
        <v>9.0</v>
      </c>
      <c r="AJ267" s="38">
        <f t="shared" si="4"/>
        <v>1</v>
      </c>
    </row>
    <row r="268">
      <c r="A268" s="69" t="s">
        <v>803</v>
      </c>
      <c r="B268" s="69" t="s">
        <v>164</v>
      </c>
      <c r="C268" s="70">
        <v>9475.0</v>
      </c>
      <c r="D268" s="152">
        <v>17.0</v>
      </c>
      <c r="E268" s="72">
        <v>0.3076923076923077</v>
      </c>
      <c r="F268" s="73">
        <f t="shared" si="3"/>
        <v>17</v>
      </c>
      <c r="G268" s="73"/>
      <c r="H268" s="73" t="s">
        <v>1257</v>
      </c>
      <c r="I268" s="73" t="s">
        <v>1257</v>
      </c>
      <c r="J268" s="74">
        <v>43910.63333</v>
      </c>
      <c r="K268" s="41">
        <v>17.0</v>
      </c>
      <c r="L268" s="41"/>
      <c r="M268" s="76"/>
      <c r="N268" s="76"/>
      <c r="O268" s="76"/>
      <c r="P268" s="78"/>
      <c r="Q268" s="111"/>
      <c r="R268" s="57"/>
      <c r="S268" s="83">
        <f t="shared" si="1"/>
        <v>0</v>
      </c>
      <c r="T268" s="87"/>
      <c r="U268" s="88"/>
      <c r="V268" s="90">
        <f>IFERROR(__xludf.DUMMYFUNCTION("IF(COUNTUNIQUE(T268:U268,R268)=3,1,0)"),0.0)</f>
        <v>0</v>
      </c>
      <c r="W268" s="90">
        <v>0.0</v>
      </c>
      <c r="X268" s="90">
        <v>17.0</v>
      </c>
      <c r="Y268" s="90"/>
      <c r="Z268" s="92"/>
      <c r="AA268" s="92"/>
      <c r="AB268" s="92"/>
      <c r="AC268" s="92"/>
      <c r="AD268" s="92"/>
      <c r="AE268" s="93"/>
      <c r="AF268" s="93"/>
      <c r="AG268" s="93"/>
      <c r="AH268" s="93"/>
      <c r="AI268" s="94">
        <v>9.0</v>
      </c>
      <c r="AJ268" s="38">
        <f t="shared" si="4"/>
        <v>1</v>
      </c>
    </row>
    <row r="269">
      <c r="A269" s="69" t="s">
        <v>809</v>
      </c>
      <c r="B269" s="69" t="s">
        <v>95</v>
      </c>
      <c r="C269" s="70">
        <v>9161.0</v>
      </c>
      <c r="D269" s="152">
        <v>4.0</v>
      </c>
      <c r="E269" s="72">
        <v>0.0</v>
      </c>
      <c r="F269" s="73">
        <f t="shared" si="3"/>
        <v>4</v>
      </c>
      <c r="G269" s="73">
        <v>4.0</v>
      </c>
      <c r="H269" s="73" t="s">
        <v>1258</v>
      </c>
      <c r="I269" s="73" t="s">
        <v>1258</v>
      </c>
      <c r="J269" s="74">
        <v>43910.63333</v>
      </c>
      <c r="K269" s="41">
        <v>4.0</v>
      </c>
      <c r="L269" s="41">
        <v>1.0</v>
      </c>
      <c r="M269" s="76"/>
      <c r="N269" s="76"/>
      <c r="O269" s="76"/>
      <c r="P269" s="78"/>
      <c r="Q269" s="111"/>
      <c r="R269" s="57"/>
      <c r="S269" s="83">
        <f t="shared" si="1"/>
        <v>0</v>
      </c>
      <c r="T269" s="87"/>
      <c r="U269" s="88"/>
      <c r="V269" s="90">
        <f>IFERROR(__xludf.DUMMYFUNCTION("IF(COUNTUNIQUE(T269:U269,R269)=3,1,0)"),0.0)</f>
        <v>0</v>
      </c>
      <c r="W269" s="90">
        <v>0.0</v>
      </c>
      <c r="X269" s="90">
        <v>4.0</v>
      </c>
      <c r="Y269" s="90"/>
      <c r="Z269" s="92"/>
      <c r="AA269" s="92">
        <v>4.0</v>
      </c>
      <c r="AB269" s="200">
        <f>NOW()</f>
        <v>43911.55406</v>
      </c>
      <c r="AC269" s="92" t="s">
        <v>1259</v>
      </c>
      <c r="AD269" s="92" t="s">
        <v>98</v>
      </c>
      <c r="AE269" s="93"/>
      <c r="AF269" s="93"/>
      <c r="AG269" s="93"/>
      <c r="AH269" s="93"/>
      <c r="AI269" s="94">
        <v>9.0</v>
      </c>
      <c r="AJ269" s="38">
        <f t="shared" si="4"/>
        <v>1</v>
      </c>
    </row>
    <row r="270">
      <c r="A270" s="69" t="s">
        <v>811</v>
      </c>
      <c r="B270" s="69" t="s">
        <v>95</v>
      </c>
      <c r="C270" s="70">
        <v>9762.0</v>
      </c>
      <c r="D270" s="152">
        <v>7.0</v>
      </c>
      <c r="E270" s="72">
        <v>0.3999999999999999</v>
      </c>
      <c r="F270" s="73">
        <f t="shared" si="3"/>
        <v>7</v>
      </c>
      <c r="G270" s="73">
        <v>5.0</v>
      </c>
      <c r="H270" s="73" t="s">
        <v>1260</v>
      </c>
      <c r="I270" s="73" t="s">
        <v>1260</v>
      </c>
      <c r="J270" s="74">
        <v>43910.6375</v>
      </c>
      <c r="K270" s="41">
        <v>7.0</v>
      </c>
      <c r="L270" s="41"/>
      <c r="M270" s="76"/>
      <c r="N270" s="76"/>
      <c r="O270" s="76"/>
      <c r="P270" s="78"/>
      <c r="Q270" s="111"/>
      <c r="R270" s="57"/>
      <c r="S270" s="83">
        <f t="shared" si="1"/>
        <v>0</v>
      </c>
      <c r="T270" s="87"/>
      <c r="U270" s="161"/>
      <c r="V270" s="90">
        <f>IFERROR(__xludf.DUMMYFUNCTION("IF(COUNTUNIQUE(T270:U270,R270)=3,1,0)"),0.0)</f>
        <v>0</v>
      </c>
      <c r="W270" s="90">
        <v>0.0</v>
      </c>
      <c r="X270" s="90">
        <v>7.0</v>
      </c>
      <c r="Y270" s="90"/>
      <c r="Z270" s="92"/>
      <c r="AA270" s="92"/>
      <c r="AB270" s="92"/>
      <c r="AC270" s="92"/>
      <c r="AD270" s="92"/>
      <c r="AE270" s="93"/>
      <c r="AF270" s="93"/>
      <c r="AG270" s="93"/>
      <c r="AH270" s="93"/>
      <c r="AI270" s="94">
        <v>9.0</v>
      </c>
      <c r="AJ270" s="38">
        <f t="shared" si="4"/>
        <v>1</v>
      </c>
    </row>
    <row r="271">
      <c r="A271" s="69" t="s">
        <v>814</v>
      </c>
      <c r="B271" s="69" t="s">
        <v>164</v>
      </c>
      <c r="C271" s="70">
        <v>9273.0</v>
      </c>
      <c r="D271" s="152">
        <v>26.0</v>
      </c>
      <c r="E271" s="72">
        <v>0.18181818181818188</v>
      </c>
      <c r="F271" s="73">
        <f t="shared" si="3"/>
        <v>26</v>
      </c>
      <c r="G271" s="73"/>
      <c r="H271" s="73" t="s">
        <v>1261</v>
      </c>
      <c r="I271" s="73" t="s">
        <v>1261</v>
      </c>
      <c r="J271" s="74">
        <v>43910.6375</v>
      </c>
      <c r="K271" s="41">
        <v>36.0</v>
      </c>
      <c r="L271" s="41"/>
      <c r="M271" s="77">
        <v>248.0</v>
      </c>
      <c r="N271" s="76"/>
      <c r="O271" s="76"/>
      <c r="P271" s="78">
        <v>43911.54701096065</v>
      </c>
      <c r="Q271" s="107" t="s">
        <v>1261</v>
      </c>
      <c r="R271" s="57" t="s">
        <v>855</v>
      </c>
      <c r="S271" s="83">
        <f t="shared" si="1"/>
        <v>10</v>
      </c>
      <c r="T271" s="87"/>
      <c r="U271" s="88"/>
      <c r="V271" s="90">
        <f>IFERROR(__xludf.DUMMYFUNCTION("IF(COUNTUNIQUE(T271:U271,R271)=3,1,0)"),0.0)</f>
        <v>0</v>
      </c>
      <c r="W271" s="90">
        <v>0.0</v>
      </c>
      <c r="X271" s="90">
        <v>26.0</v>
      </c>
      <c r="Y271" s="90"/>
      <c r="Z271" s="92"/>
      <c r="AA271" s="92"/>
      <c r="AB271" s="92"/>
      <c r="AC271" s="92"/>
      <c r="AD271" s="92"/>
      <c r="AE271" s="93"/>
      <c r="AF271" s="93"/>
      <c r="AG271" s="93"/>
      <c r="AH271" s="93"/>
      <c r="AI271" s="94">
        <v>9.0</v>
      </c>
      <c r="AJ271" s="38">
        <f t="shared" si="4"/>
        <v>1.384615385</v>
      </c>
    </row>
    <row r="272">
      <c r="A272" s="69" t="s">
        <v>816</v>
      </c>
      <c r="B272" s="69" t="s">
        <v>95</v>
      </c>
      <c r="C272" s="70">
        <v>9763.0</v>
      </c>
      <c r="D272" s="152">
        <v>7.0</v>
      </c>
      <c r="E272" s="72">
        <v>0.0</v>
      </c>
      <c r="F272" s="73">
        <f t="shared" si="3"/>
        <v>7</v>
      </c>
      <c r="G272" s="73"/>
      <c r="H272" s="73" t="s">
        <v>1262</v>
      </c>
      <c r="I272" s="73" t="s">
        <v>1262</v>
      </c>
      <c r="J272" s="74">
        <v>43910.92</v>
      </c>
      <c r="K272" s="41">
        <v>7.0</v>
      </c>
      <c r="L272" s="41"/>
      <c r="M272" s="76"/>
      <c r="N272" s="76"/>
      <c r="O272" s="76"/>
      <c r="P272" s="78"/>
      <c r="Q272" s="105"/>
      <c r="R272" s="57"/>
      <c r="S272" s="83">
        <f t="shared" si="1"/>
        <v>0</v>
      </c>
      <c r="T272" s="87"/>
      <c r="U272" s="88"/>
      <c r="V272" s="90">
        <f>IFERROR(__xludf.DUMMYFUNCTION("IF(COUNTUNIQUE(T272:U272,R272)=3,1,0)"),0.0)</f>
        <v>0</v>
      </c>
      <c r="W272" s="90">
        <v>0.0</v>
      </c>
      <c r="X272" s="90">
        <v>7.0</v>
      </c>
      <c r="Y272" s="90"/>
      <c r="Z272" s="92"/>
      <c r="AA272" s="92"/>
      <c r="AB272" s="92"/>
      <c r="AC272" s="92"/>
      <c r="AD272" s="92"/>
      <c r="AE272" s="93"/>
      <c r="AF272" s="93"/>
      <c r="AG272" s="93"/>
      <c r="AH272" s="93"/>
      <c r="AI272" s="94">
        <v>9.0</v>
      </c>
      <c r="AJ272" s="38">
        <f t="shared" si="4"/>
        <v>1</v>
      </c>
    </row>
    <row r="273">
      <c r="A273" s="69" t="s">
        <v>820</v>
      </c>
      <c r="B273" s="69" t="s">
        <v>164</v>
      </c>
      <c r="C273" s="70">
        <v>9675.0</v>
      </c>
      <c r="D273" s="152">
        <v>11.0</v>
      </c>
      <c r="E273" s="72">
        <v>0.10000000000000009</v>
      </c>
      <c r="F273" s="73">
        <f t="shared" si="3"/>
        <v>11</v>
      </c>
      <c r="G273" s="73"/>
      <c r="H273" s="73" t="s">
        <v>1263</v>
      </c>
      <c r="I273" s="73" t="s">
        <v>1263</v>
      </c>
      <c r="J273" s="74">
        <v>43910.64028</v>
      </c>
      <c r="K273" s="41">
        <v>11.0</v>
      </c>
      <c r="L273" s="41"/>
      <c r="M273" s="76"/>
      <c r="N273" s="76"/>
      <c r="O273" s="76"/>
      <c r="P273" s="78"/>
      <c r="Q273" s="111"/>
      <c r="R273" s="57"/>
      <c r="S273" s="83">
        <f t="shared" si="1"/>
        <v>0</v>
      </c>
      <c r="T273" s="87"/>
      <c r="U273" s="88"/>
      <c r="V273" s="90">
        <f>IFERROR(__xludf.DUMMYFUNCTION("IF(COUNTUNIQUE(T273:U273,R273)=3,1,0)"),0.0)</f>
        <v>0</v>
      </c>
      <c r="W273" s="90">
        <v>0.0</v>
      </c>
      <c r="X273" s="90">
        <v>11.0</v>
      </c>
      <c r="Y273" s="90"/>
      <c r="Z273" s="92"/>
      <c r="AA273" s="92"/>
      <c r="AB273" s="92"/>
      <c r="AC273" s="92"/>
      <c r="AD273" s="92"/>
      <c r="AE273" s="93"/>
      <c r="AF273" s="93"/>
      <c r="AG273" s="93"/>
      <c r="AH273" s="93"/>
      <c r="AI273" s="94">
        <v>9.0</v>
      </c>
      <c r="AJ273" s="38">
        <f t="shared" si="4"/>
        <v>1</v>
      </c>
    </row>
    <row r="274">
      <c r="A274" s="69" t="s">
        <v>823</v>
      </c>
      <c r="B274" s="69" t="s">
        <v>164</v>
      </c>
      <c r="C274" s="70">
        <v>9476.0</v>
      </c>
      <c r="D274" s="152">
        <v>4.0</v>
      </c>
      <c r="E274" s="72">
        <v>0.0</v>
      </c>
      <c r="F274" s="73">
        <f t="shared" si="3"/>
        <v>4</v>
      </c>
      <c r="G274" s="73"/>
      <c r="H274" s="73" t="s">
        <v>1264</v>
      </c>
      <c r="I274" s="73" t="s">
        <v>1265</v>
      </c>
      <c r="J274" s="74">
        <v>43910.64028</v>
      </c>
      <c r="K274" s="41">
        <v>4.0</v>
      </c>
      <c r="L274" s="41"/>
      <c r="M274" s="76"/>
      <c r="N274" s="76"/>
      <c r="O274" s="76"/>
      <c r="P274" s="78"/>
      <c r="Q274" s="111"/>
      <c r="R274" s="57"/>
      <c r="S274" s="83">
        <f t="shared" si="1"/>
        <v>0</v>
      </c>
      <c r="T274" s="87"/>
      <c r="U274" s="88"/>
      <c r="V274" s="90">
        <f>IFERROR(__xludf.DUMMYFUNCTION("IF(COUNTUNIQUE(T274:U274,R274)=3,1,0)"),0.0)</f>
        <v>0</v>
      </c>
      <c r="W274" s="90">
        <v>0.0</v>
      </c>
      <c r="X274" s="90">
        <v>4.0</v>
      </c>
      <c r="Y274" s="90"/>
      <c r="Z274" s="92"/>
      <c r="AA274" s="92"/>
      <c r="AB274" s="92"/>
      <c r="AC274" s="92"/>
      <c r="AD274" s="92"/>
      <c r="AE274" s="93"/>
      <c r="AF274" s="93"/>
      <c r="AG274" s="93"/>
      <c r="AH274" s="93"/>
      <c r="AI274" s="94">
        <v>9.0</v>
      </c>
      <c r="AJ274" s="38">
        <f t="shared" si="4"/>
        <v>1</v>
      </c>
    </row>
    <row r="275">
      <c r="A275" s="69" t="s">
        <v>826</v>
      </c>
      <c r="B275" s="69" t="s">
        <v>164</v>
      </c>
      <c r="C275" s="70">
        <v>9477.0</v>
      </c>
      <c r="D275" s="152">
        <v>12.0</v>
      </c>
      <c r="E275" s="72">
        <v>0.09090909090909083</v>
      </c>
      <c r="F275" s="73">
        <f t="shared" si="3"/>
        <v>12</v>
      </c>
      <c r="G275" s="73"/>
      <c r="H275" s="73" t="s">
        <v>1266</v>
      </c>
      <c r="I275" s="73" t="s">
        <v>1267</v>
      </c>
      <c r="J275" s="74">
        <v>43910.64236</v>
      </c>
      <c r="K275" s="41">
        <v>12.0</v>
      </c>
      <c r="L275" s="41"/>
      <c r="M275" s="76"/>
      <c r="N275" s="76"/>
      <c r="O275" s="76"/>
      <c r="P275" s="78"/>
      <c r="Q275" s="111"/>
      <c r="R275" s="57"/>
      <c r="S275" s="83">
        <f t="shared" si="1"/>
        <v>0</v>
      </c>
      <c r="T275" s="87"/>
      <c r="U275" s="88"/>
      <c r="V275" s="90">
        <f>IFERROR(__xludf.DUMMYFUNCTION("IF(COUNTUNIQUE(T275:U275,R275)=3,1,0)"),0.0)</f>
        <v>0</v>
      </c>
      <c r="W275" s="90">
        <v>0.0</v>
      </c>
      <c r="X275" s="90">
        <v>12.0</v>
      </c>
      <c r="Y275" s="90"/>
      <c r="Z275" s="92"/>
      <c r="AA275" s="92"/>
      <c r="AB275" s="92"/>
      <c r="AC275" s="92"/>
      <c r="AD275" s="92"/>
      <c r="AE275" s="93"/>
      <c r="AF275" s="93"/>
      <c r="AG275" s="93"/>
      <c r="AH275" s="93"/>
      <c r="AI275" s="94">
        <v>9.0</v>
      </c>
      <c r="AJ275" s="38">
        <f t="shared" si="4"/>
        <v>1</v>
      </c>
    </row>
    <row r="276">
      <c r="A276" s="101" t="s">
        <v>828</v>
      </c>
      <c r="B276" s="69" t="s">
        <v>164</v>
      </c>
      <c r="C276" s="70">
        <v>9181.0</v>
      </c>
      <c r="D276" s="152">
        <v>18.0</v>
      </c>
      <c r="E276" s="72">
        <v>0.2857142857142858</v>
      </c>
      <c r="F276" s="73">
        <f t="shared" si="3"/>
        <v>18</v>
      </c>
      <c r="G276" s="73"/>
      <c r="H276" s="73" t="s">
        <v>1268</v>
      </c>
      <c r="I276" s="73" t="s">
        <v>1227</v>
      </c>
      <c r="J276" s="102">
        <v>43910.64236</v>
      </c>
      <c r="K276" s="41">
        <v>18.0</v>
      </c>
      <c r="L276" s="41"/>
      <c r="M276" s="76"/>
      <c r="N276" s="76"/>
      <c r="O276" s="76"/>
      <c r="P276" s="78"/>
      <c r="Q276" s="111"/>
      <c r="R276" s="57"/>
      <c r="S276" s="83">
        <f t="shared" si="1"/>
        <v>0</v>
      </c>
      <c r="T276" s="87"/>
      <c r="U276" s="88"/>
      <c r="V276" s="90">
        <f>IFERROR(__xludf.DUMMYFUNCTION("IF(COUNTUNIQUE(T276:U276,R276)=3,1,0)"),0.0)</f>
        <v>0</v>
      </c>
      <c r="W276" s="90">
        <v>0.0</v>
      </c>
      <c r="X276" s="90">
        <v>18.0</v>
      </c>
      <c r="Y276" s="90"/>
      <c r="Z276" s="92"/>
      <c r="AA276" s="92"/>
      <c r="AB276" s="92"/>
      <c r="AC276" s="92"/>
      <c r="AD276" s="92"/>
      <c r="AE276" s="93"/>
      <c r="AF276" s="93"/>
      <c r="AG276" s="93"/>
      <c r="AH276" s="93"/>
      <c r="AI276" s="94">
        <v>9.0</v>
      </c>
      <c r="AJ276" s="38">
        <f t="shared" si="4"/>
        <v>1</v>
      </c>
    </row>
    <row r="277">
      <c r="A277" s="69" t="s">
        <v>831</v>
      </c>
      <c r="B277" s="69" t="s">
        <v>95</v>
      </c>
      <c r="C277" s="70">
        <v>9261.0</v>
      </c>
      <c r="D277" s="152">
        <v>24.0</v>
      </c>
      <c r="E277" s="72">
        <v>1.0</v>
      </c>
      <c r="F277" s="73">
        <f t="shared" si="3"/>
        <v>24</v>
      </c>
      <c r="G277" s="73"/>
      <c r="H277" s="73" t="s">
        <v>1269</v>
      </c>
      <c r="I277" s="73" t="s">
        <v>1269</v>
      </c>
      <c r="J277" s="74">
        <v>43910.64236</v>
      </c>
      <c r="K277" s="41">
        <v>24.0</v>
      </c>
      <c r="L277" s="41"/>
      <c r="M277" s="76"/>
      <c r="N277" s="76"/>
      <c r="O277" s="76"/>
      <c r="P277" s="78"/>
      <c r="Q277" s="77"/>
      <c r="R277" s="57"/>
      <c r="S277" s="83">
        <f t="shared" si="1"/>
        <v>0</v>
      </c>
      <c r="T277" s="87"/>
      <c r="U277" s="161"/>
      <c r="V277" s="90">
        <f>IFERROR(__xludf.DUMMYFUNCTION("IF(COUNTUNIQUE(T277:U277,R277)=3,1,0)"),0.0)</f>
        <v>0</v>
      </c>
      <c r="W277" s="90">
        <v>0.0</v>
      </c>
      <c r="X277" s="90">
        <v>24.0</v>
      </c>
      <c r="Y277" s="90"/>
      <c r="Z277" s="92"/>
      <c r="AA277" s="92"/>
      <c r="AB277" s="92"/>
      <c r="AC277" s="215"/>
      <c r="AD277" s="92"/>
      <c r="AE277" s="93"/>
      <c r="AF277" s="93"/>
      <c r="AG277" s="93"/>
      <c r="AH277" s="93"/>
      <c r="AI277" s="94">
        <v>9.0</v>
      </c>
      <c r="AJ277" s="38">
        <f t="shared" si="4"/>
        <v>1</v>
      </c>
    </row>
    <row r="278">
      <c r="A278" s="69" t="s">
        <v>831</v>
      </c>
      <c r="B278" s="69" t="s">
        <v>164</v>
      </c>
      <c r="C278" s="70">
        <v>9274.0</v>
      </c>
      <c r="D278" s="152">
        <v>73.0</v>
      </c>
      <c r="E278" s="72">
        <v>1.0277777777777777</v>
      </c>
      <c r="F278" s="73">
        <f t="shared" si="3"/>
        <v>73</v>
      </c>
      <c r="G278" s="73"/>
      <c r="H278" s="73" t="s">
        <v>1270</v>
      </c>
      <c r="I278" s="73" t="s">
        <v>1270</v>
      </c>
      <c r="J278" s="74">
        <v>43910.64236</v>
      </c>
      <c r="K278" s="41">
        <v>73.0</v>
      </c>
      <c r="L278" s="41"/>
      <c r="M278" s="76"/>
      <c r="N278" s="76"/>
      <c r="O278" s="76"/>
      <c r="P278" s="78"/>
      <c r="Q278" s="111"/>
      <c r="R278" s="57"/>
      <c r="S278" s="83">
        <f t="shared" si="1"/>
        <v>0</v>
      </c>
      <c r="T278" s="87"/>
      <c r="U278" s="161"/>
      <c r="V278" s="90">
        <f>IFERROR(__xludf.DUMMYFUNCTION("IF(COUNTUNIQUE(T278:U278,R278)=3,1,0)"),0.0)</f>
        <v>0</v>
      </c>
      <c r="W278" s="90">
        <v>0.0</v>
      </c>
      <c r="X278" s="90">
        <v>73.0</v>
      </c>
      <c r="Y278" s="90"/>
      <c r="Z278" s="92"/>
      <c r="AA278" s="92"/>
      <c r="AB278" s="92"/>
      <c r="AC278" s="92"/>
      <c r="AD278" s="92"/>
      <c r="AE278" s="93"/>
      <c r="AF278" s="93"/>
      <c r="AG278" s="93"/>
      <c r="AH278" s="93"/>
      <c r="AI278" s="94">
        <v>9.0</v>
      </c>
      <c r="AJ278" s="38">
        <f t="shared" si="4"/>
        <v>1</v>
      </c>
    </row>
    <row r="279">
      <c r="A279" s="69" t="s">
        <v>835</v>
      </c>
      <c r="B279" s="69" t="s">
        <v>164</v>
      </c>
      <c r="C279" s="70">
        <v>9478.0</v>
      </c>
      <c r="D279" s="152">
        <v>7.0</v>
      </c>
      <c r="E279" s="72">
        <v>0.3999999999999999</v>
      </c>
      <c r="F279" s="73">
        <f t="shared" si="3"/>
        <v>7</v>
      </c>
      <c r="G279" s="73"/>
      <c r="H279" s="73" t="s">
        <v>1271</v>
      </c>
      <c r="I279" s="73" t="s">
        <v>1227</v>
      </c>
      <c r="J279" s="74">
        <v>43910.64653</v>
      </c>
      <c r="K279" s="41">
        <v>7.0</v>
      </c>
      <c r="L279" s="41"/>
      <c r="M279" s="76"/>
      <c r="N279" s="76"/>
      <c r="O279" s="76"/>
      <c r="P279" s="103"/>
      <c r="Q279" s="111"/>
      <c r="R279" s="57"/>
      <c r="S279" s="83">
        <f t="shared" si="1"/>
        <v>0</v>
      </c>
      <c r="T279" s="175"/>
      <c r="U279" s="161"/>
      <c r="V279" s="90">
        <f>IFERROR(__xludf.DUMMYFUNCTION("IF(COUNTUNIQUE(T279:U279,R279)=3,1,0)"),0.0)</f>
        <v>0</v>
      </c>
      <c r="W279" s="90">
        <v>0.0</v>
      </c>
      <c r="X279" s="90">
        <v>7.0</v>
      </c>
      <c r="Y279" s="90"/>
      <c r="Z279" s="98"/>
      <c r="AA279" s="98"/>
      <c r="AB279" s="98"/>
      <c r="AC279" s="98"/>
      <c r="AD279" s="98"/>
      <c r="AE279" s="112"/>
      <c r="AF279" s="112"/>
      <c r="AG279" s="112"/>
      <c r="AH279" s="112"/>
      <c r="AI279" s="94">
        <v>9.0</v>
      </c>
      <c r="AJ279" s="38">
        <f t="shared" si="4"/>
        <v>1</v>
      </c>
    </row>
    <row r="280">
      <c r="A280" s="101" t="s">
        <v>837</v>
      </c>
      <c r="B280" s="69" t="s">
        <v>164</v>
      </c>
      <c r="C280" s="70">
        <v>9776.0</v>
      </c>
      <c r="D280" s="152">
        <v>35.0</v>
      </c>
      <c r="E280" s="72">
        <v>0.5217391304347827</v>
      </c>
      <c r="F280" s="73">
        <f t="shared" si="3"/>
        <v>35</v>
      </c>
      <c r="G280" s="73"/>
      <c r="H280" s="73" t="s">
        <v>1272</v>
      </c>
      <c r="I280" s="73" t="s">
        <v>1227</v>
      </c>
      <c r="J280" s="102">
        <v>43910.64653</v>
      </c>
      <c r="K280" s="41">
        <v>35.0</v>
      </c>
      <c r="L280" s="41"/>
      <c r="M280" s="76"/>
      <c r="N280" s="76"/>
      <c r="O280" s="76"/>
      <c r="P280" s="103"/>
      <c r="Q280" s="111"/>
      <c r="R280" s="57"/>
      <c r="S280" s="83">
        <f t="shared" si="1"/>
        <v>0</v>
      </c>
      <c r="T280" s="175"/>
      <c r="U280" s="161"/>
      <c r="V280" s="90">
        <f>IFERROR(__xludf.DUMMYFUNCTION("IF(COUNTUNIQUE(T280:U280,R280)=3,1,0)"),0.0)</f>
        <v>0</v>
      </c>
      <c r="W280" s="90">
        <v>0.0</v>
      </c>
      <c r="X280" s="90">
        <v>35.0</v>
      </c>
      <c r="Y280" s="90"/>
      <c r="Z280" s="98"/>
      <c r="AA280" s="98"/>
      <c r="AB280" s="98"/>
      <c r="AC280" s="98"/>
      <c r="AD280" s="98"/>
      <c r="AE280" s="112"/>
      <c r="AF280" s="112"/>
      <c r="AG280" s="112"/>
      <c r="AH280" s="112"/>
      <c r="AI280" s="94">
        <v>9.0</v>
      </c>
      <c r="AJ280" s="38">
        <f t="shared" si="4"/>
        <v>1</v>
      </c>
    </row>
    <row r="281">
      <c r="A281" s="69" t="s">
        <v>847</v>
      </c>
      <c r="B281" s="69" t="s">
        <v>164</v>
      </c>
      <c r="C281" s="70">
        <v>9677.0</v>
      </c>
      <c r="D281" s="152">
        <v>11.0</v>
      </c>
      <c r="E281" s="72">
        <v>0.22222222222222232</v>
      </c>
      <c r="F281" s="73">
        <f t="shared" si="3"/>
        <v>11</v>
      </c>
      <c r="G281" s="73"/>
      <c r="H281" s="73" t="s">
        <v>1273</v>
      </c>
      <c r="I281" s="73" t="s">
        <v>1273</v>
      </c>
      <c r="J281" s="74">
        <v>43910.64653</v>
      </c>
      <c r="K281" s="41">
        <v>11.0</v>
      </c>
      <c r="L281" s="41"/>
      <c r="M281" s="216">
        <v>180.0</v>
      </c>
      <c r="N281" s="76"/>
      <c r="O281" s="76"/>
      <c r="P281" s="103"/>
      <c r="Q281" s="111"/>
      <c r="R281" s="57"/>
      <c r="S281" s="83">
        <f t="shared" si="1"/>
        <v>0</v>
      </c>
      <c r="T281" s="175"/>
      <c r="U281" s="161"/>
      <c r="V281" s="90">
        <f>IFERROR(__xludf.DUMMYFUNCTION("IF(COUNTUNIQUE(T281:U281,R281)=3,1,0)"),0.0)</f>
        <v>0</v>
      </c>
      <c r="W281" s="90">
        <v>0.0</v>
      </c>
      <c r="X281" s="90">
        <v>11.0</v>
      </c>
      <c r="Y281" s="90"/>
      <c r="Z281" s="98"/>
      <c r="AA281" s="98"/>
      <c r="AB281" s="98"/>
      <c r="AC281" s="98"/>
      <c r="AD281" s="98"/>
      <c r="AE281" s="112"/>
      <c r="AF281" s="112"/>
      <c r="AG281" s="112"/>
      <c r="AH281" s="112"/>
      <c r="AI281" s="94">
        <v>9.0</v>
      </c>
      <c r="AJ281" s="38">
        <f t="shared" si="4"/>
        <v>1</v>
      </c>
    </row>
    <row r="282">
      <c r="A282" s="69" t="s">
        <v>849</v>
      </c>
      <c r="B282" s="69" t="s">
        <v>95</v>
      </c>
      <c r="C282" s="70">
        <v>9764.0</v>
      </c>
      <c r="D282" s="152">
        <v>9.0</v>
      </c>
      <c r="E282" s="72">
        <v>0.125</v>
      </c>
      <c r="F282" s="73">
        <f t="shared" si="3"/>
        <v>9</v>
      </c>
      <c r="G282" s="73"/>
      <c r="H282" s="73" t="s">
        <v>1274</v>
      </c>
      <c r="I282" s="73" t="s">
        <v>1275</v>
      </c>
      <c r="J282" s="74">
        <v>43910.64653</v>
      </c>
      <c r="K282" s="41">
        <v>9.0</v>
      </c>
      <c r="L282" s="41"/>
      <c r="M282" s="76"/>
      <c r="N282" s="76"/>
      <c r="O282" s="76"/>
      <c r="P282" s="103"/>
      <c r="Q282" s="111"/>
      <c r="R282" s="57"/>
      <c r="S282" s="83">
        <f t="shared" si="1"/>
        <v>0</v>
      </c>
      <c r="T282" s="175"/>
      <c r="U282" s="161"/>
      <c r="V282" s="90">
        <f>IFERROR(__xludf.DUMMYFUNCTION("IF(COUNTUNIQUE(T282:U282,R282)=3,1,0)"),0.0)</f>
        <v>0</v>
      </c>
      <c r="W282" s="90">
        <v>0.0</v>
      </c>
      <c r="X282" s="90">
        <v>9.0</v>
      </c>
      <c r="Y282" s="90"/>
      <c r="Z282" s="98"/>
      <c r="AA282" s="98"/>
      <c r="AB282" s="98"/>
      <c r="AC282" s="98"/>
      <c r="AD282" s="98"/>
      <c r="AE282" s="112"/>
      <c r="AF282" s="112"/>
      <c r="AG282" s="112"/>
      <c r="AH282" s="112"/>
      <c r="AI282" s="94">
        <v>9.0</v>
      </c>
      <c r="AJ282" s="38">
        <f t="shared" si="4"/>
        <v>1</v>
      </c>
    </row>
    <row r="283">
      <c r="A283" s="69" t="s">
        <v>852</v>
      </c>
      <c r="B283" s="69" t="s">
        <v>164</v>
      </c>
      <c r="C283" s="70">
        <v>9182.0</v>
      </c>
      <c r="D283" s="152">
        <v>58.0</v>
      </c>
      <c r="E283" s="72">
        <v>0.01754385964912286</v>
      </c>
      <c r="F283" s="73">
        <f t="shared" si="3"/>
        <v>58</v>
      </c>
      <c r="G283" s="73"/>
      <c r="H283" s="73" t="s">
        <v>1276</v>
      </c>
      <c r="I283" s="73" t="s">
        <v>1277</v>
      </c>
      <c r="J283" s="74">
        <v>43910.64653</v>
      </c>
      <c r="K283" s="41">
        <v>58.0</v>
      </c>
      <c r="L283" s="41"/>
      <c r="M283" s="76"/>
      <c r="N283" s="76"/>
      <c r="O283" s="76"/>
      <c r="P283" s="103"/>
      <c r="Q283" s="111"/>
      <c r="R283" s="57"/>
      <c r="S283" s="83">
        <f t="shared" si="1"/>
        <v>0</v>
      </c>
      <c r="T283" s="87"/>
      <c r="U283" s="88"/>
      <c r="V283" s="90">
        <f>IFERROR(__xludf.DUMMYFUNCTION("IF(COUNTUNIQUE(T283:U283,R283)=3,1,0)"),0.0)</f>
        <v>0</v>
      </c>
      <c r="W283" s="90">
        <v>0.0</v>
      </c>
      <c r="X283" s="90">
        <v>58.0</v>
      </c>
      <c r="Y283" s="90"/>
      <c r="Z283" s="92"/>
      <c r="AA283" s="92">
        <v>57.0</v>
      </c>
      <c r="AB283" s="196">
        <v>43909.833333333336</v>
      </c>
      <c r="AC283" s="92" t="s">
        <v>1278</v>
      </c>
      <c r="AD283" s="92"/>
      <c r="AE283" s="93"/>
      <c r="AF283" s="93"/>
      <c r="AG283" s="93"/>
      <c r="AH283" s="93"/>
      <c r="AI283" s="94">
        <v>9.0</v>
      </c>
      <c r="AJ283" s="38">
        <f t="shared" si="4"/>
        <v>1</v>
      </c>
    </row>
    <row r="284">
      <c r="A284" s="69" t="s">
        <v>854</v>
      </c>
      <c r="B284" s="69" t="s">
        <v>164</v>
      </c>
      <c r="C284" s="70">
        <v>9676.0</v>
      </c>
      <c r="D284" s="152">
        <v>25.0</v>
      </c>
      <c r="E284" s="72">
        <v>0.0</v>
      </c>
      <c r="F284" s="73">
        <f t="shared" si="3"/>
        <v>25</v>
      </c>
      <c r="G284" s="73"/>
      <c r="H284" s="73" t="s">
        <v>1279</v>
      </c>
      <c r="I284" s="73" t="s">
        <v>1280</v>
      </c>
      <c r="J284" s="74">
        <v>43910.65</v>
      </c>
      <c r="K284" s="41">
        <v>25.0</v>
      </c>
      <c r="L284" s="41"/>
      <c r="M284" s="76"/>
      <c r="N284" s="76"/>
      <c r="O284" s="76"/>
      <c r="P284" s="103"/>
      <c r="Q284" s="111"/>
      <c r="R284" s="57"/>
      <c r="S284" s="83">
        <f t="shared" si="1"/>
        <v>0</v>
      </c>
      <c r="T284" s="175"/>
      <c r="U284" s="161"/>
      <c r="V284" s="90">
        <f>IFERROR(__xludf.DUMMYFUNCTION("IF(COUNTUNIQUE(T284:U284,R284)=3,1,0)"),0.0)</f>
        <v>0</v>
      </c>
      <c r="W284" s="90">
        <v>0.0</v>
      </c>
      <c r="X284" s="90">
        <v>25.0</v>
      </c>
      <c r="Y284" s="90"/>
      <c r="Z284" s="98"/>
      <c r="AA284" s="98">
        <v>25.0</v>
      </c>
      <c r="AB284" s="217">
        <v>43909.875</v>
      </c>
      <c r="AC284" s="98" t="s">
        <v>1281</v>
      </c>
      <c r="AD284" s="98"/>
      <c r="AE284" s="112"/>
      <c r="AF284" s="112"/>
      <c r="AG284" s="112"/>
      <c r="AH284" s="112"/>
      <c r="AI284" s="94">
        <v>9.0</v>
      </c>
      <c r="AJ284" s="38">
        <f t="shared" si="4"/>
        <v>1</v>
      </c>
    </row>
    <row r="285">
      <c r="A285" s="69" t="s">
        <v>840</v>
      </c>
      <c r="B285" s="69" t="s">
        <v>164</v>
      </c>
      <c r="C285" s="70">
        <v>9183.0</v>
      </c>
      <c r="D285" s="152">
        <v>16.0</v>
      </c>
      <c r="E285" s="72">
        <v>0.6000000000000001</v>
      </c>
      <c r="F285" s="73">
        <f t="shared" si="3"/>
        <v>16</v>
      </c>
      <c r="G285" s="73">
        <v>16.0</v>
      </c>
      <c r="H285" s="73" t="s">
        <v>1282</v>
      </c>
      <c r="I285" s="73" t="s">
        <v>1283</v>
      </c>
      <c r="J285" s="74">
        <v>43910.92</v>
      </c>
      <c r="K285" s="41">
        <v>16.0</v>
      </c>
      <c r="L285" s="41"/>
      <c r="M285" s="76"/>
      <c r="N285" s="76"/>
      <c r="O285" s="76"/>
      <c r="P285" s="65"/>
      <c r="Q285" s="77"/>
      <c r="R285" s="65"/>
      <c r="S285" s="83">
        <f t="shared" si="1"/>
        <v>0</v>
      </c>
      <c r="T285" s="87"/>
      <c r="U285" s="88"/>
      <c r="V285" s="90">
        <f>IFERROR(__xludf.DUMMYFUNCTION("IF(COUNTUNIQUE(T285:U285,R285)=3,1,0)"),0.0)</f>
        <v>0</v>
      </c>
      <c r="W285" s="90">
        <v>0.0</v>
      </c>
      <c r="X285" s="90">
        <v>16.0</v>
      </c>
      <c r="Y285" s="90"/>
      <c r="Z285" s="92"/>
      <c r="AA285" s="92">
        <v>16.0</v>
      </c>
      <c r="AB285" s="200">
        <f>NOW()</f>
        <v>43911.55406</v>
      </c>
      <c r="AC285" s="92" t="s">
        <v>1284</v>
      </c>
      <c r="AD285" s="92" t="s">
        <v>98</v>
      </c>
      <c r="AE285" s="93"/>
      <c r="AF285" s="93"/>
      <c r="AG285" s="93"/>
      <c r="AH285" s="93"/>
      <c r="AI285" s="94">
        <v>9.0</v>
      </c>
      <c r="AJ285" s="38">
        <f t="shared" si="4"/>
        <v>1</v>
      </c>
    </row>
    <row r="286">
      <c r="A286" s="69" t="s">
        <v>842</v>
      </c>
      <c r="B286" s="69" t="s">
        <v>95</v>
      </c>
      <c r="C286" s="70">
        <v>9162.0</v>
      </c>
      <c r="D286" s="152">
        <v>878.0</v>
      </c>
      <c r="E286" s="72">
        <v>0.29881656804733736</v>
      </c>
      <c r="F286" s="73">
        <f t="shared" si="3"/>
        <v>878</v>
      </c>
      <c r="G286" s="73"/>
      <c r="H286" s="73" t="s">
        <v>1285</v>
      </c>
      <c r="I286" s="73" t="s">
        <v>1285</v>
      </c>
      <c r="J286" s="74">
        <v>43910.73264</v>
      </c>
      <c r="K286" s="41">
        <v>878.0</v>
      </c>
      <c r="L286" s="41"/>
      <c r="M286" s="76"/>
      <c r="N286" s="76"/>
      <c r="O286" s="76"/>
      <c r="P286" s="78"/>
      <c r="Q286" s="105"/>
      <c r="R286" s="57"/>
      <c r="S286" s="83">
        <f t="shared" si="1"/>
        <v>0</v>
      </c>
      <c r="T286" s="87"/>
      <c r="U286" s="161"/>
      <c r="V286" s="90">
        <f>IFERROR(__xludf.DUMMYFUNCTION("IF(COUNTUNIQUE(T286:U286,R286)=3,1,0)"),0.0)</f>
        <v>0</v>
      </c>
      <c r="W286" s="90">
        <v>0.0</v>
      </c>
      <c r="X286" s="90">
        <v>878.0</v>
      </c>
      <c r="Y286" s="90"/>
      <c r="Z286" s="92"/>
      <c r="AA286" s="92"/>
      <c r="AB286" s="92"/>
      <c r="AC286" s="92"/>
      <c r="AD286" s="92"/>
      <c r="AE286" s="93"/>
      <c r="AF286" s="93"/>
      <c r="AG286" s="93"/>
      <c r="AH286" s="93"/>
      <c r="AI286" s="94">
        <v>9.0</v>
      </c>
      <c r="AJ286" s="38">
        <f t="shared" si="4"/>
        <v>1</v>
      </c>
    </row>
    <row r="287">
      <c r="A287" s="69" t="s">
        <v>842</v>
      </c>
      <c r="B287" s="69" t="s">
        <v>164</v>
      </c>
      <c r="C287" s="70">
        <v>9184.0</v>
      </c>
      <c r="D287" s="152">
        <v>200.0</v>
      </c>
      <c r="E287" s="72">
        <v>0.4925373134328359</v>
      </c>
      <c r="F287" s="73">
        <f t="shared" si="3"/>
        <v>200</v>
      </c>
      <c r="G287" s="73"/>
      <c r="H287" s="73" t="s">
        <v>1286</v>
      </c>
      <c r="I287" s="73" t="s">
        <v>1286</v>
      </c>
      <c r="J287" s="74">
        <v>43910.73264</v>
      </c>
      <c r="K287" s="41">
        <v>200.0</v>
      </c>
      <c r="L287" s="41"/>
      <c r="M287" s="76"/>
      <c r="N287" s="76"/>
      <c r="O287" s="76"/>
      <c r="P287" s="78"/>
      <c r="Q287" s="105"/>
      <c r="R287" s="57"/>
      <c r="S287" s="83">
        <f t="shared" si="1"/>
        <v>0</v>
      </c>
      <c r="T287" s="87"/>
      <c r="U287" s="161"/>
      <c r="V287" s="90">
        <f>IFERROR(__xludf.DUMMYFUNCTION("IF(COUNTUNIQUE(T287:U287,R287)=3,1,0)"),0.0)</f>
        <v>0</v>
      </c>
      <c r="W287" s="90">
        <v>0.0</v>
      </c>
      <c r="X287" s="90">
        <v>200.0</v>
      </c>
      <c r="Y287" s="90"/>
      <c r="Z287" s="92"/>
      <c r="AA287" s="92"/>
      <c r="AB287" s="92"/>
      <c r="AC287" s="92"/>
      <c r="AD287" s="92"/>
      <c r="AE287" s="93"/>
      <c r="AF287" s="93"/>
      <c r="AG287" s="93"/>
      <c r="AH287" s="93"/>
      <c r="AI287" s="94">
        <v>9.0</v>
      </c>
      <c r="AJ287" s="38">
        <f t="shared" si="4"/>
        <v>1</v>
      </c>
    </row>
    <row r="288">
      <c r="A288" s="69" t="s">
        <v>862</v>
      </c>
      <c r="B288" s="69" t="s">
        <v>164</v>
      </c>
      <c r="C288" s="70">
        <v>9775.0</v>
      </c>
      <c r="D288" s="152">
        <v>34.0</v>
      </c>
      <c r="E288" s="72">
        <v>0.7894736842105263</v>
      </c>
      <c r="F288" s="73">
        <f t="shared" si="3"/>
        <v>34</v>
      </c>
      <c r="G288" s="73"/>
      <c r="H288" s="73" t="s">
        <v>1287</v>
      </c>
      <c r="I288" s="73" t="s">
        <v>1227</v>
      </c>
      <c r="J288" s="74">
        <v>43910.73264</v>
      </c>
      <c r="K288" s="41">
        <v>34.0</v>
      </c>
      <c r="L288" s="41"/>
      <c r="M288" s="76"/>
      <c r="N288" s="76"/>
      <c r="O288" s="76"/>
      <c r="P288" s="78"/>
      <c r="Q288" s="111"/>
      <c r="R288" s="57"/>
      <c r="S288" s="83">
        <f t="shared" si="1"/>
        <v>0</v>
      </c>
      <c r="T288" s="87"/>
      <c r="U288" s="88"/>
      <c r="V288" s="90">
        <f>IFERROR(__xludf.DUMMYFUNCTION("IF(COUNTUNIQUE(T288:U288,R288)=3,1,0)"),0.0)</f>
        <v>0</v>
      </c>
      <c r="W288" s="90">
        <v>0.0</v>
      </c>
      <c r="X288" s="90">
        <v>34.0</v>
      </c>
      <c r="Y288" s="90"/>
      <c r="Z288" s="92"/>
      <c r="AA288" s="92">
        <v>21.0</v>
      </c>
      <c r="AB288" s="218">
        <v>43909.0</v>
      </c>
      <c r="AC288" s="215" t="s">
        <v>1288</v>
      </c>
      <c r="AD288" s="92"/>
      <c r="AE288" s="93"/>
      <c r="AF288" s="93"/>
      <c r="AG288" s="93"/>
      <c r="AH288" s="93"/>
      <c r="AI288" s="94">
        <v>9.0</v>
      </c>
      <c r="AJ288" s="38">
        <f t="shared" si="4"/>
        <v>1</v>
      </c>
    </row>
    <row r="289">
      <c r="A289" s="101" t="s">
        <v>865</v>
      </c>
      <c r="B289" s="69" t="s">
        <v>164</v>
      </c>
      <c r="C289" s="70">
        <v>9185.0</v>
      </c>
      <c r="D289" s="152">
        <v>22.0</v>
      </c>
      <c r="E289" s="72">
        <v>1.4444444444444446</v>
      </c>
      <c r="F289" s="73">
        <f t="shared" si="3"/>
        <v>22</v>
      </c>
      <c r="G289" s="73"/>
      <c r="H289" s="73" t="s">
        <v>1289</v>
      </c>
      <c r="I289" s="73" t="s">
        <v>1289</v>
      </c>
      <c r="J289" s="102">
        <v>43910.73264</v>
      </c>
      <c r="K289" s="41">
        <v>22.0</v>
      </c>
      <c r="L289" s="41"/>
      <c r="M289" s="76"/>
      <c r="N289" s="76"/>
      <c r="O289" s="76"/>
      <c r="P289" s="78"/>
      <c r="Q289" s="111"/>
      <c r="R289" s="57"/>
      <c r="S289" s="83">
        <f t="shared" si="1"/>
        <v>0</v>
      </c>
      <c r="T289" s="87"/>
      <c r="U289" s="88"/>
      <c r="V289" s="90">
        <f>IFERROR(__xludf.DUMMYFUNCTION("IF(COUNTUNIQUE(T289:U289,R289)=3,1,0)"),0.0)</f>
        <v>0</v>
      </c>
      <c r="W289" s="90">
        <v>0.0</v>
      </c>
      <c r="X289" s="90">
        <v>22.0</v>
      </c>
      <c r="Y289" s="90"/>
      <c r="Z289" s="92"/>
      <c r="AA289" s="92"/>
      <c r="AB289" s="92"/>
      <c r="AC289" s="92"/>
      <c r="AD289" s="92"/>
      <c r="AE289" s="93"/>
      <c r="AF289" s="93"/>
      <c r="AG289" s="93"/>
      <c r="AH289" s="93"/>
      <c r="AI289" s="94">
        <v>9.0</v>
      </c>
      <c r="AJ289" s="38">
        <f t="shared" si="4"/>
        <v>1</v>
      </c>
    </row>
    <row r="290">
      <c r="A290" s="101" t="s">
        <v>867</v>
      </c>
      <c r="B290" s="69" t="s">
        <v>164</v>
      </c>
      <c r="C290" s="70">
        <v>9373.0</v>
      </c>
      <c r="D290" s="152">
        <v>18.0</v>
      </c>
      <c r="E290" s="72">
        <v>0.0</v>
      </c>
      <c r="F290" s="73">
        <f t="shared" si="3"/>
        <v>18</v>
      </c>
      <c r="G290" s="73"/>
      <c r="H290" s="73" t="s">
        <v>1290</v>
      </c>
      <c r="I290" s="73" t="s">
        <v>1227</v>
      </c>
      <c r="J290" s="102">
        <v>43910.73264</v>
      </c>
      <c r="K290" s="41">
        <v>18.0</v>
      </c>
      <c r="L290" s="41"/>
      <c r="M290" s="76"/>
      <c r="N290" s="76"/>
      <c r="O290" s="76"/>
      <c r="P290" s="78"/>
      <c r="Q290" s="111"/>
      <c r="R290" s="57"/>
      <c r="S290" s="83">
        <f t="shared" si="1"/>
        <v>0</v>
      </c>
      <c r="T290" s="87"/>
      <c r="U290" s="161"/>
      <c r="V290" s="90">
        <f>IFERROR(__xludf.DUMMYFUNCTION("IF(COUNTUNIQUE(T290:U290,R290)=3,1,0)"),0.0)</f>
        <v>0</v>
      </c>
      <c r="W290" s="90">
        <v>0.0</v>
      </c>
      <c r="X290" s="90">
        <v>18.0</v>
      </c>
      <c r="Y290" s="90"/>
      <c r="Z290" s="92"/>
      <c r="AA290" s="92"/>
      <c r="AB290" s="92"/>
      <c r="AC290" s="92"/>
      <c r="AD290" s="92"/>
      <c r="AE290" s="93"/>
      <c r="AF290" s="93"/>
      <c r="AG290" s="93"/>
      <c r="AH290" s="93"/>
      <c r="AI290" s="94">
        <v>9.0</v>
      </c>
      <c r="AJ290" s="38">
        <f t="shared" si="4"/>
        <v>1</v>
      </c>
    </row>
    <row r="291">
      <c r="A291" s="101" t="s">
        <v>870</v>
      </c>
      <c r="B291" s="69" t="s">
        <v>164</v>
      </c>
      <c r="C291" s="70">
        <v>9575.0</v>
      </c>
      <c r="D291" s="152">
        <v>7.0</v>
      </c>
      <c r="E291" s="72">
        <v>0.75</v>
      </c>
      <c r="F291" s="73">
        <f t="shared" si="3"/>
        <v>7</v>
      </c>
      <c r="G291" s="73"/>
      <c r="H291" s="73" t="s">
        <v>1291</v>
      </c>
      <c r="I291" s="73" t="s">
        <v>1227</v>
      </c>
      <c r="J291" s="102">
        <v>43910.73264</v>
      </c>
      <c r="K291" s="41">
        <v>7.0</v>
      </c>
      <c r="L291" s="41"/>
      <c r="M291" s="76"/>
      <c r="N291" s="76"/>
      <c r="O291" s="76"/>
      <c r="P291" s="78"/>
      <c r="Q291" s="111"/>
      <c r="R291" s="57"/>
      <c r="S291" s="83">
        <f t="shared" si="1"/>
        <v>0</v>
      </c>
      <c r="T291" s="87"/>
      <c r="U291" s="88"/>
      <c r="V291" s="90">
        <f>IFERROR(__xludf.DUMMYFUNCTION("IF(COUNTUNIQUE(T291:U291,R291)=3,1,0)"),0.0)</f>
        <v>0</v>
      </c>
      <c r="W291" s="90">
        <v>0.0</v>
      </c>
      <c r="X291" s="90">
        <v>7.0</v>
      </c>
      <c r="Y291" s="90"/>
      <c r="Z291" s="92"/>
      <c r="AA291" s="92"/>
      <c r="AB291" s="92"/>
      <c r="AC291" s="92"/>
      <c r="AD291" s="92"/>
      <c r="AE291" s="93"/>
      <c r="AF291" s="93"/>
      <c r="AG291" s="93"/>
      <c r="AH291" s="93"/>
      <c r="AI291" s="94">
        <v>9.0</v>
      </c>
      <c r="AJ291" s="38">
        <f t="shared" si="4"/>
        <v>1</v>
      </c>
    </row>
    <row r="292">
      <c r="A292" s="101" t="s">
        <v>872</v>
      </c>
      <c r="B292" s="69" t="s">
        <v>164</v>
      </c>
      <c r="C292" s="70">
        <v>9374.0</v>
      </c>
      <c r="D292" s="152">
        <v>3.0</v>
      </c>
      <c r="E292" s="72">
        <v>0.5</v>
      </c>
      <c r="F292" s="73">
        <f t="shared" si="3"/>
        <v>3</v>
      </c>
      <c r="G292" s="73"/>
      <c r="H292" s="73" t="s">
        <v>1292</v>
      </c>
      <c r="I292" s="73" t="s">
        <v>1227</v>
      </c>
      <c r="J292" s="102">
        <v>43910.73264</v>
      </c>
      <c r="K292" s="41">
        <v>3.0</v>
      </c>
      <c r="L292" s="41"/>
      <c r="M292" s="76"/>
      <c r="N292" s="76"/>
      <c r="O292" s="76"/>
      <c r="P292" s="78"/>
      <c r="Q292" s="111"/>
      <c r="R292" s="57"/>
      <c r="S292" s="83">
        <f t="shared" si="1"/>
        <v>0</v>
      </c>
      <c r="T292" s="87"/>
      <c r="U292" s="88"/>
      <c r="V292" s="90">
        <f>IFERROR(__xludf.DUMMYFUNCTION("IF(COUNTUNIQUE(T292:U292,R292)=3,1,0)"),0.0)</f>
        <v>0</v>
      </c>
      <c r="W292" s="90">
        <v>0.0</v>
      </c>
      <c r="X292" s="90">
        <v>3.0</v>
      </c>
      <c r="Y292" s="90"/>
      <c r="Z292" s="92"/>
      <c r="AA292" s="92"/>
      <c r="AB292" s="92"/>
      <c r="AC292" s="92"/>
      <c r="AD292" s="92"/>
      <c r="AE292" s="93"/>
      <c r="AF292" s="93"/>
      <c r="AG292" s="93"/>
      <c r="AH292" s="93"/>
      <c r="AI292" s="94">
        <v>9.0</v>
      </c>
      <c r="AJ292" s="38">
        <f t="shared" si="4"/>
        <v>1</v>
      </c>
    </row>
    <row r="293">
      <c r="A293" s="69" t="s">
        <v>857</v>
      </c>
      <c r="B293" s="69" t="s">
        <v>95</v>
      </c>
      <c r="C293" s="70">
        <v>9564.0</v>
      </c>
      <c r="D293" s="152">
        <v>74.0</v>
      </c>
      <c r="E293" s="72">
        <v>0.21311475409836067</v>
      </c>
      <c r="F293" s="73">
        <f t="shared" si="3"/>
        <v>74</v>
      </c>
      <c r="G293" s="73"/>
      <c r="H293" s="73" t="s">
        <v>1293</v>
      </c>
      <c r="I293" s="73" t="s">
        <v>1293</v>
      </c>
      <c r="J293" s="74">
        <v>43910.92</v>
      </c>
      <c r="K293" s="41">
        <v>74.0</v>
      </c>
      <c r="L293" s="41"/>
      <c r="M293" s="76"/>
      <c r="N293" s="76"/>
      <c r="O293" s="76"/>
      <c r="P293" s="78"/>
      <c r="Q293" s="105"/>
      <c r="R293" s="65"/>
      <c r="S293" s="83">
        <f t="shared" si="1"/>
        <v>0</v>
      </c>
      <c r="T293" s="87"/>
      <c r="U293" s="88"/>
      <c r="V293" s="90">
        <f>IFERROR(__xludf.DUMMYFUNCTION("IF(COUNTUNIQUE(T293:U293,R293)=3,1,0)"),0.0)</f>
        <v>0</v>
      </c>
      <c r="W293" s="90">
        <v>0.0</v>
      </c>
      <c r="X293" s="90">
        <v>74.0</v>
      </c>
      <c r="Y293" s="90"/>
      <c r="Z293" s="92"/>
      <c r="AA293" s="92"/>
      <c r="AB293" s="92"/>
      <c r="AC293" s="92"/>
      <c r="AD293" s="92"/>
      <c r="AE293" s="93"/>
      <c r="AF293" s="93"/>
      <c r="AG293" s="93"/>
      <c r="AH293" s="93"/>
      <c r="AI293" s="94">
        <v>9.0</v>
      </c>
      <c r="AJ293" s="38">
        <f t="shared" si="4"/>
        <v>1</v>
      </c>
    </row>
    <row r="294">
      <c r="A294" s="69" t="s">
        <v>859</v>
      </c>
      <c r="B294" s="69" t="s">
        <v>164</v>
      </c>
      <c r="C294" s="70">
        <v>9574.0</v>
      </c>
      <c r="D294" s="152">
        <v>40.0</v>
      </c>
      <c r="E294" s="72">
        <v>0.11111111111111116</v>
      </c>
      <c r="F294" s="73">
        <f t="shared" si="3"/>
        <v>40</v>
      </c>
      <c r="G294" s="73"/>
      <c r="H294" s="73" t="s">
        <v>1293</v>
      </c>
      <c r="I294" s="73" t="s">
        <v>1294</v>
      </c>
      <c r="J294" s="74">
        <v>43910.92</v>
      </c>
      <c r="K294" s="41">
        <v>40.0</v>
      </c>
      <c r="L294" s="41"/>
      <c r="M294" s="76"/>
      <c r="N294" s="76"/>
      <c r="O294" s="76"/>
      <c r="P294" s="78"/>
      <c r="Q294" s="111"/>
      <c r="R294" s="65"/>
      <c r="S294" s="83">
        <f t="shared" si="1"/>
        <v>0</v>
      </c>
      <c r="T294" s="87"/>
      <c r="U294" s="88"/>
      <c r="V294" s="90">
        <f>IFERROR(__xludf.DUMMYFUNCTION("IF(COUNTUNIQUE(T294:U294,R294)=3,1,0)"),0.0)</f>
        <v>0</v>
      </c>
      <c r="W294" s="90">
        <v>0.0</v>
      </c>
      <c r="X294" s="90">
        <v>40.0</v>
      </c>
      <c r="Y294" s="90"/>
      <c r="Z294" s="92"/>
      <c r="AA294" s="92"/>
      <c r="AB294" s="92"/>
      <c r="AC294" s="92"/>
      <c r="AD294" s="92"/>
      <c r="AE294" s="93"/>
      <c r="AF294" s="93"/>
      <c r="AG294" s="93"/>
      <c r="AH294" s="93"/>
      <c r="AI294" s="94">
        <v>9.0</v>
      </c>
      <c r="AJ294" s="38">
        <f t="shared" si="4"/>
        <v>1</v>
      </c>
    </row>
    <row r="295">
      <c r="A295" s="69" t="s">
        <v>875</v>
      </c>
      <c r="B295" s="69" t="s">
        <v>164</v>
      </c>
      <c r="C295" s="70">
        <v>9780.0</v>
      </c>
      <c r="D295" s="152">
        <v>42.0</v>
      </c>
      <c r="E295" s="72">
        <v>0.0</v>
      </c>
      <c r="F295" s="73">
        <f t="shared" si="3"/>
        <v>42</v>
      </c>
      <c r="G295" s="73">
        <v>47.0</v>
      </c>
      <c r="H295" s="73" t="s">
        <v>1262</v>
      </c>
      <c r="I295" s="73" t="s">
        <v>1227</v>
      </c>
      <c r="J295" s="74">
        <v>43910.73681</v>
      </c>
      <c r="K295" s="41">
        <v>42.0</v>
      </c>
      <c r="L295" s="41"/>
      <c r="M295" s="76"/>
      <c r="N295" s="76"/>
      <c r="O295" s="76">
        <v>2.0</v>
      </c>
      <c r="P295" s="78"/>
      <c r="Q295" s="111"/>
      <c r="R295" s="57"/>
      <c r="S295" s="83">
        <f t="shared" si="1"/>
        <v>0</v>
      </c>
      <c r="T295" s="87"/>
      <c r="U295" s="88"/>
      <c r="V295" s="90">
        <f>IFERROR(__xludf.DUMMYFUNCTION("IF(COUNTUNIQUE(T295:U295,R295)=3,1,0)"),0.0)</f>
        <v>0</v>
      </c>
      <c r="W295" s="90">
        <v>0.0</v>
      </c>
      <c r="X295" s="90">
        <v>42.0</v>
      </c>
      <c r="Y295" s="90"/>
      <c r="Z295" s="92"/>
      <c r="AA295" s="92"/>
      <c r="AB295" s="92"/>
      <c r="AC295" s="92"/>
      <c r="AD295" s="92"/>
      <c r="AE295" s="93"/>
      <c r="AF295" s="93"/>
      <c r="AG295" s="93"/>
      <c r="AH295" s="93"/>
      <c r="AI295" s="94">
        <v>9.0</v>
      </c>
      <c r="AJ295" s="38">
        <f t="shared" si="4"/>
        <v>1</v>
      </c>
    </row>
    <row r="296">
      <c r="A296" s="69" t="s">
        <v>878</v>
      </c>
      <c r="B296" s="69" t="s">
        <v>164</v>
      </c>
      <c r="C296" s="70">
        <v>9777.0</v>
      </c>
      <c r="D296" s="152">
        <v>24.0</v>
      </c>
      <c r="E296" s="72">
        <v>0.5</v>
      </c>
      <c r="F296" s="73">
        <f t="shared" si="3"/>
        <v>24</v>
      </c>
      <c r="G296" s="73"/>
      <c r="H296" s="73" t="s">
        <v>1260</v>
      </c>
      <c r="I296" s="73" t="s">
        <v>1227</v>
      </c>
      <c r="J296" s="74">
        <v>43910.73681</v>
      </c>
      <c r="K296" s="41">
        <v>24.0</v>
      </c>
      <c r="L296" s="41"/>
      <c r="M296" s="65"/>
      <c r="N296" s="65"/>
      <c r="O296" s="65"/>
      <c r="P296" s="78"/>
      <c r="Q296" s="57"/>
      <c r="R296" s="57"/>
      <c r="S296" s="83">
        <f t="shared" si="1"/>
        <v>0</v>
      </c>
      <c r="T296" s="87"/>
      <c r="U296" s="88"/>
      <c r="V296" s="90">
        <f>IFERROR(__xludf.DUMMYFUNCTION("IF(COUNTUNIQUE(T296:U296,R296)=3,1,0)"),0.0)</f>
        <v>0</v>
      </c>
      <c r="W296" s="90">
        <v>0.0</v>
      </c>
      <c r="X296" s="90">
        <v>24.0</v>
      </c>
      <c r="Y296" s="90"/>
      <c r="Z296" s="92"/>
      <c r="AA296" s="92"/>
      <c r="AB296" s="92"/>
      <c r="AC296" s="92"/>
      <c r="AD296" s="92"/>
      <c r="AE296" s="93"/>
      <c r="AF296" s="93"/>
      <c r="AG296" s="93"/>
      <c r="AH296" s="93"/>
      <c r="AI296" s="94">
        <v>9.0</v>
      </c>
      <c r="AJ296" s="38">
        <f t="shared" si="4"/>
        <v>1</v>
      </c>
    </row>
    <row r="297">
      <c r="A297" s="69" t="s">
        <v>880</v>
      </c>
      <c r="B297" s="69" t="s">
        <v>95</v>
      </c>
      <c r="C297" s="70">
        <v>9262.0</v>
      </c>
      <c r="D297" s="152">
        <v>6.0</v>
      </c>
      <c r="E297" s="72">
        <v>0.19999999999999996</v>
      </c>
      <c r="F297" s="73">
        <f t="shared" si="3"/>
        <v>6</v>
      </c>
      <c r="G297" s="73"/>
      <c r="H297" s="73" t="s">
        <v>1295</v>
      </c>
      <c r="I297" s="73" t="s">
        <v>1295</v>
      </c>
      <c r="J297" s="74">
        <v>43910.73681</v>
      </c>
      <c r="K297" s="41">
        <v>6.0</v>
      </c>
      <c r="L297" s="41"/>
      <c r="M297" s="65"/>
      <c r="N297" s="65"/>
      <c r="O297" s="65"/>
      <c r="P297" s="78"/>
      <c r="Q297" s="111"/>
      <c r="R297" s="57"/>
      <c r="S297" s="83">
        <f t="shared" si="1"/>
        <v>0</v>
      </c>
      <c r="T297" s="87"/>
      <c r="U297" s="88"/>
      <c r="V297" s="90">
        <f>IFERROR(__xludf.DUMMYFUNCTION("IF(COUNTUNIQUE(T297:U297,R297)=3,1,0)"),0.0)</f>
        <v>0</v>
      </c>
      <c r="W297" s="90">
        <v>0.0</v>
      </c>
      <c r="X297" s="90">
        <v>6.0</v>
      </c>
      <c r="Y297" s="90"/>
      <c r="Z297" s="92"/>
      <c r="AA297" s="92"/>
      <c r="AB297" s="92"/>
      <c r="AC297" s="92"/>
      <c r="AD297" s="92"/>
      <c r="AE297" s="93"/>
      <c r="AF297" s="93"/>
      <c r="AG297" s="93"/>
      <c r="AH297" s="93"/>
      <c r="AI297" s="94">
        <v>9.0</v>
      </c>
      <c r="AJ297" s="38">
        <f t="shared" si="4"/>
        <v>1</v>
      </c>
    </row>
    <row r="298">
      <c r="A298" s="69" t="s">
        <v>880</v>
      </c>
      <c r="B298" s="69" t="s">
        <v>164</v>
      </c>
      <c r="C298" s="70">
        <v>9275.0</v>
      </c>
      <c r="D298" s="152">
        <v>23.0</v>
      </c>
      <c r="E298" s="72">
        <v>0.045454545454545414</v>
      </c>
      <c r="F298" s="73">
        <f t="shared" si="3"/>
        <v>23</v>
      </c>
      <c r="G298" s="73"/>
      <c r="H298" s="73" t="s">
        <v>1296</v>
      </c>
      <c r="I298" s="73" t="s">
        <v>1296</v>
      </c>
      <c r="J298" s="74">
        <v>43910.73681</v>
      </c>
      <c r="K298" s="41">
        <v>23.0</v>
      </c>
      <c r="L298" s="41"/>
      <c r="M298" s="65"/>
      <c r="N298" s="65"/>
      <c r="O298" s="65"/>
      <c r="P298" s="78"/>
      <c r="Q298" s="111"/>
      <c r="R298" s="57"/>
      <c r="S298" s="83">
        <f t="shared" si="1"/>
        <v>0</v>
      </c>
      <c r="T298" s="87"/>
      <c r="U298" s="88"/>
      <c r="V298" s="90">
        <f>IFERROR(__xludf.DUMMYFUNCTION("IF(COUNTUNIQUE(T298:U298,R298)=3,1,0)"),0.0)</f>
        <v>0</v>
      </c>
      <c r="W298" s="90">
        <v>0.0</v>
      </c>
      <c r="X298" s="90">
        <v>23.0</v>
      </c>
      <c r="Y298" s="90"/>
      <c r="Z298" s="92"/>
      <c r="AA298" s="92"/>
      <c r="AB298" s="92"/>
      <c r="AC298" s="215"/>
      <c r="AD298" s="92"/>
      <c r="AE298" s="93"/>
      <c r="AF298" s="93"/>
      <c r="AG298" s="93"/>
      <c r="AH298" s="93"/>
      <c r="AI298" s="94">
        <v>9.0</v>
      </c>
      <c r="AJ298" s="38">
        <f t="shared" si="4"/>
        <v>1</v>
      </c>
    </row>
    <row r="299">
      <c r="A299" s="101" t="s">
        <v>884</v>
      </c>
      <c r="B299" s="69" t="s">
        <v>164</v>
      </c>
      <c r="C299" s="70">
        <v>9186.0</v>
      </c>
      <c r="D299" s="152">
        <v>24.0</v>
      </c>
      <c r="E299" s="72">
        <v>0.26315789473684204</v>
      </c>
      <c r="F299" s="73">
        <f t="shared" si="3"/>
        <v>24</v>
      </c>
      <c r="G299" s="73"/>
      <c r="H299" s="73" t="s">
        <v>1297</v>
      </c>
      <c r="I299" s="73" t="s">
        <v>1297</v>
      </c>
      <c r="J299" s="102">
        <v>43910.4375</v>
      </c>
      <c r="K299" s="41">
        <v>24.0</v>
      </c>
      <c r="L299" s="41"/>
      <c r="M299" s="57"/>
      <c r="N299" s="57">
        <v>0.0</v>
      </c>
      <c r="O299" s="57"/>
      <c r="P299" s="103"/>
      <c r="Q299" s="77"/>
      <c r="R299" s="65"/>
      <c r="S299" s="83">
        <f t="shared" si="1"/>
        <v>0</v>
      </c>
      <c r="T299" s="175"/>
      <c r="U299" s="161"/>
      <c r="V299" s="90">
        <f>IFERROR(__xludf.DUMMYFUNCTION("IF(COUNTUNIQUE(T299:U299,R299)=3,1,0)"),0.0)</f>
        <v>0</v>
      </c>
      <c r="W299" s="90">
        <v>0.0</v>
      </c>
      <c r="X299" s="90">
        <v>22.0</v>
      </c>
      <c r="Y299" s="90"/>
      <c r="Z299" s="98"/>
      <c r="AA299" s="98">
        <v>22.0</v>
      </c>
      <c r="AB299" s="219">
        <f t="shared" ref="AB299:AB300" si="5">NOW()</f>
        <v>43911.55406</v>
      </c>
      <c r="AC299" s="171" t="s">
        <v>1298</v>
      </c>
      <c r="AD299" s="98" t="s">
        <v>98</v>
      </c>
      <c r="AE299" s="112"/>
      <c r="AF299" s="112"/>
      <c r="AG299" s="112"/>
      <c r="AH299" s="112"/>
      <c r="AI299" s="94">
        <v>9.0</v>
      </c>
      <c r="AJ299" s="38">
        <f t="shared" si="4"/>
        <v>1</v>
      </c>
    </row>
    <row r="300">
      <c r="A300" s="69" t="s">
        <v>887</v>
      </c>
      <c r="B300" s="69" t="s">
        <v>164</v>
      </c>
      <c r="C300" s="70">
        <v>9276.0</v>
      </c>
      <c r="D300" s="152">
        <v>23.0</v>
      </c>
      <c r="E300" s="72">
        <v>0.1499999999999999</v>
      </c>
      <c r="F300" s="73">
        <f t="shared" si="3"/>
        <v>23</v>
      </c>
      <c r="G300" s="73">
        <v>23.0</v>
      </c>
      <c r="H300" s="73" t="s">
        <v>1299</v>
      </c>
      <c r="I300" s="73" t="s">
        <v>1299</v>
      </c>
      <c r="J300" s="74">
        <v>43910.4375</v>
      </c>
      <c r="K300" s="41">
        <v>23.0</v>
      </c>
      <c r="L300" s="41"/>
      <c r="M300" s="65"/>
      <c r="N300" s="65"/>
      <c r="O300" s="65"/>
      <c r="P300" s="78"/>
      <c r="Q300" s="77"/>
      <c r="R300" s="65"/>
      <c r="S300" s="83">
        <f t="shared" si="1"/>
        <v>0</v>
      </c>
      <c r="T300" s="87"/>
      <c r="U300" s="88"/>
      <c r="V300" s="90">
        <f>IFERROR(__xludf.DUMMYFUNCTION("IF(COUNTUNIQUE(T300:U300,R300)=3,1,0)"),0.0)</f>
        <v>0</v>
      </c>
      <c r="W300" s="90">
        <v>0.0</v>
      </c>
      <c r="X300" s="90">
        <v>23.0</v>
      </c>
      <c r="Y300" s="90"/>
      <c r="Z300" s="92"/>
      <c r="AA300" s="92">
        <v>23.0</v>
      </c>
      <c r="AB300" s="200">
        <f t="shared" si="5"/>
        <v>43911.55406</v>
      </c>
      <c r="AC300" s="171" t="s">
        <v>1300</v>
      </c>
      <c r="AD300" s="92" t="s">
        <v>98</v>
      </c>
      <c r="AE300" s="93"/>
      <c r="AF300" s="93"/>
      <c r="AG300" s="93"/>
      <c r="AH300" s="93"/>
      <c r="AI300" s="94">
        <v>9.0</v>
      </c>
      <c r="AJ300" s="38">
        <f t="shared" si="4"/>
        <v>1</v>
      </c>
    </row>
    <row r="301">
      <c r="A301" s="69" t="s">
        <v>890</v>
      </c>
      <c r="B301" s="69" t="s">
        <v>95</v>
      </c>
      <c r="C301" s="70">
        <v>9362.0</v>
      </c>
      <c r="D301" s="152">
        <v>74.0</v>
      </c>
      <c r="E301" s="72">
        <v>0.19354838709677424</v>
      </c>
      <c r="F301" s="73">
        <f t="shared" si="3"/>
        <v>74</v>
      </c>
      <c r="G301" s="73">
        <v>74.0</v>
      </c>
      <c r="H301" s="73" t="s">
        <v>1301</v>
      </c>
      <c r="I301" s="73" t="s">
        <v>1302</v>
      </c>
      <c r="J301" s="74">
        <v>43910.73681</v>
      </c>
      <c r="K301" s="41">
        <v>74.0</v>
      </c>
      <c r="L301" s="41"/>
      <c r="M301" s="65"/>
      <c r="N301" s="65"/>
      <c r="O301" s="65"/>
      <c r="P301" s="78"/>
      <c r="Q301" s="111"/>
      <c r="R301" s="57"/>
      <c r="S301" s="83">
        <f t="shared" si="1"/>
        <v>0</v>
      </c>
      <c r="T301" s="220"/>
      <c r="U301" s="88"/>
      <c r="V301" s="90">
        <f>IFERROR(__xludf.DUMMYFUNCTION("IF(COUNTUNIQUE(T301:U301,R301)=3,1,0)"),0.0)</f>
        <v>0</v>
      </c>
      <c r="W301" s="90">
        <v>0.0</v>
      </c>
      <c r="X301" s="90">
        <v>74.0</v>
      </c>
      <c r="Y301" s="90"/>
      <c r="Z301" s="92"/>
      <c r="AA301" s="92"/>
      <c r="AB301" s="92"/>
      <c r="AC301" s="92"/>
      <c r="AD301" s="92"/>
      <c r="AE301" s="93"/>
      <c r="AF301" s="93"/>
      <c r="AG301" s="93"/>
      <c r="AH301" s="93"/>
      <c r="AI301" s="94">
        <v>9.0</v>
      </c>
      <c r="AJ301" s="38">
        <f t="shared" si="4"/>
        <v>1</v>
      </c>
    </row>
    <row r="302">
      <c r="A302" s="69" t="s">
        <v>890</v>
      </c>
      <c r="B302" s="69" t="s">
        <v>164</v>
      </c>
      <c r="C302" s="70">
        <v>9375.0</v>
      </c>
      <c r="D302" s="152">
        <v>67.0</v>
      </c>
      <c r="E302" s="72">
        <v>0.1964285714285714</v>
      </c>
      <c r="F302" s="73">
        <f t="shared" si="3"/>
        <v>67</v>
      </c>
      <c r="G302" s="73">
        <v>65.0</v>
      </c>
      <c r="H302" s="73" t="s">
        <v>1303</v>
      </c>
      <c r="I302" s="73" t="s">
        <v>1303</v>
      </c>
      <c r="J302" s="74">
        <v>43910.73681</v>
      </c>
      <c r="K302" s="41">
        <v>67.0</v>
      </c>
      <c r="L302" s="41"/>
      <c r="M302" s="65"/>
      <c r="N302" s="65"/>
      <c r="O302" s="65"/>
      <c r="P302" s="78"/>
      <c r="Q302" s="111"/>
      <c r="R302" s="57"/>
      <c r="S302" s="83">
        <f t="shared" si="1"/>
        <v>0</v>
      </c>
      <c r="T302" s="87"/>
      <c r="U302" s="88"/>
      <c r="V302" s="90">
        <f>IFERROR(__xludf.DUMMYFUNCTION("IF(COUNTUNIQUE(T302:U302,R302)=3,1,0)"),0.0)</f>
        <v>0</v>
      </c>
      <c r="W302" s="90">
        <v>0.0</v>
      </c>
      <c r="X302" s="90">
        <v>67.0</v>
      </c>
      <c r="Y302" s="90"/>
      <c r="Z302" s="92"/>
      <c r="AA302" s="92"/>
      <c r="AB302" s="92"/>
      <c r="AC302" s="92"/>
      <c r="AD302" s="92"/>
      <c r="AE302" s="93"/>
      <c r="AF302" s="93"/>
      <c r="AG302" s="93"/>
      <c r="AH302" s="93"/>
      <c r="AI302" s="94">
        <v>9.0</v>
      </c>
      <c r="AJ302" s="38">
        <f t="shared" si="4"/>
        <v>1</v>
      </c>
    </row>
    <row r="303">
      <c r="A303" s="69" t="s">
        <v>894</v>
      </c>
      <c r="B303" s="69" t="s">
        <v>164</v>
      </c>
      <c r="C303" s="70">
        <v>9673.0</v>
      </c>
      <c r="D303" s="152">
        <v>11.0</v>
      </c>
      <c r="E303" s="72">
        <v>-0.2142857142857143</v>
      </c>
      <c r="F303" s="73">
        <f t="shared" si="3"/>
        <v>11</v>
      </c>
      <c r="G303" s="73">
        <v>11.0</v>
      </c>
      <c r="H303" s="73" t="s">
        <v>1304</v>
      </c>
      <c r="I303" s="73" t="s">
        <v>1227</v>
      </c>
      <c r="J303" s="74">
        <v>43910.73681</v>
      </c>
      <c r="K303" s="41">
        <v>11.0</v>
      </c>
      <c r="L303" s="41"/>
      <c r="M303" s="190">
        <v>104.0</v>
      </c>
      <c r="N303" s="167">
        <v>1.0</v>
      </c>
      <c r="O303" s="167"/>
      <c r="P303" s="78"/>
      <c r="Q303" s="111"/>
      <c r="R303" s="57"/>
      <c r="S303" s="83">
        <f t="shared" si="1"/>
        <v>0</v>
      </c>
      <c r="T303" s="87"/>
      <c r="U303" s="88"/>
      <c r="V303" s="90">
        <f>IFERROR(__xludf.DUMMYFUNCTION("IF(COUNTUNIQUE(T303:U303,R303)=3,1,0)"),0.0)</f>
        <v>0</v>
      </c>
      <c r="W303" s="90">
        <v>0.0</v>
      </c>
      <c r="X303" s="90">
        <v>11.0</v>
      </c>
      <c r="Y303" s="90"/>
      <c r="Z303" s="92"/>
      <c r="AA303" s="92"/>
      <c r="AB303" s="92"/>
      <c r="AC303" s="92"/>
      <c r="AD303" s="92"/>
      <c r="AE303" s="93"/>
      <c r="AF303" s="93"/>
      <c r="AG303" s="93"/>
      <c r="AH303" s="93"/>
      <c r="AI303" s="94">
        <v>9.0</v>
      </c>
      <c r="AJ303" s="38">
        <f t="shared" si="4"/>
        <v>1</v>
      </c>
    </row>
    <row r="304">
      <c r="A304" s="69" t="s">
        <v>897</v>
      </c>
      <c r="B304" s="69" t="s">
        <v>95</v>
      </c>
      <c r="C304" s="70">
        <v>9163.0</v>
      </c>
      <c r="D304" s="152">
        <v>1.0</v>
      </c>
      <c r="E304" s="72">
        <v>0.0</v>
      </c>
      <c r="F304" s="73">
        <f t="shared" si="3"/>
        <v>1</v>
      </c>
      <c r="G304" s="73"/>
      <c r="H304" s="73" t="s">
        <v>1305</v>
      </c>
      <c r="I304" s="73" t="s">
        <v>1305</v>
      </c>
      <c r="J304" s="74">
        <v>43910.74167</v>
      </c>
      <c r="K304" s="41">
        <v>1.0</v>
      </c>
      <c r="L304" s="41"/>
      <c r="M304" s="65"/>
      <c r="N304" s="65"/>
      <c r="O304" s="65"/>
      <c r="P304" s="78"/>
      <c r="Q304" s="111"/>
      <c r="R304" s="57"/>
      <c r="S304" s="83">
        <f t="shared" si="1"/>
        <v>0</v>
      </c>
      <c r="T304" s="87"/>
      <c r="U304" s="161"/>
      <c r="V304" s="90">
        <f>IFERROR(__xludf.DUMMYFUNCTION("IF(COUNTUNIQUE(T304:U304,R304)=3,1,0)"),0.0)</f>
        <v>0</v>
      </c>
      <c r="W304" s="90">
        <v>0.0</v>
      </c>
      <c r="X304" s="90">
        <v>1.0</v>
      </c>
      <c r="Y304" s="90"/>
      <c r="Z304" s="92"/>
      <c r="AA304" s="92"/>
      <c r="AB304" s="92"/>
      <c r="AC304" s="92"/>
      <c r="AD304" s="92"/>
      <c r="AE304" s="93"/>
      <c r="AF304" s="93"/>
      <c r="AG304" s="93"/>
      <c r="AH304" s="93"/>
      <c r="AI304" s="94">
        <v>9.0</v>
      </c>
      <c r="AJ304" s="38">
        <f t="shared" si="4"/>
        <v>1</v>
      </c>
    </row>
    <row r="305">
      <c r="A305" s="69" t="s">
        <v>897</v>
      </c>
      <c r="B305" s="69" t="s">
        <v>164</v>
      </c>
      <c r="C305" s="70">
        <v>9187.0</v>
      </c>
      <c r="D305" s="152">
        <v>100.0</v>
      </c>
      <c r="E305" s="72">
        <v>0.11111111111111116</v>
      </c>
      <c r="F305" s="73">
        <f t="shared" si="3"/>
        <v>100</v>
      </c>
      <c r="G305" s="73"/>
      <c r="H305" s="73" t="s">
        <v>1306</v>
      </c>
      <c r="I305" s="73" t="s">
        <v>1307</v>
      </c>
      <c r="J305" s="74">
        <v>43910.92</v>
      </c>
      <c r="K305" s="41">
        <v>100.0</v>
      </c>
      <c r="L305" s="41"/>
      <c r="M305" s="65"/>
      <c r="N305" s="65"/>
      <c r="O305" s="65"/>
      <c r="P305" s="78"/>
      <c r="Q305" s="65"/>
      <c r="R305" s="65"/>
      <c r="S305" s="83">
        <f t="shared" si="1"/>
        <v>0</v>
      </c>
      <c r="T305" s="87"/>
      <c r="U305" s="88"/>
      <c r="V305" s="90">
        <f>IFERROR(__xludf.DUMMYFUNCTION("IF(COUNTUNIQUE(T305:U305,R305)=3,1,0)"),0.0)</f>
        <v>0</v>
      </c>
      <c r="W305" s="90">
        <v>0.0</v>
      </c>
      <c r="X305" s="90">
        <v>100.0</v>
      </c>
      <c r="Y305" s="90"/>
      <c r="Z305" s="92"/>
      <c r="AA305" s="92">
        <v>100.0</v>
      </c>
      <c r="AB305" s="218">
        <v>43909.0</v>
      </c>
      <c r="AC305" s="92" t="s">
        <v>1306</v>
      </c>
      <c r="AD305" s="92"/>
      <c r="AE305" s="93"/>
      <c r="AF305" s="93"/>
      <c r="AG305" s="93"/>
      <c r="AH305" s="93"/>
      <c r="AI305" s="94">
        <v>9.0</v>
      </c>
      <c r="AJ305" s="38">
        <f t="shared" si="4"/>
        <v>1</v>
      </c>
    </row>
    <row r="306">
      <c r="A306" s="69" t="s">
        <v>901</v>
      </c>
      <c r="B306" s="69" t="s">
        <v>164</v>
      </c>
      <c r="C306" s="70">
        <v>9576.0</v>
      </c>
      <c r="D306" s="152">
        <v>12.0</v>
      </c>
      <c r="E306" s="72">
        <v>0.5</v>
      </c>
      <c r="F306" s="73">
        <f t="shared" si="3"/>
        <v>12</v>
      </c>
      <c r="G306" s="73">
        <v>12.0</v>
      </c>
      <c r="H306" s="73" t="s">
        <v>1308</v>
      </c>
      <c r="I306" s="73" t="s">
        <v>1227</v>
      </c>
      <c r="J306" s="74">
        <v>43910.74306</v>
      </c>
      <c r="K306" s="41">
        <v>12.0</v>
      </c>
      <c r="L306" s="41"/>
      <c r="M306" s="65"/>
      <c r="N306" s="65"/>
      <c r="O306" s="65"/>
      <c r="P306" s="78"/>
      <c r="Q306" s="111"/>
      <c r="R306" s="57"/>
      <c r="S306" s="83">
        <f t="shared" si="1"/>
        <v>0</v>
      </c>
      <c r="T306" s="87"/>
      <c r="U306" s="88"/>
      <c r="V306" s="90">
        <f>IFERROR(__xludf.DUMMYFUNCTION("IF(COUNTUNIQUE(T306:U306,R306)=3,1,0)"),0.0)</f>
        <v>0</v>
      </c>
      <c r="W306" s="90">
        <v>0.0</v>
      </c>
      <c r="X306" s="90">
        <v>12.0</v>
      </c>
      <c r="Y306" s="90"/>
      <c r="Z306" s="92"/>
      <c r="AA306" s="92"/>
      <c r="AB306" s="92"/>
      <c r="AC306" s="92"/>
      <c r="AD306" s="92"/>
      <c r="AE306" s="93"/>
      <c r="AF306" s="93"/>
      <c r="AG306" s="93"/>
      <c r="AH306" s="93"/>
      <c r="AI306" s="94">
        <v>9.0</v>
      </c>
      <c r="AJ306" s="38">
        <f t="shared" si="4"/>
        <v>1</v>
      </c>
    </row>
    <row r="307">
      <c r="A307" s="69" t="s">
        <v>904</v>
      </c>
      <c r="B307" s="69" t="s">
        <v>164</v>
      </c>
      <c r="C307" s="70">
        <v>9277.0</v>
      </c>
      <c r="D307" s="152">
        <v>55.0</v>
      </c>
      <c r="E307" s="72">
        <v>0.19565217391304346</v>
      </c>
      <c r="F307" s="73">
        <f t="shared" si="3"/>
        <v>55</v>
      </c>
      <c r="G307" s="73">
        <v>55.0</v>
      </c>
      <c r="H307" s="73" t="s">
        <v>1309</v>
      </c>
      <c r="I307" s="73" t="s">
        <v>1309</v>
      </c>
      <c r="J307" s="74">
        <v>43910.3125</v>
      </c>
      <c r="K307" s="41">
        <v>55.0</v>
      </c>
      <c r="L307" s="41"/>
      <c r="M307" s="65">
        <v>400.0</v>
      </c>
      <c r="N307" s="221">
        <v>43983.0</v>
      </c>
      <c r="O307" s="65"/>
      <c r="P307" s="78"/>
      <c r="Q307" s="65"/>
      <c r="R307" s="65"/>
      <c r="S307" s="83">
        <f t="shared" si="1"/>
        <v>0</v>
      </c>
      <c r="T307" s="87"/>
      <c r="U307" s="88"/>
      <c r="V307" s="90">
        <f>IFERROR(__xludf.DUMMYFUNCTION("IF(COUNTUNIQUE(T307:U307,R307)=3,1,0)"),0.0)</f>
        <v>0</v>
      </c>
      <c r="W307" s="90">
        <v>0.0</v>
      </c>
      <c r="X307" s="90">
        <v>55.0</v>
      </c>
      <c r="Y307" s="90"/>
      <c r="Z307" s="92"/>
      <c r="AA307" s="92"/>
      <c r="AB307" s="92"/>
      <c r="AC307" s="92"/>
      <c r="AD307" s="92"/>
      <c r="AE307" s="93"/>
      <c r="AF307" s="93"/>
      <c r="AG307" s="93"/>
      <c r="AH307" s="93"/>
      <c r="AI307" s="94">
        <v>9.0</v>
      </c>
      <c r="AJ307" s="38">
        <f t="shared" si="4"/>
        <v>1</v>
      </c>
    </row>
    <row r="308">
      <c r="A308" s="69" t="s">
        <v>906</v>
      </c>
      <c r="B308" s="69" t="s">
        <v>95</v>
      </c>
      <c r="C308" s="70">
        <v>9565.0</v>
      </c>
      <c r="D308" s="152">
        <v>8.0</v>
      </c>
      <c r="E308" s="72">
        <v>0.33333333333333326</v>
      </c>
      <c r="F308" s="73">
        <f t="shared" si="3"/>
        <v>8</v>
      </c>
      <c r="G308" s="73"/>
      <c r="H308" s="73" t="s">
        <v>1310</v>
      </c>
      <c r="I308" s="73" t="s">
        <v>1227</v>
      </c>
      <c r="J308" s="74">
        <v>43910.74306</v>
      </c>
      <c r="K308" s="41">
        <v>8.0</v>
      </c>
      <c r="L308" s="41"/>
      <c r="M308" s="65"/>
      <c r="N308" s="65"/>
      <c r="O308" s="65"/>
      <c r="P308" s="78"/>
      <c r="Q308" s="111"/>
      <c r="R308" s="57"/>
      <c r="S308" s="83">
        <f t="shared" si="1"/>
        <v>0</v>
      </c>
      <c r="T308" s="87"/>
      <c r="U308" s="88"/>
      <c r="V308" s="90">
        <f>IFERROR(__xludf.DUMMYFUNCTION("IF(COUNTUNIQUE(T308:U308,R308)=3,1,0)"),0.0)</f>
        <v>0</v>
      </c>
      <c r="W308" s="90">
        <v>0.0</v>
      </c>
      <c r="X308" s="90">
        <v>8.0</v>
      </c>
      <c r="Y308" s="90"/>
      <c r="Z308" s="92"/>
      <c r="AA308" s="92"/>
      <c r="AB308" s="92"/>
      <c r="AC308" s="92"/>
      <c r="AD308" s="92"/>
      <c r="AE308" s="93"/>
      <c r="AF308" s="93"/>
      <c r="AG308" s="93"/>
      <c r="AH308" s="93"/>
      <c r="AI308" s="94">
        <v>9.0</v>
      </c>
      <c r="AJ308" s="38">
        <f t="shared" si="4"/>
        <v>1</v>
      </c>
    </row>
    <row r="309">
      <c r="A309" s="69" t="s">
        <v>909</v>
      </c>
      <c r="B309" s="69" t="s">
        <v>164</v>
      </c>
      <c r="C309" s="70">
        <v>9376.0</v>
      </c>
      <c r="D309" s="152">
        <v>24.0</v>
      </c>
      <c r="E309" s="72">
        <v>0.04347826086956519</v>
      </c>
      <c r="F309" s="73">
        <f t="shared" si="3"/>
        <v>24</v>
      </c>
      <c r="G309" s="73"/>
      <c r="H309" s="73" t="s">
        <v>1311</v>
      </c>
      <c r="I309" s="73" t="s">
        <v>1227</v>
      </c>
      <c r="J309" s="74">
        <v>43910.6875</v>
      </c>
      <c r="K309" s="41">
        <v>24.0</v>
      </c>
      <c r="L309" s="41"/>
      <c r="M309" s="57"/>
      <c r="N309" s="57"/>
      <c r="O309" s="57"/>
      <c r="P309" s="78"/>
      <c r="Q309" s="77"/>
      <c r="R309" s="65"/>
      <c r="S309" s="83">
        <f t="shared" si="1"/>
        <v>0</v>
      </c>
      <c r="T309" s="175"/>
      <c r="U309" s="161"/>
      <c r="V309" s="90">
        <f>IFERROR(__xludf.DUMMYFUNCTION("IF(COUNTUNIQUE(T309:U309,R309)=3,1,0)"),0.0)</f>
        <v>0</v>
      </c>
      <c r="W309" s="90">
        <v>0.0</v>
      </c>
      <c r="X309" s="90">
        <v>24.0</v>
      </c>
      <c r="Y309" s="90"/>
      <c r="Z309" s="98"/>
      <c r="AA309" s="98"/>
      <c r="AB309" s="98"/>
      <c r="AC309" s="98"/>
      <c r="AD309" s="98"/>
      <c r="AE309" s="112"/>
      <c r="AF309" s="112"/>
      <c r="AG309" s="112"/>
      <c r="AH309" s="112"/>
      <c r="AI309" s="94">
        <v>9.0</v>
      </c>
      <c r="AJ309" s="38">
        <f t="shared" si="4"/>
        <v>1</v>
      </c>
    </row>
    <row r="310">
      <c r="A310" s="69" t="s">
        <v>911</v>
      </c>
      <c r="B310" s="69" t="s">
        <v>95</v>
      </c>
      <c r="C310" s="70">
        <v>9662.0</v>
      </c>
      <c r="D310" s="152">
        <v>12.0</v>
      </c>
      <c r="E310" s="72">
        <v>0.33333333333333326</v>
      </c>
      <c r="F310" s="73">
        <f t="shared" si="3"/>
        <v>12</v>
      </c>
      <c r="G310" s="73"/>
      <c r="H310" s="73" t="s">
        <v>1312</v>
      </c>
      <c r="I310" s="73" t="s">
        <v>1312</v>
      </c>
      <c r="J310" s="74">
        <v>43910.92</v>
      </c>
      <c r="K310" s="41">
        <v>12.0</v>
      </c>
      <c r="L310" s="41"/>
      <c r="M310" s="57">
        <v>162.0</v>
      </c>
      <c r="N310" s="57"/>
      <c r="O310" s="57"/>
      <c r="P310" s="103"/>
      <c r="Q310" s="57"/>
      <c r="R310" s="57"/>
      <c r="S310" s="83">
        <f t="shared" si="1"/>
        <v>0</v>
      </c>
      <c r="T310" s="175"/>
      <c r="U310" s="161"/>
      <c r="V310" s="90">
        <f>IFERROR(__xludf.DUMMYFUNCTION("IF(COUNTUNIQUE(T310:U310,R310)=3,1,0)"),0.0)</f>
        <v>0</v>
      </c>
      <c r="W310" s="90">
        <v>0.0</v>
      </c>
      <c r="X310" s="90">
        <v>12.0</v>
      </c>
      <c r="Y310" s="90"/>
      <c r="Z310" s="98"/>
      <c r="AA310" s="98"/>
      <c r="AB310" s="98"/>
      <c r="AC310" s="98"/>
      <c r="AD310" s="98"/>
      <c r="AE310" s="112"/>
      <c r="AF310" s="112"/>
      <c r="AG310" s="112"/>
      <c r="AH310" s="112"/>
      <c r="AI310" s="94">
        <v>9.0</v>
      </c>
      <c r="AJ310" s="38">
        <f t="shared" si="4"/>
        <v>1</v>
      </c>
    </row>
    <row r="311">
      <c r="A311" s="69" t="s">
        <v>911</v>
      </c>
      <c r="B311" s="69" t="s">
        <v>164</v>
      </c>
      <c r="C311" s="70">
        <v>9678.0</v>
      </c>
      <c r="D311" s="152">
        <v>27.0</v>
      </c>
      <c r="E311" s="72">
        <v>0.5</v>
      </c>
      <c r="F311" s="73">
        <f t="shared" si="3"/>
        <v>27</v>
      </c>
      <c r="G311" s="73"/>
      <c r="H311" s="73" t="s">
        <v>1312</v>
      </c>
      <c r="I311" s="73" t="s">
        <v>1312</v>
      </c>
      <c r="J311" s="74">
        <v>43910.82083</v>
      </c>
      <c r="K311" s="41">
        <v>27.0</v>
      </c>
      <c r="L311" s="41"/>
      <c r="M311" s="57">
        <v>250.0</v>
      </c>
      <c r="N311" s="57"/>
      <c r="O311" s="57"/>
      <c r="P311" s="78"/>
      <c r="Q311" s="111"/>
      <c r="R311" s="57"/>
      <c r="S311" s="83">
        <f t="shared" si="1"/>
        <v>0</v>
      </c>
      <c r="T311" s="175"/>
      <c r="U311" s="161"/>
      <c r="V311" s="90">
        <f>IFERROR(__xludf.DUMMYFUNCTION("IF(COUNTUNIQUE(T311:U311,R311)=3,1,0)"),0.0)</f>
        <v>0</v>
      </c>
      <c r="W311" s="90">
        <v>0.0</v>
      </c>
      <c r="X311" s="90">
        <v>27.0</v>
      </c>
      <c r="Y311" s="90"/>
      <c r="Z311" s="98"/>
      <c r="AA311" s="98"/>
      <c r="AB311" s="98"/>
      <c r="AC311" s="98"/>
      <c r="AD311" s="98"/>
      <c r="AE311" s="112"/>
      <c r="AF311" s="112"/>
      <c r="AG311" s="112"/>
      <c r="AH311" s="112"/>
      <c r="AI311" s="94">
        <v>9.0</v>
      </c>
      <c r="AJ311" s="38">
        <f t="shared" si="4"/>
        <v>1</v>
      </c>
    </row>
    <row r="312">
      <c r="A312" s="69" t="s">
        <v>914</v>
      </c>
      <c r="B312" s="69" t="s">
        <v>164</v>
      </c>
      <c r="C312" s="70">
        <v>9188.0</v>
      </c>
      <c r="D312" s="152">
        <v>69.0</v>
      </c>
      <c r="E312" s="72">
        <v>0.11290322580645151</v>
      </c>
      <c r="F312" s="73">
        <f t="shared" si="3"/>
        <v>69</v>
      </c>
      <c r="G312" s="73"/>
      <c r="H312" s="73" t="s">
        <v>1227</v>
      </c>
      <c r="I312" s="73" t="s">
        <v>1227</v>
      </c>
      <c r="J312" s="74">
        <v>43910.82083</v>
      </c>
      <c r="K312" s="41">
        <v>69.0</v>
      </c>
      <c r="L312" s="41"/>
      <c r="M312" s="65"/>
      <c r="N312" s="65"/>
      <c r="O312" s="65"/>
      <c r="P312" s="78"/>
      <c r="Q312" s="111"/>
      <c r="R312" s="57"/>
      <c r="S312" s="83">
        <f t="shared" si="1"/>
        <v>0</v>
      </c>
      <c r="T312" s="87"/>
      <c r="U312" s="161"/>
      <c r="V312" s="90">
        <f>IFERROR(__xludf.DUMMYFUNCTION("IF(COUNTUNIQUE(T312:U312,R312)=3,1,0)"),0.0)</f>
        <v>0</v>
      </c>
      <c r="W312" s="90">
        <v>0.0</v>
      </c>
      <c r="X312" s="90">
        <v>69.0</v>
      </c>
      <c r="Y312" s="90"/>
      <c r="Z312" s="92"/>
      <c r="AA312" s="92"/>
      <c r="AB312" s="92"/>
      <c r="AC312" s="92"/>
      <c r="AD312" s="92"/>
      <c r="AE312" s="93"/>
      <c r="AF312" s="93"/>
      <c r="AG312" s="93"/>
      <c r="AH312" s="93"/>
      <c r="AI312" s="94">
        <v>9.0</v>
      </c>
      <c r="AJ312" s="38">
        <f t="shared" si="4"/>
        <v>1</v>
      </c>
    </row>
    <row r="313">
      <c r="A313" s="69" t="s">
        <v>917</v>
      </c>
      <c r="B313" s="69" t="s">
        <v>95</v>
      </c>
      <c r="C313" s="70">
        <v>9263.0</v>
      </c>
      <c r="D313" s="152">
        <v>29.0</v>
      </c>
      <c r="E313" s="72">
        <v>1.0714285714285716</v>
      </c>
      <c r="F313" s="73">
        <f t="shared" si="3"/>
        <v>29</v>
      </c>
      <c r="G313" s="73"/>
      <c r="H313" s="73" t="s">
        <v>1313</v>
      </c>
      <c r="I313" s="73" t="s">
        <v>1313</v>
      </c>
      <c r="J313" s="74">
        <v>43910.82083</v>
      </c>
      <c r="K313" s="41">
        <v>29.0</v>
      </c>
      <c r="L313" s="41"/>
      <c r="M313" s="65">
        <v>12.0</v>
      </c>
      <c r="N313" s="65">
        <v>2.0</v>
      </c>
      <c r="O313" s="65"/>
      <c r="P313" s="78"/>
      <c r="Q313" s="111"/>
      <c r="R313" s="57"/>
      <c r="S313" s="83">
        <f t="shared" si="1"/>
        <v>0</v>
      </c>
      <c r="T313" s="87"/>
      <c r="U313" s="88"/>
      <c r="V313" s="90">
        <f>IFERROR(__xludf.DUMMYFUNCTION("IF(COUNTUNIQUE(T313:U313,R313)=3,1,0)"),0.0)</f>
        <v>0</v>
      </c>
      <c r="W313" s="90">
        <v>0.0</v>
      </c>
      <c r="X313" s="90">
        <v>29.0</v>
      </c>
      <c r="Y313" s="90"/>
      <c r="Z313" s="92"/>
      <c r="AA313" s="92"/>
      <c r="AB313" s="92"/>
      <c r="AC313" s="92"/>
      <c r="AD313" s="92"/>
      <c r="AE313" s="93"/>
      <c r="AF313" s="93"/>
      <c r="AG313" s="93"/>
      <c r="AH313" s="93"/>
      <c r="AI313" s="94">
        <v>9.0</v>
      </c>
      <c r="AJ313" s="38">
        <f t="shared" si="4"/>
        <v>1</v>
      </c>
    </row>
    <row r="314">
      <c r="A314" s="69" t="s">
        <v>919</v>
      </c>
      <c r="B314" s="69" t="s">
        <v>164</v>
      </c>
      <c r="C314" s="70">
        <v>9278.0</v>
      </c>
      <c r="D314" s="152">
        <v>29.0</v>
      </c>
      <c r="E314" s="72">
        <v>1.0714285714285716</v>
      </c>
      <c r="F314" s="73">
        <f t="shared" si="3"/>
        <v>29</v>
      </c>
      <c r="G314" s="73"/>
      <c r="H314" s="73" t="s">
        <v>1314</v>
      </c>
      <c r="I314" s="73" t="s">
        <v>1314</v>
      </c>
      <c r="J314" s="74">
        <v>43910.82083</v>
      </c>
      <c r="K314" s="41">
        <v>29.0</v>
      </c>
      <c r="L314" s="41"/>
      <c r="M314" s="65">
        <v>200.0</v>
      </c>
      <c r="N314" s="65"/>
      <c r="O314" s="65"/>
      <c r="P314" s="78"/>
      <c r="Q314" s="111"/>
      <c r="R314" s="57"/>
      <c r="S314" s="83">
        <f t="shared" si="1"/>
        <v>0</v>
      </c>
      <c r="T314" s="87"/>
      <c r="U314" s="88"/>
      <c r="V314" s="90">
        <f>IFERROR(__xludf.DUMMYFUNCTION("IF(COUNTUNIQUE(T314:U314,R314)=3,1,0)"),0.0)</f>
        <v>0</v>
      </c>
      <c r="W314" s="90">
        <v>0.0</v>
      </c>
      <c r="X314" s="90">
        <v>29.0</v>
      </c>
      <c r="Y314" s="90"/>
      <c r="Z314" s="92"/>
      <c r="AA314" s="92"/>
      <c r="AB314" s="92"/>
      <c r="AC314" s="92"/>
      <c r="AD314" s="92"/>
      <c r="AE314" s="93"/>
      <c r="AF314" s="93"/>
      <c r="AG314" s="93"/>
      <c r="AH314" s="93"/>
      <c r="AI314" s="94">
        <v>9.0</v>
      </c>
      <c r="AJ314" s="38">
        <f t="shared" si="4"/>
        <v>1</v>
      </c>
    </row>
    <row r="315">
      <c r="A315" s="69" t="s">
        <v>922</v>
      </c>
      <c r="B315" s="69" t="s">
        <v>164</v>
      </c>
      <c r="C315" s="70">
        <v>9377.0</v>
      </c>
      <c r="D315" s="152">
        <v>77.0</v>
      </c>
      <c r="E315" s="72">
        <v>0.6382978723404256</v>
      </c>
      <c r="F315" s="73">
        <f t="shared" si="3"/>
        <v>77</v>
      </c>
      <c r="G315" s="73"/>
      <c r="H315" s="73" t="s">
        <v>1315</v>
      </c>
      <c r="I315" s="73" t="s">
        <v>1316</v>
      </c>
      <c r="J315" s="74">
        <v>43910.73958</v>
      </c>
      <c r="K315" s="41">
        <v>77.0</v>
      </c>
      <c r="L315" s="41"/>
      <c r="M315" s="57"/>
      <c r="N315" s="57"/>
      <c r="O315" s="57">
        <v>1.0</v>
      </c>
      <c r="P315" s="78"/>
      <c r="Q315" s="77"/>
      <c r="R315" s="65"/>
      <c r="S315" s="83">
        <f t="shared" si="1"/>
        <v>0</v>
      </c>
      <c r="T315" s="87"/>
      <c r="U315" s="88"/>
      <c r="V315" s="90">
        <f>IFERROR(__xludf.DUMMYFUNCTION("IF(COUNTUNIQUE(T315:U315,R315)=3,1,0)"),0.0)</f>
        <v>0</v>
      </c>
      <c r="W315" s="90">
        <v>0.0</v>
      </c>
      <c r="X315" s="90">
        <v>77.0</v>
      </c>
      <c r="Y315" s="90"/>
      <c r="Z315" s="222"/>
      <c r="AA315" s="222"/>
      <c r="AB315" s="98"/>
      <c r="AC315" s="98"/>
      <c r="AD315" s="98"/>
      <c r="AE315" s="112"/>
      <c r="AF315" s="112"/>
      <c r="AG315" s="112"/>
      <c r="AH315" s="112"/>
      <c r="AI315" s="94">
        <v>9.0</v>
      </c>
      <c r="AJ315" s="38">
        <f t="shared" si="4"/>
        <v>1</v>
      </c>
    </row>
    <row r="316">
      <c r="A316" s="69" t="s">
        <v>924</v>
      </c>
      <c r="B316" s="69" t="s">
        <v>164</v>
      </c>
      <c r="C316" s="70">
        <v>9189.0</v>
      </c>
      <c r="D316" s="152">
        <v>34.0</v>
      </c>
      <c r="E316" s="72">
        <v>0.7</v>
      </c>
      <c r="F316" s="73">
        <f t="shared" si="3"/>
        <v>34</v>
      </c>
      <c r="G316" s="73"/>
      <c r="H316" s="73" t="s">
        <v>1317</v>
      </c>
      <c r="I316" s="73" t="s">
        <v>1227</v>
      </c>
      <c r="J316" s="74">
        <v>43910.82431</v>
      </c>
      <c r="K316" s="41">
        <v>34.0</v>
      </c>
      <c r="L316" s="41"/>
      <c r="M316" s="57"/>
      <c r="N316" s="57"/>
      <c r="O316" s="57">
        <v>1.0</v>
      </c>
      <c r="P316" s="103"/>
      <c r="Q316" s="111"/>
      <c r="R316" s="57"/>
      <c r="S316" s="83">
        <f t="shared" si="1"/>
        <v>0</v>
      </c>
      <c r="T316" s="175"/>
      <c r="U316" s="161"/>
      <c r="V316" s="90">
        <f>IFERROR(__xludf.DUMMYFUNCTION("IF(COUNTUNIQUE(T316:U316,R316)=3,1,0)"),0.0)</f>
        <v>0</v>
      </c>
      <c r="W316" s="90">
        <v>0.0</v>
      </c>
      <c r="X316" s="90">
        <v>34.0</v>
      </c>
      <c r="Y316" s="90"/>
      <c r="Z316" s="98"/>
      <c r="AA316" s="98"/>
      <c r="AB316" s="98"/>
      <c r="AC316" s="98"/>
      <c r="AD316" s="98"/>
      <c r="AE316" s="112"/>
      <c r="AF316" s="112"/>
      <c r="AG316" s="112"/>
      <c r="AH316" s="112"/>
      <c r="AI316" s="94">
        <v>9.0</v>
      </c>
      <c r="AJ316" s="38">
        <f t="shared" si="4"/>
        <v>1</v>
      </c>
    </row>
    <row r="317">
      <c r="A317" s="69" t="s">
        <v>928</v>
      </c>
      <c r="B317" s="69" t="s">
        <v>164</v>
      </c>
      <c r="C317" s="70">
        <v>9778.0</v>
      </c>
      <c r="D317" s="152">
        <v>31.0</v>
      </c>
      <c r="E317" s="72">
        <v>0.631578947368421</v>
      </c>
      <c r="F317" s="73">
        <f t="shared" si="3"/>
        <v>31</v>
      </c>
      <c r="G317" s="73"/>
      <c r="H317" s="73" t="s">
        <v>1318</v>
      </c>
      <c r="I317" s="73" t="s">
        <v>1319</v>
      </c>
      <c r="J317" s="74">
        <v>43910.82431</v>
      </c>
      <c r="K317" s="41">
        <v>31.0</v>
      </c>
      <c r="L317" s="41"/>
      <c r="M317" s="65"/>
      <c r="N317" s="65"/>
      <c r="O317" s="65"/>
      <c r="P317" s="103"/>
      <c r="Q317" s="111"/>
      <c r="R317" s="57"/>
      <c r="S317" s="83">
        <f t="shared" si="1"/>
        <v>0</v>
      </c>
      <c r="T317" s="87"/>
      <c r="U317" s="161"/>
      <c r="V317" s="90">
        <f>IFERROR(__xludf.DUMMYFUNCTION("IF(COUNTUNIQUE(T317:U317,R317)=3,1,0)"),0.0)</f>
        <v>0</v>
      </c>
      <c r="W317" s="90">
        <v>0.0</v>
      </c>
      <c r="X317" s="90">
        <v>31.0</v>
      </c>
      <c r="Y317" s="90"/>
      <c r="Z317" s="92"/>
      <c r="AA317" s="92">
        <v>31.0</v>
      </c>
      <c r="AB317" s="92" t="s">
        <v>1320</v>
      </c>
      <c r="AC317" s="92" t="s">
        <v>1321</v>
      </c>
      <c r="AD317" s="92"/>
      <c r="AE317" s="93"/>
      <c r="AF317" s="93"/>
      <c r="AG317" s="93"/>
      <c r="AH317" s="93"/>
      <c r="AI317" s="94">
        <v>9.0</v>
      </c>
      <c r="AJ317" s="38">
        <f t="shared" si="4"/>
        <v>1</v>
      </c>
    </row>
    <row r="318">
      <c r="A318" s="69" t="s">
        <v>936</v>
      </c>
      <c r="B318" s="69" t="s">
        <v>95</v>
      </c>
      <c r="C318" s="70">
        <v>9363.0</v>
      </c>
      <c r="D318" s="152">
        <v>7.0</v>
      </c>
      <c r="E318" s="72">
        <v>0.0</v>
      </c>
      <c r="F318" s="73">
        <f t="shared" si="3"/>
        <v>7</v>
      </c>
      <c r="G318" s="73"/>
      <c r="H318" s="73" t="s">
        <v>1322</v>
      </c>
      <c r="I318" s="73" t="s">
        <v>1227</v>
      </c>
      <c r="J318" s="74">
        <v>43910.82431</v>
      </c>
      <c r="K318" s="41">
        <v>7.0</v>
      </c>
      <c r="L318" s="41"/>
      <c r="M318" s="65"/>
      <c r="N318" s="65"/>
      <c r="O318" s="65"/>
      <c r="P318" s="103"/>
      <c r="Q318" s="111"/>
      <c r="R318" s="57"/>
      <c r="S318" s="83">
        <f t="shared" si="1"/>
        <v>0</v>
      </c>
      <c r="T318" s="87"/>
      <c r="U318" s="88"/>
      <c r="V318" s="90">
        <f>IFERROR(__xludf.DUMMYFUNCTION("IF(COUNTUNIQUE(T318:U318,R318)=3,1,0)"),0.0)</f>
        <v>0</v>
      </c>
      <c r="W318" s="90">
        <v>0.0</v>
      </c>
      <c r="X318" s="90">
        <v>7.0</v>
      </c>
      <c r="Y318" s="90"/>
      <c r="Z318" s="92"/>
      <c r="AA318" s="92"/>
      <c r="AB318" s="92"/>
      <c r="AC318" s="92"/>
      <c r="AD318" s="92"/>
      <c r="AE318" s="93"/>
      <c r="AF318" s="93"/>
      <c r="AG318" s="93"/>
      <c r="AH318" s="93"/>
      <c r="AI318" s="94">
        <v>9.0</v>
      </c>
      <c r="AJ318" s="38">
        <f t="shared" si="4"/>
        <v>1</v>
      </c>
    </row>
    <row r="319">
      <c r="A319" s="101" t="s">
        <v>940</v>
      </c>
      <c r="B319" s="69" t="s">
        <v>164</v>
      </c>
      <c r="C319" s="70">
        <v>9190.0</v>
      </c>
      <c r="D319" s="152">
        <v>56.0</v>
      </c>
      <c r="E319" s="72">
        <v>0.2727272727272727</v>
      </c>
      <c r="F319" s="73">
        <f t="shared" si="3"/>
        <v>56</v>
      </c>
      <c r="G319" s="73"/>
      <c r="H319" s="73" t="s">
        <v>1323</v>
      </c>
      <c r="I319" s="73" t="s">
        <v>1227</v>
      </c>
      <c r="J319" s="102">
        <v>43910.82431</v>
      </c>
      <c r="K319" s="41">
        <v>56.0</v>
      </c>
      <c r="L319" s="41"/>
      <c r="M319" s="65">
        <v>53.0</v>
      </c>
      <c r="N319" s="65">
        <v>3.0</v>
      </c>
      <c r="O319" s="65">
        <v>1.0</v>
      </c>
      <c r="P319" s="103"/>
      <c r="Q319" s="111"/>
      <c r="R319" s="57"/>
      <c r="S319" s="83">
        <f t="shared" si="1"/>
        <v>0</v>
      </c>
      <c r="T319" s="87"/>
      <c r="U319" s="161"/>
      <c r="V319" s="90">
        <f>IFERROR(__xludf.DUMMYFUNCTION("IF(COUNTUNIQUE(T319:U319,R319)=3,1,0)"),0.0)</f>
        <v>0</v>
      </c>
      <c r="W319" s="90">
        <v>0.0</v>
      </c>
      <c r="X319" s="90">
        <v>56.0</v>
      </c>
      <c r="Y319" s="90"/>
      <c r="Z319" s="92"/>
      <c r="AA319" s="92"/>
      <c r="AB319" s="92"/>
      <c r="AC319" s="92"/>
      <c r="AD319" s="92"/>
      <c r="AE319" s="93"/>
      <c r="AF319" s="93"/>
      <c r="AG319" s="93"/>
      <c r="AH319" s="93"/>
      <c r="AI319" s="94">
        <v>9.0</v>
      </c>
      <c r="AJ319" s="38">
        <f t="shared" si="4"/>
        <v>1</v>
      </c>
    </row>
    <row r="320">
      <c r="A320" s="101" t="s">
        <v>934</v>
      </c>
      <c r="B320" s="69" t="s">
        <v>164</v>
      </c>
      <c r="C320" s="70">
        <v>9577.0</v>
      </c>
      <c r="D320" s="152">
        <v>8.0</v>
      </c>
      <c r="E320" s="72">
        <v>0.1428571428571428</v>
      </c>
      <c r="F320" s="73">
        <f t="shared" si="3"/>
        <v>8</v>
      </c>
      <c r="G320" s="73"/>
      <c r="H320" s="73" t="s">
        <v>1324</v>
      </c>
      <c r="I320" s="73" t="s">
        <v>1325</v>
      </c>
      <c r="J320" s="102">
        <v>43910.82708</v>
      </c>
      <c r="K320" s="41">
        <v>8.0</v>
      </c>
      <c r="L320" s="41"/>
      <c r="M320" s="65"/>
      <c r="N320" s="65"/>
      <c r="O320" s="65"/>
      <c r="P320" s="103"/>
      <c r="Q320" s="111"/>
      <c r="R320" s="57"/>
      <c r="S320" s="83">
        <f t="shared" si="1"/>
        <v>0</v>
      </c>
      <c r="T320" s="87"/>
      <c r="U320" s="161"/>
      <c r="V320" s="90">
        <f>IFERROR(__xludf.DUMMYFUNCTION("IF(COUNTUNIQUE(T320:U320,R320)=3,1,0)"),0.0)</f>
        <v>0</v>
      </c>
      <c r="W320" s="90">
        <v>0.0</v>
      </c>
      <c r="X320" s="90">
        <v>8.0</v>
      </c>
      <c r="Y320" s="90"/>
      <c r="Z320" s="92"/>
      <c r="AA320" s="92"/>
      <c r="AB320" s="92"/>
      <c r="AC320" s="92"/>
      <c r="AD320" s="92"/>
      <c r="AE320" s="93"/>
      <c r="AF320" s="93"/>
      <c r="AG320" s="93"/>
      <c r="AH320" s="93"/>
      <c r="AI320" s="94">
        <v>9.0</v>
      </c>
      <c r="AJ320" s="38">
        <f t="shared" si="4"/>
        <v>1</v>
      </c>
    </row>
    <row r="321">
      <c r="A321" s="101" t="s">
        <v>942</v>
      </c>
      <c r="B321" s="69" t="s">
        <v>164</v>
      </c>
      <c r="C321" s="70">
        <v>9479.0</v>
      </c>
      <c r="D321" s="152">
        <v>16.0</v>
      </c>
      <c r="E321" s="72">
        <v>0.0</v>
      </c>
      <c r="F321" s="73">
        <f t="shared" si="3"/>
        <v>16</v>
      </c>
      <c r="G321" s="73"/>
      <c r="H321" s="73" t="s">
        <v>1326</v>
      </c>
      <c r="I321" s="73" t="s">
        <v>1326</v>
      </c>
      <c r="J321" s="102">
        <v>43910.82708</v>
      </c>
      <c r="K321" s="41">
        <v>16.0</v>
      </c>
      <c r="L321" s="65"/>
      <c r="M321" s="65"/>
      <c r="N321" s="65"/>
      <c r="O321" s="65">
        <v>2.0</v>
      </c>
      <c r="P321" s="103"/>
      <c r="Q321" s="111"/>
      <c r="R321" s="57"/>
      <c r="S321" s="83">
        <f t="shared" si="1"/>
        <v>0</v>
      </c>
      <c r="T321" s="87"/>
      <c r="U321" s="88"/>
      <c r="V321" s="90">
        <f>IFERROR(__xludf.DUMMYFUNCTION("IF(COUNTUNIQUE(T321:U321,R321)=3,1,0)"),0.0)</f>
        <v>0</v>
      </c>
      <c r="W321" s="90">
        <v>0.0</v>
      </c>
      <c r="X321" s="90">
        <v>16.0</v>
      </c>
      <c r="Y321" s="90"/>
      <c r="Z321" s="92"/>
      <c r="AA321" s="92"/>
      <c r="AB321" s="92"/>
      <c r="AC321" s="92"/>
      <c r="AD321" s="92"/>
      <c r="AE321" s="93"/>
      <c r="AF321" s="93"/>
      <c r="AG321" s="93"/>
      <c r="AH321" s="93"/>
      <c r="AI321" s="94">
        <v>9.0</v>
      </c>
      <c r="AJ321" s="38">
        <f t="shared" si="4"/>
        <v>1</v>
      </c>
    </row>
    <row r="322">
      <c r="A322" s="69" t="s">
        <v>930</v>
      </c>
      <c r="B322" s="69" t="s">
        <v>95</v>
      </c>
      <c r="C322" s="70">
        <v>9663.0</v>
      </c>
      <c r="D322" s="152">
        <v>66.0</v>
      </c>
      <c r="E322" s="72">
        <v>0.5714285714285714</v>
      </c>
      <c r="F322" s="73">
        <f t="shared" si="3"/>
        <v>66</v>
      </c>
      <c r="G322" s="73">
        <v>55.0</v>
      </c>
      <c r="H322" s="73" t="s">
        <v>1327</v>
      </c>
      <c r="I322" s="73" t="s">
        <v>1327</v>
      </c>
      <c r="J322" s="74">
        <v>43910.99156</v>
      </c>
      <c r="K322" s="41">
        <v>66.0</v>
      </c>
      <c r="L322" s="65"/>
      <c r="M322" s="65">
        <v>205.0</v>
      </c>
      <c r="N322" s="65"/>
      <c r="O322" s="65">
        <v>9.0</v>
      </c>
      <c r="P322" s="78"/>
      <c r="Q322" s="198"/>
      <c r="R322" s="65"/>
      <c r="S322" s="83">
        <f t="shared" si="1"/>
        <v>0</v>
      </c>
      <c r="T322" s="87"/>
      <c r="U322" s="88"/>
      <c r="V322" s="90">
        <f>IFERROR(__xludf.DUMMYFUNCTION("IF(COUNTUNIQUE(T322:U322,R322)=3,1,0)"),0.0)</f>
        <v>0</v>
      </c>
      <c r="W322" s="90">
        <v>0.0</v>
      </c>
      <c r="X322" s="90">
        <v>66.0</v>
      </c>
      <c r="Y322" s="90"/>
      <c r="Z322" s="92"/>
      <c r="AA322" s="92">
        <v>166.0</v>
      </c>
      <c r="AB322" s="92" t="s">
        <v>1328</v>
      </c>
      <c r="AC322" s="92" t="s">
        <v>1329</v>
      </c>
      <c r="AD322" s="92"/>
      <c r="AE322" s="93"/>
      <c r="AF322" s="93"/>
      <c r="AG322" s="93"/>
      <c r="AH322" s="93"/>
      <c r="AI322" s="94">
        <v>9.0</v>
      </c>
      <c r="AJ322" s="38">
        <f t="shared" si="4"/>
        <v>1</v>
      </c>
    </row>
    <row r="323">
      <c r="A323" s="69" t="s">
        <v>930</v>
      </c>
      <c r="B323" s="69" t="s">
        <v>164</v>
      </c>
      <c r="C323" s="70">
        <v>9679.0</v>
      </c>
      <c r="D323" s="152">
        <v>100.0</v>
      </c>
      <c r="E323" s="72">
        <v>0.4285714285714286</v>
      </c>
      <c r="F323" s="73">
        <f t="shared" si="3"/>
        <v>100</v>
      </c>
      <c r="G323" s="73">
        <v>74.0</v>
      </c>
      <c r="H323" s="73" t="s">
        <v>1330</v>
      </c>
      <c r="I323" s="73" t="s">
        <v>1330</v>
      </c>
      <c r="J323" s="74">
        <v>43910.99156</v>
      </c>
      <c r="K323" s="41">
        <v>100.0</v>
      </c>
      <c r="L323" s="57"/>
      <c r="M323" s="57">
        <v>400.0</v>
      </c>
      <c r="N323" s="57"/>
      <c r="O323" s="57"/>
      <c r="P323" s="78"/>
      <c r="Q323" s="202"/>
      <c r="R323" s="57"/>
      <c r="S323" s="83">
        <f t="shared" si="1"/>
        <v>0</v>
      </c>
      <c r="T323" s="175"/>
      <c r="U323" s="161"/>
      <c r="V323" s="90">
        <f>IFERROR(__xludf.DUMMYFUNCTION("IF(COUNTUNIQUE(T323:U323,R323)=3,1,0)"),0.0)</f>
        <v>0</v>
      </c>
      <c r="W323" s="90">
        <v>0.0</v>
      </c>
      <c r="X323" s="90">
        <v>100.0</v>
      </c>
      <c r="Y323" s="90"/>
      <c r="Z323" s="98"/>
      <c r="AA323" s="98">
        <v>0.0</v>
      </c>
      <c r="AB323" s="98" t="s">
        <v>1328</v>
      </c>
      <c r="AC323" s="98" t="s">
        <v>1329</v>
      </c>
      <c r="AD323" s="98"/>
      <c r="AE323" s="112"/>
      <c r="AF323" s="112"/>
      <c r="AG323" s="112"/>
      <c r="AH323" s="112"/>
      <c r="AI323" s="94">
        <v>9.0</v>
      </c>
      <c r="AJ323" s="38">
        <f t="shared" si="4"/>
        <v>1</v>
      </c>
    </row>
    <row r="324">
      <c r="A324" s="69" t="s">
        <v>945</v>
      </c>
      <c r="B324" s="69" t="s">
        <v>164</v>
      </c>
      <c r="C324" s="70">
        <v>10042.0</v>
      </c>
      <c r="D324" s="152">
        <v>15.0</v>
      </c>
      <c r="E324" s="72">
        <v>0.0714285714285714</v>
      </c>
      <c r="F324" s="73">
        <f t="shared" si="3"/>
        <v>15</v>
      </c>
      <c r="G324" s="73">
        <v>15.0</v>
      </c>
      <c r="H324" s="73" t="s">
        <v>1331</v>
      </c>
      <c r="I324" s="73" t="s">
        <v>1004</v>
      </c>
      <c r="J324" s="74">
        <v>43910.92</v>
      </c>
      <c r="K324" s="41">
        <v>15.0</v>
      </c>
      <c r="L324" s="41"/>
      <c r="M324" s="76"/>
      <c r="N324" s="76"/>
      <c r="O324" s="76"/>
      <c r="P324" s="78"/>
      <c r="Q324" s="198"/>
      <c r="R324" s="57"/>
      <c r="S324" s="83">
        <f t="shared" si="1"/>
        <v>0</v>
      </c>
      <c r="T324" s="175"/>
      <c r="U324" s="161"/>
      <c r="V324" s="90">
        <f>IFERROR(__xludf.DUMMYFUNCTION("IF(COUNTUNIQUE(T324:U324,R324)=3,1,0)"),0.0)</f>
        <v>0</v>
      </c>
      <c r="W324" s="90">
        <v>0.0</v>
      </c>
      <c r="X324" s="90">
        <v>15.0</v>
      </c>
      <c r="Y324" s="90"/>
      <c r="Z324" s="98"/>
      <c r="AA324" s="98"/>
      <c r="AB324" s="98"/>
      <c r="AC324" s="98"/>
      <c r="AD324" s="98"/>
      <c r="AE324" s="112"/>
      <c r="AF324" s="112"/>
      <c r="AG324" s="112"/>
      <c r="AH324" s="112"/>
      <c r="AI324" s="94">
        <v>10.0</v>
      </c>
      <c r="AJ324" s="38">
        <f t="shared" si="4"/>
        <v>1</v>
      </c>
    </row>
    <row r="325">
      <c r="A325" s="69" t="s">
        <v>948</v>
      </c>
      <c r="B325" s="69" t="s">
        <v>164</v>
      </c>
      <c r="C325" s="70">
        <v>10043.0</v>
      </c>
      <c r="D325" s="152">
        <v>34.0</v>
      </c>
      <c r="E325" s="72">
        <v>0.3076923076923077</v>
      </c>
      <c r="F325" s="73">
        <f t="shared" si="3"/>
        <v>34</v>
      </c>
      <c r="G325" s="73"/>
      <c r="H325" s="73" t="s">
        <v>1332</v>
      </c>
      <c r="I325" s="73" t="s">
        <v>1333</v>
      </c>
      <c r="J325" s="74">
        <v>43910.99157</v>
      </c>
      <c r="K325" s="41">
        <v>34.0</v>
      </c>
      <c r="L325" s="41"/>
      <c r="M325" s="76"/>
      <c r="N325" s="76"/>
      <c r="O325" s="76"/>
      <c r="P325" s="78"/>
      <c r="Q325" s="77"/>
      <c r="R325" s="65"/>
      <c r="S325" s="83">
        <f t="shared" si="1"/>
        <v>0</v>
      </c>
      <c r="T325" s="87"/>
      <c r="U325" s="88"/>
      <c r="V325" s="90">
        <f>IFERROR(__xludf.DUMMYFUNCTION("IF(COUNTUNIQUE(T325:U325,R325)=3,1,0)"),0.0)</f>
        <v>0</v>
      </c>
      <c r="W325" s="90">
        <v>0.0</v>
      </c>
      <c r="X325" s="90">
        <v>34.0</v>
      </c>
      <c r="Y325" s="90"/>
      <c r="Z325" s="92"/>
      <c r="AA325" s="92"/>
      <c r="AB325" s="92"/>
      <c r="AC325" s="92"/>
      <c r="AD325" s="92"/>
      <c r="AE325" s="93"/>
      <c r="AF325" s="93"/>
      <c r="AG325" s="93"/>
      <c r="AH325" s="93"/>
      <c r="AI325" s="94">
        <v>10.0</v>
      </c>
      <c r="AJ325" s="38">
        <f t="shared" si="4"/>
        <v>1</v>
      </c>
    </row>
    <row r="326">
      <c r="A326" s="101" t="s">
        <v>950</v>
      </c>
      <c r="B326" s="69" t="s">
        <v>164</v>
      </c>
      <c r="C326" s="70">
        <v>10041.0</v>
      </c>
      <c r="D326" s="152">
        <v>102.0</v>
      </c>
      <c r="E326" s="72">
        <v>0.18604651162790709</v>
      </c>
      <c r="F326" s="73">
        <f t="shared" si="3"/>
        <v>102</v>
      </c>
      <c r="G326" s="73"/>
      <c r="H326" s="73" t="s">
        <v>1334</v>
      </c>
      <c r="I326" s="73" t="s">
        <v>1333</v>
      </c>
      <c r="J326" s="102">
        <v>43910.99157</v>
      </c>
      <c r="K326" s="41">
        <v>102.0</v>
      </c>
      <c r="L326" s="41"/>
      <c r="M326" s="167"/>
      <c r="N326" s="167"/>
      <c r="O326" s="167"/>
      <c r="P326" s="78"/>
      <c r="Q326" s="77"/>
      <c r="R326" s="57"/>
      <c r="S326" s="83">
        <f t="shared" si="1"/>
        <v>0</v>
      </c>
      <c r="T326" s="87"/>
      <c r="U326" s="161"/>
      <c r="V326" s="90">
        <f>IFERROR(__xludf.DUMMYFUNCTION("IF(COUNTUNIQUE(T326:U326,R326)=3,1,0)"),0.0)</f>
        <v>0</v>
      </c>
      <c r="W326" s="90">
        <v>0.0</v>
      </c>
      <c r="X326" s="90">
        <v>102.0</v>
      </c>
      <c r="Y326" s="90"/>
      <c r="Z326" s="98"/>
      <c r="AA326" s="98"/>
      <c r="AB326" s="98"/>
      <c r="AC326" s="98"/>
      <c r="AD326" s="98"/>
      <c r="AE326" s="112"/>
      <c r="AF326" s="112"/>
      <c r="AG326" s="112"/>
      <c r="AH326" s="112"/>
      <c r="AI326" s="94">
        <v>10.0</v>
      </c>
      <c r="AJ326" s="38">
        <f t="shared" si="4"/>
        <v>1</v>
      </c>
    </row>
    <row r="327">
      <c r="A327" s="69" t="s">
        <v>953</v>
      </c>
      <c r="B327" s="69" t="s">
        <v>164</v>
      </c>
      <c r="C327" s="70">
        <v>10044.0</v>
      </c>
      <c r="D327" s="152">
        <v>39.0</v>
      </c>
      <c r="E327" s="72">
        <v>0.054054054054053946</v>
      </c>
      <c r="F327" s="73">
        <f t="shared" si="3"/>
        <v>39</v>
      </c>
      <c r="G327" s="73"/>
      <c r="H327" s="73" t="s">
        <v>1335</v>
      </c>
      <c r="I327" s="73" t="s">
        <v>1333</v>
      </c>
      <c r="J327" s="74">
        <v>43910.99156</v>
      </c>
      <c r="K327" s="41">
        <v>39.0</v>
      </c>
      <c r="L327" s="41"/>
      <c r="M327" s="65"/>
      <c r="N327" s="65"/>
      <c r="O327" s="65"/>
      <c r="P327" s="78"/>
      <c r="Q327" s="223"/>
      <c r="R327" s="65"/>
      <c r="S327" s="83">
        <f t="shared" si="1"/>
        <v>0</v>
      </c>
      <c r="T327" s="87"/>
      <c r="U327" s="88"/>
      <c r="V327" s="90">
        <f>IFERROR(__xludf.DUMMYFUNCTION("IF(COUNTUNIQUE(T327:U327,R327)=3,1,0)"),0.0)</f>
        <v>0</v>
      </c>
      <c r="W327" s="90">
        <v>0.0</v>
      </c>
      <c r="X327" s="90">
        <v>39.0</v>
      </c>
      <c r="Y327" s="90"/>
      <c r="Z327" s="92"/>
      <c r="AA327" s="92"/>
      <c r="AB327" s="92"/>
      <c r="AC327" s="92"/>
      <c r="AD327" s="92"/>
      <c r="AE327" s="93"/>
      <c r="AF327" s="93"/>
      <c r="AG327" s="93"/>
      <c r="AH327" s="93"/>
      <c r="AI327" s="94">
        <v>10.0</v>
      </c>
      <c r="AJ327" s="38">
        <f t="shared" si="4"/>
        <v>1</v>
      </c>
    </row>
    <row r="328">
      <c r="A328" s="69" t="s">
        <v>955</v>
      </c>
      <c r="B328" s="69" t="s">
        <v>164</v>
      </c>
      <c r="C328" s="70">
        <v>10045.0</v>
      </c>
      <c r="D328" s="152">
        <v>40.0</v>
      </c>
      <c r="E328" s="72">
        <v>0.1428571428571428</v>
      </c>
      <c r="F328" s="73">
        <f t="shared" si="3"/>
        <v>40</v>
      </c>
      <c r="G328" s="73"/>
      <c r="H328" s="73" t="s">
        <v>1336</v>
      </c>
      <c r="I328" s="73" t="s">
        <v>1333</v>
      </c>
      <c r="J328" s="74">
        <v>43910.99156</v>
      </c>
      <c r="K328" s="41">
        <v>40.0</v>
      </c>
      <c r="L328" s="41"/>
      <c r="M328" s="57"/>
      <c r="N328" s="57"/>
      <c r="O328" s="57"/>
      <c r="P328" s="78"/>
      <c r="Q328" s="223"/>
      <c r="R328" s="57"/>
      <c r="S328" s="83">
        <f t="shared" si="1"/>
        <v>0</v>
      </c>
      <c r="T328" s="175"/>
      <c r="U328" s="161"/>
      <c r="V328" s="90">
        <f>IFERROR(__xludf.DUMMYFUNCTION("IF(COUNTUNIQUE(T328:U328,R328)=3,1,0)"),0.0)</f>
        <v>0</v>
      </c>
      <c r="W328" s="90">
        <v>0.0</v>
      </c>
      <c r="X328" s="90">
        <v>40.0</v>
      </c>
      <c r="Y328" s="90"/>
      <c r="Z328" s="98"/>
      <c r="AA328" s="98"/>
      <c r="AB328" s="98"/>
      <c r="AC328" s="98"/>
      <c r="AD328" s="98"/>
      <c r="AE328" s="112"/>
      <c r="AF328" s="112"/>
      <c r="AG328" s="112"/>
      <c r="AH328" s="112"/>
      <c r="AI328" s="94">
        <v>10.0</v>
      </c>
      <c r="AJ328" s="38">
        <f t="shared" si="4"/>
        <v>1</v>
      </c>
    </row>
    <row r="329">
      <c r="A329" s="69" t="s">
        <v>958</v>
      </c>
      <c r="B329" s="69" t="s">
        <v>164</v>
      </c>
      <c r="C329" s="70">
        <v>10046.0</v>
      </c>
      <c r="D329" s="152">
        <v>38.0</v>
      </c>
      <c r="E329" s="72">
        <v>0.1875</v>
      </c>
      <c r="F329" s="73">
        <f t="shared" si="3"/>
        <v>38</v>
      </c>
      <c r="G329" s="73"/>
      <c r="H329" s="73" t="s">
        <v>1337</v>
      </c>
      <c r="I329" s="73" t="s">
        <v>1337</v>
      </c>
      <c r="J329" s="74">
        <v>43910.99157</v>
      </c>
      <c r="K329" s="41">
        <v>43.0</v>
      </c>
      <c r="L329" s="41"/>
      <c r="M329" s="65"/>
      <c r="N329" s="65"/>
      <c r="O329" s="65"/>
      <c r="P329" s="78">
        <f>NOW()</f>
        <v>43911.55406</v>
      </c>
      <c r="Q329" s="65" t="s">
        <v>1338</v>
      </c>
      <c r="R329" s="65" t="s">
        <v>50</v>
      </c>
      <c r="S329" s="83">
        <f t="shared" si="1"/>
        <v>5</v>
      </c>
      <c r="T329" s="87" t="s">
        <v>56</v>
      </c>
      <c r="U329" s="88"/>
      <c r="V329" s="90">
        <f>IFERROR(__xludf.DUMMYFUNCTION("IF(COUNTUNIQUE(T329:U329,R329)=3,1,0)"),0.0)</f>
        <v>0</v>
      </c>
      <c r="W329" s="90">
        <v>0.0</v>
      </c>
      <c r="X329" s="90">
        <v>38.0</v>
      </c>
      <c r="Y329" s="90"/>
      <c r="Z329" s="92"/>
      <c r="AA329" s="92"/>
      <c r="AB329" s="92"/>
      <c r="AC329" s="92"/>
      <c r="AD329" s="92"/>
      <c r="AE329" s="93"/>
      <c r="AF329" s="93"/>
      <c r="AG329" s="93"/>
      <c r="AH329" s="93"/>
      <c r="AI329" s="94">
        <v>10.0</v>
      </c>
      <c r="AJ329" s="38">
        <f t="shared" si="4"/>
        <v>1.131578947</v>
      </c>
    </row>
    <row r="330">
      <c r="A330" s="69" t="s">
        <v>114</v>
      </c>
      <c r="B330" s="69" t="s">
        <v>95</v>
      </c>
      <c r="C330" s="70">
        <v>11000.0</v>
      </c>
      <c r="D330" s="152">
        <v>868.0</v>
      </c>
      <c r="E330" s="72">
        <v>0.2616279069767442</v>
      </c>
      <c r="F330" s="73">
        <f t="shared" si="3"/>
        <v>868</v>
      </c>
      <c r="G330" s="73"/>
      <c r="H330" s="73" t="s">
        <v>1339</v>
      </c>
      <c r="I330" s="73" t="s">
        <v>1339</v>
      </c>
      <c r="J330" s="74">
        <v>43910.99156</v>
      </c>
      <c r="K330" s="41">
        <v>868.0</v>
      </c>
      <c r="L330" s="41"/>
      <c r="M330" s="76"/>
      <c r="N330" s="77">
        <v>44.0</v>
      </c>
      <c r="O330" s="76">
        <v>1.0</v>
      </c>
      <c r="P330" s="78"/>
      <c r="Q330" s="65"/>
      <c r="R330" s="65"/>
      <c r="S330" s="83">
        <f t="shared" si="1"/>
        <v>0</v>
      </c>
      <c r="T330" s="87"/>
      <c r="U330" s="88"/>
      <c r="V330" s="90">
        <f>IFERROR(__xludf.DUMMYFUNCTION("IF(COUNTUNIQUE(T330:U330,R330)=3,1,0)"),0.0)</f>
        <v>0</v>
      </c>
      <c r="W330" s="90">
        <v>0.0</v>
      </c>
      <c r="X330" s="90">
        <v>868.0</v>
      </c>
      <c r="Y330" s="90"/>
      <c r="Z330" s="92"/>
      <c r="AA330" s="92"/>
      <c r="AB330" s="92"/>
      <c r="AC330" s="92"/>
      <c r="AD330" s="92"/>
      <c r="AE330" s="93"/>
      <c r="AF330" s="93"/>
      <c r="AG330" s="93"/>
      <c r="AH330" s="93"/>
      <c r="AI330" s="94">
        <v>11.0</v>
      </c>
      <c r="AJ330" s="38">
        <f t="shared" si="4"/>
        <v>1</v>
      </c>
    </row>
    <row r="331">
      <c r="A331" s="69" t="s">
        <v>962</v>
      </c>
      <c r="B331" s="69" t="s">
        <v>164</v>
      </c>
      <c r="C331" s="70">
        <v>12060.0</v>
      </c>
      <c r="D331" s="152">
        <v>29.0</v>
      </c>
      <c r="E331" s="72">
        <v>0.38095238095238093</v>
      </c>
      <c r="F331" s="73">
        <f t="shared" si="3"/>
        <v>29</v>
      </c>
      <c r="G331" s="73"/>
      <c r="H331" s="73" t="s">
        <v>1340</v>
      </c>
      <c r="I331" s="73" t="s">
        <v>1340</v>
      </c>
      <c r="J331" s="74">
        <v>43910.5</v>
      </c>
      <c r="K331" s="41">
        <v>29.0</v>
      </c>
      <c r="L331" s="41">
        <v>22.0</v>
      </c>
      <c r="M331" s="65">
        <v>205.0</v>
      </c>
      <c r="N331" s="65">
        <v>1.0</v>
      </c>
      <c r="O331" s="65"/>
      <c r="P331" s="78"/>
      <c r="Q331" s="77"/>
      <c r="R331" s="65"/>
      <c r="S331" s="83">
        <f t="shared" si="1"/>
        <v>0</v>
      </c>
      <c r="T331" s="87"/>
      <c r="U331" s="88"/>
      <c r="V331" s="90">
        <f>IFERROR(__xludf.DUMMYFUNCTION("IF(COUNTUNIQUE(T331:U331,R331)=3,1,0)"),0.0)</f>
        <v>0</v>
      </c>
      <c r="W331" s="90">
        <v>0.0</v>
      </c>
      <c r="X331" s="90">
        <v>29.0</v>
      </c>
      <c r="Y331" s="90"/>
      <c r="Z331" s="92"/>
      <c r="AA331" s="92"/>
      <c r="AB331" s="92"/>
      <c r="AC331" s="92"/>
      <c r="AD331" s="92"/>
      <c r="AE331" s="93"/>
      <c r="AF331" s="93"/>
      <c r="AG331" s="93"/>
      <c r="AH331" s="93"/>
      <c r="AI331" s="94">
        <v>12.0</v>
      </c>
      <c r="AJ331" s="38">
        <f t="shared" si="4"/>
        <v>1</v>
      </c>
    </row>
    <row r="332">
      <c r="A332" s="101" t="s">
        <v>964</v>
      </c>
      <c r="B332" s="69" t="s">
        <v>95</v>
      </c>
      <c r="C332" s="70">
        <v>12051.0</v>
      </c>
      <c r="D332" s="152">
        <v>7.0</v>
      </c>
      <c r="E332" s="72">
        <v>0.75</v>
      </c>
      <c r="F332" s="73">
        <f t="shared" si="3"/>
        <v>7</v>
      </c>
      <c r="G332" s="73"/>
      <c r="H332" s="73" t="s">
        <v>1341</v>
      </c>
      <c r="I332" s="73" t="s">
        <v>1341</v>
      </c>
      <c r="J332" s="102">
        <v>43910.45833</v>
      </c>
      <c r="K332" s="41">
        <v>7.0</v>
      </c>
      <c r="L332" s="41"/>
      <c r="M332" s="76"/>
      <c r="N332" s="76"/>
      <c r="O332" s="76"/>
      <c r="P332" s="78"/>
      <c r="Q332" s="105"/>
      <c r="R332" s="65"/>
      <c r="S332" s="83">
        <f t="shared" si="1"/>
        <v>0</v>
      </c>
      <c r="T332" s="87"/>
      <c r="U332" s="88"/>
      <c r="V332" s="90">
        <f>IFERROR(__xludf.DUMMYFUNCTION("IF(COUNTUNIQUE(T332:U332,R332)=3,1,0)"),0.0)</f>
        <v>0</v>
      </c>
      <c r="W332" s="90">
        <v>0.0</v>
      </c>
      <c r="X332" s="90">
        <v>7.0</v>
      </c>
      <c r="Y332" s="90"/>
      <c r="Z332" s="92"/>
      <c r="AA332" s="92"/>
      <c r="AB332" s="92"/>
      <c r="AC332" s="92"/>
      <c r="AD332" s="92"/>
      <c r="AE332" s="93"/>
      <c r="AF332" s="93"/>
      <c r="AG332" s="93"/>
      <c r="AH332" s="93"/>
      <c r="AI332" s="94">
        <v>12.0</v>
      </c>
      <c r="AJ332" s="38">
        <f t="shared" si="4"/>
        <v>1</v>
      </c>
    </row>
    <row r="333">
      <c r="A333" s="69" t="s">
        <v>968</v>
      </c>
      <c r="B333" s="69" t="s">
        <v>95</v>
      </c>
      <c r="C333" s="70">
        <v>12052.0</v>
      </c>
      <c r="D333" s="152">
        <v>20.0</v>
      </c>
      <c r="E333" s="72">
        <v>0.0</v>
      </c>
      <c r="F333" s="73">
        <f t="shared" si="3"/>
        <v>20</v>
      </c>
      <c r="G333" s="73"/>
      <c r="H333" s="73" t="s">
        <v>1342</v>
      </c>
      <c r="I333" s="73" t="s">
        <v>1342</v>
      </c>
      <c r="J333" s="74">
        <v>43910.86389</v>
      </c>
      <c r="K333" s="41">
        <v>20.0</v>
      </c>
      <c r="L333" s="41"/>
      <c r="M333" s="77">
        <v>228.0</v>
      </c>
      <c r="N333" s="77">
        <v>2.0</v>
      </c>
      <c r="O333" s="76"/>
      <c r="P333" s="78"/>
      <c r="Q333" s="111"/>
      <c r="R333" s="65"/>
      <c r="S333" s="83">
        <f t="shared" si="1"/>
        <v>0</v>
      </c>
      <c r="T333" s="87"/>
      <c r="U333" s="88"/>
      <c r="V333" s="90">
        <f>IFERROR(__xludf.DUMMYFUNCTION("IF(COUNTUNIQUE(T333:U333,R333)=3,1,0)"),0.0)</f>
        <v>0</v>
      </c>
      <c r="W333" s="90">
        <v>0.0</v>
      </c>
      <c r="X333" s="90">
        <v>20.0</v>
      </c>
      <c r="Y333" s="90"/>
      <c r="Z333" s="92"/>
      <c r="AA333" s="92"/>
      <c r="AB333" s="92"/>
      <c r="AC333" s="92"/>
      <c r="AD333" s="92"/>
      <c r="AE333" s="93"/>
      <c r="AF333" s="93"/>
      <c r="AG333" s="93"/>
      <c r="AH333" s="93"/>
      <c r="AI333" s="94">
        <v>12.0</v>
      </c>
      <c r="AJ333" s="38">
        <f t="shared" si="4"/>
        <v>1</v>
      </c>
    </row>
    <row r="334">
      <c r="A334" s="101" t="s">
        <v>970</v>
      </c>
      <c r="B334" s="69" t="s">
        <v>164</v>
      </c>
      <c r="C334" s="70">
        <v>12061.0</v>
      </c>
      <c r="D334" s="152">
        <v>21.0</v>
      </c>
      <c r="E334" s="72">
        <v>0.16666666666666674</v>
      </c>
      <c r="F334" s="73">
        <f t="shared" si="3"/>
        <v>21</v>
      </c>
      <c r="G334" s="73"/>
      <c r="H334" s="73" t="s">
        <v>1343</v>
      </c>
      <c r="I334" s="73" t="s">
        <v>1343</v>
      </c>
      <c r="J334" s="102">
        <v>43910.70833</v>
      </c>
      <c r="K334" s="41">
        <v>21.0</v>
      </c>
      <c r="L334" s="41"/>
      <c r="M334" s="76"/>
      <c r="N334" s="76"/>
      <c r="O334" s="76"/>
      <c r="P334" s="103"/>
      <c r="Q334" s="77"/>
      <c r="R334" s="65"/>
      <c r="S334" s="83">
        <f t="shared" si="1"/>
        <v>0</v>
      </c>
      <c r="T334" s="87"/>
      <c r="U334" s="161"/>
      <c r="V334" s="90">
        <f>IFERROR(__xludf.DUMMYFUNCTION("IF(COUNTUNIQUE(T334:U334,R334)=3,1,0)"),0.0)</f>
        <v>0</v>
      </c>
      <c r="W334" s="90">
        <v>0.0</v>
      </c>
      <c r="X334" s="90">
        <v>21.0</v>
      </c>
      <c r="Y334" s="90"/>
      <c r="Z334" s="98"/>
      <c r="AA334" s="98"/>
      <c r="AB334" s="98"/>
      <c r="AC334" s="98"/>
      <c r="AD334" s="98"/>
      <c r="AE334" s="112"/>
      <c r="AF334" s="112"/>
      <c r="AG334" s="112"/>
      <c r="AH334" s="112"/>
      <c r="AI334" s="94">
        <v>12.0</v>
      </c>
      <c r="AJ334" s="38">
        <f t="shared" si="4"/>
        <v>1</v>
      </c>
    </row>
    <row r="335">
      <c r="A335" s="69" t="s">
        <v>973</v>
      </c>
      <c r="B335" s="69" t="s">
        <v>164</v>
      </c>
      <c r="C335" s="70">
        <v>12062.0</v>
      </c>
      <c r="D335" s="152">
        <v>8.0</v>
      </c>
      <c r="E335" s="72">
        <v>0.1428571428571428</v>
      </c>
      <c r="F335" s="73">
        <f t="shared" si="3"/>
        <v>8</v>
      </c>
      <c r="G335" s="73"/>
      <c r="H335" s="73" t="s">
        <v>1344</v>
      </c>
      <c r="I335" s="73" t="s">
        <v>1344</v>
      </c>
      <c r="J335" s="74">
        <v>43910.86389</v>
      </c>
      <c r="K335" s="41">
        <v>8.0</v>
      </c>
      <c r="L335" s="41"/>
      <c r="M335" s="76"/>
      <c r="N335" s="76"/>
      <c r="O335" s="76"/>
      <c r="P335" s="78"/>
      <c r="Q335" s="111"/>
      <c r="R335" s="65"/>
      <c r="S335" s="83">
        <f t="shared" si="1"/>
        <v>0</v>
      </c>
      <c r="T335" s="87"/>
      <c r="U335" s="88"/>
      <c r="V335" s="90">
        <f>IFERROR(__xludf.DUMMYFUNCTION("IF(COUNTUNIQUE(T335:U335,R335)=3,1,0)"),0.0)</f>
        <v>0</v>
      </c>
      <c r="W335" s="90">
        <v>0.0</v>
      </c>
      <c r="X335" s="90">
        <v>8.0</v>
      </c>
      <c r="Y335" s="90"/>
      <c r="Z335" s="92"/>
      <c r="AA335" s="92"/>
      <c r="AB335" s="92"/>
      <c r="AC335" s="92"/>
      <c r="AD335" s="92"/>
      <c r="AE335" s="93"/>
      <c r="AF335" s="93"/>
      <c r="AG335" s="93"/>
      <c r="AH335" s="93"/>
      <c r="AI335" s="94">
        <v>12.0</v>
      </c>
      <c r="AJ335" s="38">
        <f t="shared" si="4"/>
        <v>1</v>
      </c>
    </row>
    <row r="336">
      <c r="A336" s="69" t="s">
        <v>977</v>
      </c>
      <c r="B336" s="69" t="s">
        <v>95</v>
      </c>
      <c r="C336" s="70">
        <v>12053.0</v>
      </c>
      <c r="D336" s="152">
        <v>3.0</v>
      </c>
      <c r="E336" s="72">
        <v>0.0</v>
      </c>
      <c r="F336" s="73">
        <f t="shared" si="3"/>
        <v>3</v>
      </c>
      <c r="G336" s="73"/>
      <c r="H336" s="73" t="s">
        <v>1345</v>
      </c>
      <c r="I336" s="73" t="s">
        <v>1345</v>
      </c>
      <c r="J336" s="74">
        <v>43910.86389</v>
      </c>
      <c r="K336" s="41">
        <v>3.0</v>
      </c>
      <c r="L336" s="41"/>
      <c r="M336" s="76"/>
      <c r="N336" s="76"/>
      <c r="O336" s="76"/>
      <c r="P336" s="78"/>
      <c r="Q336" s="111"/>
      <c r="R336" s="65"/>
      <c r="S336" s="83">
        <f t="shared" si="1"/>
        <v>0</v>
      </c>
      <c r="T336" s="87"/>
      <c r="U336" s="88"/>
      <c r="V336" s="90">
        <f>IFERROR(__xludf.DUMMYFUNCTION("IF(COUNTUNIQUE(T336:U336,R336)=3,1,0)"),0.0)</f>
        <v>0</v>
      </c>
      <c r="W336" s="90">
        <v>0.0</v>
      </c>
      <c r="X336" s="90">
        <v>3.0</v>
      </c>
      <c r="Y336" s="90"/>
      <c r="Z336" s="92"/>
      <c r="AA336" s="92"/>
      <c r="AB336" s="92"/>
      <c r="AC336" s="92"/>
      <c r="AD336" s="92"/>
      <c r="AE336" s="93"/>
      <c r="AF336" s="93"/>
      <c r="AG336" s="93"/>
      <c r="AH336" s="93"/>
      <c r="AI336" s="94">
        <v>12.0</v>
      </c>
      <c r="AJ336" s="38">
        <f t="shared" si="4"/>
        <v>1</v>
      </c>
    </row>
    <row r="337">
      <c r="A337" s="69" t="s">
        <v>979</v>
      </c>
      <c r="B337" s="69" t="s">
        <v>164</v>
      </c>
      <c r="C337" s="70">
        <v>12063.0</v>
      </c>
      <c r="D337" s="152">
        <v>10.0</v>
      </c>
      <c r="E337" s="72">
        <v>0.25</v>
      </c>
      <c r="F337" s="73">
        <f t="shared" si="3"/>
        <v>10</v>
      </c>
      <c r="G337" s="73"/>
      <c r="H337" s="73" t="s">
        <v>1346</v>
      </c>
      <c r="I337" s="73" t="s">
        <v>1346</v>
      </c>
      <c r="J337" s="74">
        <v>43910.64583</v>
      </c>
      <c r="K337" s="41">
        <v>10.0</v>
      </c>
      <c r="L337" s="41"/>
      <c r="M337" s="76"/>
      <c r="N337" s="76"/>
      <c r="O337" s="76"/>
      <c r="P337" s="78"/>
      <c r="Q337" s="65"/>
      <c r="R337" s="65"/>
      <c r="S337" s="83">
        <f t="shared" si="1"/>
        <v>0</v>
      </c>
      <c r="T337" s="87"/>
      <c r="U337" s="88"/>
      <c r="V337" s="90">
        <f>IFERROR(__xludf.DUMMYFUNCTION("IF(COUNTUNIQUE(T337:U337,R337)=3,1,0)"),0.0)</f>
        <v>0</v>
      </c>
      <c r="W337" s="90">
        <v>0.0</v>
      </c>
      <c r="X337" s="90">
        <v>10.0</v>
      </c>
      <c r="Y337" s="90"/>
      <c r="Z337" s="92"/>
      <c r="AA337" s="92"/>
      <c r="AB337" s="92"/>
      <c r="AC337" s="92"/>
      <c r="AD337" s="92"/>
      <c r="AE337" s="93"/>
      <c r="AF337" s="93"/>
      <c r="AG337" s="93"/>
      <c r="AH337" s="93"/>
      <c r="AI337" s="94">
        <v>12.0</v>
      </c>
      <c r="AJ337" s="38">
        <f t="shared" si="4"/>
        <v>1</v>
      </c>
    </row>
    <row r="338">
      <c r="A338" s="101" t="s">
        <v>983</v>
      </c>
      <c r="B338" s="69" t="s">
        <v>164</v>
      </c>
      <c r="C338" s="70">
        <v>12064.0</v>
      </c>
      <c r="D338" s="152">
        <v>40.0</v>
      </c>
      <c r="E338" s="72">
        <v>0.3793103448275863</v>
      </c>
      <c r="F338" s="73">
        <f t="shared" si="3"/>
        <v>40</v>
      </c>
      <c r="G338" s="73"/>
      <c r="H338" s="73" t="s">
        <v>1347</v>
      </c>
      <c r="I338" s="73" t="s">
        <v>1348</v>
      </c>
      <c r="J338" s="102">
        <v>43910.41667</v>
      </c>
      <c r="K338" s="41">
        <v>40.0</v>
      </c>
      <c r="L338" s="41"/>
      <c r="M338" s="77">
        <v>150.0</v>
      </c>
      <c r="N338" s="76"/>
      <c r="O338" s="76"/>
      <c r="P338" s="173"/>
      <c r="Q338" s="65"/>
      <c r="R338" s="65"/>
      <c r="S338" s="83">
        <f t="shared" si="1"/>
        <v>0</v>
      </c>
      <c r="T338" s="87"/>
      <c r="U338" s="88"/>
      <c r="V338" s="90">
        <f>IFERROR(__xludf.DUMMYFUNCTION("IF(COUNTUNIQUE(T338:U338,R338)=3,1,0)"),0.0)</f>
        <v>0</v>
      </c>
      <c r="W338" s="90">
        <v>0.0</v>
      </c>
      <c r="X338" s="90">
        <v>40.0</v>
      </c>
      <c r="Y338" s="90"/>
      <c r="Z338" s="92"/>
      <c r="AA338" s="92"/>
      <c r="AB338" s="92"/>
      <c r="AC338" s="92"/>
      <c r="AD338" s="92"/>
      <c r="AE338" s="93"/>
      <c r="AF338" s="93"/>
      <c r="AG338" s="93"/>
      <c r="AH338" s="93"/>
      <c r="AI338" s="94">
        <v>12.0</v>
      </c>
      <c r="AJ338" s="38">
        <f t="shared" si="4"/>
        <v>1</v>
      </c>
    </row>
    <row r="339">
      <c r="A339" s="69" t="s">
        <v>986</v>
      </c>
      <c r="B339" s="69" t="s">
        <v>164</v>
      </c>
      <c r="C339" s="70">
        <v>12065.0</v>
      </c>
      <c r="D339" s="152">
        <v>29.0</v>
      </c>
      <c r="E339" s="72">
        <v>0.26086956521739135</v>
      </c>
      <c r="F339" s="73">
        <f t="shared" si="3"/>
        <v>29</v>
      </c>
      <c r="G339" s="73"/>
      <c r="H339" s="73" t="s">
        <v>1349</v>
      </c>
      <c r="I339" s="73" t="s">
        <v>1350</v>
      </c>
      <c r="J339" s="74">
        <v>43910.625</v>
      </c>
      <c r="K339" s="41">
        <v>29.0</v>
      </c>
      <c r="L339" s="41"/>
      <c r="M339" s="65">
        <v>359.0</v>
      </c>
      <c r="N339" s="65">
        <v>2.0</v>
      </c>
      <c r="O339" s="65"/>
      <c r="P339" s="78"/>
      <c r="Q339" s="223"/>
      <c r="R339" s="65"/>
      <c r="S339" s="83">
        <f t="shared" si="1"/>
        <v>0</v>
      </c>
      <c r="T339" s="87"/>
      <c r="U339" s="88"/>
      <c r="V339" s="90">
        <f>IFERROR(__xludf.DUMMYFUNCTION("IF(COUNTUNIQUE(T339:U339,R339)=3,1,0)"),0.0)</f>
        <v>0</v>
      </c>
      <c r="W339" s="90">
        <v>0.0</v>
      </c>
      <c r="X339" s="90">
        <v>29.0</v>
      </c>
      <c r="Y339" s="90"/>
      <c r="Z339" s="92"/>
      <c r="AA339" s="92"/>
      <c r="AB339" s="92"/>
      <c r="AC339" s="92"/>
      <c r="AD339" s="92"/>
      <c r="AE339" s="93"/>
      <c r="AF339" s="93"/>
      <c r="AG339" s="93"/>
      <c r="AH339" s="93"/>
      <c r="AI339" s="94">
        <v>12.0</v>
      </c>
      <c r="AJ339" s="38">
        <f t="shared" si="4"/>
        <v>1</v>
      </c>
    </row>
    <row r="340">
      <c r="A340" s="101" t="s">
        <v>989</v>
      </c>
      <c r="B340" s="69" t="s">
        <v>164</v>
      </c>
      <c r="C340" s="70">
        <v>12066.0</v>
      </c>
      <c r="D340" s="152">
        <v>6.0</v>
      </c>
      <c r="E340" s="72">
        <v>0.19999999999999996</v>
      </c>
      <c r="F340" s="73">
        <f t="shared" si="3"/>
        <v>6</v>
      </c>
      <c r="G340" s="73"/>
      <c r="H340" s="73" t="s">
        <v>1351</v>
      </c>
      <c r="I340" s="73" t="s">
        <v>1351</v>
      </c>
      <c r="J340" s="102">
        <v>43910.86458</v>
      </c>
      <c r="K340" s="41">
        <v>6.0</v>
      </c>
      <c r="L340" s="41"/>
      <c r="M340" s="65">
        <v>184.0</v>
      </c>
      <c r="N340" s="65"/>
      <c r="O340" s="65"/>
      <c r="P340" s="78"/>
      <c r="Q340" s="65"/>
      <c r="R340" s="65"/>
      <c r="S340" s="83">
        <f t="shared" si="1"/>
        <v>0</v>
      </c>
      <c r="T340" s="87"/>
      <c r="U340" s="88"/>
      <c r="V340" s="90">
        <f>IFERROR(__xludf.DUMMYFUNCTION("IF(COUNTUNIQUE(T340:U340,R340)=3,1,0)"),0.0)</f>
        <v>0</v>
      </c>
      <c r="W340" s="90">
        <v>0.0</v>
      </c>
      <c r="X340" s="90">
        <v>6.0</v>
      </c>
      <c r="Y340" s="90"/>
      <c r="Z340" s="92"/>
      <c r="AA340" s="92"/>
      <c r="AB340" s="92"/>
      <c r="AC340" s="92"/>
      <c r="AD340" s="92"/>
      <c r="AE340" s="93"/>
      <c r="AF340" s="93"/>
      <c r="AG340" s="93"/>
      <c r="AH340" s="93"/>
      <c r="AI340" s="94">
        <v>12.0</v>
      </c>
      <c r="AJ340" s="38">
        <f t="shared" si="4"/>
        <v>1</v>
      </c>
    </row>
    <row r="341">
      <c r="A341" s="69" t="s">
        <v>992</v>
      </c>
      <c r="B341" s="69" t="s">
        <v>164</v>
      </c>
      <c r="C341" s="70">
        <v>12067.0</v>
      </c>
      <c r="D341" s="152">
        <v>37.0</v>
      </c>
      <c r="E341" s="72">
        <v>0.15625</v>
      </c>
      <c r="F341" s="73">
        <f t="shared" si="3"/>
        <v>37</v>
      </c>
      <c r="G341" s="73"/>
      <c r="H341" s="73" t="s">
        <v>1352</v>
      </c>
      <c r="I341" s="73" t="s">
        <v>1352</v>
      </c>
      <c r="J341" s="74">
        <v>43910.92</v>
      </c>
      <c r="K341" s="41">
        <v>37.0</v>
      </c>
      <c r="L341" s="41"/>
      <c r="M341" s="65"/>
      <c r="N341" s="65"/>
      <c r="O341" s="65"/>
      <c r="P341" s="177"/>
      <c r="Q341" s="77"/>
      <c r="R341" s="65"/>
      <c r="S341" s="83">
        <f t="shared" si="1"/>
        <v>0</v>
      </c>
      <c r="T341" s="87"/>
      <c r="U341" s="88"/>
      <c r="V341" s="90">
        <f>IFERROR(__xludf.DUMMYFUNCTION("IF(COUNTUNIQUE(T341:U341,R341)=3,1,0)"),0.0)</f>
        <v>0</v>
      </c>
      <c r="W341" s="90">
        <v>0.0</v>
      </c>
      <c r="X341" s="90">
        <v>37.0</v>
      </c>
      <c r="Y341" s="90"/>
      <c r="Z341" s="92"/>
      <c r="AA341" s="92"/>
      <c r="AB341" s="92"/>
      <c r="AC341" s="92"/>
      <c r="AD341" s="92"/>
      <c r="AE341" s="93"/>
      <c r="AF341" s="93"/>
      <c r="AG341" s="93"/>
      <c r="AH341" s="93"/>
      <c r="AI341" s="94">
        <v>12.0</v>
      </c>
      <c r="AJ341" s="38">
        <f t="shared" si="4"/>
        <v>1</v>
      </c>
    </row>
    <row r="342">
      <c r="A342" s="101" t="s">
        <v>994</v>
      </c>
      <c r="B342" s="69" t="s">
        <v>164</v>
      </c>
      <c r="C342" s="70">
        <v>12068.0</v>
      </c>
      <c r="D342" s="152">
        <v>6.0</v>
      </c>
      <c r="E342" s="72">
        <v>0.0</v>
      </c>
      <c r="F342" s="73">
        <f t="shared" si="3"/>
        <v>6</v>
      </c>
      <c r="G342" s="73"/>
      <c r="H342" s="73" t="s">
        <v>1353</v>
      </c>
      <c r="I342" s="73" t="s">
        <v>1353</v>
      </c>
      <c r="J342" s="102">
        <v>43910.86806</v>
      </c>
      <c r="K342" s="41">
        <v>6.0</v>
      </c>
      <c r="L342" s="41"/>
      <c r="M342" s="65"/>
      <c r="N342" s="65"/>
      <c r="O342" s="65"/>
      <c r="P342" s="78"/>
      <c r="Q342" s="111"/>
      <c r="R342" s="65"/>
      <c r="S342" s="83">
        <f t="shared" si="1"/>
        <v>0</v>
      </c>
      <c r="T342" s="87"/>
      <c r="U342" s="88"/>
      <c r="V342" s="90">
        <f>IFERROR(__xludf.DUMMYFUNCTION("IF(COUNTUNIQUE(T342:U342,R342)=3,1,0)"),0.0)</f>
        <v>0</v>
      </c>
      <c r="W342" s="90">
        <v>0.0</v>
      </c>
      <c r="X342" s="90">
        <v>6.0</v>
      </c>
      <c r="Y342" s="90"/>
      <c r="Z342" s="92"/>
      <c r="AA342" s="92"/>
      <c r="AB342" s="92"/>
      <c r="AC342" s="92"/>
      <c r="AD342" s="92"/>
      <c r="AE342" s="93"/>
      <c r="AF342" s="93"/>
      <c r="AG342" s="93"/>
      <c r="AH342" s="93"/>
      <c r="AI342" s="94">
        <v>12.0</v>
      </c>
      <c r="AJ342" s="38">
        <f t="shared" si="4"/>
        <v>1</v>
      </c>
    </row>
    <row r="343">
      <c r="A343" s="69" t="s">
        <v>996</v>
      </c>
      <c r="B343" s="69" t="s">
        <v>95</v>
      </c>
      <c r="C343" s="70">
        <v>12054.0</v>
      </c>
      <c r="D343" s="152">
        <v>37.0</v>
      </c>
      <c r="E343" s="72">
        <v>0.2333333333333334</v>
      </c>
      <c r="F343" s="73">
        <f t="shared" si="3"/>
        <v>37</v>
      </c>
      <c r="G343" s="73"/>
      <c r="H343" s="73" t="s">
        <v>1354</v>
      </c>
      <c r="I343" s="73" t="s">
        <v>1354</v>
      </c>
      <c r="J343" s="74">
        <v>43910.86806</v>
      </c>
      <c r="K343" s="41">
        <v>37.0</v>
      </c>
      <c r="L343" s="41"/>
      <c r="M343" s="65"/>
      <c r="N343" s="65"/>
      <c r="O343" s="65"/>
      <c r="P343" s="78"/>
      <c r="Q343" s="111"/>
      <c r="R343" s="65"/>
      <c r="S343" s="83">
        <f t="shared" si="1"/>
        <v>0</v>
      </c>
      <c r="T343" s="87"/>
      <c r="U343" s="88"/>
      <c r="V343" s="90">
        <f>IFERROR(__xludf.DUMMYFUNCTION("IF(COUNTUNIQUE(T343:U343,R343)=3,1,0)"),0.0)</f>
        <v>0</v>
      </c>
      <c r="W343" s="90">
        <v>0.0</v>
      </c>
      <c r="X343" s="90">
        <v>37.0</v>
      </c>
      <c r="Y343" s="90"/>
      <c r="Z343" s="92"/>
      <c r="AA343" s="92" t="s">
        <v>1355</v>
      </c>
      <c r="AB343" s="92"/>
      <c r="AC343" s="92"/>
      <c r="AD343" s="92"/>
      <c r="AE343" s="93"/>
      <c r="AF343" s="93"/>
      <c r="AG343" s="93"/>
      <c r="AH343" s="93"/>
      <c r="AI343" s="94">
        <v>12.0</v>
      </c>
      <c r="AJ343" s="38">
        <f t="shared" si="4"/>
        <v>1</v>
      </c>
    </row>
    <row r="344">
      <c r="A344" s="101" t="s">
        <v>998</v>
      </c>
      <c r="B344" s="69" t="s">
        <v>164</v>
      </c>
      <c r="C344" s="70">
        <v>12069.0</v>
      </c>
      <c r="D344" s="152">
        <v>28.0</v>
      </c>
      <c r="E344" s="72">
        <v>0.3999999999999999</v>
      </c>
      <c r="F344" s="73">
        <f t="shared" si="3"/>
        <v>28</v>
      </c>
      <c r="G344" s="73"/>
      <c r="H344" s="73" t="s">
        <v>1356</v>
      </c>
      <c r="I344" s="73" t="s">
        <v>1356</v>
      </c>
      <c r="J344" s="102">
        <v>43910.75</v>
      </c>
      <c r="K344" s="41">
        <v>28.0</v>
      </c>
      <c r="L344" s="41"/>
      <c r="M344" s="57"/>
      <c r="N344" s="57"/>
      <c r="O344" s="57"/>
      <c r="P344" s="103"/>
      <c r="Q344" s="65"/>
      <c r="R344" s="57"/>
      <c r="S344" s="83">
        <f t="shared" si="1"/>
        <v>0</v>
      </c>
      <c r="T344" s="175"/>
      <c r="U344" s="161"/>
      <c r="V344" s="90">
        <f>IFERROR(__xludf.DUMMYFUNCTION("IF(COUNTUNIQUE(T344:U344,R344)=3,1,0)"),0.0)</f>
        <v>0</v>
      </c>
      <c r="W344" s="90">
        <v>0.0</v>
      </c>
      <c r="X344" s="90">
        <v>28.0</v>
      </c>
      <c r="Y344" s="90"/>
      <c r="Z344" s="98"/>
      <c r="AA344" s="98" t="s">
        <v>1357</v>
      </c>
      <c r="AB344" s="98"/>
      <c r="AC344" s="98"/>
      <c r="AD344" s="98"/>
      <c r="AE344" s="112"/>
      <c r="AF344" s="112"/>
      <c r="AG344" s="112"/>
      <c r="AH344" s="112"/>
      <c r="AI344" s="94">
        <v>12.0</v>
      </c>
      <c r="AJ344" s="38">
        <f t="shared" si="4"/>
        <v>1</v>
      </c>
    </row>
    <row r="345">
      <c r="A345" s="69" t="s">
        <v>1000</v>
      </c>
      <c r="B345" s="69" t="s">
        <v>164</v>
      </c>
      <c r="C345" s="70">
        <v>12070.0</v>
      </c>
      <c r="D345" s="152">
        <v>1.0</v>
      </c>
      <c r="E345" s="72">
        <v>0.0</v>
      </c>
      <c r="F345" s="73">
        <f t="shared" si="3"/>
        <v>1</v>
      </c>
      <c r="G345" s="73"/>
      <c r="H345" s="73" t="s">
        <v>1358</v>
      </c>
      <c r="I345" s="73" t="s">
        <v>1358</v>
      </c>
      <c r="J345" s="74">
        <v>43910.92</v>
      </c>
      <c r="K345" s="41">
        <v>1.0</v>
      </c>
      <c r="L345" s="41"/>
      <c r="M345" s="65"/>
      <c r="N345" s="65"/>
      <c r="O345" s="65"/>
      <c r="P345" s="65"/>
      <c r="Q345" s="65"/>
      <c r="R345" s="65"/>
      <c r="S345" s="83">
        <f t="shared" si="1"/>
        <v>0</v>
      </c>
      <c r="T345" s="175"/>
      <c r="U345" s="88"/>
      <c r="V345" s="90">
        <f>IFERROR(__xludf.DUMMYFUNCTION("IF(COUNTUNIQUE(T345:U345,R345)=3,1,0)"),0.0)</f>
        <v>0</v>
      </c>
      <c r="W345" s="90">
        <v>0.0</v>
      </c>
      <c r="X345" s="90">
        <v>1.0</v>
      </c>
      <c r="Y345" s="90"/>
      <c r="Z345" s="92"/>
      <c r="AA345" s="92"/>
      <c r="AB345" s="92"/>
      <c r="AC345" s="92"/>
      <c r="AD345" s="92"/>
      <c r="AE345" s="93"/>
      <c r="AF345" s="93"/>
      <c r="AG345" s="93"/>
      <c r="AH345" s="93"/>
      <c r="AI345" s="94">
        <v>12.0</v>
      </c>
      <c r="AJ345" s="38">
        <f t="shared" si="4"/>
        <v>1</v>
      </c>
    </row>
    <row r="346">
      <c r="A346" s="69" t="s">
        <v>1003</v>
      </c>
      <c r="B346" s="69" t="s">
        <v>164</v>
      </c>
      <c r="C346" s="70">
        <v>12071.0</v>
      </c>
      <c r="D346" s="152">
        <v>23.0</v>
      </c>
      <c r="E346" s="72">
        <v>-0.07999999999999996</v>
      </c>
      <c r="F346" s="73">
        <f t="shared" si="3"/>
        <v>23</v>
      </c>
      <c r="G346" s="73"/>
      <c r="H346" s="73" t="s">
        <v>1359</v>
      </c>
      <c r="I346" s="73" t="s">
        <v>1359</v>
      </c>
      <c r="J346" s="74">
        <v>43910.92</v>
      </c>
      <c r="K346" s="41">
        <v>23.0</v>
      </c>
      <c r="L346" s="41"/>
      <c r="M346" s="65">
        <v>115.0</v>
      </c>
      <c r="N346" s="65"/>
      <c r="O346" s="65"/>
      <c r="P346" s="65"/>
      <c r="Q346" s="65"/>
      <c r="R346" s="65"/>
      <c r="S346" s="83">
        <f t="shared" si="1"/>
        <v>0</v>
      </c>
      <c r="T346" s="175"/>
      <c r="U346" s="88"/>
      <c r="V346" s="90">
        <f>IFERROR(__xludf.DUMMYFUNCTION("IF(COUNTUNIQUE(T346:U346,R346)=3,1,0)"),0.0)</f>
        <v>0</v>
      </c>
      <c r="W346" s="90">
        <v>0.0</v>
      </c>
      <c r="X346" s="90">
        <v>23.0</v>
      </c>
      <c r="Y346" s="90"/>
      <c r="Z346" s="92"/>
      <c r="AA346" s="92"/>
      <c r="AB346" s="92"/>
      <c r="AC346" s="92"/>
      <c r="AD346" s="92"/>
      <c r="AE346" s="93"/>
      <c r="AF346" s="93"/>
      <c r="AG346" s="93"/>
      <c r="AH346" s="93"/>
      <c r="AI346" s="94">
        <v>12.0</v>
      </c>
      <c r="AJ346" s="38">
        <f t="shared" si="4"/>
        <v>1</v>
      </c>
    </row>
    <row r="347">
      <c r="A347" s="69" t="s">
        <v>1006</v>
      </c>
      <c r="B347" s="69" t="s">
        <v>164</v>
      </c>
      <c r="C347" s="70">
        <v>12072.0</v>
      </c>
      <c r="D347" s="152">
        <v>13.0</v>
      </c>
      <c r="E347" s="72">
        <v>0.08333333333333326</v>
      </c>
      <c r="F347" s="73">
        <f t="shared" si="3"/>
        <v>13</v>
      </c>
      <c r="G347" s="73"/>
      <c r="H347" s="73" t="s">
        <v>1360</v>
      </c>
      <c r="I347" s="73" t="s">
        <v>1360</v>
      </c>
      <c r="J347" s="74">
        <v>43910.92</v>
      </c>
      <c r="K347" s="41">
        <v>13.0</v>
      </c>
      <c r="L347" s="41"/>
      <c r="M347" s="65">
        <v>34.0</v>
      </c>
      <c r="N347" s="65"/>
      <c r="O347" s="65"/>
      <c r="P347" s="65"/>
      <c r="Q347" s="77"/>
      <c r="R347" s="65"/>
      <c r="S347" s="83">
        <f t="shared" si="1"/>
        <v>0</v>
      </c>
      <c r="T347" s="175"/>
      <c r="U347" s="88"/>
      <c r="V347" s="90">
        <f>IFERROR(__xludf.DUMMYFUNCTION("IF(COUNTUNIQUE(T347:U347,R347)=3,1,0)"),0.0)</f>
        <v>0</v>
      </c>
      <c r="W347" s="90">
        <v>0.0</v>
      </c>
      <c r="X347" s="90">
        <v>13.0</v>
      </c>
      <c r="Y347" s="90"/>
      <c r="Z347" s="92"/>
      <c r="AA347" s="92"/>
      <c r="AB347" s="92"/>
      <c r="AC347" s="92"/>
      <c r="AD347" s="92"/>
      <c r="AE347" s="93"/>
      <c r="AF347" s="93"/>
      <c r="AG347" s="93"/>
      <c r="AH347" s="93"/>
      <c r="AI347" s="94">
        <v>12.0</v>
      </c>
      <c r="AJ347" s="38">
        <f t="shared" si="4"/>
        <v>1</v>
      </c>
    </row>
    <row r="348">
      <c r="A348" s="69" t="s">
        <v>1010</v>
      </c>
      <c r="B348" s="69" t="s">
        <v>164</v>
      </c>
      <c r="C348" s="70">
        <v>12073.0</v>
      </c>
      <c r="D348" s="152">
        <v>6.0</v>
      </c>
      <c r="E348" s="72">
        <v>0.5</v>
      </c>
      <c r="F348" s="73">
        <f t="shared" si="3"/>
        <v>6</v>
      </c>
      <c r="G348" s="73"/>
      <c r="H348" s="73" t="s">
        <v>1361</v>
      </c>
      <c r="I348" s="73" t="s">
        <v>1362</v>
      </c>
      <c r="J348" s="74">
        <v>43910.87153</v>
      </c>
      <c r="K348" s="224">
        <v>6.0</v>
      </c>
      <c r="L348" s="225"/>
      <c r="M348" s="65"/>
      <c r="N348" s="65"/>
      <c r="O348" s="65"/>
      <c r="P348" s="78"/>
      <c r="Q348" s="111"/>
      <c r="R348" s="65"/>
      <c r="S348" s="83">
        <f t="shared" si="1"/>
        <v>0</v>
      </c>
      <c r="T348" s="87"/>
      <c r="U348" s="88"/>
      <c r="V348" s="90">
        <f>IFERROR(__xludf.DUMMYFUNCTION("IF(COUNTUNIQUE(T348:U348,R348)=3,1,0)"),0.0)</f>
        <v>0</v>
      </c>
      <c r="W348" s="90">
        <v>0.0</v>
      </c>
      <c r="X348" s="90">
        <v>6.0</v>
      </c>
      <c r="Y348" s="90"/>
      <c r="Z348" s="92"/>
      <c r="AA348" s="92"/>
      <c r="AB348" s="92"/>
      <c r="AC348" s="92"/>
      <c r="AD348" s="92"/>
      <c r="AE348" s="93"/>
      <c r="AF348" s="93"/>
      <c r="AG348" s="93"/>
      <c r="AH348" s="93"/>
      <c r="AI348" s="94">
        <v>12.0</v>
      </c>
      <c r="AJ348" s="38">
        <f t="shared" si="4"/>
        <v>1</v>
      </c>
    </row>
    <row r="349">
      <c r="A349" s="101" t="s">
        <v>1013</v>
      </c>
      <c r="B349" s="69" t="s">
        <v>164</v>
      </c>
      <c r="C349" s="70">
        <v>13076.0</v>
      </c>
      <c r="D349" s="152">
        <v>18.0</v>
      </c>
      <c r="E349" s="72">
        <v>0.3846153846153846</v>
      </c>
      <c r="F349" s="73">
        <f t="shared" si="3"/>
        <v>18</v>
      </c>
      <c r="G349" s="73"/>
      <c r="H349" s="73" t="s">
        <v>1363</v>
      </c>
      <c r="I349" s="73" t="s">
        <v>1363</v>
      </c>
      <c r="J349" s="102">
        <v>43910.87153</v>
      </c>
      <c r="K349" s="41">
        <v>18.0</v>
      </c>
      <c r="L349" s="41"/>
      <c r="M349" s="76"/>
      <c r="N349" s="76"/>
      <c r="O349" s="76"/>
      <c r="P349" s="78"/>
      <c r="Q349" s="111"/>
      <c r="R349" s="65"/>
      <c r="S349" s="83">
        <f t="shared" si="1"/>
        <v>0</v>
      </c>
      <c r="T349" s="87"/>
      <c r="U349" s="170"/>
      <c r="V349" s="90">
        <f>IFERROR(__xludf.DUMMYFUNCTION("IF(COUNTUNIQUE(T349:U349,R349)=3,1,0)"),0.0)</f>
        <v>0</v>
      </c>
      <c r="W349" s="90">
        <v>0.0</v>
      </c>
      <c r="X349" s="90">
        <v>18.0</v>
      </c>
      <c r="Y349" s="90"/>
      <c r="Z349" s="92"/>
      <c r="AA349" s="92"/>
      <c r="AB349" s="92"/>
      <c r="AC349" s="92"/>
      <c r="AD349" s="92"/>
      <c r="AE349" s="93"/>
      <c r="AF349" s="93"/>
      <c r="AG349" s="93"/>
      <c r="AH349" s="93"/>
      <c r="AI349" s="94">
        <v>13.0</v>
      </c>
      <c r="AJ349" s="38">
        <f t="shared" si="4"/>
        <v>1</v>
      </c>
    </row>
    <row r="350">
      <c r="A350" s="101" t="s">
        <v>1015</v>
      </c>
      <c r="B350" s="69" t="s">
        <v>164</v>
      </c>
      <c r="C350" s="70">
        <v>13071.0</v>
      </c>
      <c r="D350" s="152">
        <v>23.0</v>
      </c>
      <c r="E350" s="72">
        <v>0.1499999999999999</v>
      </c>
      <c r="F350" s="73">
        <f t="shared" si="3"/>
        <v>23</v>
      </c>
      <c r="G350" s="73"/>
      <c r="H350" s="73" t="s">
        <v>1364</v>
      </c>
      <c r="I350" s="73" t="s">
        <v>1004</v>
      </c>
      <c r="J350" s="102">
        <v>43910.92</v>
      </c>
      <c r="K350" s="41">
        <v>23.0</v>
      </c>
      <c r="L350" s="41"/>
      <c r="M350" s="76"/>
      <c r="N350" s="76"/>
      <c r="O350" s="76"/>
      <c r="P350" s="65"/>
      <c r="Q350" s="77"/>
      <c r="R350" s="65"/>
      <c r="S350" s="83">
        <f t="shared" si="1"/>
        <v>0</v>
      </c>
      <c r="T350" s="175"/>
      <c r="U350" s="88"/>
      <c r="V350" s="90">
        <f>IFERROR(__xludf.DUMMYFUNCTION("IF(COUNTUNIQUE(T350:U350,R350)=3,1,0)"),0.0)</f>
        <v>0</v>
      </c>
      <c r="W350" s="90">
        <v>0.0</v>
      </c>
      <c r="X350" s="90">
        <v>23.0</v>
      </c>
      <c r="Y350" s="90"/>
      <c r="Z350" s="92"/>
      <c r="AA350" s="92"/>
      <c r="AB350" s="92"/>
      <c r="AC350" s="92"/>
      <c r="AD350" s="92"/>
      <c r="AE350" s="93"/>
      <c r="AF350" s="93"/>
      <c r="AG350" s="93"/>
      <c r="AH350" s="93"/>
      <c r="AI350" s="94">
        <v>13.0</v>
      </c>
      <c r="AJ350" s="38">
        <f t="shared" si="4"/>
        <v>1</v>
      </c>
    </row>
    <row r="351">
      <c r="A351" s="101" t="s">
        <v>1017</v>
      </c>
      <c r="B351" s="69" t="s">
        <v>164</v>
      </c>
      <c r="C351" s="70">
        <v>13074.0</v>
      </c>
      <c r="D351" s="152">
        <v>17.0</v>
      </c>
      <c r="E351" s="72">
        <v>0.1333333333333333</v>
      </c>
      <c r="F351" s="73">
        <f t="shared" si="3"/>
        <v>17</v>
      </c>
      <c r="G351" s="73"/>
      <c r="H351" s="73" t="s">
        <v>1365</v>
      </c>
      <c r="I351" s="73" t="s">
        <v>1365</v>
      </c>
      <c r="J351" s="102">
        <v>43910.87778</v>
      </c>
      <c r="K351" s="41">
        <v>17.0</v>
      </c>
      <c r="L351" s="41"/>
      <c r="M351" s="76"/>
      <c r="N351" s="76"/>
      <c r="O351" s="76"/>
      <c r="P351" s="78"/>
      <c r="Q351" s="111"/>
      <c r="R351" s="65"/>
      <c r="S351" s="83">
        <f t="shared" si="1"/>
        <v>0</v>
      </c>
      <c r="T351" s="87"/>
      <c r="U351" s="88"/>
      <c r="V351" s="90">
        <f>IFERROR(__xludf.DUMMYFUNCTION("IF(COUNTUNIQUE(T351:U351,R351)=3,1,0)"),0.0)</f>
        <v>0</v>
      </c>
      <c r="W351" s="90">
        <v>0.0</v>
      </c>
      <c r="X351" s="90">
        <v>17.0</v>
      </c>
      <c r="Y351" s="90"/>
      <c r="Z351" s="92"/>
      <c r="AA351" s="92"/>
      <c r="AB351" s="92"/>
      <c r="AC351" s="92"/>
      <c r="AD351" s="92"/>
      <c r="AE351" s="93"/>
      <c r="AF351" s="93"/>
      <c r="AG351" s="93"/>
      <c r="AH351" s="93"/>
      <c r="AI351" s="94">
        <v>13.0</v>
      </c>
      <c r="AJ351" s="38">
        <f t="shared" si="4"/>
        <v>1</v>
      </c>
    </row>
    <row r="352">
      <c r="A352" s="69" t="s">
        <v>1019</v>
      </c>
      <c r="B352" s="69" t="s">
        <v>95</v>
      </c>
      <c r="C352" s="70">
        <v>13003.0</v>
      </c>
      <c r="D352" s="152">
        <v>23.0</v>
      </c>
      <c r="E352" s="72">
        <v>0.0</v>
      </c>
      <c r="F352" s="73">
        <f t="shared" si="3"/>
        <v>23</v>
      </c>
      <c r="G352" s="73"/>
      <c r="H352" s="73" t="s">
        <v>1366</v>
      </c>
      <c r="I352" s="73" t="s">
        <v>1366</v>
      </c>
      <c r="J352" s="74">
        <v>43910.87778</v>
      </c>
      <c r="K352" s="41">
        <v>23.0</v>
      </c>
      <c r="L352" s="41"/>
      <c r="M352" s="65"/>
      <c r="N352" s="65"/>
      <c r="O352" s="65"/>
      <c r="P352" s="78"/>
      <c r="Q352" s="111"/>
      <c r="R352" s="65"/>
      <c r="S352" s="83">
        <f t="shared" si="1"/>
        <v>0</v>
      </c>
      <c r="T352" s="87"/>
      <c r="U352" s="88"/>
      <c r="V352" s="90">
        <f>IFERROR(__xludf.DUMMYFUNCTION("IF(COUNTUNIQUE(T352:U352,R352)=3,1,0)"),0.0)</f>
        <v>0</v>
      </c>
      <c r="W352" s="90">
        <v>0.0</v>
      </c>
      <c r="X352" s="90">
        <v>23.0</v>
      </c>
      <c r="Y352" s="90"/>
      <c r="Z352" s="92"/>
      <c r="AA352" s="92"/>
      <c r="AB352" s="92"/>
      <c r="AC352" s="92"/>
      <c r="AD352" s="92"/>
      <c r="AE352" s="93"/>
      <c r="AF352" s="93"/>
      <c r="AG352" s="93"/>
      <c r="AH352" s="93"/>
      <c r="AI352" s="94">
        <v>13.0</v>
      </c>
      <c r="AJ352" s="38">
        <f t="shared" si="4"/>
        <v>1</v>
      </c>
    </row>
    <row r="353">
      <c r="A353" s="69" t="s">
        <v>1019</v>
      </c>
      <c r="B353" s="69" t="s">
        <v>164</v>
      </c>
      <c r="C353" s="70">
        <v>13072.0</v>
      </c>
      <c r="D353" s="152">
        <v>17.0</v>
      </c>
      <c r="E353" s="72">
        <v>0.3076923076923077</v>
      </c>
      <c r="F353" s="73">
        <f t="shared" si="3"/>
        <v>17</v>
      </c>
      <c r="G353" s="73"/>
      <c r="H353" s="73" t="s">
        <v>1367</v>
      </c>
      <c r="I353" s="73" t="s">
        <v>1367</v>
      </c>
      <c r="J353" s="74">
        <v>43910.92</v>
      </c>
      <c r="K353" s="41">
        <v>17.0</v>
      </c>
      <c r="L353" s="41">
        <v>3.0</v>
      </c>
      <c r="M353" s="65"/>
      <c r="N353" s="65"/>
      <c r="O353" s="65"/>
      <c r="P353" s="65"/>
      <c r="Q353" s="105"/>
      <c r="R353" s="65"/>
      <c r="S353" s="83">
        <f t="shared" si="1"/>
        <v>0</v>
      </c>
      <c r="T353" s="175"/>
      <c r="U353" s="88"/>
      <c r="V353" s="90">
        <f>IFERROR(__xludf.DUMMYFUNCTION("IF(COUNTUNIQUE(T353:U353,R353)=3,1,0)"),0.0)</f>
        <v>0</v>
      </c>
      <c r="W353" s="90">
        <v>0.0</v>
      </c>
      <c r="X353" s="90">
        <v>17.0</v>
      </c>
      <c r="Y353" s="90"/>
      <c r="Z353" s="92"/>
      <c r="AA353" s="92"/>
      <c r="AB353" s="92"/>
      <c r="AC353" s="92"/>
      <c r="AD353" s="92"/>
      <c r="AE353" s="93"/>
      <c r="AF353" s="93"/>
      <c r="AG353" s="93"/>
      <c r="AH353" s="93"/>
      <c r="AI353" s="94">
        <v>13.0</v>
      </c>
      <c r="AJ353" s="38">
        <f t="shared" si="4"/>
        <v>1</v>
      </c>
    </row>
    <row r="354">
      <c r="A354" s="69" t="s">
        <v>1023</v>
      </c>
      <c r="B354" s="69" t="s">
        <v>95</v>
      </c>
      <c r="C354" s="70">
        <v>13004.0</v>
      </c>
      <c r="D354" s="152">
        <v>33.0</v>
      </c>
      <c r="E354" s="72">
        <v>0.13793103448275867</v>
      </c>
      <c r="F354" s="73">
        <f t="shared" si="3"/>
        <v>33</v>
      </c>
      <c r="G354" s="73"/>
      <c r="H354" s="73" t="s">
        <v>1368</v>
      </c>
      <c r="I354" s="73" t="s">
        <v>1368</v>
      </c>
      <c r="J354" s="74">
        <v>43910.76042</v>
      </c>
      <c r="K354" s="41">
        <v>33.0</v>
      </c>
      <c r="L354" s="41"/>
      <c r="M354" s="65"/>
      <c r="N354" s="65"/>
      <c r="O354" s="65"/>
      <c r="P354" s="78"/>
      <c r="Q354" s="105"/>
      <c r="R354" s="65"/>
      <c r="S354" s="83">
        <f t="shared" si="1"/>
        <v>0</v>
      </c>
      <c r="T354" s="175"/>
      <c r="U354" s="88"/>
      <c r="V354" s="90">
        <f>IFERROR(__xludf.DUMMYFUNCTION("IF(COUNTUNIQUE(T354:U354,R354)=3,1,0)"),0.0)</f>
        <v>0</v>
      </c>
      <c r="W354" s="90">
        <v>0.0</v>
      </c>
      <c r="X354" s="90">
        <v>33.0</v>
      </c>
      <c r="Y354" s="90"/>
      <c r="Z354" s="92"/>
      <c r="AA354" s="92"/>
      <c r="AB354" s="92"/>
      <c r="AC354" s="92"/>
      <c r="AD354" s="92"/>
      <c r="AE354" s="93"/>
      <c r="AF354" s="93"/>
      <c r="AG354" s="93"/>
      <c r="AH354" s="93"/>
      <c r="AI354" s="94">
        <v>13.0</v>
      </c>
      <c r="AJ354" s="38">
        <f t="shared" si="4"/>
        <v>1</v>
      </c>
    </row>
    <row r="355">
      <c r="A355" s="101" t="s">
        <v>1025</v>
      </c>
      <c r="B355" s="69" t="s">
        <v>164</v>
      </c>
      <c r="C355" s="70">
        <v>13075.0</v>
      </c>
      <c r="D355" s="152">
        <v>24.0</v>
      </c>
      <c r="E355" s="72">
        <v>0.19999999999999996</v>
      </c>
      <c r="F355" s="73">
        <f t="shared" si="3"/>
        <v>24</v>
      </c>
      <c r="G355" s="73"/>
      <c r="H355" s="73" t="s">
        <v>1369</v>
      </c>
      <c r="I355" s="73" t="s">
        <v>1369</v>
      </c>
      <c r="J355" s="102">
        <v>43910.875</v>
      </c>
      <c r="K355" s="41">
        <v>24.0</v>
      </c>
      <c r="L355" s="41"/>
      <c r="M355" s="57"/>
      <c r="N355" s="57"/>
      <c r="O355" s="57"/>
      <c r="P355" s="78"/>
      <c r="Q355" s="111"/>
      <c r="R355" s="65"/>
      <c r="S355" s="83">
        <f t="shared" si="1"/>
        <v>0</v>
      </c>
      <c r="T355" s="87"/>
      <c r="U355" s="161"/>
      <c r="V355" s="90">
        <f>IFERROR(__xludf.DUMMYFUNCTION("IF(COUNTUNIQUE(T355:U355,R355)=3,1,0)"),0.0)</f>
        <v>0</v>
      </c>
      <c r="W355" s="90">
        <v>0.0</v>
      </c>
      <c r="X355" s="90">
        <v>24.0</v>
      </c>
      <c r="Y355" s="90"/>
      <c r="Z355" s="98"/>
      <c r="AA355" s="98"/>
      <c r="AB355" s="98"/>
      <c r="AC355" s="98"/>
      <c r="AD355" s="98"/>
      <c r="AE355" s="112"/>
      <c r="AF355" s="112"/>
      <c r="AG355" s="112"/>
      <c r="AH355" s="112"/>
      <c r="AI355" s="94">
        <v>13.0</v>
      </c>
      <c r="AJ355" s="38">
        <f t="shared" si="4"/>
        <v>1</v>
      </c>
    </row>
    <row r="356">
      <c r="A356" s="101" t="s">
        <v>1029</v>
      </c>
      <c r="B356" s="69" t="s">
        <v>164</v>
      </c>
      <c r="C356" s="70">
        <v>13073.0</v>
      </c>
      <c r="D356" s="152">
        <v>12.0</v>
      </c>
      <c r="E356" s="72">
        <v>0.19999999999999996</v>
      </c>
      <c r="F356" s="73">
        <f t="shared" si="3"/>
        <v>12</v>
      </c>
      <c r="G356" s="73"/>
      <c r="H356" s="73" t="s">
        <v>1370</v>
      </c>
      <c r="I356" s="73" t="s">
        <v>1370</v>
      </c>
      <c r="J356" s="102">
        <v>43910.875</v>
      </c>
      <c r="K356" s="41">
        <v>12.0</v>
      </c>
      <c r="L356" s="41"/>
      <c r="M356" s="65"/>
      <c r="N356" s="65"/>
      <c r="O356" s="65"/>
      <c r="P356" s="78"/>
      <c r="Q356" s="111"/>
      <c r="R356" s="65"/>
      <c r="S356" s="83">
        <f t="shared" si="1"/>
        <v>0</v>
      </c>
      <c r="T356" s="87"/>
      <c r="U356" s="88"/>
      <c r="V356" s="90">
        <f>IFERROR(__xludf.DUMMYFUNCTION("IF(COUNTUNIQUE(T356:U356,R356)=3,1,0)"),0.0)</f>
        <v>0</v>
      </c>
      <c r="W356" s="90">
        <v>0.0</v>
      </c>
      <c r="X356" s="90">
        <v>12.0</v>
      </c>
      <c r="Y356" s="90"/>
      <c r="Z356" s="92"/>
      <c r="AA356" s="92"/>
      <c r="AB356" s="92"/>
      <c r="AC356" s="92"/>
      <c r="AD356" s="92"/>
      <c r="AE356" s="93"/>
      <c r="AF356" s="93"/>
      <c r="AG356" s="93"/>
      <c r="AH356" s="93"/>
      <c r="AI356" s="94">
        <v>13.0</v>
      </c>
      <c r="AJ356" s="38">
        <f t="shared" si="4"/>
        <v>1</v>
      </c>
    </row>
    <row r="357">
      <c r="A357" s="69" t="s">
        <v>1031</v>
      </c>
      <c r="B357" s="69" t="s">
        <v>164</v>
      </c>
      <c r="C357" s="70">
        <v>14625.0</v>
      </c>
      <c r="D357" s="152">
        <v>55.0</v>
      </c>
      <c r="E357" s="72">
        <v>0.14583333333333326</v>
      </c>
      <c r="F357" s="73">
        <f t="shared" si="3"/>
        <v>55</v>
      </c>
      <c r="G357" s="73">
        <v>55.0</v>
      </c>
      <c r="H357" s="73" t="s">
        <v>1371</v>
      </c>
      <c r="I357" s="73" t="s">
        <v>1372</v>
      </c>
      <c r="J357" s="74">
        <v>43910.92</v>
      </c>
      <c r="K357" s="41">
        <v>55.0</v>
      </c>
      <c r="L357" s="41"/>
      <c r="M357" s="76">
        <v>581.0</v>
      </c>
      <c r="N357" s="76">
        <v>1.0</v>
      </c>
      <c r="O357" s="77">
        <v>1.0</v>
      </c>
      <c r="P357" s="65"/>
      <c r="Q357" s="77"/>
      <c r="R357" s="65"/>
      <c r="S357" s="83">
        <f t="shared" si="1"/>
        <v>0</v>
      </c>
      <c r="T357" s="87"/>
      <c r="U357" s="88"/>
      <c r="V357" s="90">
        <f>IFERROR(__xludf.DUMMYFUNCTION("IF(COUNTUNIQUE(T357:U357,R357)=3,1,0)"),0.0)</f>
        <v>0</v>
      </c>
      <c r="W357" s="90">
        <v>0.0</v>
      </c>
      <c r="X357" s="90">
        <v>55.0</v>
      </c>
      <c r="Y357" s="90"/>
      <c r="Z357" s="92"/>
      <c r="AA357" s="92"/>
      <c r="AB357" s="92"/>
      <c r="AC357" s="92"/>
      <c r="AD357" s="92"/>
      <c r="AE357" s="93"/>
      <c r="AF357" s="93"/>
      <c r="AG357" s="93"/>
      <c r="AH357" s="93"/>
      <c r="AI357" s="94">
        <v>14.0</v>
      </c>
      <c r="AJ357" s="38">
        <f t="shared" si="4"/>
        <v>1</v>
      </c>
    </row>
    <row r="358">
      <c r="A358" s="69" t="s">
        <v>1034</v>
      </c>
      <c r="B358" s="69" t="s">
        <v>95</v>
      </c>
      <c r="C358" s="70">
        <v>14511.0</v>
      </c>
      <c r="D358" s="152">
        <v>35.0</v>
      </c>
      <c r="E358" s="72">
        <v>0.2962962962962963</v>
      </c>
      <c r="F358" s="73">
        <f t="shared" si="3"/>
        <v>35</v>
      </c>
      <c r="G358" s="73">
        <v>35.0</v>
      </c>
      <c r="H358" s="73" t="s">
        <v>1373</v>
      </c>
      <c r="I358" s="73" t="s">
        <v>1374</v>
      </c>
      <c r="J358" s="74">
        <v>43910.83333</v>
      </c>
      <c r="K358" s="41">
        <v>35.0</v>
      </c>
      <c r="L358" s="41"/>
      <c r="M358" s="76"/>
      <c r="N358" s="76"/>
      <c r="O358" s="76"/>
      <c r="P358" s="78"/>
      <c r="Q358" s="77"/>
      <c r="R358" s="65"/>
      <c r="S358" s="83">
        <f t="shared" si="1"/>
        <v>0</v>
      </c>
      <c r="T358" s="87"/>
      <c r="U358" s="88"/>
      <c r="V358" s="90">
        <f>IFERROR(__xludf.DUMMYFUNCTION("IF(COUNTUNIQUE(T358:U358,R358)=3,1,0)"),0.0)</f>
        <v>0</v>
      </c>
      <c r="W358" s="90">
        <v>0.0</v>
      </c>
      <c r="X358" s="90">
        <v>35.0</v>
      </c>
      <c r="Y358" s="90"/>
      <c r="Z358" s="92"/>
      <c r="AA358" s="92"/>
      <c r="AB358" s="92"/>
      <c r="AC358" s="92"/>
      <c r="AD358" s="92"/>
      <c r="AE358" s="93"/>
      <c r="AF358" s="93"/>
      <c r="AG358" s="93"/>
      <c r="AH358" s="93"/>
      <c r="AI358" s="94">
        <v>14.0</v>
      </c>
      <c r="AJ358" s="38">
        <f t="shared" si="4"/>
        <v>1</v>
      </c>
    </row>
    <row r="359">
      <c r="A359" s="69" t="s">
        <v>1036</v>
      </c>
      <c r="B359" s="69" t="s">
        <v>95</v>
      </c>
      <c r="C359" s="70">
        <v>14612.0</v>
      </c>
      <c r="D359" s="152">
        <v>97.0</v>
      </c>
      <c r="E359" s="72">
        <v>0.6166666666666667</v>
      </c>
      <c r="F359" s="73">
        <f t="shared" si="3"/>
        <v>115</v>
      </c>
      <c r="G359" s="73">
        <v>89.0</v>
      </c>
      <c r="H359" s="174" t="s">
        <v>1375</v>
      </c>
      <c r="I359" s="73" t="s">
        <v>1374</v>
      </c>
      <c r="J359" s="74">
        <v>43910.58333</v>
      </c>
      <c r="K359" s="41">
        <v>115.0</v>
      </c>
      <c r="L359" s="41"/>
      <c r="M359" s="76"/>
      <c r="N359" s="76"/>
      <c r="O359" s="76"/>
      <c r="P359" s="78">
        <v>43910.583333333336</v>
      </c>
      <c r="Q359" s="174" t="s">
        <v>1375</v>
      </c>
      <c r="R359" s="65" t="s">
        <v>1376</v>
      </c>
      <c r="S359" s="83">
        <f t="shared" si="1"/>
        <v>18</v>
      </c>
      <c r="T359" s="87" t="s">
        <v>143</v>
      </c>
      <c r="U359" s="88" t="s">
        <v>31</v>
      </c>
      <c r="V359" s="90">
        <f>IFERROR(__xludf.DUMMYFUNCTION("IF(COUNTUNIQUE(T359:U359,R359)=3,1,0)"),1.0)</f>
        <v>1</v>
      </c>
      <c r="W359" s="90">
        <v>0.0</v>
      </c>
      <c r="X359" s="90">
        <v>97.0</v>
      </c>
      <c r="Y359" s="90"/>
      <c r="Z359" s="92"/>
      <c r="AA359" s="92"/>
      <c r="AB359" s="92"/>
      <c r="AC359" s="92"/>
      <c r="AD359" s="92"/>
      <c r="AE359" s="93"/>
      <c r="AF359" s="93"/>
      <c r="AG359" s="93"/>
      <c r="AH359" s="93"/>
      <c r="AI359" s="94">
        <v>14.0</v>
      </c>
      <c r="AJ359" s="38">
        <f t="shared" si="4"/>
        <v>1.18556701</v>
      </c>
    </row>
    <row r="360">
      <c r="A360" s="69" t="s">
        <v>1039</v>
      </c>
      <c r="B360" s="69" t="s">
        <v>164</v>
      </c>
      <c r="C360" s="70">
        <v>14521.0</v>
      </c>
      <c r="D360" s="152">
        <v>29.0</v>
      </c>
      <c r="E360" s="72">
        <v>0.07407407407407418</v>
      </c>
      <c r="F360" s="73">
        <f t="shared" si="3"/>
        <v>29</v>
      </c>
      <c r="G360" s="73"/>
      <c r="H360" s="73" t="s">
        <v>1377</v>
      </c>
      <c r="I360" s="73" t="s">
        <v>1378</v>
      </c>
      <c r="J360" s="74">
        <v>43910.58333</v>
      </c>
      <c r="K360" s="41">
        <v>29.0</v>
      </c>
      <c r="L360" s="41"/>
      <c r="M360" s="76"/>
      <c r="N360" s="76"/>
      <c r="O360" s="76"/>
      <c r="P360" s="78"/>
      <c r="Q360" s="77"/>
      <c r="R360" s="65"/>
      <c r="S360" s="83">
        <f t="shared" si="1"/>
        <v>0</v>
      </c>
      <c r="T360" s="87"/>
      <c r="U360" s="88"/>
      <c r="V360" s="90">
        <f>IFERROR(__xludf.DUMMYFUNCTION("IF(COUNTUNIQUE(T360:U360,R360)=3,1,0)"),0.0)</f>
        <v>0</v>
      </c>
      <c r="W360" s="90">
        <v>0.0</v>
      </c>
      <c r="X360" s="90">
        <v>29.0</v>
      </c>
      <c r="Y360" s="90"/>
      <c r="Z360" s="92"/>
      <c r="AA360" s="92"/>
      <c r="AB360" s="92"/>
      <c r="AC360" s="92"/>
      <c r="AD360" s="92"/>
      <c r="AE360" s="93"/>
      <c r="AF360" s="93"/>
      <c r="AG360" s="93"/>
      <c r="AH360" s="93"/>
      <c r="AI360" s="94">
        <v>14.0</v>
      </c>
      <c r="AJ360" s="38">
        <f t="shared" si="4"/>
        <v>1</v>
      </c>
    </row>
    <row r="361">
      <c r="A361" s="69" t="s">
        <v>1041</v>
      </c>
      <c r="B361" s="69" t="s">
        <v>164</v>
      </c>
      <c r="C361" s="70">
        <v>14626.0</v>
      </c>
      <c r="D361" s="152">
        <v>15.0</v>
      </c>
      <c r="E361" s="72">
        <v>-0.16666666666666663</v>
      </c>
      <c r="F361" s="73">
        <f t="shared" si="3"/>
        <v>15</v>
      </c>
      <c r="G361" s="73">
        <v>15.0</v>
      </c>
      <c r="H361" s="73" t="s">
        <v>1379</v>
      </c>
      <c r="I361" s="73" t="s">
        <v>1379</v>
      </c>
      <c r="J361" s="74">
        <v>43910.58333</v>
      </c>
      <c r="K361" s="41">
        <v>15.0</v>
      </c>
      <c r="L361" s="41"/>
      <c r="M361" s="77">
        <v>109.0</v>
      </c>
      <c r="N361" s="76"/>
      <c r="O361" s="76"/>
      <c r="P361" s="78"/>
      <c r="Q361" s="105"/>
      <c r="R361" s="65"/>
      <c r="S361" s="83">
        <f t="shared" si="1"/>
        <v>0</v>
      </c>
      <c r="T361" s="87"/>
      <c r="U361" s="88"/>
      <c r="V361" s="90">
        <f>IFERROR(__xludf.DUMMYFUNCTION("IF(COUNTUNIQUE(T361:U361,R361)=3,1,0)"),0.0)</f>
        <v>0</v>
      </c>
      <c r="W361" s="90">
        <v>0.0</v>
      </c>
      <c r="X361" s="90">
        <v>15.0</v>
      </c>
      <c r="Y361" s="90"/>
      <c r="Z361" s="92"/>
      <c r="AA361" s="92"/>
      <c r="AB361" s="92"/>
      <c r="AC361" s="92"/>
      <c r="AD361" s="92"/>
      <c r="AE361" s="93"/>
      <c r="AF361" s="93"/>
      <c r="AG361" s="93"/>
      <c r="AH361" s="93"/>
      <c r="AI361" s="94">
        <v>14.0</v>
      </c>
      <c r="AJ361" s="38">
        <f t="shared" si="4"/>
        <v>1</v>
      </c>
    </row>
    <row r="362">
      <c r="A362" s="69" t="s">
        <v>1043</v>
      </c>
      <c r="B362" s="69" t="s">
        <v>95</v>
      </c>
      <c r="C362" s="70">
        <v>14713.0</v>
      </c>
      <c r="D362" s="152">
        <v>119.0</v>
      </c>
      <c r="E362" s="72">
        <v>0.26595744680851063</v>
      </c>
      <c r="F362" s="73">
        <f t="shared" si="3"/>
        <v>119</v>
      </c>
      <c r="G362" s="73">
        <v>119.0</v>
      </c>
      <c r="H362" s="73" t="s">
        <v>1374</v>
      </c>
      <c r="I362" s="73" t="s">
        <v>1380</v>
      </c>
      <c r="J362" s="74">
        <v>43910.58333</v>
      </c>
      <c r="K362" s="41">
        <v>119.0</v>
      </c>
      <c r="L362" s="41"/>
      <c r="M362" s="76"/>
      <c r="N362" s="76"/>
      <c r="O362" s="76"/>
      <c r="P362" s="78"/>
      <c r="Q362" s="77"/>
      <c r="R362" s="65"/>
      <c r="S362" s="83">
        <f t="shared" si="1"/>
        <v>0</v>
      </c>
      <c r="T362" s="87"/>
      <c r="U362" s="88"/>
      <c r="V362" s="90">
        <f>IFERROR(__xludf.DUMMYFUNCTION("IF(COUNTUNIQUE(T362:U362,R362)=3,1,0)"),0.0)</f>
        <v>0</v>
      </c>
      <c r="W362" s="90">
        <v>0.0</v>
      </c>
      <c r="X362" s="90">
        <v>119.0</v>
      </c>
      <c r="Y362" s="90"/>
      <c r="Z362" s="92"/>
      <c r="AA362" s="92"/>
      <c r="AB362" s="92"/>
      <c r="AC362" s="92"/>
      <c r="AD362" s="92"/>
      <c r="AE362" s="93"/>
      <c r="AF362" s="93"/>
      <c r="AG362" s="93"/>
      <c r="AH362" s="93"/>
      <c r="AI362" s="94">
        <v>14.0</v>
      </c>
      <c r="AJ362" s="38">
        <f t="shared" si="4"/>
        <v>1</v>
      </c>
    </row>
    <row r="363">
      <c r="A363" s="69" t="s">
        <v>1043</v>
      </c>
      <c r="B363" s="69" t="s">
        <v>164</v>
      </c>
      <c r="C363" s="70">
        <v>14729.0</v>
      </c>
      <c r="D363" s="152">
        <v>33.0</v>
      </c>
      <c r="E363" s="72">
        <v>0.1785714285714286</v>
      </c>
      <c r="F363" s="73">
        <f t="shared" si="3"/>
        <v>33</v>
      </c>
      <c r="G363" s="73">
        <v>33.0</v>
      </c>
      <c r="H363" s="73" t="s">
        <v>1381</v>
      </c>
      <c r="I363" s="73" t="s">
        <v>1382</v>
      </c>
      <c r="J363" s="74">
        <v>43910.58333</v>
      </c>
      <c r="K363" s="41">
        <v>33.0</v>
      </c>
      <c r="L363" s="41"/>
      <c r="M363" s="76">
        <v>28.0</v>
      </c>
      <c r="N363" s="76"/>
      <c r="O363" s="76"/>
      <c r="P363" s="78"/>
      <c r="Q363" s="77"/>
      <c r="R363" s="65"/>
      <c r="S363" s="83">
        <f t="shared" si="1"/>
        <v>0</v>
      </c>
      <c r="T363" s="226"/>
      <c r="U363" s="227"/>
      <c r="V363" s="90">
        <f>IFERROR(__xludf.DUMMYFUNCTION("IF(COUNTUNIQUE(T363:U363,R363)=3,1,0)"),0.0)</f>
        <v>0</v>
      </c>
      <c r="W363" s="90">
        <v>0.0</v>
      </c>
      <c r="X363" s="90">
        <v>33.0</v>
      </c>
      <c r="Y363" s="90"/>
      <c r="Z363" s="215"/>
      <c r="AA363" s="215"/>
      <c r="AB363" s="92"/>
      <c r="AC363" s="92"/>
      <c r="AD363" s="92"/>
      <c r="AE363" s="93"/>
      <c r="AF363" s="93"/>
      <c r="AG363" s="93"/>
      <c r="AH363" s="93"/>
      <c r="AI363" s="94">
        <v>14.0</v>
      </c>
      <c r="AJ363" s="38">
        <f t="shared" si="4"/>
        <v>1</v>
      </c>
    </row>
    <row r="364">
      <c r="A364" s="69" t="s">
        <v>1047</v>
      </c>
      <c r="B364" s="69" t="s">
        <v>164</v>
      </c>
      <c r="C364" s="70">
        <v>14627.0</v>
      </c>
      <c r="D364" s="152">
        <v>18.0</v>
      </c>
      <c r="E364" s="72">
        <v>0.05882352941176472</v>
      </c>
      <c r="F364" s="73">
        <f t="shared" si="3"/>
        <v>18</v>
      </c>
      <c r="G364" s="73">
        <v>18.0</v>
      </c>
      <c r="H364" s="73" t="s">
        <v>1383</v>
      </c>
      <c r="I364" s="73" t="s">
        <v>1004</v>
      </c>
      <c r="J364" s="74">
        <v>43910.58333</v>
      </c>
      <c r="K364" s="41">
        <v>18.0</v>
      </c>
      <c r="L364" s="41"/>
      <c r="M364" s="77">
        <v>225.0</v>
      </c>
      <c r="N364" s="76"/>
      <c r="O364" s="76"/>
      <c r="P364" s="78"/>
      <c r="Q364" s="77"/>
      <c r="R364" s="65"/>
      <c r="S364" s="83">
        <f t="shared" si="1"/>
        <v>0</v>
      </c>
      <c r="T364" s="87"/>
      <c r="U364" s="88"/>
      <c r="V364" s="90">
        <f>IFERROR(__xludf.DUMMYFUNCTION("IF(COUNTUNIQUE(T364:U364,R364)=3,1,0)"),0.0)</f>
        <v>0</v>
      </c>
      <c r="W364" s="90">
        <v>0.0</v>
      </c>
      <c r="X364" s="90">
        <v>18.0</v>
      </c>
      <c r="Y364" s="90"/>
      <c r="Z364" s="92"/>
      <c r="AA364" s="92"/>
      <c r="AB364" s="92"/>
      <c r="AC364" s="92"/>
      <c r="AD364" s="92"/>
      <c r="AE364" s="93"/>
      <c r="AF364" s="93"/>
      <c r="AG364" s="93"/>
      <c r="AH364" s="93"/>
      <c r="AI364" s="94">
        <v>14.0</v>
      </c>
      <c r="AJ364" s="38">
        <f t="shared" si="4"/>
        <v>1</v>
      </c>
    </row>
    <row r="365">
      <c r="A365" s="69" t="s">
        <v>1049</v>
      </c>
      <c r="B365" s="69" t="s">
        <v>164</v>
      </c>
      <c r="C365" s="70">
        <v>14522.0</v>
      </c>
      <c r="D365" s="152">
        <v>24.0</v>
      </c>
      <c r="E365" s="72">
        <v>0.41176470588235303</v>
      </c>
      <c r="F365" s="73">
        <f t="shared" si="3"/>
        <v>24</v>
      </c>
      <c r="G365" s="73">
        <v>24.0</v>
      </c>
      <c r="H365" s="73" t="s">
        <v>1384</v>
      </c>
      <c r="I365" s="73" t="s">
        <v>1385</v>
      </c>
      <c r="J365" s="74">
        <v>43910.64583</v>
      </c>
      <c r="K365" s="41">
        <v>24.0</v>
      </c>
      <c r="L365" s="41"/>
      <c r="M365" s="76">
        <v>37.0</v>
      </c>
      <c r="N365" s="76"/>
      <c r="O365" s="76"/>
      <c r="P365" s="78"/>
      <c r="Q365" s="77"/>
      <c r="R365" s="65"/>
      <c r="S365" s="83">
        <f t="shared" si="1"/>
        <v>0</v>
      </c>
      <c r="T365" s="87"/>
      <c r="U365" s="88"/>
      <c r="V365" s="90">
        <f>IFERROR(__xludf.DUMMYFUNCTION("IF(COUNTUNIQUE(T365:U365,R365)=3,1,0)"),0.0)</f>
        <v>0</v>
      </c>
      <c r="W365" s="90">
        <v>0.0</v>
      </c>
      <c r="X365" s="90">
        <v>24.0</v>
      </c>
      <c r="Y365" s="90"/>
      <c r="Z365" s="92"/>
      <c r="AA365" s="92"/>
      <c r="AB365" s="92"/>
      <c r="AC365" s="92"/>
      <c r="AD365" s="92"/>
      <c r="AE365" s="93"/>
      <c r="AF365" s="93"/>
      <c r="AG365" s="93"/>
      <c r="AH365" s="93"/>
      <c r="AI365" s="94">
        <v>14.0</v>
      </c>
      <c r="AJ365" s="38">
        <f t="shared" si="4"/>
        <v>1</v>
      </c>
    </row>
    <row r="366">
      <c r="A366" s="69" t="s">
        <v>1052</v>
      </c>
      <c r="B366" s="69" t="s">
        <v>164</v>
      </c>
      <c r="C366" s="70">
        <v>14730.0</v>
      </c>
      <c r="D366" s="152">
        <v>15.0</v>
      </c>
      <c r="E366" s="72">
        <v>0.5</v>
      </c>
      <c r="F366" s="73">
        <f t="shared" si="3"/>
        <v>15</v>
      </c>
      <c r="G366" s="73">
        <v>15.0</v>
      </c>
      <c r="H366" s="73" t="s">
        <v>1386</v>
      </c>
      <c r="I366" s="73" t="s">
        <v>1386</v>
      </c>
      <c r="J366" s="74">
        <v>43910.58333</v>
      </c>
      <c r="K366" s="41">
        <v>15.0</v>
      </c>
      <c r="L366" s="41"/>
      <c r="M366" s="77">
        <v>108.0</v>
      </c>
      <c r="N366" s="76"/>
      <c r="O366" s="76"/>
      <c r="P366" s="78"/>
      <c r="Q366" s="77"/>
      <c r="R366" s="65"/>
      <c r="S366" s="83">
        <f t="shared" si="1"/>
        <v>0</v>
      </c>
      <c r="T366" s="87"/>
      <c r="U366" s="88"/>
      <c r="V366" s="90">
        <f>IFERROR(__xludf.DUMMYFUNCTION("IF(COUNTUNIQUE(T366:U366,R366)=3,1,0)"),0.0)</f>
        <v>0</v>
      </c>
      <c r="W366" s="90">
        <v>0.0</v>
      </c>
      <c r="X366" s="90">
        <v>15.0</v>
      </c>
      <c r="Y366" s="90"/>
      <c r="Z366" s="92"/>
      <c r="AA366" s="92"/>
      <c r="AB366" s="92"/>
      <c r="AC366" s="92"/>
      <c r="AD366" s="92"/>
      <c r="AE366" s="93"/>
      <c r="AF366" s="93"/>
      <c r="AG366" s="93"/>
      <c r="AH366" s="93"/>
      <c r="AI366" s="94">
        <v>14.0</v>
      </c>
      <c r="AJ366" s="38">
        <f t="shared" si="4"/>
        <v>1</v>
      </c>
    </row>
    <row r="367">
      <c r="A367" s="101" t="s">
        <v>1055</v>
      </c>
      <c r="B367" s="69" t="s">
        <v>164</v>
      </c>
      <c r="C367" s="70">
        <v>14628.0</v>
      </c>
      <c r="D367" s="152">
        <v>35.0</v>
      </c>
      <c r="E367" s="72">
        <v>0.2962962962962963</v>
      </c>
      <c r="F367" s="73">
        <f t="shared" si="3"/>
        <v>35</v>
      </c>
      <c r="G367" s="73">
        <v>35.0</v>
      </c>
      <c r="H367" s="73" t="s">
        <v>1387</v>
      </c>
      <c r="I367" s="73" t="s">
        <v>1374</v>
      </c>
      <c r="J367" s="102">
        <v>43910.64583</v>
      </c>
      <c r="K367" s="41">
        <v>35.0</v>
      </c>
      <c r="L367" s="41"/>
      <c r="M367" s="65"/>
      <c r="N367" s="65"/>
      <c r="O367" s="65"/>
      <c r="P367" s="78"/>
      <c r="Q367" s="111"/>
      <c r="R367" s="65"/>
      <c r="S367" s="83">
        <f t="shared" si="1"/>
        <v>0</v>
      </c>
      <c r="T367" s="87"/>
      <c r="U367" s="88"/>
      <c r="V367" s="90">
        <f>IFERROR(__xludf.DUMMYFUNCTION("IF(COUNTUNIQUE(T367:U367,R367)=3,1,0)"),0.0)</f>
        <v>0</v>
      </c>
      <c r="W367" s="90">
        <v>0.0</v>
      </c>
      <c r="X367" s="90">
        <v>35.0</v>
      </c>
      <c r="Y367" s="90"/>
      <c r="Z367" s="92"/>
      <c r="AA367" s="92"/>
      <c r="AB367" s="92"/>
      <c r="AC367" s="92"/>
      <c r="AD367" s="92"/>
      <c r="AE367" s="93"/>
      <c r="AF367" s="93"/>
      <c r="AG367" s="93"/>
      <c r="AH367" s="93"/>
      <c r="AI367" s="94">
        <v>14.0</v>
      </c>
      <c r="AJ367" s="38">
        <f t="shared" si="4"/>
        <v>1</v>
      </c>
    </row>
    <row r="368">
      <c r="A368" s="69" t="s">
        <v>1057</v>
      </c>
      <c r="B368" s="69" t="s">
        <v>164</v>
      </c>
      <c r="C368" s="70">
        <v>14523.0</v>
      </c>
      <c r="D368" s="152">
        <v>10.0</v>
      </c>
      <c r="E368" s="72">
        <v>0.4285714285714286</v>
      </c>
      <c r="F368" s="73">
        <f t="shared" si="3"/>
        <v>10</v>
      </c>
      <c r="G368" s="73">
        <v>10.0</v>
      </c>
      <c r="H368" s="73" t="s">
        <v>1388</v>
      </c>
      <c r="I368" s="73" t="s">
        <v>1374</v>
      </c>
      <c r="J368" s="74">
        <v>43910.58333</v>
      </c>
      <c r="K368" s="41">
        <v>10.0</v>
      </c>
      <c r="L368" s="41"/>
      <c r="M368" s="65"/>
      <c r="N368" s="65"/>
      <c r="O368" s="65"/>
      <c r="P368" s="78"/>
      <c r="Q368" s="77"/>
      <c r="R368" s="65"/>
      <c r="S368" s="83">
        <f t="shared" si="1"/>
        <v>0</v>
      </c>
      <c r="T368" s="87"/>
      <c r="U368" s="88"/>
      <c r="V368" s="90">
        <f>IFERROR(__xludf.DUMMYFUNCTION("IF(COUNTUNIQUE(T368:U368,R368)=3,1,0)"),0.0)</f>
        <v>0</v>
      </c>
      <c r="W368" s="90">
        <v>0.0</v>
      </c>
      <c r="X368" s="90">
        <v>10.0</v>
      </c>
      <c r="Y368" s="90"/>
      <c r="Z368" s="92"/>
      <c r="AA368" s="92"/>
      <c r="AB368" s="92"/>
      <c r="AC368" s="92"/>
      <c r="AD368" s="92"/>
      <c r="AE368" s="93"/>
      <c r="AF368" s="93"/>
      <c r="AG368" s="93"/>
      <c r="AH368" s="93"/>
      <c r="AI368" s="94">
        <v>14.0</v>
      </c>
      <c r="AJ368" s="38">
        <f t="shared" si="4"/>
        <v>1</v>
      </c>
    </row>
    <row r="369">
      <c r="A369" s="69" t="s">
        <v>1059</v>
      </c>
      <c r="B369" s="69" t="s">
        <v>164</v>
      </c>
      <c r="C369" s="70">
        <v>14524.0</v>
      </c>
      <c r="D369" s="152">
        <v>110.0</v>
      </c>
      <c r="E369" s="72">
        <v>1.2000000000000002</v>
      </c>
      <c r="F369" s="73">
        <f t="shared" si="3"/>
        <v>110</v>
      </c>
      <c r="G369" s="73">
        <v>110.0</v>
      </c>
      <c r="H369" s="73" t="s">
        <v>1389</v>
      </c>
      <c r="I369" s="73" t="s">
        <v>1390</v>
      </c>
      <c r="J369" s="74">
        <v>43910.0</v>
      </c>
      <c r="K369" s="41">
        <v>110.0</v>
      </c>
      <c r="L369" s="65"/>
      <c r="M369" s="65">
        <v>429.0</v>
      </c>
      <c r="N369" s="65"/>
      <c r="O369" s="65"/>
      <c r="P369" s="210"/>
      <c r="Q369" s="111"/>
      <c r="R369" s="65"/>
      <c r="S369" s="83">
        <f t="shared" si="1"/>
        <v>0</v>
      </c>
      <c r="T369" s="87"/>
      <c r="U369" s="88"/>
      <c r="V369" s="90">
        <f>IFERROR(__xludf.DUMMYFUNCTION("IF(COUNTUNIQUE(T369:U369,R369)=3,1,0)"),0.0)</f>
        <v>0</v>
      </c>
      <c r="W369" s="90">
        <v>0.0</v>
      </c>
      <c r="X369" s="90">
        <v>110.0</v>
      </c>
      <c r="Y369" s="90"/>
      <c r="Z369" s="92"/>
      <c r="AA369" s="92"/>
      <c r="AB369" s="92"/>
      <c r="AC369" s="92"/>
      <c r="AD369" s="92"/>
      <c r="AE369" s="93"/>
      <c r="AF369" s="93"/>
      <c r="AG369" s="93"/>
      <c r="AH369" s="93"/>
      <c r="AI369" s="94">
        <v>14.0</v>
      </c>
      <c r="AJ369" s="38"/>
    </row>
    <row r="370">
      <c r="A370" s="101" t="s">
        <v>1062</v>
      </c>
      <c r="B370" s="69" t="s">
        <v>164</v>
      </c>
      <c r="C370" s="70">
        <v>15081.0</v>
      </c>
      <c r="D370" s="152">
        <v>3.0</v>
      </c>
      <c r="E370" s="72">
        <v>0.0</v>
      </c>
      <c r="F370" s="73">
        <f t="shared" si="3"/>
        <v>3</v>
      </c>
      <c r="G370" s="73"/>
      <c r="H370" s="73" t="s">
        <v>1391</v>
      </c>
      <c r="I370" s="73" t="s">
        <v>1391</v>
      </c>
      <c r="J370" s="102">
        <v>43910.85625</v>
      </c>
      <c r="K370" s="41">
        <v>3.0</v>
      </c>
      <c r="L370" s="41"/>
      <c r="M370" s="77">
        <v>98.0</v>
      </c>
      <c r="N370" s="77"/>
      <c r="O370" s="76"/>
      <c r="P370" s="103"/>
      <c r="Q370" s="111"/>
      <c r="R370" s="57"/>
      <c r="S370" s="83">
        <f t="shared" si="1"/>
        <v>0</v>
      </c>
      <c r="T370" s="87"/>
      <c r="U370" s="88"/>
      <c r="V370" s="90">
        <f>IFERROR(__xludf.DUMMYFUNCTION("IF(COUNTUNIQUE(T370:U370,R370)=3,1,0)"),0.0)</f>
        <v>0</v>
      </c>
      <c r="W370" s="90">
        <v>0.0</v>
      </c>
      <c r="X370" s="90">
        <v>3.0</v>
      </c>
      <c r="Y370" s="90"/>
      <c r="Z370" s="153"/>
      <c r="AA370" s="153"/>
      <c r="AB370" s="92"/>
      <c r="AC370" s="98"/>
      <c r="AD370" s="98"/>
      <c r="AE370" s="112"/>
      <c r="AF370" s="112"/>
      <c r="AG370" s="112"/>
      <c r="AH370" s="112"/>
      <c r="AI370" s="94">
        <v>15.0</v>
      </c>
      <c r="AJ370" s="38">
        <f t="shared" ref="AJ370:AJ406" si="6">K370/D370</f>
        <v>1</v>
      </c>
    </row>
    <row r="371">
      <c r="A371" s="69" t="s">
        <v>1065</v>
      </c>
      <c r="B371" s="69" t="s">
        <v>164</v>
      </c>
      <c r="C371" s="70">
        <v>15082.0</v>
      </c>
      <c r="D371" s="152">
        <v>9.0</v>
      </c>
      <c r="E371" s="72">
        <v>0.125</v>
      </c>
      <c r="F371" s="73">
        <f t="shared" si="3"/>
        <v>9</v>
      </c>
      <c r="G371" s="73"/>
      <c r="H371" s="73" t="s">
        <v>1392</v>
      </c>
      <c r="I371" s="73" t="s">
        <v>1393</v>
      </c>
      <c r="J371" s="74">
        <v>43910.85625</v>
      </c>
      <c r="K371" s="41">
        <v>9.0</v>
      </c>
      <c r="L371" s="41"/>
      <c r="M371" s="76"/>
      <c r="N371" s="76"/>
      <c r="O371" s="76"/>
      <c r="P371" s="103"/>
      <c r="Q371" s="111"/>
      <c r="R371" s="57"/>
      <c r="S371" s="83">
        <f t="shared" si="1"/>
        <v>0</v>
      </c>
      <c r="T371" s="87"/>
      <c r="U371" s="179"/>
      <c r="V371" s="90">
        <f>IFERROR(__xludf.DUMMYFUNCTION("IF(COUNTUNIQUE(T371:U371,R371)=3,1,0)"),0.0)</f>
        <v>0</v>
      </c>
      <c r="W371" s="90">
        <v>0.0</v>
      </c>
      <c r="X371" s="90">
        <v>9.0</v>
      </c>
      <c r="Y371" s="90"/>
      <c r="Z371" s="153"/>
      <c r="AA371" s="153"/>
      <c r="AB371" s="92"/>
      <c r="AC371" s="92"/>
      <c r="AD371" s="92"/>
      <c r="AE371" s="93"/>
      <c r="AF371" s="93"/>
      <c r="AG371" s="93"/>
      <c r="AH371" s="93"/>
      <c r="AI371" s="94">
        <v>15.0</v>
      </c>
      <c r="AJ371" s="38">
        <f t="shared" si="6"/>
        <v>1</v>
      </c>
    </row>
    <row r="372">
      <c r="A372" s="69" t="s">
        <v>1067</v>
      </c>
      <c r="B372" s="69" t="s">
        <v>164</v>
      </c>
      <c r="C372" s="70">
        <v>15083.0</v>
      </c>
      <c r="D372" s="152">
        <v>29.0</v>
      </c>
      <c r="E372" s="72">
        <v>0.15999999999999992</v>
      </c>
      <c r="F372" s="73">
        <f t="shared" si="3"/>
        <v>29</v>
      </c>
      <c r="G372" s="73">
        <v>26.0</v>
      </c>
      <c r="H372" s="73" t="s">
        <v>1394</v>
      </c>
      <c r="I372" s="73" t="s">
        <v>1394</v>
      </c>
      <c r="J372" s="74">
        <v>43910.66667</v>
      </c>
      <c r="K372" s="41">
        <v>29.0</v>
      </c>
      <c r="L372" s="41"/>
      <c r="M372" s="76"/>
      <c r="N372" s="76"/>
      <c r="O372" s="76"/>
      <c r="P372" s="78"/>
      <c r="Q372" s="65"/>
      <c r="R372" s="65"/>
      <c r="S372" s="83">
        <f t="shared" si="1"/>
        <v>0</v>
      </c>
      <c r="T372" s="87"/>
      <c r="U372" s="88"/>
      <c r="V372" s="90">
        <f>IFERROR(__xludf.DUMMYFUNCTION("IF(COUNTUNIQUE(T372:U372,R372)=3,1,0)"),0.0)</f>
        <v>0</v>
      </c>
      <c r="W372" s="90">
        <v>0.0</v>
      </c>
      <c r="X372" s="90">
        <v>29.0</v>
      </c>
      <c r="Y372" s="90"/>
      <c r="Z372" s="92"/>
      <c r="AA372" s="92"/>
      <c r="AB372" s="92"/>
      <c r="AC372" s="92"/>
      <c r="AD372" s="92"/>
      <c r="AE372" s="93"/>
      <c r="AF372" s="93"/>
      <c r="AG372" s="93"/>
      <c r="AH372" s="93"/>
      <c r="AI372" s="94">
        <v>15.0</v>
      </c>
      <c r="AJ372" s="38">
        <f t="shared" si="6"/>
        <v>1</v>
      </c>
    </row>
    <row r="373">
      <c r="A373" s="69" t="s">
        <v>1070</v>
      </c>
      <c r="B373" s="69" t="s">
        <v>164</v>
      </c>
      <c r="C373" s="70">
        <v>15084.0</v>
      </c>
      <c r="D373" s="152">
        <v>15.0</v>
      </c>
      <c r="E373" s="72">
        <v>0.0714285714285714</v>
      </c>
      <c r="F373" s="73">
        <f t="shared" si="3"/>
        <v>15</v>
      </c>
      <c r="G373" s="73"/>
      <c r="H373" s="73" t="s">
        <v>1395</v>
      </c>
      <c r="I373" s="73" t="s">
        <v>1395</v>
      </c>
      <c r="J373" s="74">
        <v>43910.85625</v>
      </c>
      <c r="K373" s="41">
        <v>15.0</v>
      </c>
      <c r="L373" s="41"/>
      <c r="M373" s="77">
        <v>108.0</v>
      </c>
      <c r="N373" s="76"/>
      <c r="O373" s="76"/>
      <c r="P373" s="103"/>
      <c r="Q373" s="111"/>
      <c r="R373" s="57"/>
      <c r="S373" s="83">
        <f t="shared" si="1"/>
        <v>0</v>
      </c>
      <c r="T373" s="87"/>
      <c r="U373" s="88"/>
      <c r="V373" s="90">
        <f>IFERROR(__xludf.DUMMYFUNCTION("IF(COUNTUNIQUE(T373:U373,R373)=3,1,0)"),0.0)</f>
        <v>0</v>
      </c>
      <c r="W373" s="90">
        <v>0.0</v>
      </c>
      <c r="X373" s="90">
        <v>15.0</v>
      </c>
      <c r="Y373" s="90"/>
      <c r="Z373" s="92"/>
      <c r="AA373" s="92"/>
      <c r="AB373" s="92"/>
      <c r="AC373" s="92"/>
      <c r="AD373" s="92"/>
      <c r="AE373" s="93"/>
      <c r="AF373" s="93"/>
      <c r="AG373" s="93"/>
      <c r="AH373" s="93"/>
      <c r="AI373" s="94">
        <v>15.0</v>
      </c>
      <c r="AJ373" s="38">
        <f t="shared" si="6"/>
        <v>1</v>
      </c>
    </row>
    <row r="374">
      <c r="A374" s="69" t="s">
        <v>1072</v>
      </c>
      <c r="B374" s="69" t="s">
        <v>95</v>
      </c>
      <c r="C374" s="70">
        <v>15001.0</v>
      </c>
      <c r="D374" s="152">
        <v>9.0</v>
      </c>
      <c r="E374" s="72">
        <v>0.8</v>
      </c>
      <c r="F374" s="73">
        <f t="shared" si="3"/>
        <v>9</v>
      </c>
      <c r="G374" s="73"/>
      <c r="H374" s="73" t="s">
        <v>1396</v>
      </c>
      <c r="I374" s="73" t="s">
        <v>1396</v>
      </c>
      <c r="J374" s="74">
        <v>43910.85625</v>
      </c>
      <c r="K374" s="41">
        <v>9.0</v>
      </c>
      <c r="L374" s="41"/>
      <c r="M374" s="76"/>
      <c r="N374" s="76"/>
      <c r="O374" s="76"/>
      <c r="P374" s="103"/>
      <c r="Q374" s="111"/>
      <c r="R374" s="57"/>
      <c r="S374" s="83">
        <f t="shared" si="1"/>
        <v>0</v>
      </c>
      <c r="T374" s="87"/>
      <c r="U374" s="88"/>
      <c r="V374" s="90">
        <f>IFERROR(__xludf.DUMMYFUNCTION("IF(COUNTUNIQUE(T374:U374,R374)=3,1,0)"),0.0)</f>
        <v>0</v>
      </c>
      <c r="W374" s="90">
        <v>0.0</v>
      </c>
      <c r="X374" s="90">
        <v>9.0</v>
      </c>
      <c r="Y374" s="90"/>
      <c r="Z374" s="92"/>
      <c r="AA374" s="92"/>
      <c r="AB374" s="92"/>
      <c r="AC374" s="92"/>
      <c r="AD374" s="92"/>
      <c r="AE374" s="93"/>
      <c r="AF374" s="93"/>
      <c r="AG374" s="93"/>
      <c r="AH374" s="93"/>
      <c r="AI374" s="94">
        <v>15.0</v>
      </c>
      <c r="AJ374" s="38">
        <f t="shared" si="6"/>
        <v>1</v>
      </c>
    </row>
    <row r="375">
      <c r="A375" s="69" t="s">
        <v>1075</v>
      </c>
      <c r="B375" s="69" t="s">
        <v>95</v>
      </c>
      <c r="C375" s="70">
        <v>15002.0</v>
      </c>
      <c r="D375" s="71">
        <v>57.0</v>
      </c>
      <c r="E375" s="72">
        <v>0.1399999999999999</v>
      </c>
      <c r="F375" s="73">
        <f t="shared" si="3"/>
        <v>57</v>
      </c>
      <c r="G375" s="73">
        <v>57.0</v>
      </c>
      <c r="H375" s="73" t="s">
        <v>1397</v>
      </c>
      <c r="I375" s="73" t="s">
        <v>1397</v>
      </c>
      <c r="J375" s="74">
        <v>43910.66319</v>
      </c>
      <c r="K375" s="41">
        <v>57.0</v>
      </c>
      <c r="L375" s="41"/>
      <c r="M375" s="76"/>
      <c r="N375" s="76"/>
      <c r="O375" s="76"/>
      <c r="P375" s="78"/>
      <c r="Q375" s="77"/>
      <c r="R375" s="65"/>
      <c r="S375" s="83">
        <f t="shared" si="1"/>
        <v>0</v>
      </c>
      <c r="T375" s="87"/>
      <c r="U375" s="88"/>
      <c r="V375" s="90">
        <f>IFERROR(__xludf.DUMMYFUNCTION("IF(COUNTUNIQUE(T375:U375,R375)=3,1,0)"),0.0)</f>
        <v>0</v>
      </c>
      <c r="W375" s="90">
        <v>0.0</v>
      </c>
      <c r="X375" s="90">
        <v>57.0</v>
      </c>
      <c r="Y375" s="90"/>
      <c r="Z375" s="92"/>
      <c r="AA375" s="92"/>
      <c r="AB375" s="92"/>
      <c r="AC375" s="92"/>
      <c r="AD375" s="92"/>
      <c r="AE375" s="93"/>
      <c r="AF375" s="93"/>
      <c r="AG375" s="93"/>
      <c r="AH375" s="93"/>
      <c r="AI375" s="94">
        <v>15.0</v>
      </c>
      <c r="AJ375" s="38">
        <f t="shared" si="6"/>
        <v>1</v>
      </c>
    </row>
    <row r="376">
      <c r="A376" s="69" t="s">
        <v>1077</v>
      </c>
      <c r="B376" s="69" t="s">
        <v>164</v>
      </c>
      <c r="C376" s="70">
        <v>15085.0</v>
      </c>
      <c r="D376" s="152">
        <v>12.0</v>
      </c>
      <c r="E376" s="72">
        <v>0.09090909090909083</v>
      </c>
      <c r="F376" s="73">
        <f t="shared" si="3"/>
        <v>12</v>
      </c>
      <c r="G376" s="73"/>
      <c r="H376" s="73" t="s">
        <v>1398</v>
      </c>
      <c r="I376" s="73" t="s">
        <v>1398</v>
      </c>
      <c r="J376" s="74">
        <v>43910.85625</v>
      </c>
      <c r="K376" s="41">
        <v>12.0</v>
      </c>
      <c r="L376" s="41"/>
      <c r="M376" s="77"/>
      <c r="N376" s="76"/>
      <c r="O376" s="76"/>
      <c r="P376" s="103"/>
      <c r="Q376" s="111"/>
      <c r="R376" s="57"/>
      <c r="S376" s="83">
        <f t="shared" si="1"/>
        <v>0</v>
      </c>
      <c r="T376" s="87"/>
      <c r="U376" s="88"/>
      <c r="V376" s="90">
        <f>IFERROR(__xludf.DUMMYFUNCTION("IF(COUNTUNIQUE(T376:U376,R376)=3,1,0)"),0.0)</f>
        <v>0</v>
      </c>
      <c r="W376" s="90">
        <v>0.0</v>
      </c>
      <c r="X376" s="90">
        <v>12.0</v>
      </c>
      <c r="Y376" s="90"/>
      <c r="Z376" s="92"/>
      <c r="AA376" s="92"/>
      <c r="AB376" s="92"/>
      <c r="AC376" s="92"/>
      <c r="AD376" s="92"/>
      <c r="AE376" s="93"/>
      <c r="AF376" s="93"/>
      <c r="AG376" s="93"/>
      <c r="AH376" s="93"/>
      <c r="AI376" s="94">
        <v>15.0</v>
      </c>
      <c r="AJ376" s="38">
        <f t="shared" si="6"/>
        <v>1</v>
      </c>
    </row>
    <row r="377">
      <c r="A377" s="69" t="s">
        <v>1079</v>
      </c>
      <c r="B377" s="69" t="s">
        <v>164</v>
      </c>
      <c r="C377" s="70">
        <v>15086.0</v>
      </c>
      <c r="D377" s="152">
        <v>6.0</v>
      </c>
      <c r="E377" s="72">
        <v>1.0</v>
      </c>
      <c r="F377" s="73">
        <f t="shared" si="3"/>
        <v>6</v>
      </c>
      <c r="G377" s="73"/>
      <c r="H377" s="73" t="s">
        <v>1399</v>
      </c>
      <c r="I377" s="73" t="s">
        <v>1399</v>
      </c>
      <c r="J377" s="74">
        <v>43910.85625</v>
      </c>
      <c r="K377" s="41">
        <v>6.0</v>
      </c>
      <c r="L377" s="41"/>
      <c r="M377" s="77">
        <v>71.0</v>
      </c>
      <c r="N377" s="76"/>
      <c r="O377" s="76"/>
      <c r="P377" s="103"/>
      <c r="Q377" s="111"/>
      <c r="R377" s="57"/>
      <c r="S377" s="83">
        <f t="shared" si="1"/>
        <v>0</v>
      </c>
      <c r="T377" s="87"/>
      <c r="U377" s="88"/>
      <c r="V377" s="90">
        <f>IFERROR(__xludf.DUMMYFUNCTION("IF(COUNTUNIQUE(T377:U377,R377)=3,1,0)"),0.0)</f>
        <v>0</v>
      </c>
      <c r="W377" s="90">
        <v>0.0</v>
      </c>
      <c r="X377" s="90">
        <v>6.0</v>
      </c>
      <c r="Y377" s="90"/>
      <c r="Z377" s="92"/>
      <c r="AA377" s="92"/>
      <c r="AB377" s="92"/>
      <c r="AC377" s="92"/>
      <c r="AD377" s="92"/>
      <c r="AE377" s="93"/>
      <c r="AF377" s="93"/>
      <c r="AG377" s="93"/>
      <c r="AH377" s="93"/>
      <c r="AI377" s="94">
        <v>15.0</v>
      </c>
      <c r="AJ377" s="38">
        <f t="shared" si="6"/>
        <v>1</v>
      </c>
    </row>
    <row r="378">
      <c r="A378" s="69" t="s">
        <v>1083</v>
      </c>
      <c r="B378" s="69" t="s">
        <v>95</v>
      </c>
      <c r="C378" s="70">
        <v>15003.0</v>
      </c>
      <c r="D378" s="152">
        <v>39.0</v>
      </c>
      <c r="E378" s="72">
        <v>0.3448275862068966</v>
      </c>
      <c r="F378" s="73">
        <f t="shared" si="3"/>
        <v>39</v>
      </c>
      <c r="G378" s="73"/>
      <c r="H378" s="73" t="s">
        <v>1400</v>
      </c>
      <c r="I378" s="73" t="s">
        <v>1400</v>
      </c>
      <c r="J378" s="74">
        <v>43910.85625</v>
      </c>
      <c r="K378" s="41">
        <v>39.0</v>
      </c>
      <c r="L378" s="41"/>
      <c r="M378" s="76"/>
      <c r="N378" s="76"/>
      <c r="O378" s="76"/>
      <c r="P378" s="103"/>
      <c r="Q378" s="111"/>
      <c r="R378" s="57"/>
      <c r="S378" s="83">
        <f t="shared" si="1"/>
        <v>0</v>
      </c>
      <c r="T378" s="87"/>
      <c r="U378" s="88"/>
      <c r="V378" s="90">
        <f>IFERROR(__xludf.DUMMYFUNCTION("IF(COUNTUNIQUE(T378:U378,R378)=3,1,0)"),0.0)</f>
        <v>0</v>
      </c>
      <c r="W378" s="90">
        <v>0.0</v>
      </c>
      <c r="X378" s="90">
        <v>39.0</v>
      </c>
      <c r="Y378" s="90"/>
      <c r="Z378" s="92"/>
      <c r="AA378" s="92"/>
      <c r="AB378" s="92"/>
      <c r="AC378" s="92"/>
      <c r="AD378" s="92"/>
      <c r="AE378" s="93"/>
      <c r="AF378" s="93"/>
      <c r="AG378" s="93"/>
      <c r="AH378" s="93"/>
      <c r="AI378" s="94">
        <v>15.0</v>
      </c>
      <c r="AJ378" s="38">
        <f t="shared" si="6"/>
        <v>1</v>
      </c>
    </row>
    <row r="379">
      <c r="A379" s="101" t="s">
        <v>1086</v>
      </c>
      <c r="B379" s="69" t="s">
        <v>164</v>
      </c>
      <c r="C379" s="70">
        <v>15087.0</v>
      </c>
      <c r="D379" s="152">
        <v>5.0</v>
      </c>
      <c r="E379" s="72">
        <v>0.25</v>
      </c>
      <c r="F379" s="73">
        <f t="shared" si="3"/>
        <v>5</v>
      </c>
      <c r="G379" s="73"/>
      <c r="H379" s="73" t="s">
        <v>1401</v>
      </c>
      <c r="I379" s="73" t="s">
        <v>1401</v>
      </c>
      <c r="J379" s="102">
        <v>43910.86111</v>
      </c>
      <c r="K379" s="41">
        <v>5.0</v>
      </c>
      <c r="L379" s="41"/>
      <c r="M379" s="77"/>
      <c r="N379" s="76"/>
      <c r="O379" s="76"/>
      <c r="P379" s="78"/>
      <c r="Q379" s="111"/>
      <c r="R379" s="57"/>
      <c r="S379" s="83">
        <f t="shared" si="1"/>
        <v>0</v>
      </c>
      <c r="T379" s="87"/>
      <c r="U379" s="88"/>
      <c r="V379" s="90">
        <f>IFERROR(__xludf.DUMMYFUNCTION("IF(COUNTUNIQUE(T379:U379,R379)=3,1,0)"),0.0)</f>
        <v>0</v>
      </c>
      <c r="W379" s="90">
        <v>0.0</v>
      </c>
      <c r="X379" s="90">
        <v>5.0</v>
      </c>
      <c r="Y379" s="90"/>
      <c r="Z379" s="92"/>
      <c r="AA379" s="92"/>
      <c r="AB379" s="92"/>
      <c r="AC379" s="92"/>
      <c r="AD379" s="92"/>
      <c r="AE379" s="93"/>
      <c r="AF379" s="93"/>
      <c r="AG379" s="93"/>
      <c r="AH379" s="93"/>
      <c r="AI379" s="94">
        <v>15.0</v>
      </c>
      <c r="AJ379" s="38">
        <f t="shared" si="6"/>
        <v>1</v>
      </c>
    </row>
    <row r="380">
      <c r="A380" s="69" t="s">
        <v>1090</v>
      </c>
      <c r="B380" s="69" t="s">
        <v>164</v>
      </c>
      <c r="C380" s="70">
        <v>15088.0</v>
      </c>
      <c r="D380" s="152">
        <v>15.0</v>
      </c>
      <c r="E380" s="72">
        <v>0.25</v>
      </c>
      <c r="F380" s="73">
        <f t="shared" si="3"/>
        <v>15</v>
      </c>
      <c r="G380" s="73"/>
      <c r="H380" s="73" t="s">
        <v>1402</v>
      </c>
      <c r="I380" s="73" t="s">
        <v>1402</v>
      </c>
      <c r="J380" s="74">
        <v>43910.86111</v>
      </c>
      <c r="K380" s="41">
        <v>15.0</v>
      </c>
      <c r="L380" s="41"/>
      <c r="M380" s="65">
        <v>290.0</v>
      </c>
      <c r="N380" s="65"/>
      <c r="O380" s="65"/>
      <c r="P380" s="78"/>
      <c r="Q380" s="111"/>
      <c r="R380" s="57"/>
      <c r="S380" s="83">
        <f t="shared" si="1"/>
        <v>0</v>
      </c>
      <c r="T380" s="87"/>
      <c r="U380" s="88"/>
      <c r="V380" s="90">
        <f>IFERROR(__xludf.DUMMYFUNCTION("IF(COUNTUNIQUE(T380:U380,R380)=3,1,0)"),0.0)</f>
        <v>0</v>
      </c>
      <c r="W380" s="90">
        <v>0.0</v>
      </c>
      <c r="X380" s="90">
        <v>15.0</v>
      </c>
      <c r="Y380" s="90"/>
      <c r="Z380" s="92"/>
      <c r="AA380" s="92"/>
      <c r="AB380" s="92"/>
      <c r="AC380" s="92"/>
      <c r="AD380" s="92"/>
      <c r="AE380" s="93"/>
      <c r="AF380" s="93"/>
      <c r="AG380" s="93"/>
      <c r="AH380" s="93"/>
      <c r="AI380" s="94">
        <v>15.0</v>
      </c>
      <c r="AJ380" s="38">
        <f t="shared" si="6"/>
        <v>1</v>
      </c>
    </row>
    <row r="381">
      <c r="A381" s="69" t="s">
        <v>1093</v>
      </c>
      <c r="B381" s="69" t="s">
        <v>164</v>
      </c>
      <c r="C381" s="70">
        <v>15089.0</v>
      </c>
      <c r="D381" s="152">
        <v>18.0</v>
      </c>
      <c r="E381" s="72">
        <v>0.6363636363636365</v>
      </c>
      <c r="F381" s="73">
        <f t="shared" si="3"/>
        <v>18</v>
      </c>
      <c r="G381" s="73"/>
      <c r="H381" s="73" t="s">
        <v>1403</v>
      </c>
      <c r="I381" s="73" t="s">
        <v>1403</v>
      </c>
      <c r="J381" s="74">
        <v>43910.86111</v>
      </c>
      <c r="K381" s="41">
        <v>18.0</v>
      </c>
      <c r="L381" s="41"/>
      <c r="M381" s="65">
        <v>53.0</v>
      </c>
      <c r="N381" s="65"/>
      <c r="O381" s="65"/>
      <c r="P381" s="78"/>
      <c r="Q381" s="111"/>
      <c r="R381" s="57"/>
      <c r="S381" s="83">
        <f t="shared" si="1"/>
        <v>0</v>
      </c>
      <c r="T381" s="87"/>
      <c r="U381" s="88"/>
      <c r="V381" s="90">
        <f>IFERROR(__xludf.DUMMYFUNCTION("IF(COUNTUNIQUE(T381:U381,R381)=3,1,0)"),0.0)</f>
        <v>0</v>
      </c>
      <c r="W381" s="90">
        <v>0.0</v>
      </c>
      <c r="X381" s="90">
        <v>18.0</v>
      </c>
      <c r="Y381" s="90"/>
      <c r="Z381" s="92"/>
      <c r="AA381" s="92"/>
      <c r="AB381" s="92"/>
      <c r="AC381" s="92"/>
      <c r="AD381" s="92"/>
      <c r="AE381" s="93"/>
      <c r="AF381" s="93"/>
      <c r="AG381" s="93"/>
      <c r="AH381" s="93"/>
      <c r="AI381" s="94">
        <v>15.0</v>
      </c>
      <c r="AJ381" s="38">
        <f t="shared" si="6"/>
        <v>1</v>
      </c>
    </row>
    <row r="382">
      <c r="A382" s="69" t="s">
        <v>1095</v>
      </c>
      <c r="B382" s="69" t="s">
        <v>164</v>
      </c>
      <c r="C382" s="70">
        <v>15090.0</v>
      </c>
      <c r="D382" s="152">
        <v>10.0</v>
      </c>
      <c r="E382" s="72">
        <v>0.4285714285714286</v>
      </c>
      <c r="F382" s="73">
        <f t="shared" si="3"/>
        <v>10</v>
      </c>
      <c r="G382" s="73">
        <v>10.0</v>
      </c>
      <c r="H382" s="73" t="s">
        <v>1404</v>
      </c>
      <c r="I382" s="73" t="s">
        <v>1404</v>
      </c>
      <c r="J382" s="74">
        <v>43910.66319</v>
      </c>
      <c r="K382" s="41">
        <v>10.0</v>
      </c>
      <c r="L382" s="41"/>
      <c r="M382" s="65">
        <v>139.0</v>
      </c>
      <c r="N382" s="65"/>
      <c r="O382" s="65"/>
      <c r="P382" s="78"/>
      <c r="Q382" s="77"/>
      <c r="R382" s="65"/>
      <c r="S382" s="83">
        <f t="shared" si="1"/>
        <v>0</v>
      </c>
      <c r="T382" s="139"/>
      <c r="U382" s="88"/>
      <c r="V382" s="90">
        <f>IFERROR(__xludf.DUMMYFUNCTION("IF(COUNTUNIQUE(T382:U382,R382)=3,1,0)"),0.0)</f>
        <v>0</v>
      </c>
      <c r="W382" s="90">
        <v>0.0</v>
      </c>
      <c r="X382" s="90">
        <v>10.0</v>
      </c>
      <c r="Y382" s="90"/>
      <c r="Z382" s="92"/>
      <c r="AA382" s="92"/>
      <c r="AB382" s="92"/>
      <c r="AC382" s="92"/>
      <c r="AD382" s="92"/>
      <c r="AE382" s="93"/>
      <c r="AF382" s="93"/>
      <c r="AG382" s="93"/>
      <c r="AH382" s="93"/>
      <c r="AI382" s="94">
        <v>15.0</v>
      </c>
      <c r="AJ382" s="38">
        <f t="shared" si="6"/>
        <v>1</v>
      </c>
    </row>
    <row r="383">
      <c r="A383" s="69" t="s">
        <v>1098</v>
      </c>
      <c r="B383" s="69" t="s">
        <v>164</v>
      </c>
      <c r="C383" s="70">
        <v>15091.0</v>
      </c>
      <c r="D383" s="152">
        <v>15.0</v>
      </c>
      <c r="E383" s="72">
        <v>0.36363636363636354</v>
      </c>
      <c r="F383" s="73">
        <f t="shared" si="3"/>
        <v>15</v>
      </c>
      <c r="G383" s="73">
        <v>15.0</v>
      </c>
      <c r="H383" s="73" t="s">
        <v>1405</v>
      </c>
      <c r="I383" s="73" t="s">
        <v>1405</v>
      </c>
      <c r="J383" s="74">
        <v>43910.70139</v>
      </c>
      <c r="K383" s="41">
        <v>15.0</v>
      </c>
      <c r="L383" s="65"/>
      <c r="M383" s="65"/>
      <c r="N383" s="65"/>
      <c r="O383" s="65"/>
      <c r="P383" s="78"/>
      <c r="Q383" s="77"/>
      <c r="R383" s="65"/>
      <c r="S383" s="83">
        <f t="shared" si="1"/>
        <v>0</v>
      </c>
      <c r="T383" s="87"/>
      <c r="U383" s="88"/>
      <c r="V383" s="90">
        <f>IFERROR(__xludf.DUMMYFUNCTION("IF(COUNTUNIQUE(T383:U383,R383)=3,1,0)"),0.0)</f>
        <v>0</v>
      </c>
      <c r="W383" s="90">
        <v>0.0</v>
      </c>
      <c r="X383" s="90">
        <v>15.0</v>
      </c>
      <c r="Y383" s="90"/>
      <c r="Z383" s="92"/>
      <c r="AA383" s="92"/>
      <c r="AB383" s="92"/>
      <c r="AC383" s="92"/>
      <c r="AD383" s="92"/>
      <c r="AE383" s="93"/>
      <c r="AF383" s="93"/>
      <c r="AG383" s="93"/>
      <c r="AH383" s="93"/>
      <c r="AI383" s="94">
        <v>15.0</v>
      </c>
      <c r="AJ383" s="38">
        <f t="shared" si="6"/>
        <v>1</v>
      </c>
    </row>
    <row r="384">
      <c r="A384" s="69" t="s">
        <v>1101</v>
      </c>
      <c r="B384" s="69" t="s">
        <v>164</v>
      </c>
      <c r="C384" s="70">
        <v>16077.0</v>
      </c>
      <c r="D384" s="152">
        <v>5.0</v>
      </c>
      <c r="E384" s="72">
        <v>0.0</v>
      </c>
      <c r="F384" s="73">
        <f t="shared" si="3"/>
        <v>5</v>
      </c>
      <c r="G384" s="73"/>
      <c r="H384" s="73" t="s">
        <v>1406</v>
      </c>
      <c r="I384" s="73" t="s">
        <v>1406</v>
      </c>
      <c r="J384" s="74">
        <v>43910.82917</v>
      </c>
      <c r="K384" s="41">
        <v>5.0</v>
      </c>
      <c r="L384" s="41"/>
      <c r="M384" s="76"/>
      <c r="N384" s="76" t="s">
        <v>1407</v>
      </c>
      <c r="O384" s="76"/>
      <c r="P384" s="78"/>
      <c r="Q384" s="111"/>
      <c r="R384" s="57"/>
      <c r="S384" s="83">
        <f t="shared" si="1"/>
        <v>0</v>
      </c>
      <c r="T384" s="228"/>
      <c r="U384" s="88"/>
      <c r="V384" s="90">
        <f>IFERROR(__xludf.DUMMYFUNCTION("IF(COUNTUNIQUE(T384:U384,R384)=3,1,0)"),0.0)</f>
        <v>0</v>
      </c>
      <c r="W384" s="90">
        <v>0.0</v>
      </c>
      <c r="X384" s="90">
        <v>5.0</v>
      </c>
      <c r="Y384" s="90"/>
      <c r="Z384" s="153"/>
      <c r="AA384" s="153"/>
      <c r="AB384" s="92"/>
      <c r="AC384" s="92"/>
      <c r="AD384" s="92"/>
      <c r="AE384" s="93"/>
      <c r="AF384" s="93"/>
      <c r="AG384" s="93"/>
      <c r="AH384" s="93"/>
      <c r="AI384" s="94">
        <v>16.0</v>
      </c>
      <c r="AJ384" s="38">
        <f t="shared" si="6"/>
        <v>1</v>
      </c>
    </row>
    <row r="385">
      <c r="A385" s="69" t="s">
        <v>1104</v>
      </c>
      <c r="B385" s="69" t="s">
        <v>164</v>
      </c>
      <c r="C385" s="70">
        <v>16061.0</v>
      </c>
      <c r="D385" s="152">
        <v>7.0</v>
      </c>
      <c r="E385" s="72">
        <v>0.75</v>
      </c>
      <c r="F385" s="73">
        <f t="shared" si="3"/>
        <v>7</v>
      </c>
      <c r="G385" s="73"/>
      <c r="H385" s="73" t="s">
        <v>1408</v>
      </c>
      <c r="I385" s="73" t="s">
        <v>1408</v>
      </c>
      <c r="J385" s="74">
        <v>43910.82917</v>
      </c>
      <c r="K385" s="41">
        <v>7.0</v>
      </c>
      <c r="L385" s="41">
        <v>1.0</v>
      </c>
      <c r="M385" s="76"/>
      <c r="N385" s="77" t="s">
        <v>1407</v>
      </c>
      <c r="O385" s="76"/>
      <c r="P385" s="78"/>
      <c r="Q385" s="111"/>
      <c r="R385" s="57"/>
      <c r="S385" s="83">
        <f t="shared" si="1"/>
        <v>0</v>
      </c>
      <c r="T385" s="87"/>
      <c r="U385" s="88"/>
      <c r="V385" s="90">
        <f>IFERROR(__xludf.DUMMYFUNCTION("IF(COUNTUNIQUE(T385:U385,R385)=3,1,0)"),0.0)</f>
        <v>0</v>
      </c>
      <c r="W385" s="90">
        <v>0.0</v>
      </c>
      <c r="X385" s="90">
        <v>7.0</v>
      </c>
      <c r="Y385" s="90"/>
      <c r="Z385" s="92"/>
      <c r="AA385" s="92"/>
      <c r="AB385" s="92"/>
      <c r="AC385" s="92"/>
      <c r="AD385" s="92"/>
      <c r="AE385" s="93"/>
      <c r="AF385" s="93"/>
      <c r="AG385" s="93"/>
      <c r="AH385" s="93"/>
      <c r="AI385" s="94">
        <v>16.0</v>
      </c>
      <c r="AJ385" s="38">
        <f t="shared" si="6"/>
        <v>1</v>
      </c>
    </row>
    <row r="386">
      <c r="A386" s="69" t="s">
        <v>1106</v>
      </c>
      <c r="B386" s="69" t="s">
        <v>95</v>
      </c>
      <c r="C386" s="70">
        <v>16056.0</v>
      </c>
      <c r="D386" s="152">
        <v>2.0</v>
      </c>
      <c r="E386" s="72">
        <v>1.0</v>
      </c>
      <c r="F386" s="73">
        <f t="shared" si="3"/>
        <v>2</v>
      </c>
      <c r="G386" s="73"/>
      <c r="H386" s="73" t="s">
        <v>1409</v>
      </c>
      <c r="I386" s="73" t="s">
        <v>1410</v>
      </c>
      <c r="J386" s="74">
        <v>43910.82917</v>
      </c>
      <c r="K386" s="41">
        <v>2.0</v>
      </c>
      <c r="L386" s="41">
        <v>1.0</v>
      </c>
      <c r="M386" s="77">
        <v>3.0</v>
      </c>
      <c r="N386" s="76"/>
      <c r="O386" s="76"/>
      <c r="P386" s="78"/>
      <c r="Q386" s="111"/>
      <c r="R386" s="57"/>
      <c r="S386" s="83">
        <f t="shared" si="1"/>
        <v>0</v>
      </c>
      <c r="T386" s="87"/>
      <c r="U386" s="88"/>
      <c r="V386" s="90">
        <f>IFERROR(__xludf.DUMMYFUNCTION("IF(COUNTUNIQUE(T386:U386,R386)=3,1,0)"),0.0)</f>
        <v>0</v>
      </c>
      <c r="W386" s="90">
        <v>0.0</v>
      </c>
      <c r="X386" s="90">
        <v>2.0</v>
      </c>
      <c r="Y386" s="90"/>
      <c r="Z386" s="92"/>
      <c r="AA386" s="92" t="s">
        <v>1411</v>
      </c>
      <c r="AB386" s="92"/>
      <c r="AC386" s="92"/>
      <c r="AD386" s="92"/>
      <c r="AE386" s="93"/>
      <c r="AF386" s="93"/>
      <c r="AG386" s="93"/>
      <c r="AH386" s="93"/>
      <c r="AI386" s="94">
        <v>16.0</v>
      </c>
      <c r="AJ386" s="38">
        <f t="shared" si="6"/>
        <v>1</v>
      </c>
    </row>
    <row r="387">
      <c r="A387" s="69" t="s">
        <v>1108</v>
      </c>
      <c r="B387" s="69" t="s">
        <v>95</v>
      </c>
      <c r="C387" s="70">
        <v>16051.0</v>
      </c>
      <c r="D387" s="152">
        <v>27.0</v>
      </c>
      <c r="E387" s="72">
        <v>0.6875</v>
      </c>
      <c r="F387" s="73">
        <f t="shared" si="3"/>
        <v>27</v>
      </c>
      <c r="G387" s="73"/>
      <c r="H387" s="73" t="s">
        <v>1412</v>
      </c>
      <c r="I387" s="73" t="s">
        <v>1412</v>
      </c>
      <c r="J387" s="74">
        <v>43910.82917</v>
      </c>
      <c r="K387" s="41">
        <v>27.0</v>
      </c>
      <c r="L387" s="41"/>
      <c r="M387" s="77"/>
      <c r="N387" s="77"/>
      <c r="O387" s="76"/>
      <c r="P387" s="78"/>
      <c r="Q387" s="111"/>
      <c r="R387" s="57"/>
      <c r="S387" s="83">
        <f t="shared" si="1"/>
        <v>0</v>
      </c>
      <c r="T387" s="139"/>
      <c r="U387" s="88"/>
      <c r="V387" s="90">
        <f>IFERROR(__xludf.DUMMYFUNCTION("IF(COUNTUNIQUE(T387:U387,R387)=3,1,0)"),0.0)</f>
        <v>0</v>
      </c>
      <c r="W387" s="90">
        <v>0.0</v>
      </c>
      <c r="X387" s="90">
        <v>27.0</v>
      </c>
      <c r="Y387" s="90"/>
      <c r="Z387" s="92"/>
      <c r="AA387" s="92"/>
      <c r="AB387" s="92"/>
      <c r="AC387" s="92"/>
      <c r="AD387" s="92"/>
      <c r="AE387" s="93"/>
      <c r="AF387" s="93"/>
      <c r="AG387" s="93"/>
      <c r="AH387" s="93"/>
      <c r="AI387" s="94">
        <v>16.0</v>
      </c>
      <c r="AJ387" s="38">
        <f t="shared" si="6"/>
        <v>1</v>
      </c>
    </row>
    <row r="388">
      <c r="A388" s="69" t="s">
        <v>1111</v>
      </c>
      <c r="B388" s="69" t="s">
        <v>95</v>
      </c>
      <c r="C388" s="70">
        <v>16052.0</v>
      </c>
      <c r="D388" s="152">
        <v>5.0</v>
      </c>
      <c r="E388" s="72">
        <v>0.0</v>
      </c>
      <c r="F388" s="73">
        <f t="shared" si="3"/>
        <v>5</v>
      </c>
      <c r="G388" s="73"/>
      <c r="H388" s="73" t="s">
        <v>1413</v>
      </c>
      <c r="I388" s="73" t="s">
        <v>1413</v>
      </c>
      <c r="J388" s="74">
        <v>43910.83264</v>
      </c>
      <c r="K388" s="41">
        <v>5.0</v>
      </c>
      <c r="L388" s="41"/>
      <c r="M388" s="76">
        <v>5.0</v>
      </c>
      <c r="N388" s="76"/>
      <c r="O388" s="76"/>
      <c r="P388" s="78"/>
      <c r="Q388" s="111"/>
      <c r="R388" s="57"/>
      <c r="S388" s="83">
        <f t="shared" si="1"/>
        <v>0</v>
      </c>
      <c r="T388" s="87"/>
      <c r="U388" s="88"/>
      <c r="V388" s="90">
        <f>IFERROR(__xludf.DUMMYFUNCTION("IF(COUNTUNIQUE(T388:U388,R388)=3,1,0)"),0.0)</f>
        <v>0</v>
      </c>
      <c r="W388" s="90">
        <v>0.0</v>
      </c>
      <c r="X388" s="90">
        <v>5.0</v>
      </c>
      <c r="Y388" s="90"/>
      <c r="Z388" s="92"/>
      <c r="AA388" s="92"/>
      <c r="AB388" s="92"/>
      <c r="AC388" s="92"/>
      <c r="AD388" s="92"/>
      <c r="AE388" s="93"/>
      <c r="AF388" s="93"/>
      <c r="AG388" s="93"/>
      <c r="AH388" s="93"/>
      <c r="AI388" s="94">
        <v>16.0</v>
      </c>
      <c r="AJ388" s="38">
        <f t="shared" si="6"/>
        <v>1</v>
      </c>
    </row>
    <row r="389">
      <c r="A389" s="69" t="s">
        <v>1113</v>
      </c>
      <c r="B389" s="69" t="s">
        <v>164</v>
      </c>
      <c r="C389" s="70">
        <v>16067.0</v>
      </c>
      <c r="D389" s="152">
        <v>7.0</v>
      </c>
      <c r="E389" s="72">
        <v>0.3999999999999999</v>
      </c>
      <c r="F389" s="73">
        <f t="shared" si="3"/>
        <v>7</v>
      </c>
      <c r="G389" s="73"/>
      <c r="H389" s="73" t="s">
        <v>1414</v>
      </c>
      <c r="I389" s="73" t="s">
        <v>1414</v>
      </c>
      <c r="J389" s="74">
        <v>43910.75</v>
      </c>
      <c r="K389" s="41">
        <v>7.0</v>
      </c>
      <c r="L389" s="41"/>
      <c r="M389" s="76"/>
      <c r="N389" s="76"/>
      <c r="O389" s="76"/>
      <c r="P389" s="78"/>
      <c r="Q389" s="77"/>
      <c r="R389" s="57"/>
      <c r="S389" s="83">
        <f t="shared" si="1"/>
        <v>0</v>
      </c>
      <c r="T389" s="87"/>
      <c r="U389" s="88"/>
      <c r="V389" s="90">
        <f>IFERROR(__xludf.DUMMYFUNCTION("IF(COUNTUNIQUE(T389:U389,R389)=3,1,0)"),0.0)</f>
        <v>0</v>
      </c>
      <c r="W389" s="90">
        <v>0.0</v>
      </c>
      <c r="X389" s="90">
        <v>7.0</v>
      </c>
      <c r="Y389" s="90"/>
      <c r="Z389" s="92"/>
      <c r="AA389" s="92"/>
      <c r="AB389" s="92"/>
      <c r="AC389" s="92"/>
      <c r="AD389" s="92"/>
      <c r="AE389" s="93"/>
      <c r="AF389" s="93"/>
      <c r="AG389" s="93"/>
      <c r="AH389" s="93"/>
      <c r="AI389" s="94">
        <v>16.0</v>
      </c>
      <c r="AJ389" s="38">
        <f t="shared" si="6"/>
        <v>1</v>
      </c>
    </row>
    <row r="390">
      <c r="A390" s="69" t="s">
        <v>1116</v>
      </c>
      <c r="B390" s="69" t="s">
        <v>164</v>
      </c>
      <c r="C390" s="70">
        <v>16076.0</v>
      </c>
      <c r="D390" s="152">
        <v>29.0</v>
      </c>
      <c r="E390" s="72">
        <v>0.9333333333333333</v>
      </c>
      <c r="F390" s="73">
        <f t="shared" si="3"/>
        <v>29</v>
      </c>
      <c r="G390" s="73"/>
      <c r="H390" s="73" t="s">
        <v>1415</v>
      </c>
      <c r="I390" s="73" t="s">
        <v>1415</v>
      </c>
      <c r="J390" s="74">
        <v>43910.4875</v>
      </c>
      <c r="K390" s="41">
        <v>29.0</v>
      </c>
      <c r="L390" s="41"/>
      <c r="M390" s="76"/>
      <c r="N390" s="77">
        <v>4.0</v>
      </c>
      <c r="O390" s="76"/>
      <c r="P390" s="78"/>
      <c r="Q390" s="77"/>
      <c r="R390" s="65"/>
      <c r="S390" s="83">
        <f t="shared" si="1"/>
        <v>0</v>
      </c>
      <c r="T390" s="87"/>
      <c r="U390" s="88"/>
      <c r="V390" s="90">
        <f>IFERROR(__xludf.DUMMYFUNCTION("IF(COUNTUNIQUE(T390:U390,R390)=3,1,0)"),0.0)</f>
        <v>0</v>
      </c>
      <c r="W390" s="90">
        <v>0.0</v>
      </c>
      <c r="X390" s="90">
        <v>29.0</v>
      </c>
      <c r="Y390" s="90"/>
      <c r="Z390" s="92"/>
      <c r="AA390" s="92"/>
      <c r="AB390" s="92"/>
      <c r="AC390" s="92"/>
      <c r="AD390" s="92"/>
      <c r="AE390" s="93"/>
      <c r="AF390" s="93"/>
      <c r="AG390" s="93"/>
      <c r="AH390" s="93"/>
      <c r="AI390" s="94">
        <v>16.0</v>
      </c>
      <c r="AJ390" s="38">
        <f t="shared" si="6"/>
        <v>1</v>
      </c>
    </row>
    <row r="391">
      <c r="A391" s="69" t="s">
        <v>1119</v>
      </c>
      <c r="B391" s="69" t="s">
        <v>164</v>
      </c>
      <c r="C391" s="70">
        <v>16069.0</v>
      </c>
      <c r="D391" s="152">
        <v>0.0</v>
      </c>
      <c r="E391" s="72">
        <v>0.0</v>
      </c>
      <c r="F391" s="73">
        <f t="shared" si="3"/>
        <v>0</v>
      </c>
      <c r="G391" s="73"/>
      <c r="H391" s="73" t="s">
        <v>1416</v>
      </c>
      <c r="I391" s="73" t="s">
        <v>1416</v>
      </c>
      <c r="J391" s="74">
        <v>43910.83542</v>
      </c>
      <c r="K391" s="41">
        <v>0.0</v>
      </c>
      <c r="L391" s="41"/>
      <c r="M391" s="76"/>
      <c r="N391" s="76"/>
      <c r="O391" s="76"/>
      <c r="P391" s="103"/>
      <c r="Q391" s="111"/>
      <c r="R391" s="57"/>
      <c r="S391" s="83">
        <f t="shared" si="1"/>
        <v>0</v>
      </c>
      <c r="T391" s="87"/>
      <c r="U391" s="161"/>
      <c r="V391" s="90">
        <f>IFERROR(__xludf.DUMMYFUNCTION("IF(COUNTUNIQUE(T391:U391,R391)=3,1,0)"),0.0)</f>
        <v>0</v>
      </c>
      <c r="W391" s="90">
        <v>0.0</v>
      </c>
      <c r="X391" s="90">
        <v>0.0</v>
      </c>
      <c r="Y391" s="90"/>
      <c r="Z391" s="98"/>
      <c r="AA391" s="98"/>
      <c r="AB391" s="98"/>
      <c r="AC391" s="98"/>
      <c r="AD391" s="98"/>
      <c r="AE391" s="112"/>
      <c r="AF391" s="112"/>
      <c r="AG391" s="112"/>
      <c r="AH391" s="112"/>
      <c r="AI391" s="94">
        <v>16.0</v>
      </c>
      <c r="AJ391" s="38" t="str">
        <f t="shared" si="6"/>
        <v>#DIV/0!</v>
      </c>
    </row>
    <row r="392">
      <c r="A392" s="69" t="s">
        <v>1121</v>
      </c>
      <c r="B392" s="69" t="s">
        <v>164</v>
      </c>
      <c r="C392" s="70">
        <v>16070.0</v>
      </c>
      <c r="D392" s="152">
        <v>5.0</v>
      </c>
      <c r="E392" s="72">
        <v>0.25</v>
      </c>
      <c r="F392" s="73">
        <f t="shared" si="3"/>
        <v>5</v>
      </c>
      <c r="G392" s="73"/>
      <c r="H392" s="73" t="s">
        <v>1417</v>
      </c>
      <c r="I392" s="73" t="s">
        <v>1417</v>
      </c>
      <c r="J392" s="74">
        <v>43910.0</v>
      </c>
      <c r="K392" s="41">
        <v>5.0</v>
      </c>
      <c r="L392" s="41"/>
      <c r="M392" s="76"/>
      <c r="N392" s="76"/>
      <c r="O392" s="76"/>
      <c r="P392" s="229"/>
      <c r="Q392" s="77"/>
      <c r="R392" s="65"/>
      <c r="S392" s="83">
        <f t="shared" si="1"/>
        <v>0</v>
      </c>
      <c r="T392" s="87"/>
      <c r="U392" s="88"/>
      <c r="V392" s="90">
        <f>IFERROR(__xludf.DUMMYFUNCTION("IF(COUNTUNIQUE(T392:U392,R392)=3,1,0)"),0.0)</f>
        <v>0</v>
      </c>
      <c r="W392" s="90">
        <v>0.0</v>
      </c>
      <c r="X392" s="90">
        <v>5.0</v>
      </c>
      <c r="Y392" s="90"/>
      <c r="Z392" s="92"/>
      <c r="AA392" s="92"/>
      <c r="AB392" s="92"/>
      <c r="AC392" s="92"/>
      <c r="AD392" s="92"/>
      <c r="AE392" s="93"/>
      <c r="AF392" s="93"/>
      <c r="AG392" s="93"/>
      <c r="AH392" s="93"/>
      <c r="AI392" s="94">
        <v>16.0</v>
      </c>
      <c r="AJ392" s="38">
        <f t="shared" si="6"/>
        <v>1</v>
      </c>
    </row>
    <row r="393">
      <c r="A393" s="69" t="s">
        <v>1124</v>
      </c>
      <c r="B393" s="69" t="s">
        <v>95</v>
      </c>
      <c r="C393" s="70">
        <v>16053.0</v>
      </c>
      <c r="D393" s="152">
        <v>55.0</v>
      </c>
      <c r="E393" s="72">
        <v>0.22222222222222232</v>
      </c>
      <c r="F393" s="73">
        <f t="shared" si="3"/>
        <v>55</v>
      </c>
      <c r="G393" s="73"/>
      <c r="H393" s="73" t="s">
        <v>1418</v>
      </c>
      <c r="I393" s="73" t="s">
        <v>1418</v>
      </c>
      <c r="J393" s="74">
        <v>43910.85069</v>
      </c>
      <c r="K393" s="41">
        <v>55.0</v>
      </c>
      <c r="L393" s="41"/>
      <c r="M393" s="76"/>
      <c r="N393" s="76"/>
      <c r="O393" s="77">
        <v>1.0</v>
      </c>
      <c r="P393" s="103"/>
      <c r="Q393" s="111"/>
      <c r="R393" s="57"/>
      <c r="S393" s="83">
        <f t="shared" si="1"/>
        <v>0</v>
      </c>
      <c r="T393" s="87"/>
      <c r="U393" s="88"/>
      <c r="V393" s="90">
        <f>IFERROR(__xludf.DUMMYFUNCTION("IF(COUNTUNIQUE(T393:U393,R393)=3,1,0)"),0.0)</f>
        <v>0</v>
      </c>
      <c r="W393" s="90">
        <v>0.0</v>
      </c>
      <c r="X393" s="90">
        <v>55.0</v>
      </c>
      <c r="Y393" s="90"/>
      <c r="Z393" s="92"/>
      <c r="AA393" s="92"/>
      <c r="AB393" s="92"/>
      <c r="AC393" s="92"/>
      <c r="AD393" s="92"/>
      <c r="AE393" s="93"/>
      <c r="AF393" s="93"/>
      <c r="AG393" s="93"/>
      <c r="AH393" s="93"/>
      <c r="AI393" s="94">
        <v>16.0</v>
      </c>
      <c r="AJ393" s="38">
        <f t="shared" si="6"/>
        <v>1</v>
      </c>
    </row>
    <row r="394">
      <c r="A394" s="69" t="s">
        <v>1127</v>
      </c>
      <c r="B394" s="69" t="s">
        <v>164</v>
      </c>
      <c r="C394" s="70">
        <v>16065.0</v>
      </c>
      <c r="D394" s="152">
        <v>10.0</v>
      </c>
      <c r="E394" s="72">
        <v>0.25</v>
      </c>
      <c r="F394" s="73">
        <f t="shared" si="3"/>
        <v>10</v>
      </c>
      <c r="G394" s="73"/>
      <c r="H394" s="73" t="s">
        <v>1419</v>
      </c>
      <c r="I394" s="73" t="s">
        <v>1420</v>
      </c>
      <c r="J394" s="74">
        <v>43910.83542</v>
      </c>
      <c r="K394" s="41">
        <v>10.0</v>
      </c>
      <c r="L394" s="41"/>
      <c r="M394" s="76"/>
      <c r="N394" s="76"/>
      <c r="O394" s="76"/>
      <c r="P394" s="103"/>
      <c r="Q394" s="111"/>
      <c r="R394" s="57"/>
      <c r="S394" s="83">
        <f t="shared" si="1"/>
        <v>0</v>
      </c>
      <c r="T394" s="87"/>
      <c r="U394" s="88"/>
      <c r="V394" s="90">
        <f>IFERROR(__xludf.DUMMYFUNCTION("IF(COUNTUNIQUE(T394:U394,R394)=3,1,0)"),0.0)</f>
        <v>0</v>
      </c>
      <c r="W394" s="90">
        <v>0.0</v>
      </c>
      <c r="X394" s="90">
        <v>10.0</v>
      </c>
      <c r="Y394" s="90"/>
      <c r="Z394" s="92"/>
      <c r="AA394" s="92"/>
      <c r="AB394" s="92"/>
      <c r="AC394" s="92"/>
      <c r="AD394" s="92"/>
      <c r="AE394" s="93"/>
      <c r="AF394" s="93"/>
      <c r="AG394" s="93"/>
      <c r="AH394" s="93"/>
      <c r="AI394" s="94">
        <v>16.0</v>
      </c>
      <c r="AJ394" s="38">
        <f t="shared" si="6"/>
        <v>1</v>
      </c>
    </row>
    <row r="395">
      <c r="A395" s="69" t="s">
        <v>1130</v>
      </c>
      <c r="B395" s="69" t="s">
        <v>164</v>
      </c>
      <c r="C395" s="70">
        <v>16062.0</v>
      </c>
      <c r="D395" s="152">
        <v>3.0</v>
      </c>
      <c r="E395" s="72">
        <v>0.5</v>
      </c>
      <c r="F395" s="73">
        <f t="shared" si="3"/>
        <v>3</v>
      </c>
      <c r="G395" s="73"/>
      <c r="H395" s="73" t="s">
        <v>1421</v>
      </c>
      <c r="I395" s="73" t="s">
        <v>1421</v>
      </c>
      <c r="J395" s="74">
        <v>43910.83542</v>
      </c>
      <c r="K395" s="41">
        <v>3.0</v>
      </c>
      <c r="L395" s="41"/>
      <c r="M395" s="76"/>
      <c r="N395" s="76"/>
      <c r="O395" s="76"/>
      <c r="P395" s="103"/>
      <c r="Q395" s="111"/>
      <c r="R395" s="57"/>
      <c r="S395" s="83">
        <f t="shared" si="1"/>
        <v>0</v>
      </c>
      <c r="T395" s="87"/>
      <c r="U395" s="88"/>
      <c r="V395" s="90">
        <f>IFERROR(__xludf.DUMMYFUNCTION("IF(COUNTUNIQUE(T395:U395,R395)=3,1,0)"),0.0)</f>
        <v>0</v>
      </c>
      <c r="W395" s="90">
        <v>0.0</v>
      </c>
      <c r="X395" s="90">
        <v>3.0</v>
      </c>
      <c r="Y395" s="90"/>
      <c r="Z395" s="92"/>
      <c r="AA395" s="92"/>
      <c r="AB395" s="92"/>
      <c r="AC395" s="92"/>
      <c r="AD395" s="92"/>
      <c r="AE395" s="93"/>
      <c r="AF395" s="93"/>
      <c r="AG395" s="93"/>
      <c r="AH395" s="93"/>
      <c r="AI395" s="94">
        <v>16.0</v>
      </c>
      <c r="AJ395" s="38">
        <f t="shared" si="6"/>
        <v>1</v>
      </c>
    </row>
    <row r="396">
      <c r="A396" s="101" t="s">
        <v>1136</v>
      </c>
      <c r="B396" s="69" t="s">
        <v>164</v>
      </c>
      <c r="C396" s="70">
        <v>16074.0</v>
      </c>
      <c r="D396" s="152">
        <v>14.0</v>
      </c>
      <c r="E396" s="72">
        <v>0.3999999999999999</v>
      </c>
      <c r="F396" s="73">
        <f t="shared" si="3"/>
        <v>14</v>
      </c>
      <c r="G396" s="73">
        <v>14.0</v>
      </c>
      <c r="H396" s="73" t="s">
        <v>1422</v>
      </c>
      <c r="I396" s="73" t="s">
        <v>1422</v>
      </c>
      <c r="J396" s="102">
        <v>43910.92</v>
      </c>
      <c r="K396" s="41">
        <v>14.0</v>
      </c>
      <c r="L396" s="41"/>
      <c r="M396" s="65">
        <v>235.0</v>
      </c>
      <c r="N396" s="65"/>
      <c r="O396" s="65"/>
      <c r="P396" s="65"/>
      <c r="Q396" s="77"/>
      <c r="R396" s="65"/>
      <c r="S396" s="83">
        <f t="shared" si="1"/>
        <v>0</v>
      </c>
      <c r="T396" s="87"/>
      <c r="U396" s="88"/>
      <c r="V396" s="90">
        <f>IFERROR(__xludf.DUMMYFUNCTION("IF(COUNTUNIQUE(T396:U396,R396)=3,1,0)"),0.0)</f>
        <v>0</v>
      </c>
      <c r="W396" s="90">
        <v>0.0</v>
      </c>
      <c r="X396" s="90">
        <v>14.0</v>
      </c>
      <c r="Y396" s="90"/>
      <c r="Z396" s="92"/>
      <c r="AA396" s="92"/>
      <c r="AB396" s="92"/>
      <c r="AC396" s="92"/>
      <c r="AD396" s="92"/>
      <c r="AE396" s="93"/>
      <c r="AF396" s="93"/>
      <c r="AG396" s="93"/>
      <c r="AH396" s="93"/>
      <c r="AI396" s="94">
        <v>16.0</v>
      </c>
      <c r="AJ396" s="38">
        <f t="shared" si="6"/>
        <v>1</v>
      </c>
    </row>
    <row r="397">
      <c r="A397" s="69" t="s">
        <v>1138</v>
      </c>
      <c r="B397" s="69" t="s">
        <v>164</v>
      </c>
      <c r="C397" s="70">
        <v>16075.0</v>
      </c>
      <c r="D397" s="152">
        <v>6.0</v>
      </c>
      <c r="E397" s="72">
        <v>0.19999999999999996</v>
      </c>
      <c r="F397" s="73">
        <f t="shared" si="3"/>
        <v>6</v>
      </c>
      <c r="G397" s="73"/>
      <c r="H397" s="73" t="s">
        <v>1423</v>
      </c>
      <c r="I397" s="73" t="s">
        <v>1423</v>
      </c>
      <c r="J397" s="74">
        <v>43910.83542</v>
      </c>
      <c r="K397" s="41">
        <v>6.0</v>
      </c>
      <c r="L397" s="41"/>
      <c r="M397" s="65"/>
      <c r="N397" s="65"/>
      <c r="O397" s="65"/>
      <c r="P397" s="103"/>
      <c r="Q397" s="111"/>
      <c r="R397" s="57"/>
      <c r="S397" s="83">
        <f t="shared" si="1"/>
        <v>0</v>
      </c>
      <c r="T397" s="87"/>
      <c r="U397" s="88"/>
      <c r="V397" s="90">
        <f>IFERROR(__xludf.DUMMYFUNCTION("IF(COUNTUNIQUE(T397:U397,R397)=3,1,0)"),0.0)</f>
        <v>0</v>
      </c>
      <c r="W397" s="90">
        <v>0.0</v>
      </c>
      <c r="X397" s="90">
        <v>6.0</v>
      </c>
      <c r="Y397" s="90"/>
      <c r="Z397" s="92"/>
      <c r="AA397" s="92"/>
      <c r="AB397" s="92"/>
      <c r="AC397" s="92"/>
      <c r="AD397" s="92"/>
      <c r="AE397" s="93"/>
      <c r="AF397" s="93"/>
      <c r="AG397" s="93"/>
      <c r="AH397" s="93"/>
      <c r="AI397" s="94">
        <v>16.0</v>
      </c>
      <c r="AJ397" s="38">
        <f t="shared" si="6"/>
        <v>1</v>
      </c>
    </row>
    <row r="398">
      <c r="A398" s="101" t="s">
        <v>1142</v>
      </c>
      <c r="B398" s="69" t="s">
        <v>164</v>
      </c>
      <c r="C398" s="70">
        <v>16073.0</v>
      </c>
      <c r="D398" s="152">
        <v>12.0</v>
      </c>
      <c r="E398" s="72">
        <v>0.5</v>
      </c>
      <c r="F398" s="73">
        <f t="shared" si="3"/>
        <v>12</v>
      </c>
      <c r="G398" s="73"/>
      <c r="H398" s="73" t="s">
        <v>1424</v>
      </c>
      <c r="I398" s="73" t="s">
        <v>1425</v>
      </c>
      <c r="J398" s="102">
        <v>43910.83542</v>
      </c>
      <c r="K398" s="41">
        <v>12.0</v>
      </c>
      <c r="L398" s="41"/>
      <c r="M398" s="57"/>
      <c r="N398" s="57"/>
      <c r="O398" s="57"/>
      <c r="P398" s="103"/>
      <c r="Q398" s="111"/>
      <c r="R398" s="57"/>
      <c r="S398" s="83">
        <f t="shared" si="1"/>
        <v>0</v>
      </c>
      <c r="T398" s="87"/>
      <c r="U398" s="161"/>
      <c r="V398" s="90">
        <f>IFERROR(__xludf.DUMMYFUNCTION("IF(COUNTUNIQUE(T398:U398,R398)=3,1,0)"),0.0)</f>
        <v>0</v>
      </c>
      <c r="W398" s="90">
        <v>0.0</v>
      </c>
      <c r="X398" s="90">
        <v>12.0</v>
      </c>
      <c r="Y398" s="90"/>
      <c r="Z398" s="98"/>
      <c r="AA398" s="98"/>
      <c r="AB398" s="98"/>
      <c r="AC398" s="98"/>
      <c r="AD398" s="98"/>
      <c r="AE398" s="112"/>
      <c r="AF398" s="112"/>
      <c r="AG398" s="112"/>
      <c r="AH398" s="112"/>
      <c r="AI398" s="94">
        <v>16.0</v>
      </c>
      <c r="AJ398" s="38">
        <f t="shared" si="6"/>
        <v>1</v>
      </c>
    </row>
    <row r="399">
      <c r="A399" s="101" t="s">
        <v>1144</v>
      </c>
      <c r="B399" s="69" t="s">
        <v>164</v>
      </c>
      <c r="C399" s="70">
        <v>16066.0</v>
      </c>
      <c r="D399" s="152">
        <v>9.0</v>
      </c>
      <c r="E399" s="72">
        <v>0.8</v>
      </c>
      <c r="F399" s="73">
        <f t="shared" si="3"/>
        <v>9</v>
      </c>
      <c r="G399" s="73"/>
      <c r="H399" s="73" t="s">
        <v>1426</v>
      </c>
      <c r="I399" s="73" t="s">
        <v>1426</v>
      </c>
      <c r="J399" s="102">
        <v>43910.85139</v>
      </c>
      <c r="K399" s="41">
        <v>9.0</v>
      </c>
      <c r="L399" s="41"/>
      <c r="M399" s="65"/>
      <c r="N399" s="65"/>
      <c r="O399" s="65"/>
      <c r="P399" s="78"/>
      <c r="Q399" s="111"/>
      <c r="R399" s="57"/>
      <c r="S399" s="83">
        <f t="shared" si="1"/>
        <v>0</v>
      </c>
      <c r="T399" s="87"/>
      <c r="U399" s="88"/>
      <c r="V399" s="90">
        <f>IFERROR(__xludf.DUMMYFUNCTION("IF(COUNTUNIQUE(T399:U399,R399)=3,1,0)"),0.0)</f>
        <v>0</v>
      </c>
      <c r="W399" s="90">
        <v>0.0</v>
      </c>
      <c r="X399" s="90">
        <v>9.0</v>
      </c>
      <c r="Y399" s="90"/>
      <c r="Z399" s="92"/>
      <c r="AA399" s="92"/>
      <c r="AB399" s="92"/>
      <c r="AC399" s="92"/>
      <c r="AD399" s="92"/>
      <c r="AE399" s="93"/>
      <c r="AF399" s="93"/>
      <c r="AG399" s="93"/>
      <c r="AH399" s="93"/>
      <c r="AI399" s="94">
        <v>16.0</v>
      </c>
      <c r="AJ399" s="38">
        <f t="shared" si="6"/>
        <v>1</v>
      </c>
    </row>
    <row r="400">
      <c r="A400" s="69" t="s">
        <v>1133</v>
      </c>
      <c r="B400" s="69" t="s">
        <v>164</v>
      </c>
      <c r="C400" s="70">
        <v>16068.0</v>
      </c>
      <c r="D400" s="152">
        <v>2.0</v>
      </c>
      <c r="E400" s="72">
        <v>1.0</v>
      </c>
      <c r="F400" s="73">
        <f t="shared" si="3"/>
        <v>2</v>
      </c>
      <c r="G400" s="73"/>
      <c r="H400" s="73" t="s">
        <v>1427</v>
      </c>
      <c r="I400" s="73" t="s">
        <v>1427</v>
      </c>
      <c r="J400" s="74">
        <v>43910.85139</v>
      </c>
      <c r="K400" s="41">
        <v>2.0</v>
      </c>
      <c r="L400" s="41"/>
      <c r="M400" s="65"/>
      <c r="N400" s="65"/>
      <c r="O400" s="65"/>
      <c r="P400" s="78"/>
      <c r="Q400" s="111"/>
      <c r="R400" s="57"/>
      <c r="S400" s="83">
        <f t="shared" si="1"/>
        <v>0</v>
      </c>
      <c r="T400" s="87"/>
      <c r="U400" s="88"/>
      <c r="V400" s="90">
        <f>IFERROR(__xludf.DUMMYFUNCTION("IF(COUNTUNIQUE(T400:U400,R400)=3,1,0)"),0.0)</f>
        <v>0</v>
      </c>
      <c r="W400" s="90">
        <v>0.0</v>
      </c>
      <c r="X400" s="90">
        <v>2.0</v>
      </c>
      <c r="Y400" s="90"/>
      <c r="Z400" s="92"/>
      <c r="AA400" s="92"/>
      <c r="AB400" s="92"/>
      <c r="AC400" s="92"/>
      <c r="AD400" s="92"/>
      <c r="AE400" s="93"/>
      <c r="AF400" s="93"/>
      <c r="AG400" s="93"/>
      <c r="AH400" s="93"/>
      <c r="AI400" s="94">
        <v>16.0</v>
      </c>
      <c r="AJ400" s="38">
        <f t="shared" si="6"/>
        <v>1</v>
      </c>
    </row>
    <row r="401">
      <c r="A401" s="69" t="s">
        <v>1147</v>
      </c>
      <c r="B401" s="69" t="s">
        <v>164</v>
      </c>
      <c r="C401" s="70">
        <v>16072.0</v>
      </c>
      <c r="D401" s="152">
        <v>3.0</v>
      </c>
      <c r="E401" s="152" t="s">
        <v>42</v>
      </c>
      <c r="F401" s="73">
        <f t="shared" si="3"/>
        <v>3</v>
      </c>
      <c r="G401" s="73">
        <v>3.0</v>
      </c>
      <c r="H401" s="73" t="s">
        <v>1428</v>
      </c>
      <c r="I401" s="73" t="s">
        <v>1428</v>
      </c>
      <c r="J401" s="74">
        <v>43910.65625</v>
      </c>
      <c r="K401" s="41">
        <v>3.0</v>
      </c>
      <c r="L401" s="41"/>
      <c r="M401" s="65"/>
      <c r="N401" s="65"/>
      <c r="O401" s="65"/>
      <c r="P401" s="78"/>
      <c r="Q401" s="77"/>
      <c r="R401" s="65"/>
      <c r="S401" s="83">
        <f t="shared" si="1"/>
        <v>0</v>
      </c>
      <c r="T401" s="87"/>
      <c r="U401" s="88"/>
      <c r="V401" s="90">
        <f>IFERROR(__xludf.DUMMYFUNCTION("IF(COUNTUNIQUE(T401:U401,R401)=3,1,0)"),0.0)</f>
        <v>0</v>
      </c>
      <c r="W401" s="90">
        <v>0.0</v>
      </c>
      <c r="X401" s="90">
        <v>3.0</v>
      </c>
      <c r="Y401" s="90"/>
      <c r="Z401" s="92"/>
      <c r="AA401" s="92"/>
      <c r="AB401" s="92"/>
      <c r="AC401" s="92"/>
      <c r="AD401" s="92"/>
      <c r="AE401" s="93"/>
      <c r="AF401" s="93"/>
      <c r="AG401" s="93"/>
      <c r="AH401" s="93"/>
      <c r="AI401" s="94">
        <v>16.0</v>
      </c>
      <c r="AJ401" s="38">
        <f t="shared" si="6"/>
        <v>1</v>
      </c>
    </row>
    <row r="402">
      <c r="A402" s="69" t="s">
        <v>1149</v>
      </c>
      <c r="B402" s="69" t="s">
        <v>95</v>
      </c>
      <c r="C402" s="70">
        <v>16054.0</v>
      </c>
      <c r="D402" s="152">
        <v>1.0</v>
      </c>
      <c r="E402" s="72">
        <v>0.0</v>
      </c>
      <c r="F402" s="73">
        <f t="shared" si="3"/>
        <v>1</v>
      </c>
      <c r="G402" s="73"/>
      <c r="H402" s="73" t="s">
        <v>1429</v>
      </c>
      <c r="I402" s="73" t="s">
        <v>1429</v>
      </c>
      <c r="J402" s="74">
        <v>43910.85139</v>
      </c>
      <c r="K402" s="41">
        <v>1.0</v>
      </c>
      <c r="L402" s="41"/>
      <c r="M402" s="65"/>
      <c r="N402" s="65"/>
      <c r="O402" s="65"/>
      <c r="P402" s="78"/>
      <c r="Q402" s="111"/>
      <c r="R402" s="57"/>
      <c r="S402" s="83">
        <f t="shared" si="1"/>
        <v>0</v>
      </c>
      <c r="T402" s="87"/>
      <c r="U402" s="170"/>
      <c r="V402" s="90">
        <f>IFERROR(__xludf.DUMMYFUNCTION("IF(COUNTUNIQUE(T402:U402,R402)=3,1,0)"),0.0)</f>
        <v>0</v>
      </c>
      <c r="W402" s="90">
        <v>0.0</v>
      </c>
      <c r="X402" s="90">
        <v>1.0</v>
      </c>
      <c r="Y402" s="90"/>
      <c r="Z402" s="92"/>
      <c r="AA402" s="92"/>
      <c r="AB402" s="92"/>
      <c r="AC402" s="92"/>
      <c r="AD402" s="92"/>
      <c r="AE402" s="93"/>
      <c r="AF402" s="93"/>
      <c r="AG402" s="93"/>
      <c r="AH402" s="93"/>
      <c r="AI402" s="94">
        <v>16.0</v>
      </c>
      <c r="AJ402" s="38">
        <f t="shared" si="6"/>
        <v>1</v>
      </c>
    </row>
    <row r="403">
      <c r="A403" s="101" t="s">
        <v>1153</v>
      </c>
      <c r="B403" s="69" t="s">
        <v>164</v>
      </c>
      <c r="C403" s="70">
        <v>16064.0</v>
      </c>
      <c r="D403" s="152">
        <v>5.0</v>
      </c>
      <c r="E403" s="72">
        <v>0.0</v>
      </c>
      <c r="F403" s="73">
        <f t="shared" si="3"/>
        <v>5</v>
      </c>
      <c r="G403" s="73"/>
      <c r="H403" s="73" t="s">
        <v>1430</v>
      </c>
      <c r="I403" s="73" t="s">
        <v>1430</v>
      </c>
      <c r="J403" s="102">
        <v>43910.85139</v>
      </c>
      <c r="K403" s="41">
        <v>5.0</v>
      </c>
      <c r="L403" s="41"/>
      <c r="M403" s="65"/>
      <c r="N403" s="65"/>
      <c r="O403" s="65"/>
      <c r="P403" s="78"/>
      <c r="Q403" s="111"/>
      <c r="R403" s="57"/>
      <c r="S403" s="83">
        <f t="shared" si="1"/>
        <v>0</v>
      </c>
      <c r="T403" s="87"/>
      <c r="U403" s="88"/>
      <c r="V403" s="90">
        <f>IFERROR(__xludf.DUMMYFUNCTION("IF(COUNTUNIQUE(T403:U403,R403)=3,1,0)"),0.0)</f>
        <v>0</v>
      </c>
      <c r="W403" s="90">
        <v>0.0</v>
      </c>
      <c r="X403" s="90">
        <v>5.0</v>
      </c>
      <c r="Y403" s="90"/>
      <c r="Z403" s="92"/>
      <c r="AA403" s="92"/>
      <c r="AB403" s="92"/>
      <c r="AC403" s="92"/>
      <c r="AD403" s="92"/>
      <c r="AE403" s="93"/>
      <c r="AF403" s="93"/>
      <c r="AG403" s="93"/>
      <c r="AH403" s="93"/>
      <c r="AI403" s="94">
        <v>16.0</v>
      </c>
      <c r="AJ403" s="38">
        <f t="shared" si="6"/>
        <v>1</v>
      </c>
    </row>
    <row r="404">
      <c r="A404" s="69" t="s">
        <v>1155</v>
      </c>
      <c r="B404" s="69" t="s">
        <v>164</v>
      </c>
      <c r="C404" s="70">
        <v>16063.0</v>
      </c>
      <c r="D404" s="152">
        <v>10.0</v>
      </c>
      <c r="E404" s="72">
        <v>1.0</v>
      </c>
      <c r="F404" s="73">
        <f t="shared" si="3"/>
        <v>10</v>
      </c>
      <c r="G404" s="73"/>
      <c r="H404" s="73" t="s">
        <v>1410</v>
      </c>
      <c r="I404" s="73" t="s">
        <v>1410</v>
      </c>
      <c r="J404" s="74">
        <v>43910.64583</v>
      </c>
      <c r="K404" s="41">
        <v>10.0</v>
      </c>
      <c r="L404" s="41">
        <v>1.0</v>
      </c>
      <c r="M404" s="65">
        <v>95.0</v>
      </c>
      <c r="N404" s="65"/>
      <c r="O404" s="65"/>
      <c r="P404" s="78"/>
      <c r="Q404" s="77"/>
      <c r="R404" s="65"/>
      <c r="S404" s="83">
        <f t="shared" si="1"/>
        <v>0</v>
      </c>
      <c r="T404" s="87"/>
      <c r="U404" s="88"/>
      <c r="V404" s="90">
        <f>IFERROR(__xludf.DUMMYFUNCTION("IF(COUNTUNIQUE(T404:U404,R404)=3,1,0)"),0.0)</f>
        <v>0</v>
      </c>
      <c r="W404" s="90">
        <v>0.0</v>
      </c>
      <c r="X404" s="90">
        <v>10.0</v>
      </c>
      <c r="Y404" s="90"/>
      <c r="Z404" s="92"/>
      <c r="AA404" s="92"/>
      <c r="AB404" s="92"/>
      <c r="AC404" s="92"/>
      <c r="AD404" s="92"/>
      <c r="AE404" s="93"/>
      <c r="AF404" s="93"/>
      <c r="AG404" s="93"/>
      <c r="AH404" s="93"/>
      <c r="AI404" s="94">
        <v>16.0</v>
      </c>
      <c r="AJ404" s="38">
        <f t="shared" si="6"/>
        <v>1</v>
      </c>
    </row>
    <row r="405">
      <c r="A405" s="69" t="s">
        <v>1158</v>
      </c>
      <c r="B405" s="69" t="s">
        <v>95</v>
      </c>
      <c r="C405" s="70">
        <v>16055.0</v>
      </c>
      <c r="D405" s="152">
        <v>11.0</v>
      </c>
      <c r="E405" s="72">
        <v>0.0</v>
      </c>
      <c r="F405" s="73">
        <f t="shared" si="3"/>
        <v>11</v>
      </c>
      <c r="G405" s="73"/>
      <c r="H405" s="73" t="s">
        <v>1431</v>
      </c>
      <c r="I405" s="73" t="s">
        <v>1431</v>
      </c>
      <c r="J405" s="74">
        <v>43910.85486</v>
      </c>
      <c r="K405" s="41">
        <v>11.0</v>
      </c>
      <c r="L405" s="41"/>
      <c r="M405" s="65"/>
      <c r="N405" s="65"/>
      <c r="O405" s="65"/>
      <c r="P405" s="78"/>
      <c r="Q405" s="111"/>
      <c r="R405" s="65"/>
      <c r="S405" s="83">
        <f t="shared" si="1"/>
        <v>0</v>
      </c>
      <c r="T405" s="87"/>
      <c r="U405" s="88"/>
      <c r="V405" s="90">
        <f>IFERROR(__xludf.DUMMYFUNCTION("IF(COUNTUNIQUE(T405:U405,R405)=3,1,0)"),0.0)</f>
        <v>0</v>
      </c>
      <c r="W405" s="90">
        <v>0.0</v>
      </c>
      <c r="X405" s="90">
        <v>11.0</v>
      </c>
      <c r="Y405" s="90"/>
      <c r="Z405" s="92"/>
      <c r="AA405" s="92"/>
      <c r="AB405" s="92"/>
      <c r="AC405" s="92"/>
      <c r="AD405" s="92"/>
      <c r="AE405" s="93"/>
      <c r="AF405" s="93"/>
      <c r="AG405" s="93"/>
      <c r="AH405" s="93"/>
      <c r="AI405" s="94">
        <v>16.0</v>
      </c>
      <c r="AJ405" s="38">
        <f t="shared" si="6"/>
        <v>1</v>
      </c>
    </row>
    <row r="406">
      <c r="A406" s="69" t="s">
        <v>1161</v>
      </c>
      <c r="B406" s="69" t="s">
        <v>164</v>
      </c>
      <c r="C406" s="70">
        <v>16071.0</v>
      </c>
      <c r="D406" s="152">
        <v>5.0</v>
      </c>
      <c r="E406" s="72">
        <v>0.25</v>
      </c>
      <c r="F406" s="73">
        <f t="shared" si="3"/>
        <v>5</v>
      </c>
      <c r="G406" s="73"/>
      <c r="H406" s="73" t="s">
        <v>1432</v>
      </c>
      <c r="I406" s="73" t="s">
        <v>1432</v>
      </c>
      <c r="J406" s="74">
        <v>43910.45833</v>
      </c>
      <c r="K406" s="41">
        <v>5.0</v>
      </c>
      <c r="L406" s="41"/>
      <c r="M406" s="65"/>
      <c r="N406" s="65"/>
      <c r="O406" s="65"/>
      <c r="P406" s="78"/>
      <c r="Q406" s="77"/>
      <c r="R406" s="65"/>
      <c r="S406" s="83">
        <f t="shared" si="1"/>
        <v>0</v>
      </c>
      <c r="T406" s="87"/>
      <c r="U406" s="88"/>
      <c r="V406" s="90">
        <f>IFERROR(__xludf.DUMMYFUNCTION("IF(COUNTUNIQUE(T406:U406,R406)=3,1,0)"),0.0)</f>
        <v>0</v>
      </c>
      <c r="W406" s="90">
        <v>0.0</v>
      </c>
      <c r="X406" s="90">
        <v>5.0</v>
      </c>
      <c r="Y406" s="90"/>
      <c r="Z406" s="92"/>
      <c r="AA406" s="92"/>
      <c r="AB406" s="92"/>
      <c r="AC406" s="92"/>
      <c r="AD406" s="92"/>
      <c r="AE406" s="93"/>
      <c r="AF406" s="93"/>
      <c r="AG406" s="93"/>
      <c r="AH406" s="93"/>
      <c r="AI406" s="94">
        <v>16.0</v>
      </c>
      <c r="AJ406" s="38">
        <f t="shared" si="6"/>
        <v>1</v>
      </c>
    </row>
    <row r="407">
      <c r="A407" s="230"/>
      <c r="B407" s="230"/>
      <c r="C407" s="231"/>
      <c r="D407" s="232"/>
      <c r="E407" s="232"/>
      <c r="F407" s="166"/>
      <c r="G407" s="166"/>
      <c r="H407" s="166"/>
      <c r="I407" s="166"/>
      <c r="J407" s="230"/>
      <c r="K407" s="8"/>
      <c r="L407" s="233"/>
      <c r="M407" s="233"/>
      <c r="N407" s="233"/>
      <c r="O407" s="233"/>
      <c r="P407" s="233"/>
      <c r="Q407" s="233"/>
      <c r="R407" s="233"/>
      <c r="S407" s="234"/>
      <c r="T407" s="235"/>
      <c r="U407" s="236"/>
      <c r="V407" s="237"/>
      <c r="W407" s="237"/>
      <c r="X407" s="238"/>
      <c r="Y407" s="238"/>
      <c r="Z407" s="234"/>
      <c r="AA407" s="239"/>
      <c r="AB407" s="239"/>
      <c r="AC407" s="239"/>
      <c r="AD407" s="239"/>
      <c r="AE407" s="240"/>
      <c r="AF407" s="240"/>
      <c r="AG407" s="240"/>
      <c r="AH407" s="240"/>
      <c r="AI407" s="241"/>
      <c r="AJ407" s="38"/>
    </row>
    <row r="408">
      <c r="A408" s="75"/>
      <c r="B408" s="75"/>
      <c r="C408" s="75"/>
      <c r="D408" s="242"/>
      <c r="E408" s="242"/>
      <c r="F408" s="75"/>
      <c r="G408" s="75"/>
      <c r="H408" s="75"/>
      <c r="I408" s="75"/>
      <c r="J408" s="75"/>
      <c r="K408" s="8"/>
      <c r="L408" s="233"/>
      <c r="M408" s="233"/>
      <c r="N408" s="233"/>
      <c r="O408" s="233"/>
      <c r="P408" s="233"/>
      <c r="Q408" s="233"/>
      <c r="R408" s="233"/>
      <c r="S408" s="234"/>
      <c r="T408" s="235"/>
      <c r="U408" s="236"/>
      <c r="V408" s="237"/>
      <c r="W408" s="237"/>
      <c r="X408" s="238"/>
      <c r="Y408" s="238"/>
      <c r="Z408" s="234"/>
      <c r="AA408" s="239"/>
      <c r="AB408" s="239"/>
      <c r="AC408" s="239"/>
      <c r="AD408" s="239"/>
      <c r="AE408" s="240"/>
      <c r="AF408" s="240"/>
      <c r="AG408" s="240"/>
      <c r="AH408" s="240"/>
      <c r="AI408" s="241"/>
      <c r="AJ408" s="243"/>
    </row>
    <row r="409">
      <c r="A409" s="75"/>
      <c r="B409" s="75"/>
      <c r="C409" s="75"/>
      <c r="D409" s="242"/>
      <c r="E409" s="242"/>
      <c r="F409" s="75"/>
      <c r="G409" s="75"/>
      <c r="H409" s="75"/>
      <c r="I409" s="75"/>
      <c r="J409" s="75"/>
      <c r="K409" s="8"/>
      <c r="L409" s="233"/>
      <c r="M409" s="233"/>
      <c r="N409" s="233"/>
      <c r="O409" s="233"/>
      <c r="P409" s="233"/>
      <c r="Q409" s="233"/>
      <c r="R409" s="233"/>
      <c r="S409" s="234"/>
      <c r="T409" s="235"/>
      <c r="U409" s="236"/>
      <c r="V409" s="237"/>
      <c r="W409" s="237"/>
      <c r="X409" s="238"/>
      <c r="Y409" s="238"/>
      <c r="Z409" s="234"/>
      <c r="AA409" s="239"/>
      <c r="AB409" s="239"/>
      <c r="AC409" s="239"/>
      <c r="AD409" s="239"/>
      <c r="AE409" s="240"/>
      <c r="AF409" s="240"/>
      <c r="AG409" s="240"/>
      <c r="AH409" s="240"/>
      <c r="AI409" s="241"/>
      <c r="AJ409" s="243"/>
    </row>
    <row r="410">
      <c r="A410" s="75"/>
      <c r="B410" s="75"/>
      <c r="C410" s="75"/>
      <c r="D410" s="242"/>
      <c r="E410" s="242"/>
      <c r="F410" s="75"/>
      <c r="G410" s="75"/>
      <c r="H410" s="75"/>
      <c r="I410" s="75"/>
      <c r="J410" s="75"/>
      <c r="K410" s="8"/>
      <c r="L410" s="233"/>
      <c r="M410" s="233"/>
      <c r="N410" s="233"/>
      <c r="O410" s="233"/>
      <c r="P410" s="233"/>
      <c r="Q410" s="233"/>
      <c r="R410" s="233"/>
      <c r="S410" s="234"/>
      <c r="T410" s="235"/>
      <c r="U410" s="236"/>
      <c r="V410" s="237"/>
      <c r="W410" s="237"/>
      <c r="X410" s="238"/>
      <c r="Y410" s="238"/>
      <c r="Z410" s="234"/>
      <c r="AA410" s="239"/>
      <c r="AB410" s="239"/>
      <c r="AC410" s="239"/>
      <c r="AD410" s="239"/>
      <c r="AE410" s="240"/>
      <c r="AF410" s="240"/>
      <c r="AG410" s="240"/>
      <c r="AH410" s="240"/>
      <c r="AI410" s="244"/>
      <c r="AJ410" s="242"/>
    </row>
    <row r="411">
      <c r="A411" s="75"/>
      <c r="B411" s="75"/>
      <c r="C411" s="75"/>
      <c r="D411" s="242"/>
      <c r="E411" s="242"/>
      <c r="F411" s="75"/>
      <c r="G411" s="75"/>
      <c r="H411" s="75"/>
      <c r="I411" s="75"/>
      <c r="J411" s="75"/>
      <c r="K411" s="8"/>
      <c r="L411" s="233"/>
      <c r="M411" s="233"/>
      <c r="N411" s="233"/>
      <c r="O411" s="233"/>
      <c r="P411" s="233"/>
      <c r="Q411" s="233"/>
      <c r="R411" s="233"/>
      <c r="S411" s="234"/>
      <c r="T411" s="235"/>
      <c r="U411" s="236"/>
      <c r="V411" s="237"/>
      <c r="W411" s="237"/>
      <c r="X411" s="238"/>
      <c r="Y411" s="238"/>
      <c r="Z411" s="234"/>
      <c r="AA411" s="239"/>
      <c r="AB411" s="239"/>
      <c r="AC411" s="239"/>
      <c r="AD411" s="239"/>
      <c r="AE411" s="240"/>
      <c r="AF411" s="240"/>
      <c r="AG411" s="240"/>
      <c r="AH411" s="240"/>
      <c r="AI411" s="244"/>
      <c r="AJ411" s="242"/>
    </row>
    <row r="412">
      <c r="A412" s="75"/>
      <c r="B412" s="75"/>
      <c r="C412" s="75"/>
      <c r="D412" s="242"/>
      <c r="E412" s="242"/>
      <c r="F412" s="75"/>
      <c r="G412" s="75"/>
      <c r="H412" s="75"/>
      <c r="I412" s="75"/>
      <c r="J412" s="75"/>
      <c r="K412" s="8"/>
      <c r="L412" s="233"/>
      <c r="M412" s="233"/>
      <c r="N412" s="233"/>
      <c r="O412" s="233"/>
      <c r="P412" s="233"/>
      <c r="Q412" s="233"/>
      <c r="R412" s="233"/>
      <c r="S412" s="234"/>
      <c r="T412" s="235"/>
      <c r="U412" s="236"/>
      <c r="V412" s="237"/>
      <c r="W412" s="237"/>
      <c r="X412" s="238"/>
      <c r="Y412" s="238"/>
      <c r="Z412" s="234"/>
      <c r="AA412" s="239"/>
      <c r="AB412" s="239"/>
      <c r="AC412" s="239"/>
      <c r="AD412" s="239"/>
      <c r="AE412" s="240"/>
      <c r="AF412" s="240"/>
      <c r="AG412" s="240"/>
      <c r="AH412" s="240"/>
      <c r="AI412" s="244"/>
      <c r="AJ412" s="242"/>
    </row>
    <row r="413">
      <c r="A413" s="75"/>
      <c r="B413" s="75"/>
      <c r="C413" s="75"/>
      <c r="D413" s="242"/>
      <c r="E413" s="242"/>
      <c r="F413" s="75"/>
      <c r="G413" s="75"/>
      <c r="H413" s="75"/>
      <c r="I413" s="75"/>
      <c r="J413" s="75"/>
      <c r="K413" s="8"/>
      <c r="L413" s="233"/>
      <c r="M413" s="233"/>
      <c r="N413" s="233"/>
      <c r="O413" s="233"/>
      <c r="P413" s="233"/>
      <c r="Q413" s="233"/>
      <c r="R413" s="233"/>
      <c r="S413" s="234"/>
      <c r="T413" s="235"/>
      <c r="U413" s="236"/>
      <c r="V413" s="237"/>
      <c r="W413" s="237"/>
      <c r="X413" s="238"/>
      <c r="Y413" s="238"/>
      <c r="Z413" s="234"/>
      <c r="AA413" s="239"/>
      <c r="AB413" s="239"/>
      <c r="AC413" s="239"/>
      <c r="AD413" s="239"/>
      <c r="AE413" s="240"/>
      <c r="AF413" s="240"/>
      <c r="AG413" s="240"/>
      <c r="AH413" s="240"/>
      <c r="AI413" s="244"/>
      <c r="AJ413" s="242"/>
    </row>
    <row r="414">
      <c r="A414" s="75"/>
      <c r="B414" s="75"/>
      <c r="C414" s="75"/>
      <c r="D414" s="242"/>
      <c r="E414" s="242"/>
      <c r="F414" s="75"/>
      <c r="G414" s="75"/>
      <c r="H414" s="75"/>
      <c r="I414" s="75"/>
      <c r="J414" s="75"/>
      <c r="K414" s="8"/>
      <c r="L414" s="233"/>
      <c r="M414" s="233"/>
      <c r="N414" s="233"/>
      <c r="O414" s="233"/>
      <c r="P414" s="233"/>
      <c r="Q414" s="233"/>
      <c r="R414" s="233"/>
      <c r="S414" s="234"/>
      <c r="T414" s="235"/>
      <c r="U414" s="236"/>
      <c r="V414" s="237"/>
      <c r="W414" s="237"/>
      <c r="X414" s="238"/>
      <c r="Y414" s="238"/>
      <c r="Z414" s="234"/>
      <c r="AA414" s="239"/>
      <c r="AB414" s="239"/>
      <c r="AC414" s="239"/>
      <c r="AD414" s="239"/>
      <c r="AE414" s="240"/>
      <c r="AF414" s="240"/>
      <c r="AG414" s="240"/>
      <c r="AH414" s="240"/>
      <c r="AI414" s="244"/>
      <c r="AJ414" s="242"/>
    </row>
    <row r="415">
      <c r="A415" s="75"/>
      <c r="B415" s="75"/>
      <c r="C415" s="75"/>
      <c r="D415" s="242"/>
      <c r="E415" s="242"/>
      <c r="F415" s="75"/>
      <c r="G415" s="75"/>
      <c r="H415" s="75"/>
      <c r="I415" s="75"/>
      <c r="J415" s="75"/>
      <c r="K415" s="8"/>
      <c r="L415" s="233"/>
      <c r="M415" s="233"/>
      <c r="N415" s="233"/>
      <c r="O415" s="233"/>
      <c r="P415" s="233"/>
      <c r="Q415" s="233"/>
      <c r="R415" s="233"/>
      <c r="S415" s="234"/>
      <c r="T415" s="235"/>
      <c r="U415" s="236"/>
      <c r="V415" s="237"/>
      <c r="W415" s="237"/>
      <c r="X415" s="238"/>
      <c r="Y415" s="238"/>
      <c r="Z415" s="234"/>
      <c r="AA415" s="239"/>
      <c r="AB415" s="239"/>
      <c r="AC415" s="239"/>
      <c r="AD415" s="239"/>
      <c r="AE415" s="240"/>
      <c r="AF415" s="240"/>
      <c r="AG415" s="240"/>
      <c r="AH415" s="240"/>
      <c r="AI415" s="244"/>
      <c r="AJ415" s="242"/>
    </row>
    <row r="416">
      <c r="A416" s="75"/>
      <c r="B416" s="75"/>
      <c r="C416" s="75"/>
      <c r="D416" s="242"/>
      <c r="E416" s="242"/>
      <c r="F416" s="75"/>
      <c r="G416" s="75"/>
      <c r="H416" s="75"/>
      <c r="I416" s="75"/>
      <c r="J416" s="75"/>
      <c r="K416" s="8"/>
      <c r="L416" s="233"/>
      <c r="M416" s="233"/>
      <c r="N416" s="233"/>
      <c r="O416" s="233"/>
      <c r="P416" s="233"/>
      <c r="Q416" s="233"/>
      <c r="R416" s="233"/>
      <c r="S416" s="234"/>
      <c r="T416" s="235"/>
      <c r="U416" s="236"/>
      <c r="V416" s="237"/>
      <c r="W416" s="237"/>
      <c r="X416" s="238"/>
      <c r="Y416" s="238"/>
      <c r="Z416" s="234"/>
      <c r="AA416" s="239"/>
      <c r="AB416" s="239"/>
      <c r="AC416" s="239"/>
      <c r="AD416" s="239"/>
      <c r="AE416" s="240"/>
      <c r="AF416" s="240"/>
      <c r="AG416" s="240"/>
      <c r="AH416" s="240"/>
      <c r="AI416" s="244"/>
      <c r="AJ416" s="242"/>
    </row>
    <row r="417">
      <c r="A417" s="75"/>
      <c r="B417" s="75"/>
      <c r="C417" s="75"/>
      <c r="D417" s="242"/>
      <c r="E417" s="242"/>
      <c r="F417" s="75"/>
      <c r="G417" s="75"/>
      <c r="H417" s="75"/>
      <c r="I417" s="75"/>
      <c r="J417" s="75"/>
      <c r="K417" s="8"/>
      <c r="L417" s="233"/>
      <c r="M417" s="233"/>
      <c r="N417" s="233"/>
      <c r="O417" s="233"/>
      <c r="P417" s="233"/>
      <c r="Q417" s="233"/>
      <c r="R417" s="233"/>
      <c r="S417" s="234"/>
      <c r="T417" s="235"/>
      <c r="U417" s="236"/>
      <c r="V417" s="237"/>
      <c r="W417" s="237"/>
      <c r="X417" s="238"/>
      <c r="Y417" s="238"/>
      <c r="Z417" s="234"/>
      <c r="AA417" s="239"/>
      <c r="AB417" s="239"/>
      <c r="AC417" s="239"/>
      <c r="AD417" s="239"/>
      <c r="AE417" s="240"/>
      <c r="AF417" s="240"/>
      <c r="AG417" s="240"/>
      <c r="AH417" s="240"/>
      <c r="AI417" s="244"/>
      <c r="AJ417" s="242"/>
    </row>
    <row r="418">
      <c r="A418" s="75"/>
      <c r="B418" s="75"/>
      <c r="C418" s="75"/>
      <c r="D418" s="242"/>
      <c r="E418" s="242"/>
      <c r="F418" s="75"/>
      <c r="G418" s="75"/>
      <c r="H418" s="75"/>
      <c r="I418" s="75"/>
      <c r="J418" s="75"/>
      <c r="K418" s="8"/>
      <c r="L418" s="233"/>
      <c r="M418" s="233"/>
      <c r="N418" s="233"/>
      <c r="O418" s="233"/>
      <c r="P418" s="233"/>
      <c r="Q418" s="233"/>
      <c r="R418" s="233"/>
      <c r="S418" s="234"/>
      <c r="T418" s="235"/>
      <c r="U418" s="236"/>
      <c r="V418" s="237"/>
      <c r="W418" s="237"/>
      <c r="X418" s="238"/>
      <c r="Y418" s="238"/>
      <c r="Z418" s="234"/>
      <c r="AA418" s="239"/>
      <c r="AB418" s="239"/>
      <c r="AC418" s="239"/>
      <c r="AD418" s="239"/>
      <c r="AE418" s="240"/>
      <c r="AF418" s="240"/>
      <c r="AG418" s="240"/>
      <c r="AH418" s="240"/>
      <c r="AI418" s="244"/>
      <c r="AJ418" s="242"/>
    </row>
    <row r="419">
      <c r="A419" s="75"/>
      <c r="B419" s="75"/>
      <c r="C419" s="75"/>
      <c r="D419" s="242"/>
      <c r="E419" s="242"/>
      <c r="F419" s="75"/>
      <c r="G419" s="75"/>
      <c r="H419" s="75"/>
      <c r="I419" s="75"/>
      <c r="J419" s="75"/>
      <c r="K419" s="8"/>
      <c r="L419" s="233"/>
      <c r="M419" s="233"/>
      <c r="N419" s="233"/>
      <c r="O419" s="233"/>
      <c r="P419" s="233"/>
      <c r="Q419" s="233"/>
      <c r="R419" s="233"/>
      <c r="S419" s="234"/>
      <c r="T419" s="235"/>
      <c r="U419" s="236"/>
      <c r="V419" s="237"/>
      <c r="W419" s="237"/>
      <c r="X419" s="238"/>
      <c r="Y419" s="238"/>
      <c r="Z419" s="234"/>
      <c r="AA419" s="239"/>
      <c r="AB419" s="239"/>
      <c r="AC419" s="239"/>
      <c r="AD419" s="239"/>
      <c r="AE419" s="240"/>
      <c r="AF419" s="240"/>
      <c r="AG419" s="240"/>
      <c r="AH419" s="240"/>
      <c r="AI419" s="244"/>
      <c r="AJ419" s="242"/>
    </row>
    <row r="420">
      <c r="A420" s="75"/>
      <c r="B420" s="75"/>
      <c r="C420" s="75"/>
      <c r="D420" s="242"/>
      <c r="E420" s="242"/>
      <c r="F420" s="75"/>
      <c r="G420" s="75"/>
      <c r="H420" s="75"/>
      <c r="I420" s="75"/>
      <c r="J420" s="75"/>
      <c r="K420" s="8"/>
      <c r="L420" s="233"/>
      <c r="M420" s="233"/>
      <c r="N420" s="233"/>
      <c r="O420" s="233"/>
      <c r="P420" s="233"/>
      <c r="Q420" s="233"/>
      <c r="R420" s="233"/>
      <c r="S420" s="234"/>
      <c r="T420" s="235"/>
      <c r="U420" s="236"/>
      <c r="V420" s="237"/>
      <c r="W420" s="237"/>
      <c r="X420" s="238"/>
      <c r="Y420" s="238"/>
      <c r="Z420" s="234"/>
      <c r="AA420" s="239"/>
      <c r="AB420" s="239"/>
      <c r="AC420" s="239"/>
      <c r="AD420" s="239"/>
      <c r="AE420" s="240"/>
      <c r="AF420" s="240"/>
      <c r="AG420" s="240"/>
      <c r="AH420" s="240"/>
      <c r="AI420" s="244"/>
      <c r="AJ420" s="242"/>
    </row>
    <row r="421">
      <c r="A421" s="75"/>
      <c r="B421" s="75"/>
      <c r="C421" s="75"/>
      <c r="D421" s="242"/>
      <c r="E421" s="242"/>
      <c r="F421" s="75"/>
      <c r="G421" s="75"/>
      <c r="H421" s="75"/>
      <c r="I421" s="75"/>
      <c r="J421" s="75"/>
      <c r="K421" s="8"/>
      <c r="L421" s="233"/>
      <c r="M421" s="233"/>
      <c r="N421" s="233"/>
      <c r="O421" s="233"/>
      <c r="P421" s="233"/>
      <c r="Q421" s="233"/>
      <c r="R421" s="233"/>
      <c r="S421" s="234"/>
      <c r="T421" s="235"/>
      <c r="U421" s="236"/>
      <c r="V421" s="237"/>
      <c r="W421" s="237"/>
      <c r="X421" s="238"/>
      <c r="Y421" s="238"/>
      <c r="Z421" s="234"/>
      <c r="AA421" s="239"/>
      <c r="AB421" s="239"/>
      <c r="AC421" s="239"/>
      <c r="AD421" s="239"/>
      <c r="AE421" s="240"/>
      <c r="AF421" s="240"/>
      <c r="AG421" s="240"/>
      <c r="AH421" s="240"/>
      <c r="AI421" s="244"/>
      <c r="AJ421" s="242"/>
    </row>
    <row r="422">
      <c r="A422" s="75"/>
      <c r="B422" s="75"/>
      <c r="C422" s="75"/>
      <c r="D422" s="242"/>
      <c r="E422" s="242"/>
      <c r="F422" s="75"/>
      <c r="G422" s="75"/>
      <c r="H422" s="75"/>
      <c r="I422" s="75"/>
      <c r="J422" s="75"/>
      <c r="K422" s="8"/>
      <c r="L422" s="233"/>
      <c r="M422" s="233"/>
      <c r="N422" s="233"/>
      <c r="O422" s="233"/>
      <c r="P422" s="233"/>
      <c r="Q422" s="233"/>
      <c r="R422" s="233"/>
      <c r="S422" s="234"/>
      <c r="T422" s="235"/>
      <c r="U422" s="236"/>
      <c r="V422" s="237"/>
      <c r="W422" s="237"/>
      <c r="X422" s="238"/>
      <c r="Y422" s="238"/>
      <c r="Z422" s="234"/>
      <c r="AA422" s="239"/>
      <c r="AB422" s="239"/>
      <c r="AC422" s="239"/>
      <c r="AD422" s="239"/>
      <c r="AE422" s="240"/>
      <c r="AF422" s="240"/>
      <c r="AG422" s="240"/>
      <c r="AH422" s="240"/>
      <c r="AI422" s="244"/>
      <c r="AJ422" s="242"/>
    </row>
    <row r="423">
      <c r="A423" s="75"/>
      <c r="B423" s="75"/>
      <c r="C423" s="75"/>
      <c r="D423" s="242"/>
      <c r="E423" s="242"/>
      <c r="F423" s="75"/>
      <c r="G423" s="75"/>
      <c r="H423" s="75"/>
      <c r="I423" s="75"/>
      <c r="J423" s="75"/>
      <c r="K423" s="8"/>
      <c r="L423" s="233"/>
      <c r="M423" s="233"/>
      <c r="N423" s="233"/>
      <c r="O423" s="233"/>
      <c r="P423" s="233"/>
      <c r="Q423" s="233"/>
      <c r="R423" s="233"/>
      <c r="S423" s="234"/>
      <c r="T423" s="235"/>
      <c r="U423" s="236"/>
      <c r="V423" s="237"/>
      <c r="W423" s="237"/>
      <c r="X423" s="238"/>
      <c r="Y423" s="238"/>
      <c r="Z423" s="234"/>
      <c r="AA423" s="239"/>
      <c r="AB423" s="239"/>
      <c r="AC423" s="239"/>
      <c r="AD423" s="239"/>
      <c r="AE423" s="240"/>
      <c r="AF423" s="240"/>
      <c r="AG423" s="240"/>
      <c r="AH423" s="240"/>
      <c r="AI423" s="244"/>
      <c r="AJ423" s="242"/>
    </row>
    <row r="424">
      <c r="A424" s="75"/>
      <c r="B424" s="75"/>
      <c r="C424" s="75"/>
      <c r="D424" s="242"/>
      <c r="E424" s="242"/>
      <c r="F424" s="75"/>
      <c r="G424" s="75"/>
      <c r="H424" s="75"/>
      <c r="I424" s="75"/>
      <c r="J424" s="75"/>
      <c r="K424" s="8"/>
      <c r="L424" s="233"/>
      <c r="M424" s="233"/>
      <c r="N424" s="233"/>
      <c r="O424" s="233"/>
      <c r="P424" s="233"/>
      <c r="Q424" s="233"/>
      <c r="R424" s="233"/>
      <c r="S424" s="234"/>
      <c r="T424" s="235"/>
      <c r="U424" s="236"/>
      <c r="V424" s="237"/>
      <c r="W424" s="237"/>
      <c r="X424" s="238"/>
      <c r="Y424" s="238"/>
      <c r="Z424" s="234"/>
      <c r="AA424" s="239"/>
      <c r="AB424" s="239"/>
      <c r="AC424" s="239"/>
      <c r="AD424" s="239"/>
      <c r="AE424" s="240"/>
      <c r="AF424" s="240"/>
      <c r="AG424" s="240"/>
      <c r="AH424" s="240"/>
      <c r="AI424" s="244"/>
      <c r="AJ424" s="242"/>
    </row>
    <row r="425">
      <c r="A425" s="75"/>
      <c r="B425" s="75"/>
      <c r="C425" s="75"/>
      <c r="D425" s="242"/>
      <c r="E425" s="242"/>
      <c r="F425" s="75"/>
      <c r="G425" s="75"/>
      <c r="H425" s="75"/>
      <c r="I425" s="75"/>
      <c r="J425" s="75"/>
      <c r="K425" s="8"/>
      <c r="L425" s="233"/>
      <c r="M425" s="233"/>
      <c r="N425" s="233"/>
      <c r="O425" s="233"/>
      <c r="P425" s="233"/>
      <c r="Q425" s="233"/>
      <c r="R425" s="233"/>
      <c r="S425" s="234"/>
      <c r="T425" s="235"/>
      <c r="U425" s="236"/>
      <c r="V425" s="237"/>
      <c r="W425" s="237"/>
      <c r="X425" s="238"/>
      <c r="Y425" s="238"/>
      <c r="Z425" s="234"/>
      <c r="AA425" s="239"/>
      <c r="AB425" s="239"/>
      <c r="AC425" s="239"/>
      <c r="AD425" s="239"/>
      <c r="AE425" s="240"/>
      <c r="AF425" s="240"/>
      <c r="AG425" s="240"/>
      <c r="AH425" s="240"/>
      <c r="AI425" s="244"/>
      <c r="AJ425" s="242"/>
    </row>
    <row r="426">
      <c r="A426" s="75"/>
      <c r="B426" s="75"/>
      <c r="C426" s="75"/>
      <c r="D426" s="242"/>
      <c r="E426" s="242"/>
      <c r="F426" s="75"/>
      <c r="G426" s="75"/>
      <c r="H426" s="75"/>
      <c r="I426" s="75"/>
      <c r="J426" s="75"/>
      <c r="K426" s="8"/>
      <c r="L426" s="233"/>
      <c r="M426" s="233"/>
      <c r="N426" s="233"/>
      <c r="O426" s="233"/>
      <c r="P426" s="233"/>
      <c r="Q426" s="233"/>
      <c r="R426" s="233"/>
      <c r="S426" s="234"/>
      <c r="T426" s="235"/>
      <c r="U426" s="236"/>
      <c r="V426" s="237"/>
      <c r="W426" s="237"/>
      <c r="X426" s="238"/>
      <c r="Y426" s="238"/>
      <c r="Z426" s="234"/>
      <c r="AA426" s="239"/>
      <c r="AB426" s="239"/>
      <c r="AC426" s="239"/>
      <c r="AD426" s="239"/>
      <c r="AE426" s="240"/>
      <c r="AF426" s="240"/>
      <c r="AG426" s="240"/>
      <c r="AH426" s="240"/>
      <c r="AI426" s="244"/>
      <c r="AJ426" s="242"/>
    </row>
    <row r="427">
      <c r="A427" s="75"/>
      <c r="B427" s="75"/>
      <c r="C427" s="75"/>
      <c r="D427" s="242"/>
      <c r="E427" s="242"/>
      <c r="F427" s="75"/>
      <c r="G427" s="75"/>
      <c r="H427" s="75"/>
      <c r="I427" s="75"/>
      <c r="J427" s="75"/>
      <c r="K427" s="8"/>
      <c r="L427" s="233"/>
      <c r="M427" s="233"/>
      <c r="N427" s="233"/>
      <c r="O427" s="233"/>
      <c r="P427" s="233"/>
      <c r="Q427" s="233"/>
      <c r="R427" s="233"/>
      <c r="S427" s="234"/>
      <c r="T427" s="235"/>
      <c r="U427" s="236"/>
      <c r="V427" s="237"/>
      <c r="W427" s="237"/>
      <c r="X427" s="238"/>
      <c r="Y427" s="238"/>
      <c r="Z427" s="234"/>
      <c r="AA427" s="239"/>
      <c r="AB427" s="239"/>
      <c r="AC427" s="239"/>
      <c r="AD427" s="239"/>
      <c r="AE427" s="240"/>
      <c r="AF427" s="240"/>
      <c r="AG427" s="240"/>
      <c r="AH427" s="240"/>
      <c r="AI427" s="244"/>
      <c r="AJ427" s="242"/>
    </row>
    <row r="428">
      <c r="A428" s="75"/>
      <c r="B428" s="75"/>
      <c r="C428" s="75"/>
      <c r="D428" s="242"/>
      <c r="E428" s="242"/>
      <c r="F428" s="75"/>
      <c r="G428" s="75"/>
      <c r="H428" s="75"/>
      <c r="I428" s="75"/>
      <c r="J428" s="75"/>
      <c r="K428" s="8"/>
      <c r="L428" s="233"/>
      <c r="M428" s="233"/>
      <c r="N428" s="233"/>
      <c r="O428" s="233"/>
      <c r="P428" s="233"/>
      <c r="Q428" s="233"/>
      <c r="R428" s="233"/>
      <c r="S428" s="234"/>
      <c r="T428" s="235"/>
      <c r="U428" s="236"/>
      <c r="V428" s="237"/>
      <c r="W428" s="237"/>
      <c r="X428" s="238"/>
      <c r="Y428" s="238"/>
      <c r="Z428" s="234"/>
      <c r="AA428" s="239"/>
      <c r="AB428" s="239"/>
      <c r="AC428" s="239"/>
      <c r="AD428" s="239"/>
      <c r="AE428" s="240"/>
      <c r="AF428" s="240"/>
      <c r="AG428" s="240"/>
      <c r="AH428" s="240"/>
      <c r="AI428" s="244"/>
      <c r="AJ428" s="242"/>
    </row>
    <row r="429">
      <c r="A429" s="75"/>
      <c r="B429" s="75"/>
      <c r="C429" s="75"/>
      <c r="D429" s="242"/>
      <c r="E429" s="242"/>
      <c r="F429" s="75"/>
      <c r="G429" s="75"/>
      <c r="H429" s="75"/>
      <c r="I429" s="75"/>
      <c r="J429" s="75"/>
      <c r="K429" s="8"/>
      <c r="L429" s="233"/>
      <c r="M429" s="233"/>
      <c r="N429" s="233"/>
      <c r="O429" s="233"/>
      <c r="P429" s="233"/>
      <c r="Q429" s="233"/>
      <c r="R429" s="233"/>
      <c r="S429" s="234"/>
      <c r="T429" s="235"/>
      <c r="U429" s="236"/>
      <c r="V429" s="237"/>
      <c r="W429" s="237"/>
      <c r="X429" s="238"/>
      <c r="Y429" s="238"/>
      <c r="Z429" s="234"/>
      <c r="AA429" s="239"/>
      <c r="AB429" s="239"/>
      <c r="AC429" s="239"/>
      <c r="AD429" s="239"/>
      <c r="AE429" s="240"/>
      <c r="AF429" s="240"/>
      <c r="AG429" s="240"/>
      <c r="AH429" s="240"/>
      <c r="AI429" s="244"/>
      <c r="AJ429" s="242"/>
    </row>
    <row r="430">
      <c r="A430" s="75"/>
      <c r="B430" s="75"/>
      <c r="C430" s="75"/>
      <c r="D430" s="242"/>
      <c r="E430" s="242"/>
      <c r="F430" s="75"/>
      <c r="G430" s="75"/>
      <c r="H430" s="75"/>
      <c r="I430" s="75"/>
      <c r="J430" s="75"/>
      <c r="K430" s="8"/>
      <c r="L430" s="233"/>
      <c r="M430" s="233"/>
      <c r="N430" s="233"/>
      <c r="O430" s="233"/>
      <c r="P430" s="233"/>
      <c r="Q430" s="233"/>
      <c r="R430" s="233"/>
      <c r="S430" s="234"/>
      <c r="T430" s="235"/>
      <c r="U430" s="236"/>
      <c r="V430" s="237"/>
      <c r="W430" s="237"/>
      <c r="X430" s="238"/>
      <c r="Y430" s="238"/>
      <c r="Z430" s="234"/>
      <c r="AA430" s="239"/>
      <c r="AB430" s="239"/>
      <c r="AC430" s="239"/>
      <c r="AD430" s="239"/>
      <c r="AE430" s="240"/>
      <c r="AF430" s="240"/>
      <c r="AG430" s="240"/>
      <c r="AH430" s="240"/>
      <c r="AI430" s="244"/>
      <c r="AJ430" s="242"/>
    </row>
    <row r="431">
      <c r="A431" s="75"/>
      <c r="B431" s="75"/>
      <c r="C431" s="75"/>
      <c r="D431" s="242"/>
      <c r="E431" s="242"/>
      <c r="F431" s="75"/>
      <c r="G431" s="75"/>
      <c r="H431" s="75"/>
      <c r="I431" s="75"/>
      <c r="J431" s="75"/>
      <c r="K431" s="8"/>
      <c r="L431" s="233"/>
      <c r="M431" s="233"/>
      <c r="N431" s="233"/>
      <c r="O431" s="233"/>
      <c r="P431" s="233"/>
      <c r="Q431" s="233"/>
      <c r="R431" s="233"/>
      <c r="S431" s="234"/>
      <c r="T431" s="235"/>
      <c r="U431" s="236"/>
      <c r="V431" s="237"/>
      <c r="W431" s="237"/>
      <c r="X431" s="238"/>
      <c r="Y431" s="238"/>
      <c r="Z431" s="234"/>
      <c r="AA431" s="239"/>
      <c r="AB431" s="239"/>
      <c r="AC431" s="239"/>
      <c r="AD431" s="239"/>
      <c r="AE431" s="240"/>
      <c r="AF431" s="240"/>
      <c r="AG431" s="240"/>
      <c r="AH431" s="240"/>
      <c r="AI431" s="244"/>
      <c r="AJ431" s="242"/>
    </row>
    <row r="432">
      <c r="A432" s="75"/>
      <c r="B432" s="75"/>
      <c r="C432" s="75"/>
      <c r="D432" s="242"/>
      <c r="E432" s="242"/>
      <c r="F432" s="75"/>
      <c r="G432" s="75"/>
      <c r="H432" s="75"/>
      <c r="I432" s="75"/>
      <c r="J432" s="75"/>
      <c r="K432" s="8"/>
      <c r="L432" s="233"/>
      <c r="M432" s="233"/>
      <c r="N432" s="233"/>
      <c r="O432" s="233"/>
      <c r="P432" s="233"/>
      <c r="Q432" s="233"/>
      <c r="R432" s="233"/>
      <c r="S432" s="234"/>
      <c r="T432" s="235"/>
      <c r="U432" s="236"/>
      <c r="V432" s="237"/>
      <c r="W432" s="237"/>
      <c r="X432" s="238"/>
      <c r="Y432" s="238"/>
      <c r="Z432" s="234"/>
      <c r="AA432" s="239"/>
      <c r="AB432" s="239"/>
      <c r="AC432" s="239"/>
      <c r="AD432" s="239"/>
      <c r="AE432" s="240"/>
      <c r="AF432" s="240"/>
      <c r="AG432" s="240"/>
      <c r="AH432" s="240"/>
      <c r="AI432" s="244"/>
      <c r="AJ432" s="242"/>
    </row>
    <row r="433">
      <c r="A433" s="75"/>
      <c r="B433" s="75"/>
      <c r="C433" s="75"/>
      <c r="D433" s="242"/>
      <c r="E433" s="242"/>
      <c r="F433" s="75"/>
      <c r="G433" s="75"/>
      <c r="H433" s="75"/>
      <c r="I433" s="75"/>
      <c r="J433" s="75"/>
      <c r="K433" s="8"/>
      <c r="L433" s="233"/>
      <c r="M433" s="233"/>
      <c r="N433" s="233"/>
      <c r="O433" s="233"/>
      <c r="P433" s="233"/>
      <c r="Q433" s="233"/>
      <c r="R433" s="233"/>
      <c r="S433" s="234"/>
      <c r="T433" s="235"/>
      <c r="U433" s="236"/>
      <c r="V433" s="237"/>
      <c r="W433" s="237"/>
      <c r="X433" s="238"/>
      <c r="Y433" s="238"/>
      <c r="Z433" s="234"/>
      <c r="AA433" s="239"/>
      <c r="AB433" s="239"/>
      <c r="AC433" s="239"/>
      <c r="AD433" s="239"/>
      <c r="AE433" s="240"/>
      <c r="AF433" s="240"/>
      <c r="AG433" s="240"/>
      <c r="AH433" s="240"/>
      <c r="AI433" s="244"/>
      <c r="AJ433" s="242"/>
    </row>
    <row r="434">
      <c r="A434" s="75"/>
      <c r="B434" s="75"/>
      <c r="C434" s="75"/>
      <c r="D434" s="242"/>
      <c r="E434" s="242"/>
      <c r="F434" s="75"/>
      <c r="G434" s="75"/>
      <c r="H434" s="75"/>
      <c r="I434" s="75"/>
      <c r="J434" s="75"/>
      <c r="K434" s="8"/>
      <c r="L434" s="233"/>
      <c r="M434" s="233"/>
      <c r="N434" s="233"/>
      <c r="O434" s="233"/>
      <c r="P434" s="233"/>
      <c r="Q434" s="233"/>
      <c r="R434" s="233"/>
      <c r="S434" s="234"/>
      <c r="T434" s="235"/>
      <c r="U434" s="236"/>
      <c r="V434" s="237"/>
      <c r="W434" s="237"/>
      <c r="X434" s="238"/>
      <c r="Y434" s="238"/>
      <c r="Z434" s="234"/>
      <c r="AA434" s="239"/>
      <c r="AB434" s="239"/>
      <c r="AC434" s="239"/>
      <c r="AD434" s="239"/>
      <c r="AE434" s="240"/>
      <c r="AF434" s="240"/>
      <c r="AG434" s="240"/>
      <c r="AH434" s="240"/>
      <c r="AI434" s="244"/>
      <c r="AJ434" s="242"/>
    </row>
    <row r="435">
      <c r="A435" s="75"/>
      <c r="B435" s="75"/>
      <c r="C435" s="75"/>
      <c r="D435" s="242"/>
      <c r="E435" s="242"/>
      <c r="F435" s="75"/>
      <c r="G435" s="75"/>
      <c r="H435" s="75"/>
      <c r="I435" s="75"/>
      <c r="J435" s="75"/>
      <c r="K435" s="8"/>
      <c r="L435" s="233"/>
      <c r="M435" s="233"/>
      <c r="N435" s="233"/>
      <c r="O435" s="233"/>
      <c r="P435" s="233"/>
      <c r="Q435" s="233"/>
      <c r="R435" s="233"/>
      <c r="S435" s="234"/>
      <c r="T435" s="235"/>
      <c r="U435" s="236"/>
      <c r="V435" s="237"/>
      <c r="W435" s="237"/>
      <c r="X435" s="238"/>
      <c r="Y435" s="238"/>
      <c r="Z435" s="234"/>
      <c r="AA435" s="239"/>
      <c r="AB435" s="239"/>
      <c r="AC435" s="239"/>
      <c r="AD435" s="239"/>
      <c r="AE435" s="240"/>
      <c r="AF435" s="240"/>
      <c r="AG435" s="240"/>
      <c r="AH435" s="240"/>
      <c r="AI435" s="244"/>
      <c r="AJ435" s="242"/>
    </row>
    <row r="436">
      <c r="A436" s="75"/>
      <c r="B436" s="75"/>
      <c r="C436" s="75"/>
      <c r="D436" s="242"/>
      <c r="E436" s="242"/>
      <c r="F436" s="75"/>
      <c r="G436" s="75"/>
      <c r="H436" s="75"/>
      <c r="I436" s="75"/>
      <c r="J436" s="75"/>
      <c r="K436" s="8"/>
      <c r="L436" s="233"/>
      <c r="M436" s="233"/>
      <c r="N436" s="233"/>
      <c r="O436" s="233"/>
      <c r="P436" s="233"/>
      <c r="Q436" s="233"/>
      <c r="R436" s="233"/>
      <c r="S436" s="234"/>
      <c r="T436" s="235"/>
      <c r="U436" s="236"/>
      <c r="V436" s="237"/>
      <c r="W436" s="237"/>
      <c r="X436" s="238"/>
      <c r="Y436" s="238"/>
      <c r="Z436" s="234"/>
      <c r="AA436" s="239"/>
      <c r="AB436" s="239"/>
      <c r="AC436" s="239"/>
      <c r="AD436" s="239"/>
      <c r="AE436" s="240"/>
      <c r="AF436" s="240"/>
      <c r="AG436" s="240"/>
      <c r="AH436" s="240"/>
      <c r="AI436" s="244"/>
      <c r="AJ436" s="242"/>
    </row>
    <row r="437">
      <c r="A437" s="75"/>
      <c r="B437" s="75"/>
      <c r="C437" s="75"/>
      <c r="D437" s="242"/>
      <c r="E437" s="242"/>
      <c r="F437" s="75"/>
      <c r="G437" s="75"/>
      <c r="H437" s="75"/>
      <c r="I437" s="75"/>
      <c r="J437" s="75"/>
      <c r="K437" s="8"/>
      <c r="L437" s="233"/>
      <c r="M437" s="233"/>
      <c r="N437" s="233"/>
      <c r="O437" s="233"/>
      <c r="P437" s="233"/>
      <c r="Q437" s="233"/>
      <c r="R437" s="233"/>
      <c r="S437" s="234"/>
      <c r="T437" s="235"/>
      <c r="U437" s="236"/>
      <c r="V437" s="237"/>
      <c r="W437" s="237"/>
      <c r="X437" s="238"/>
      <c r="Y437" s="238"/>
      <c r="Z437" s="234"/>
      <c r="AA437" s="239"/>
      <c r="AB437" s="239"/>
      <c r="AC437" s="239"/>
      <c r="AD437" s="239"/>
      <c r="AE437" s="240"/>
      <c r="AF437" s="240"/>
      <c r="AG437" s="240"/>
      <c r="AH437" s="240"/>
      <c r="AI437" s="244"/>
      <c r="AJ437" s="242"/>
    </row>
  </sheetData>
  <conditionalFormatting sqref="K6:K406 L6:L43 M44 L45:L392">
    <cfRule type="cellIs" dxfId="4" priority="1" operator="equal">
      <formula>"C6:C406"</formula>
    </cfRule>
  </conditionalFormatting>
  <conditionalFormatting sqref="S6:S406">
    <cfRule type="cellIs" dxfId="5" priority="2" operator="notEqual">
      <formula>0</formula>
    </cfRule>
  </conditionalFormatting>
  <hyperlinks>
    <hyperlink r:id="rId1" ref="H6"/>
    <hyperlink r:id="rId2" ref="I6"/>
    <hyperlink r:id="rId3" ref="Q6"/>
    <hyperlink r:id="rId4" ref="H7"/>
    <hyperlink r:id="rId5" ref="I7"/>
    <hyperlink r:id="rId6" ref="H8"/>
    <hyperlink r:id="rId7" ref="I8"/>
    <hyperlink r:id="rId8" ref="H9"/>
    <hyperlink r:id="rId9" ref="I9"/>
    <hyperlink r:id="rId10" ref="Q9"/>
    <hyperlink r:id="rId11" ref="H10"/>
    <hyperlink r:id="rId12" ref="I10"/>
    <hyperlink r:id="rId13" ref="Q10"/>
    <hyperlink r:id="rId14" ref="H11"/>
    <hyperlink r:id="rId15" ref="I11"/>
    <hyperlink r:id="rId16" ref="H12"/>
    <hyperlink r:id="rId17" ref="I12"/>
    <hyperlink r:id="rId18" ref="H13"/>
    <hyperlink r:id="rId19" ref="I13"/>
    <hyperlink r:id="rId20" ref="Q13"/>
    <hyperlink r:id="rId21" ref="H14"/>
    <hyperlink r:id="rId22" ref="I14"/>
    <hyperlink r:id="rId23" ref="H15"/>
    <hyperlink r:id="rId24" ref="I15"/>
    <hyperlink r:id="rId25" ref="Q15"/>
    <hyperlink r:id="rId26" ref="H16"/>
    <hyperlink r:id="rId27" ref="I16"/>
    <hyperlink r:id="rId28" ref="Q16"/>
    <hyperlink r:id="rId29" ref="H17"/>
    <hyperlink r:id="rId30" ref="I17"/>
    <hyperlink r:id="rId31" ref="H18"/>
    <hyperlink r:id="rId32" ref="I18"/>
    <hyperlink r:id="rId33" ref="H19"/>
    <hyperlink r:id="rId34" ref="I19"/>
    <hyperlink r:id="rId35" ref="Q19"/>
    <hyperlink r:id="rId36" ref="H20"/>
    <hyperlink r:id="rId37" ref="I20"/>
    <hyperlink r:id="rId38" ref="H21"/>
    <hyperlink r:id="rId39" ref="I21"/>
    <hyperlink r:id="rId40" ref="H22"/>
    <hyperlink r:id="rId41" ref="I22"/>
    <hyperlink r:id="rId42" ref="H23"/>
    <hyperlink r:id="rId43" ref="I23"/>
    <hyperlink r:id="rId44" location="Aktuelle_Informationen" ref="H24"/>
    <hyperlink r:id="rId45" location="Aktuelle_Informationen" ref="I24"/>
    <hyperlink r:id="rId46" ref="H25"/>
    <hyperlink r:id="rId47" ref="I25"/>
    <hyperlink r:id="rId48" ref="H26"/>
    <hyperlink r:id="rId49" ref="I26"/>
    <hyperlink r:id="rId50" ref="H27"/>
    <hyperlink r:id="rId51" ref="I27"/>
    <hyperlink r:id="rId52" ref="H28"/>
    <hyperlink r:id="rId53" ref="I28"/>
    <hyperlink r:id="rId54" ref="H29"/>
    <hyperlink r:id="rId55" ref="I29"/>
    <hyperlink r:id="rId56" ref="H30"/>
    <hyperlink r:id="rId57" ref="I30"/>
    <hyperlink r:id="rId58" ref="H31"/>
    <hyperlink r:id="rId59" ref="I31"/>
    <hyperlink r:id="rId60" ref="H32"/>
    <hyperlink r:id="rId61" ref="I32"/>
    <hyperlink r:id="rId62" ref="H33"/>
    <hyperlink r:id="rId63" ref="I33"/>
    <hyperlink r:id="rId64" ref="H34"/>
    <hyperlink r:id="rId65" ref="I34"/>
    <hyperlink r:id="rId66" ref="H35"/>
    <hyperlink r:id="rId67" ref="I35"/>
    <hyperlink r:id="rId68" ref="H36"/>
    <hyperlink r:id="rId69" ref="I36"/>
    <hyperlink r:id="rId70" ref="I37"/>
    <hyperlink r:id="rId71" ref="H38"/>
    <hyperlink r:id="rId72" ref="I38"/>
    <hyperlink r:id="rId73" ref="H39"/>
    <hyperlink r:id="rId74" ref="I39"/>
    <hyperlink r:id="rId75" ref="H40"/>
    <hyperlink r:id="rId76" ref="I40"/>
    <hyperlink r:id="rId77" ref="H41"/>
    <hyperlink r:id="rId78" ref="I41"/>
    <hyperlink r:id="rId79" ref="H42"/>
    <hyperlink r:id="rId80" ref="I42"/>
    <hyperlink r:id="rId81" ref="H43"/>
    <hyperlink r:id="rId82" ref="I43"/>
    <hyperlink r:id="rId83" ref="H44"/>
    <hyperlink r:id="rId84" ref="I44"/>
    <hyperlink r:id="rId85" ref="H45"/>
    <hyperlink r:id="rId86" ref="I45"/>
    <hyperlink r:id="rId87" ref="H46"/>
    <hyperlink r:id="rId88" ref="I46"/>
    <hyperlink r:id="rId89" ref="H47"/>
    <hyperlink r:id="rId90" ref="I47"/>
    <hyperlink r:id="rId91" ref="H48"/>
    <hyperlink r:id="rId92" ref="I48"/>
    <hyperlink r:id="rId93" ref="H49"/>
    <hyperlink r:id="rId94" ref="I49"/>
    <hyperlink r:id="rId95" ref="H50"/>
    <hyperlink r:id="rId96" ref="I50"/>
    <hyperlink r:id="rId97" ref="Q50"/>
    <hyperlink r:id="rId98" ref="H51"/>
    <hyperlink r:id="rId99" ref="I51"/>
    <hyperlink r:id="rId100" ref="Q51"/>
    <hyperlink r:id="rId101" ref="H52"/>
    <hyperlink r:id="rId102" ref="I52"/>
    <hyperlink r:id="rId103" ref="H53"/>
    <hyperlink r:id="rId104" ref="I53"/>
    <hyperlink r:id="rId105" ref="H54"/>
    <hyperlink r:id="rId106" ref="I54"/>
    <hyperlink r:id="rId107" ref="Q54"/>
    <hyperlink r:id="rId108" ref="H55"/>
    <hyperlink r:id="rId109" ref="I55"/>
    <hyperlink r:id="rId110" ref="H56"/>
    <hyperlink r:id="rId111" ref="I56"/>
    <hyperlink r:id="rId112" ref="H57"/>
    <hyperlink r:id="rId113" ref="I57"/>
    <hyperlink r:id="rId114" ref="H58"/>
    <hyperlink r:id="rId115" ref="I58"/>
    <hyperlink r:id="rId116" ref="H59"/>
    <hyperlink r:id="rId117" ref="I59"/>
    <hyperlink r:id="rId118" ref="H60"/>
    <hyperlink r:id="rId119" ref="I60"/>
    <hyperlink r:id="rId120" ref="H61"/>
    <hyperlink r:id="rId121" ref="I61"/>
    <hyperlink r:id="rId122" ref="H62"/>
    <hyperlink r:id="rId123" ref="I62"/>
    <hyperlink r:id="rId124" ref="H63"/>
    <hyperlink r:id="rId125" ref="I63"/>
    <hyperlink r:id="rId126" ref="H64"/>
    <hyperlink r:id="rId127" ref="I64"/>
    <hyperlink r:id="rId128" ref="H65"/>
    <hyperlink r:id="rId129" ref="I65"/>
    <hyperlink r:id="rId130" ref="H66"/>
    <hyperlink r:id="rId131" ref="I66"/>
    <hyperlink r:id="rId132" ref="H67"/>
    <hyperlink r:id="rId133" ref="I67"/>
    <hyperlink r:id="rId134" ref="H68"/>
    <hyperlink r:id="rId135" ref="I68"/>
    <hyperlink r:id="rId136" ref="H69"/>
    <hyperlink r:id="rId137" ref="I69"/>
    <hyperlink r:id="rId138" ref="H70"/>
    <hyperlink r:id="rId139" ref="I70"/>
    <hyperlink r:id="rId140" ref="H71"/>
    <hyperlink r:id="rId141" ref="I71"/>
    <hyperlink r:id="rId142" ref="Q71"/>
    <hyperlink r:id="rId143" ref="H72"/>
    <hyperlink r:id="rId144" ref="I72"/>
    <hyperlink r:id="rId145" ref="H73"/>
    <hyperlink r:id="rId146" ref="I73"/>
    <hyperlink r:id="rId147" ref="Q73"/>
    <hyperlink r:id="rId148" ref="H74"/>
    <hyperlink r:id="rId149" ref="I74"/>
    <hyperlink r:id="rId150" ref="Q74"/>
    <hyperlink r:id="rId151" ref="H75"/>
    <hyperlink r:id="rId152" ref="I75"/>
    <hyperlink r:id="rId153" location="Aktuelle_Informationen_zum_Coronavirus-2C_Stand_15-03--2C_09-00_Uhr" ref="H76"/>
    <hyperlink r:id="rId154" ref="I76"/>
    <hyperlink r:id="rId155" ref="Q76"/>
    <hyperlink r:id="rId156" ref="H77"/>
    <hyperlink r:id="rId157" ref="I77"/>
    <hyperlink r:id="rId158" ref="Q77"/>
    <hyperlink r:id="rId159" ref="H78"/>
    <hyperlink r:id="rId160" ref="I78"/>
    <hyperlink r:id="rId161" ref="H79"/>
    <hyperlink r:id="rId162" ref="I79"/>
    <hyperlink r:id="rId163" ref="H80"/>
    <hyperlink r:id="rId164" ref="I80"/>
    <hyperlink r:id="rId165" ref="Q80"/>
    <hyperlink r:id="rId166" ref="H81"/>
    <hyperlink r:id="rId167" ref="I81"/>
    <hyperlink r:id="rId168" ref="H82"/>
    <hyperlink r:id="rId169" ref="I82"/>
    <hyperlink r:id="rId170" ref="H83"/>
    <hyperlink r:id="rId171" ref="I83"/>
    <hyperlink r:id="rId172" ref="H84"/>
    <hyperlink r:id="rId173" ref="I84"/>
    <hyperlink r:id="rId174" ref="Q84"/>
    <hyperlink r:id="rId175" ref="H85"/>
    <hyperlink r:id="rId176" ref="I85"/>
    <hyperlink r:id="rId177" ref="H86"/>
    <hyperlink r:id="rId178" ref="I86"/>
    <hyperlink r:id="rId179" ref="H87"/>
    <hyperlink r:id="rId180" ref="I87"/>
    <hyperlink r:id="rId181" ref="Q87"/>
    <hyperlink r:id="rId182" ref="H88"/>
    <hyperlink r:id="rId183" ref="I88"/>
    <hyperlink r:id="rId184" ref="H89"/>
    <hyperlink r:id="rId185" ref="I89"/>
    <hyperlink r:id="rId186" ref="Q89"/>
    <hyperlink r:id="rId187" ref="H90"/>
    <hyperlink r:id="rId188" ref="I90"/>
    <hyperlink r:id="rId189" ref="H91"/>
    <hyperlink r:id="rId190" ref="I91"/>
    <hyperlink r:id="rId191" ref="H92"/>
    <hyperlink r:id="rId192" ref="I92"/>
    <hyperlink r:id="rId193" ref="H93"/>
    <hyperlink r:id="rId194" ref="I93"/>
    <hyperlink r:id="rId195" ref="H94"/>
    <hyperlink r:id="rId196" location="c0" ref="I94"/>
    <hyperlink r:id="rId197" ref="Q94"/>
    <hyperlink r:id="rId198" ref="H95"/>
    <hyperlink r:id="rId199" ref="I95"/>
    <hyperlink r:id="rId200" ref="H96"/>
    <hyperlink r:id="rId201" ref="I96"/>
    <hyperlink r:id="rId202" ref="Q96"/>
    <hyperlink r:id="rId203" ref="H97"/>
    <hyperlink r:id="rId204" ref="I97"/>
    <hyperlink r:id="rId205" ref="H98"/>
    <hyperlink r:id="rId206" ref="I98"/>
    <hyperlink r:id="rId207" ref="H99"/>
    <hyperlink r:id="rId208" ref="I99"/>
    <hyperlink r:id="rId209" ref="Q99"/>
    <hyperlink r:id="rId210" location="aktuell" ref="H100"/>
    <hyperlink r:id="rId211" ref="I100"/>
    <hyperlink r:id="rId212" ref="H101"/>
    <hyperlink r:id="rId213" ref="I101"/>
    <hyperlink r:id="rId214" ref="Q101"/>
    <hyperlink r:id="rId215" ref="H102"/>
    <hyperlink r:id="rId216" ref="I102"/>
    <hyperlink r:id="rId217" ref="H103"/>
    <hyperlink r:id="rId218" ref="I103"/>
    <hyperlink r:id="rId219" ref="H104"/>
    <hyperlink r:id="rId220" ref="I104"/>
    <hyperlink r:id="rId221" ref="H105"/>
    <hyperlink r:id="rId222" ref="I105"/>
    <hyperlink r:id="rId223" ref="H106"/>
    <hyperlink r:id="rId224" ref="I106"/>
    <hyperlink r:id="rId225" ref="Q106"/>
    <hyperlink r:id="rId226" ref="H107"/>
    <hyperlink r:id="rId227" ref="I107"/>
    <hyperlink r:id="rId228" ref="H108"/>
    <hyperlink r:id="rId229" ref="I108"/>
    <hyperlink r:id="rId230" ref="Q108"/>
    <hyperlink r:id="rId231" ref="H109"/>
    <hyperlink r:id="rId232" ref="I109"/>
    <hyperlink r:id="rId233" ref="Q109"/>
    <hyperlink r:id="rId234" ref="H110"/>
    <hyperlink r:id="rId235" ref="I110"/>
    <hyperlink r:id="rId236" ref="H111"/>
    <hyperlink r:id="rId237" ref="I111"/>
    <hyperlink r:id="rId238" ref="H112"/>
    <hyperlink r:id="rId239" ref="I112"/>
    <hyperlink r:id="rId240" ref="H113"/>
    <hyperlink r:id="rId241" ref="I113"/>
    <hyperlink r:id="rId242" ref="H114"/>
    <hyperlink r:id="rId243" ref="I114"/>
    <hyperlink r:id="rId244" ref="H115"/>
    <hyperlink r:id="rId245" ref="I115"/>
    <hyperlink r:id="rId246" ref="Q115"/>
    <hyperlink r:id="rId247" ref="H116"/>
    <hyperlink r:id="rId248" ref="I116"/>
    <hyperlink r:id="rId249" ref="Q116"/>
    <hyperlink r:id="rId250" ref="H117"/>
    <hyperlink r:id="rId251" ref="I117"/>
    <hyperlink r:id="rId252" ref="H118"/>
    <hyperlink r:id="rId253" ref="I118"/>
    <hyperlink r:id="rId254" ref="H119"/>
    <hyperlink r:id="rId255" ref="I119"/>
    <hyperlink r:id="rId256" ref="Q119"/>
    <hyperlink r:id="rId257" ref="H120"/>
    <hyperlink r:id="rId258" ref="I120"/>
    <hyperlink r:id="rId259" ref="H121"/>
    <hyperlink r:id="rId260" ref="I121"/>
    <hyperlink r:id="rId261" ref="H122"/>
    <hyperlink r:id="rId262" ref="I122"/>
    <hyperlink r:id="rId263" ref="H123"/>
    <hyperlink r:id="rId264" ref="I123"/>
    <hyperlink r:id="rId265" ref="H124"/>
    <hyperlink r:id="rId266" ref="I124"/>
    <hyperlink r:id="rId267" ref="H125"/>
    <hyperlink r:id="rId268" ref="I125"/>
    <hyperlink r:id="rId269" location="c11139" ref="H126"/>
    <hyperlink r:id="rId270" location="c11139" ref="I126"/>
    <hyperlink r:id="rId271" ref="H127"/>
    <hyperlink r:id="rId272" ref="I127"/>
    <hyperlink r:id="rId273" ref="H128"/>
    <hyperlink r:id="rId274" ref="I128"/>
    <hyperlink r:id="rId275" ref="H129"/>
    <hyperlink r:id="rId276" ref="I129"/>
    <hyperlink r:id="rId277" ref="H130"/>
    <hyperlink r:id="rId278" ref="I130"/>
    <hyperlink r:id="rId279" ref="H131"/>
    <hyperlink r:id="rId280" ref="I131"/>
    <hyperlink r:id="rId281" ref="Q131"/>
    <hyperlink r:id="rId282" ref="H132"/>
    <hyperlink r:id="rId283" ref="I132"/>
    <hyperlink r:id="rId284" ref="Q132"/>
    <hyperlink r:id="rId285" ref="H133"/>
    <hyperlink r:id="rId286" ref="I133"/>
    <hyperlink r:id="rId287" ref="H134"/>
    <hyperlink r:id="rId288" ref="I134"/>
    <hyperlink r:id="rId289" ref="Q134"/>
    <hyperlink r:id="rId290" ref="H135"/>
    <hyperlink r:id="rId291" ref="I135"/>
    <hyperlink r:id="rId292" ref="H136"/>
    <hyperlink r:id="rId293" ref="I136"/>
    <hyperlink r:id="rId294" ref="H137"/>
    <hyperlink r:id="rId295" ref="I137"/>
    <hyperlink r:id="rId296" ref="H138"/>
    <hyperlink r:id="rId297" ref="I138"/>
    <hyperlink r:id="rId298" ref="H139"/>
    <hyperlink r:id="rId299" ref="I139"/>
    <hyperlink r:id="rId300" location="c0" ref="H140"/>
    <hyperlink r:id="rId301" location="c0" ref="I140"/>
    <hyperlink r:id="rId302" ref="H141"/>
    <hyperlink r:id="rId303" ref="I141"/>
    <hyperlink r:id="rId304" ref="H142"/>
    <hyperlink r:id="rId305" ref="I142"/>
    <hyperlink r:id="rId306" ref="H143"/>
    <hyperlink r:id="rId307" ref="I143"/>
    <hyperlink r:id="rId308" ref="H144"/>
    <hyperlink r:id="rId309" ref="I144"/>
    <hyperlink r:id="rId310" ref="H145"/>
    <hyperlink r:id="rId311" ref="I145"/>
    <hyperlink r:id="rId312" ref="H146"/>
    <hyperlink r:id="rId313" ref="I146"/>
    <hyperlink r:id="rId314" ref="H147"/>
    <hyperlink r:id="rId315" ref="I147"/>
    <hyperlink r:id="rId316" ref="H148"/>
    <hyperlink r:id="rId317" ref="I148"/>
    <hyperlink r:id="rId318" ref="H149"/>
    <hyperlink r:id="rId319" ref="I149"/>
    <hyperlink r:id="rId320" ref="H150"/>
    <hyperlink r:id="rId321" ref="I150"/>
    <hyperlink r:id="rId322" ref="AC150"/>
    <hyperlink r:id="rId323" ref="H151"/>
    <hyperlink r:id="rId324" ref="I151"/>
    <hyperlink r:id="rId325" ref="H152"/>
    <hyperlink r:id="rId326" ref="I152"/>
    <hyperlink r:id="rId327" ref="H153"/>
    <hyperlink r:id="rId328" ref="I153"/>
    <hyperlink r:id="rId329" ref="H154"/>
    <hyperlink r:id="rId330" ref="I154"/>
    <hyperlink r:id="rId331" ref="H155"/>
    <hyperlink r:id="rId332" ref="I155"/>
    <hyperlink r:id="rId333" ref="H156"/>
    <hyperlink r:id="rId334" ref="H157"/>
    <hyperlink r:id="rId335" ref="I157"/>
    <hyperlink r:id="rId336" ref="H158"/>
    <hyperlink r:id="rId337" ref="I158"/>
    <hyperlink r:id="rId338" ref="H159"/>
    <hyperlink r:id="rId339" ref="H160"/>
    <hyperlink r:id="rId340" ref="I160"/>
    <hyperlink r:id="rId341" ref="H161"/>
    <hyperlink r:id="rId342" ref="I161"/>
    <hyperlink r:id="rId343" ref="H162"/>
    <hyperlink r:id="rId344" ref="H163"/>
    <hyperlink r:id="rId345" ref="I163"/>
    <hyperlink r:id="rId346" ref="H164"/>
    <hyperlink r:id="rId347" ref="I164"/>
    <hyperlink r:id="rId348" ref="H165"/>
    <hyperlink r:id="rId349" ref="I165"/>
    <hyperlink r:id="rId350" ref="H166"/>
    <hyperlink r:id="rId351" ref="I166"/>
    <hyperlink r:id="rId352" ref="H167"/>
    <hyperlink r:id="rId353" ref="I167"/>
    <hyperlink r:id="rId354" ref="H168"/>
    <hyperlink r:id="rId355" ref="H169"/>
    <hyperlink r:id="rId356" ref="I169"/>
    <hyperlink r:id="rId357" ref="H170"/>
    <hyperlink r:id="rId358" ref="I170"/>
    <hyperlink r:id="rId359" ref="H171"/>
    <hyperlink r:id="rId360" ref="I171"/>
    <hyperlink r:id="rId361" ref="H172"/>
    <hyperlink r:id="rId362" ref="I172"/>
    <hyperlink r:id="rId363" ref="AC172"/>
    <hyperlink r:id="rId364" ref="H173"/>
    <hyperlink r:id="rId365" ref="I173"/>
    <hyperlink r:id="rId366" ref="H174"/>
    <hyperlink r:id="rId367" ref="I174"/>
    <hyperlink r:id="rId368" ref="H175"/>
    <hyperlink r:id="rId369" ref="I175"/>
    <hyperlink r:id="rId370" ref="H176"/>
    <hyperlink r:id="rId371" ref="I176"/>
    <hyperlink r:id="rId372" ref="H177"/>
    <hyperlink r:id="rId373" ref="I177"/>
    <hyperlink r:id="rId374" ref="H178"/>
    <hyperlink r:id="rId375" ref="I178"/>
    <hyperlink r:id="rId376" ref="H179"/>
    <hyperlink r:id="rId377" ref="I179"/>
    <hyperlink r:id="rId378" ref="H180"/>
    <hyperlink r:id="rId379" ref="I180"/>
    <hyperlink r:id="rId380" ref="H181"/>
    <hyperlink r:id="rId381" ref="I181"/>
    <hyperlink r:id="rId382" location="anchor_25a7a48d_Accordion-Kindergaerten-und-Kindertagesstaetten" ref="H182"/>
    <hyperlink r:id="rId383" ref="I182"/>
    <hyperlink r:id="rId384" ref="H183"/>
    <hyperlink r:id="rId385" ref="I183"/>
    <hyperlink r:id="rId386" ref="H184"/>
    <hyperlink r:id="rId387" ref="I184"/>
    <hyperlink r:id="rId388" ref="H185"/>
    <hyperlink r:id="rId389" ref="I185"/>
    <hyperlink r:id="rId390" ref="H186"/>
    <hyperlink r:id="rId391" ref="I186"/>
    <hyperlink r:id="rId392" ref="H187"/>
    <hyperlink r:id="rId393" ref="I187"/>
    <hyperlink r:id="rId394" ref="H188"/>
    <hyperlink r:id="rId395" ref="I188"/>
    <hyperlink r:id="rId396" ref="H189"/>
    <hyperlink r:id="rId397" ref="I189"/>
    <hyperlink r:id="rId398" ref="H190"/>
    <hyperlink r:id="rId399" ref="I190"/>
    <hyperlink r:id="rId400" ref="H191"/>
    <hyperlink r:id="rId401" ref="I191"/>
    <hyperlink r:id="rId402" ref="H192"/>
    <hyperlink r:id="rId403" ref="I192"/>
    <hyperlink r:id="rId404" ref="H193"/>
    <hyperlink r:id="rId405" ref="I193"/>
    <hyperlink r:id="rId406" ref="H194"/>
    <hyperlink r:id="rId407" ref="I194"/>
    <hyperlink r:id="rId408" ref="H195"/>
    <hyperlink r:id="rId409" ref="I195"/>
    <hyperlink r:id="rId410" ref="H196"/>
    <hyperlink r:id="rId411" ref="I196"/>
    <hyperlink r:id="rId412" ref="H197"/>
    <hyperlink r:id="rId413" ref="I197"/>
    <hyperlink r:id="rId414" ref="H198"/>
    <hyperlink r:id="rId415" ref="I198"/>
    <hyperlink r:id="rId416" ref="H199"/>
    <hyperlink r:id="rId417" ref="I199"/>
    <hyperlink r:id="rId418" ref="H200"/>
    <hyperlink r:id="rId419" ref="I200"/>
    <hyperlink r:id="rId420" ref="H201"/>
    <hyperlink r:id="rId421" ref="I201"/>
    <hyperlink r:id="rId422" ref="H202"/>
    <hyperlink r:id="rId423" ref="I202"/>
    <hyperlink r:id="rId424" ref="Q202"/>
    <hyperlink r:id="rId425" ref="H203"/>
    <hyperlink r:id="rId426" ref="I203"/>
    <hyperlink r:id="rId427" ref="Q203"/>
    <hyperlink r:id="rId428" ref="H204"/>
    <hyperlink r:id="rId429" ref="I204"/>
    <hyperlink r:id="rId430" ref="H205"/>
    <hyperlink r:id="rId431" ref="I205"/>
    <hyperlink r:id="rId432" ref="H206"/>
    <hyperlink r:id="rId433" ref="I206"/>
    <hyperlink r:id="rId434" ref="H207"/>
    <hyperlink r:id="rId435" ref="I207"/>
    <hyperlink r:id="rId436" ref="H208"/>
    <hyperlink r:id="rId437" ref="I208"/>
    <hyperlink r:id="rId438" ref="H209"/>
    <hyperlink r:id="rId439" ref="I209"/>
    <hyperlink r:id="rId440" ref="H210"/>
    <hyperlink r:id="rId441" ref="I210"/>
    <hyperlink r:id="rId442" ref="H211"/>
    <hyperlink r:id="rId443" ref="I211"/>
    <hyperlink r:id="rId444" ref="H212"/>
    <hyperlink r:id="rId445" ref="I212"/>
    <hyperlink r:id="rId446" ref="H213"/>
    <hyperlink r:id="rId447" ref="I213"/>
    <hyperlink r:id="rId448" ref="H214"/>
    <hyperlink r:id="rId449" ref="I214"/>
    <hyperlink r:id="rId450" ref="H215"/>
    <hyperlink r:id="rId451" ref="I215"/>
    <hyperlink r:id="rId452" ref="H216"/>
    <hyperlink r:id="rId453" ref="I216"/>
    <hyperlink r:id="rId454" ref="H217"/>
    <hyperlink r:id="rId455" ref="I217"/>
    <hyperlink r:id="rId456" ref="H218"/>
    <hyperlink r:id="rId457" ref="I218"/>
    <hyperlink r:id="rId458" ref="H219"/>
    <hyperlink r:id="rId459" ref="I219"/>
    <hyperlink r:id="rId460" ref="H220"/>
    <hyperlink r:id="rId461" ref="I220"/>
    <hyperlink r:id="rId462" ref="H221"/>
    <hyperlink r:id="rId463" ref="I221"/>
    <hyperlink r:id="rId464" ref="H222"/>
    <hyperlink r:id="rId465" ref="I222"/>
    <hyperlink r:id="rId466" ref="H223"/>
    <hyperlink r:id="rId467" ref="I223"/>
    <hyperlink r:id="rId468" ref="H224"/>
    <hyperlink r:id="rId469" ref="I224"/>
    <hyperlink r:id="rId470" ref="H225"/>
    <hyperlink r:id="rId471" ref="I225"/>
    <hyperlink r:id="rId472" ref="H226"/>
    <hyperlink r:id="rId473" ref="I226"/>
    <hyperlink r:id="rId474" ref="H227"/>
    <hyperlink r:id="rId475" ref="I227"/>
    <hyperlink r:id="rId476" ref="H228"/>
    <hyperlink r:id="rId477" ref="I228"/>
    <hyperlink r:id="rId478" ref="AC228"/>
    <hyperlink r:id="rId479" ref="H229"/>
    <hyperlink r:id="rId480" ref="I229"/>
    <hyperlink r:id="rId481" ref="AC229"/>
    <hyperlink r:id="rId482" ref="H230"/>
    <hyperlink r:id="rId483" ref="I230"/>
    <hyperlink r:id="rId484" ref="H231"/>
    <hyperlink r:id="rId485" ref="I231"/>
    <hyperlink r:id="rId486" ref="H232"/>
    <hyperlink r:id="rId487" ref="I232"/>
    <hyperlink r:id="rId488" ref="H233"/>
    <hyperlink r:id="rId489" ref="I233"/>
    <hyperlink r:id="rId490" ref="H234"/>
    <hyperlink r:id="rId491" ref="I234"/>
    <hyperlink r:id="rId492" ref="H235"/>
    <hyperlink r:id="rId493" ref="I235"/>
    <hyperlink r:id="rId494" ref="H236"/>
    <hyperlink r:id="rId495" ref="I236"/>
    <hyperlink r:id="rId496" ref="H237"/>
    <hyperlink r:id="rId497" ref="I237"/>
    <hyperlink r:id="rId498" ref="AC237"/>
    <hyperlink r:id="rId499" ref="H238"/>
    <hyperlink r:id="rId500" ref="I238"/>
    <hyperlink r:id="rId501" ref="H239"/>
    <hyperlink r:id="rId502" ref="I239"/>
    <hyperlink r:id="rId503" ref="H240"/>
    <hyperlink r:id="rId504" ref="AC240"/>
    <hyperlink r:id="rId505" ref="H241"/>
    <hyperlink r:id="rId506" ref="H242"/>
    <hyperlink r:id="rId507" ref="I242"/>
    <hyperlink r:id="rId508" ref="H243"/>
    <hyperlink r:id="rId509" ref="I243"/>
    <hyperlink r:id="rId510" ref="H244"/>
    <hyperlink r:id="rId511" ref="I244"/>
    <hyperlink r:id="rId512" ref="H245"/>
    <hyperlink r:id="rId513" ref="I245"/>
    <hyperlink r:id="rId514" ref="H246"/>
    <hyperlink r:id="rId515" ref="I246"/>
    <hyperlink r:id="rId516" ref="H247"/>
    <hyperlink r:id="rId517" ref="I247"/>
    <hyperlink r:id="rId518" ref="H248"/>
    <hyperlink r:id="rId519" ref="I248"/>
    <hyperlink r:id="rId520" ref="H249"/>
    <hyperlink r:id="rId521" ref="I249"/>
    <hyperlink r:id="rId522" ref="H250"/>
    <hyperlink r:id="rId523" ref="I250"/>
    <hyperlink r:id="rId524" ref="H251"/>
    <hyperlink r:id="rId525" ref="I251"/>
    <hyperlink r:id="rId526" ref="AC251"/>
    <hyperlink r:id="rId527" ref="H252"/>
    <hyperlink r:id="rId528" ref="I252"/>
    <hyperlink r:id="rId529" ref="AC252"/>
    <hyperlink r:id="rId530" ref="H253"/>
    <hyperlink r:id="rId531" ref="I253"/>
    <hyperlink r:id="rId532" ref="H254"/>
    <hyperlink r:id="rId533" ref="I254"/>
    <hyperlink r:id="rId534" ref="AC254"/>
    <hyperlink r:id="rId535" ref="H255"/>
    <hyperlink r:id="rId536" ref="I255"/>
    <hyperlink r:id="rId537" ref="H256"/>
    <hyperlink r:id="rId538" ref="I256"/>
    <hyperlink r:id="rId539" ref="H257"/>
    <hyperlink r:id="rId540" ref="I257"/>
    <hyperlink r:id="rId541" ref="H258"/>
    <hyperlink r:id="rId542" ref="I258"/>
    <hyperlink r:id="rId543" ref="H259"/>
    <hyperlink r:id="rId544" ref="I259"/>
    <hyperlink r:id="rId545" ref="H260"/>
    <hyperlink r:id="rId546" ref="I260"/>
    <hyperlink r:id="rId547" ref="H261"/>
    <hyperlink r:id="rId548" ref="I261"/>
    <hyperlink r:id="rId549" ref="H262"/>
    <hyperlink r:id="rId550" ref="I262"/>
    <hyperlink r:id="rId551" ref="H263"/>
    <hyperlink r:id="rId552" ref="I263"/>
    <hyperlink r:id="rId553" ref="H264"/>
    <hyperlink r:id="rId554" ref="I264"/>
    <hyperlink r:id="rId555" ref="H265"/>
    <hyperlink r:id="rId556" ref="I265"/>
    <hyperlink r:id="rId557" ref="H266"/>
    <hyperlink r:id="rId558" ref="I266"/>
    <hyperlink r:id="rId559" ref="H267"/>
    <hyperlink r:id="rId560" ref="I267"/>
    <hyperlink r:id="rId561" ref="H268"/>
    <hyperlink r:id="rId562" ref="I268"/>
    <hyperlink r:id="rId563" ref="H269"/>
    <hyperlink r:id="rId564" ref="I269"/>
    <hyperlink r:id="rId565" ref="H270"/>
    <hyperlink r:id="rId566" ref="I270"/>
    <hyperlink r:id="rId567" ref="H271"/>
    <hyperlink r:id="rId568" ref="I271"/>
    <hyperlink r:id="rId569" ref="Q271"/>
    <hyperlink r:id="rId570" ref="H272"/>
    <hyperlink r:id="rId571" ref="I272"/>
    <hyperlink r:id="rId572" ref="H273"/>
    <hyperlink r:id="rId573" ref="I273"/>
    <hyperlink r:id="rId574" ref="H274"/>
    <hyperlink r:id="rId575" ref="I274"/>
    <hyperlink r:id="rId576" ref="H275"/>
    <hyperlink r:id="rId577" ref="I275"/>
    <hyperlink r:id="rId578" ref="H276"/>
    <hyperlink r:id="rId579" ref="I276"/>
    <hyperlink r:id="rId580" ref="H277"/>
    <hyperlink r:id="rId581" ref="I277"/>
    <hyperlink r:id="rId582" ref="H278"/>
    <hyperlink r:id="rId583" ref="I278"/>
    <hyperlink r:id="rId584" ref="H279"/>
    <hyperlink r:id="rId585" ref="I279"/>
    <hyperlink r:id="rId586" ref="H280"/>
    <hyperlink r:id="rId587" ref="I280"/>
    <hyperlink r:id="rId588" ref="H281"/>
    <hyperlink r:id="rId589" ref="I281"/>
    <hyperlink r:id="rId590" ref="H282"/>
    <hyperlink r:id="rId591" ref="H283"/>
    <hyperlink r:id="rId592" ref="I283"/>
    <hyperlink r:id="rId593" ref="AC283"/>
    <hyperlink r:id="rId594" location="/de/stadt-miltenberg/default/search/Event/city%3A%22Miltenberg%22/view:list/sort:chronological/mode:next_days,3/calView:month" ref="H284"/>
    <hyperlink r:id="rId595" ref="I284"/>
    <hyperlink r:id="rId596" ref="AC284"/>
    <hyperlink r:id="rId597" ref="H285"/>
    <hyperlink r:id="rId598" ref="I285"/>
    <hyperlink r:id="rId599" ref="AC285"/>
    <hyperlink r:id="rId600" ref="H286"/>
    <hyperlink r:id="rId601" ref="I286"/>
    <hyperlink r:id="rId602" ref="H287"/>
    <hyperlink r:id="rId603" ref="I287"/>
    <hyperlink r:id="rId604" ref="H288"/>
    <hyperlink r:id="rId605" ref="I288"/>
    <hyperlink r:id="rId606" ref="AC288"/>
    <hyperlink r:id="rId607" ref="H289"/>
    <hyperlink r:id="rId608" ref="I289"/>
    <hyperlink r:id="rId609" ref="H290"/>
    <hyperlink r:id="rId610" ref="I290"/>
    <hyperlink r:id="rId611" ref="H291"/>
    <hyperlink r:id="rId612" ref="I291"/>
    <hyperlink r:id="rId613" ref="H292"/>
    <hyperlink r:id="rId614" ref="I292"/>
    <hyperlink r:id="rId615" ref="H293"/>
    <hyperlink r:id="rId616" ref="I293"/>
    <hyperlink r:id="rId617" ref="H294"/>
    <hyperlink r:id="rId618" ref="I294"/>
    <hyperlink r:id="rId619" ref="H295"/>
    <hyperlink r:id="rId620" ref="I295"/>
    <hyperlink r:id="rId621" ref="H296"/>
    <hyperlink r:id="rId622" ref="I296"/>
    <hyperlink r:id="rId623" ref="H297"/>
    <hyperlink r:id="rId624" ref="I297"/>
    <hyperlink r:id="rId625" ref="H298"/>
    <hyperlink r:id="rId626" ref="I298"/>
    <hyperlink r:id="rId627" ref="H299"/>
    <hyperlink r:id="rId628" ref="I299"/>
    <hyperlink r:id="rId629" ref="AC299"/>
    <hyperlink r:id="rId630" ref="H300"/>
    <hyperlink r:id="rId631" ref="I300"/>
    <hyperlink r:id="rId632" ref="AC300"/>
    <hyperlink r:id="rId633" ref="H301"/>
    <hyperlink r:id="rId634" ref="I301"/>
    <hyperlink r:id="rId635" ref="H302"/>
    <hyperlink r:id="rId636" ref="I302"/>
    <hyperlink r:id="rId637" ref="H303"/>
    <hyperlink r:id="rId638" ref="I303"/>
    <hyperlink r:id="rId639" ref="H304"/>
    <hyperlink r:id="rId640" ref="I304"/>
    <hyperlink r:id="rId641" location="{2}" ref="H305"/>
    <hyperlink r:id="rId642" ref="I305"/>
    <hyperlink r:id="rId643" location="{2}" ref="AC305"/>
    <hyperlink r:id="rId644" ref="H306"/>
    <hyperlink r:id="rId645" ref="I306"/>
    <hyperlink r:id="rId646" ref="H307"/>
    <hyperlink r:id="rId647" ref="I307"/>
    <hyperlink r:id="rId648" ref="H308"/>
    <hyperlink r:id="rId649" ref="I308"/>
    <hyperlink r:id="rId650" ref="H309"/>
    <hyperlink r:id="rId651" ref="I309"/>
    <hyperlink r:id="rId652" ref="H310"/>
    <hyperlink r:id="rId653" ref="I310"/>
    <hyperlink r:id="rId654" ref="H311"/>
    <hyperlink r:id="rId655" ref="I311"/>
    <hyperlink r:id="rId656" ref="H312"/>
    <hyperlink r:id="rId657" ref="I312"/>
    <hyperlink r:id="rId658" ref="H313"/>
    <hyperlink r:id="rId659" ref="I313"/>
    <hyperlink r:id="rId660" ref="H314"/>
    <hyperlink r:id="rId661" ref="I314"/>
    <hyperlink r:id="rId662" ref="H315"/>
    <hyperlink r:id="rId663" ref="I315"/>
    <hyperlink r:id="rId664" ref="H316"/>
    <hyperlink r:id="rId665" ref="I316"/>
    <hyperlink r:id="rId666" ref="H317"/>
    <hyperlink r:id="rId667" ref="I317"/>
    <hyperlink r:id="rId668" ref="AC317"/>
    <hyperlink r:id="rId669" ref="H318"/>
    <hyperlink r:id="rId670" ref="I318"/>
    <hyperlink r:id="rId671" ref="H319"/>
    <hyperlink r:id="rId672" ref="I319"/>
    <hyperlink r:id="rId673" ref="H320"/>
    <hyperlink r:id="rId674" ref="I320"/>
    <hyperlink r:id="rId675" ref="H321"/>
    <hyperlink r:id="rId676" ref="I321"/>
    <hyperlink r:id="rId677" ref="H322"/>
    <hyperlink r:id="rId678" ref="I322"/>
    <hyperlink r:id="rId679" ref="AC322"/>
    <hyperlink r:id="rId680" ref="H323"/>
    <hyperlink r:id="rId681" ref="I323"/>
    <hyperlink r:id="rId682" ref="AC323"/>
    <hyperlink r:id="rId683" ref="H324"/>
    <hyperlink r:id="rId684" ref="H325"/>
    <hyperlink r:id="rId685" ref="I325"/>
    <hyperlink r:id="rId686" ref="H326"/>
    <hyperlink r:id="rId687" ref="I326"/>
    <hyperlink r:id="rId688" ref="H327"/>
    <hyperlink r:id="rId689" ref="I327"/>
    <hyperlink r:id="rId690" ref="H328"/>
    <hyperlink r:id="rId691" ref="I328"/>
    <hyperlink r:id="rId692" ref="H329"/>
    <hyperlink r:id="rId693" ref="I329"/>
    <hyperlink r:id="rId694" ref="Q329"/>
    <hyperlink r:id="rId695" ref="H330"/>
    <hyperlink r:id="rId696" ref="I330"/>
    <hyperlink r:id="rId697" ref="H331"/>
    <hyperlink r:id="rId698" ref="I331"/>
    <hyperlink r:id="rId699" ref="H332"/>
    <hyperlink r:id="rId700" ref="I332"/>
    <hyperlink r:id="rId701" ref="H333"/>
    <hyperlink r:id="rId702" ref="I333"/>
    <hyperlink r:id="rId703" ref="H334"/>
    <hyperlink r:id="rId704" ref="I334"/>
    <hyperlink r:id="rId705" ref="H335"/>
    <hyperlink r:id="rId706" ref="I335"/>
    <hyperlink r:id="rId707" ref="H336"/>
    <hyperlink r:id="rId708" ref="I336"/>
    <hyperlink r:id="rId709" ref="H337"/>
    <hyperlink r:id="rId710" ref="I337"/>
    <hyperlink r:id="rId711" ref="H338"/>
    <hyperlink r:id="rId712" ref="I338"/>
    <hyperlink r:id="rId713" ref="H339"/>
    <hyperlink r:id="rId714" ref="H340"/>
    <hyperlink r:id="rId715" ref="I340"/>
    <hyperlink r:id="rId716" ref="H341"/>
    <hyperlink r:id="rId717" ref="I341"/>
    <hyperlink r:id="rId718" ref="H342"/>
    <hyperlink r:id="rId719" ref="I342"/>
    <hyperlink r:id="rId720" ref="H343"/>
    <hyperlink r:id="rId721" ref="I343"/>
    <hyperlink r:id="rId722" ref="H344"/>
    <hyperlink r:id="rId723" ref="I344"/>
    <hyperlink r:id="rId724" ref="H345"/>
    <hyperlink r:id="rId725" ref="I345"/>
    <hyperlink r:id="rId726" ref="H346"/>
    <hyperlink r:id="rId727" ref="I346"/>
    <hyperlink r:id="rId728" ref="H347"/>
    <hyperlink r:id="rId729" ref="I347"/>
    <hyperlink r:id="rId730" ref="H348"/>
    <hyperlink r:id="rId731" ref="I348"/>
    <hyperlink r:id="rId732" ref="H349"/>
    <hyperlink r:id="rId733" ref="I349"/>
    <hyperlink r:id="rId734" ref="H350"/>
    <hyperlink r:id="rId735" ref="H351"/>
    <hyperlink r:id="rId736" ref="I351"/>
    <hyperlink r:id="rId737" ref="H352"/>
    <hyperlink r:id="rId738" ref="I352"/>
    <hyperlink r:id="rId739" ref="H353"/>
    <hyperlink r:id="rId740" ref="I353"/>
    <hyperlink r:id="rId741" ref="H354"/>
    <hyperlink r:id="rId742" ref="I354"/>
    <hyperlink r:id="rId743" ref="H355"/>
    <hyperlink r:id="rId744" ref="I355"/>
    <hyperlink r:id="rId745" ref="H356"/>
    <hyperlink r:id="rId746" ref="I356"/>
    <hyperlink r:id="rId747" ref="H357"/>
    <hyperlink r:id="rId748" ref="I357"/>
    <hyperlink r:id="rId749" ref="H358"/>
    <hyperlink r:id="rId750" ref="I358"/>
    <hyperlink r:id="rId751" ref="H359"/>
    <hyperlink r:id="rId752" ref="I359"/>
    <hyperlink r:id="rId753" ref="Q359"/>
    <hyperlink r:id="rId754" ref="H360"/>
    <hyperlink r:id="rId755" ref="I360"/>
    <hyperlink r:id="rId756" ref="H361"/>
    <hyperlink r:id="rId757" ref="I361"/>
    <hyperlink r:id="rId758" ref="H362"/>
    <hyperlink r:id="rId759" ref="I362"/>
    <hyperlink r:id="rId760" ref="H363"/>
    <hyperlink r:id="rId761" ref="I363"/>
    <hyperlink r:id="rId762" ref="H364"/>
    <hyperlink r:id="rId763" ref="H365"/>
    <hyperlink r:id="rId764" ref="I365"/>
    <hyperlink r:id="rId765" ref="H366"/>
    <hyperlink r:id="rId766" ref="I366"/>
    <hyperlink r:id="rId767" ref="H367"/>
    <hyperlink r:id="rId768" ref="I367"/>
    <hyperlink r:id="rId769" ref="H368"/>
    <hyperlink r:id="rId770" ref="I368"/>
    <hyperlink r:id="rId771" ref="H369"/>
    <hyperlink r:id="rId772" ref="I369"/>
    <hyperlink r:id="rId773" ref="H370"/>
    <hyperlink r:id="rId774" ref="I370"/>
    <hyperlink r:id="rId775" ref="H371"/>
    <hyperlink r:id="rId776" ref="I371"/>
    <hyperlink r:id="rId777" ref="H372"/>
    <hyperlink r:id="rId778" ref="I372"/>
    <hyperlink r:id="rId779" ref="H373"/>
    <hyperlink r:id="rId780" ref="I373"/>
    <hyperlink r:id="rId781" ref="H374"/>
    <hyperlink r:id="rId782" ref="I374"/>
    <hyperlink r:id="rId783" ref="H375"/>
    <hyperlink r:id="rId784" ref="I375"/>
    <hyperlink r:id="rId785" ref="H376"/>
    <hyperlink r:id="rId786" ref="I376"/>
    <hyperlink r:id="rId787" ref="H377"/>
    <hyperlink r:id="rId788" ref="I377"/>
    <hyperlink r:id="rId789" ref="H378"/>
    <hyperlink r:id="rId790" ref="I378"/>
    <hyperlink r:id="rId791" ref="H379"/>
    <hyperlink r:id="rId792" ref="I379"/>
    <hyperlink r:id="rId793" ref="H380"/>
    <hyperlink r:id="rId794" ref="I380"/>
    <hyperlink r:id="rId795" ref="H381"/>
    <hyperlink r:id="rId796" ref="I381"/>
    <hyperlink r:id="rId797" ref="H382"/>
    <hyperlink r:id="rId798" ref="I382"/>
    <hyperlink r:id="rId799" ref="H383"/>
    <hyperlink r:id="rId800" ref="I383"/>
    <hyperlink r:id="rId801" ref="H384"/>
    <hyperlink r:id="rId802" ref="I384"/>
    <hyperlink r:id="rId803" ref="H385"/>
    <hyperlink r:id="rId804" ref="I385"/>
    <hyperlink r:id="rId805" ref="H386"/>
    <hyperlink r:id="rId806" ref="I386"/>
    <hyperlink r:id="rId807" ref="H387"/>
    <hyperlink r:id="rId808" ref="I387"/>
    <hyperlink r:id="rId809" ref="H388"/>
    <hyperlink r:id="rId810" ref="I388"/>
    <hyperlink r:id="rId811" ref="H389"/>
    <hyperlink r:id="rId812" ref="I389"/>
    <hyperlink r:id="rId813" ref="H390"/>
    <hyperlink r:id="rId814" ref="I390"/>
    <hyperlink r:id="rId815" ref="H391"/>
    <hyperlink r:id="rId816" ref="I391"/>
    <hyperlink r:id="rId817" ref="H392"/>
    <hyperlink r:id="rId818" ref="I392"/>
    <hyperlink r:id="rId819" ref="H393"/>
    <hyperlink r:id="rId820" ref="I393"/>
    <hyperlink r:id="rId821" ref="H394"/>
    <hyperlink r:id="rId822" ref="I394"/>
    <hyperlink r:id="rId823" ref="H395"/>
    <hyperlink r:id="rId824" ref="I395"/>
    <hyperlink r:id="rId825" ref="H396"/>
    <hyperlink r:id="rId826" ref="I396"/>
    <hyperlink r:id="rId827" ref="H397"/>
    <hyperlink r:id="rId828" ref="I397"/>
    <hyperlink r:id="rId829" ref="H398"/>
    <hyperlink r:id="rId830" ref="I398"/>
    <hyperlink r:id="rId831" ref="H399"/>
    <hyperlink r:id="rId832" ref="I399"/>
    <hyperlink r:id="rId833" ref="H400"/>
    <hyperlink r:id="rId834" ref="I400"/>
    <hyperlink r:id="rId835" ref="H401"/>
    <hyperlink r:id="rId836" ref="I401"/>
    <hyperlink r:id="rId837" ref="H402"/>
    <hyperlink r:id="rId838" ref="I402"/>
    <hyperlink r:id="rId839" ref="H403"/>
    <hyperlink r:id="rId840" ref="I403"/>
    <hyperlink r:id="rId841" ref="H404"/>
    <hyperlink r:id="rId842" ref="I404"/>
    <hyperlink r:id="rId843" ref="H405"/>
    <hyperlink r:id="rId844" ref="I405"/>
    <hyperlink r:id="rId845" ref="H406"/>
    <hyperlink r:id="rId846" ref="I406"/>
  </hyperlinks>
  <printOptions gridLines="1" horizontalCentered="1"/>
  <pageMargins bottom="0.75" footer="0.0" header="0.0" left="0.7" right="0.7" top="0.75"/>
  <pageSetup fitToHeight="0" paperSize="9" cellComments="atEnd" orientation="landscape" pageOrder="overThenDown"/>
  <drawing r:id="rId8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2" max="2" width="23.0"/>
    <col customWidth="1" min="3" max="3" width="44.71"/>
    <col customWidth="1" min="4" max="4" width="44.14"/>
    <col customWidth="1" min="5" max="5" width="38.71"/>
    <col customWidth="1" min="6" max="6" width="9.29"/>
    <col customWidth="1" min="7" max="7" width="33.86"/>
    <col customWidth="1" min="8" max="8" width="31.14"/>
    <col customWidth="1" min="11" max="11" width="58.71"/>
    <col customWidth="1" min="17" max="17" width="17.14"/>
  </cols>
  <sheetData>
    <row r="1" ht="45.0" customHeight="1">
      <c r="A1" s="1"/>
      <c r="B1" s="3" t="s">
        <v>1</v>
      </c>
      <c r="C1" s="5" t="s">
        <v>2</v>
      </c>
      <c r="D1" s="5" t="s">
        <v>3</v>
      </c>
      <c r="E1" s="5" t="s">
        <v>4</v>
      </c>
      <c r="F1" s="7" t="s">
        <v>5</v>
      </c>
      <c r="G1" s="5" t="s">
        <v>6</v>
      </c>
      <c r="H1" s="16" t="s">
        <v>7</v>
      </c>
      <c r="I1" s="18" t="s">
        <v>9</v>
      </c>
      <c r="J1" s="19" t="s">
        <v>10</v>
      </c>
      <c r="K1" s="20"/>
      <c r="L1" s="26"/>
      <c r="M1" s="27"/>
      <c r="N1" s="27"/>
      <c r="O1" s="27"/>
      <c r="P1" s="27"/>
      <c r="Q1" s="28"/>
      <c r="R1" s="27"/>
      <c r="S1" s="27"/>
      <c r="T1" s="27"/>
      <c r="U1" s="27"/>
      <c r="V1" s="27"/>
      <c r="W1" s="27"/>
      <c r="X1" s="27"/>
      <c r="Y1" s="27"/>
      <c r="Z1" s="27"/>
      <c r="AA1" s="27"/>
    </row>
    <row r="2">
      <c r="A2" s="33">
        <v>1.0</v>
      </c>
      <c r="B2" s="33" t="s">
        <v>13</v>
      </c>
      <c r="C2" s="36">
        <f>SUMIF(Haupt!$AI:$AI,A2,Haupt!$D:$D)</f>
        <v>359</v>
      </c>
      <c r="D2" s="39">
        <f>SUMIFS(Haupt!$S:$S,Haupt!$AI:$AI,A2,Haupt!$V:$V,1)+SUMIFS(Haupt!$D:$D,Haupt!$AI:$AI,A2)</f>
        <v>359</v>
      </c>
      <c r="E2" s="40">
        <f>SUMIF(Haupt!$AI:$AI,A2,Haupt!$K:$K)</f>
        <v>384</v>
      </c>
      <c r="F2" s="42">
        <f t="shared" ref="F2:F18" si="1">SUM((E2/C2)-1)</f>
        <v>0.06963788301</v>
      </c>
      <c r="G2" s="43">
        <v>2896712.0</v>
      </c>
      <c r="H2" s="44">
        <f t="shared" ref="H2:H18" si="2">E2/G2*100000</f>
        <v>13.25640934</v>
      </c>
      <c r="I2" s="46">
        <f>SUMIF(Haupt!$AI:$AI,A2,Haupt!$O:$O)</f>
        <v>1</v>
      </c>
      <c r="J2" s="46">
        <f>SUMIF(Haupt!$AI:$AI,A2,Haupt!$L:$L)</f>
        <v>0</v>
      </c>
      <c r="K2" s="48"/>
      <c r="L2" s="49"/>
      <c r="Q2" s="25" t="s">
        <v>20</v>
      </c>
    </row>
    <row r="3">
      <c r="A3" s="33">
        <v>2.0</v>
      </c>
      <c r="B3" s="33" t="s">
        <v>21</v>
      </c>
      <c r="C3" s="36">
        <f>SUMIF(Haupt!$AI:$AI,A3,Haupt!$D:$D)</f>
        <v>664</v>
      </c>
      <c r="D3" s="39">
        <f>SUMIFS(Haupt!$S:$S,Haupt!$AI:$AI,A3,Haupt!$V:$V,1)+SUMIFS(Haupt!$D:$D,Haupt!$AI:$AI,A3)</f>
        <v>664</v>
      </c>
      <c r="E3" s="40">
        <f>SUMIF(Haupt!$AI:$AI,A3,Haupt!$K:$K)</f>
        <v>664</v>
      </c>
      <c r="F3" s="42">
        <f t="shared" si="1"/>
        <v>0</v>
      </c>
      <c r="G3" s="43">
        <v>1841179.0</v>
      </c>
      <c r="H3" s="44">
        <f t="shared" si="2"/>
        <v>36.06384822</v>
      </c>
      <c r="I3" s="46">
        <f>SUMIF(Haupt!$AI:$AI,A3,Haupt!$O:$O)</f>
        <v>1</v>
      </c>
      <c r="J3" s="46">
        <f>SUMIF(Haupt!$AI:$AI,A3,Haupt!$L:$L)</f>
        <v>0</v>
      </c>
      <c r="K3" s="54"/>
      <c r="L3" s="49"/>
      <c r="Q3" s="57" t="s">
        <v>31</v>
      </c>
    </row>
    <row r="4">
      <c r="A4" s="33">
        <v>3.0</v>
      </c>
      <c r="B4" s="33" t="s">
        <v>36</v>
      </c>
      <c r="C4" s="36">
        <f>SUMIF(Haupt!$AI:$AI,A4,Haupt!$D:$D)</f>
        <v>1505</v>
      </c>
      <c r="D4" s="39">
        <f>SUMIFS(Haupt!$S:$S,Haupt!$AI:$AI,A4,Haupt!$V:$V,1)+SUMIFS(Haupt!$D:$D,Haupt!$AI:$AI,A4)</f>
        <v>1505</v>
      </c>
      <c r="E4" s="40">
        <f>SUMIF(Haupt!$AI:$AI,A4,Haupt!$K:$K)</f>
        <v>1509</v>
      </c>
      <c r="F4" s="42">
        <f t="shared" si="1"/>
        <v>0.002657807309</v>
      </c>
      <c r="G4" s="43">
        <v>7982448.0</v>
      </c>
      <c r="H4" s="44">
        <f t="shared" si="2"/>
        <v>18.90397532</v>
      </c>
      <c r="I4" s="46">
        <f>SUMIF(Haupt!$AI:$AI,A4,Haupt!$O:$O)</f>
        <v>0</v>
      </c>
      <c r="J4" s="46">
        <f>SUMIF(Haupt!$AI:$AI,A4,Haupt!$L:$L)</f>
        <v>11</v>
      </c>
      <c r="K4" s="63"/>
      <c r="L4" s="49"/>
      <c r="Q4" s="65" t="s">
        <v>50</v>
      </c>
    </row>
    <row r="5">
      <c r="A5" s="33">
        <v>4.0</v>
      </c>
      <c r="B5" s="33" t="s">
        <v>53</v>
      </c>
      <c r="C5" s="36">
        <f>SUMIF(Haupt!$AI:$AI,A5,Haupt!$D:$D)</f>
        <v>127</v>
      </c>
      <c r="D5" s="39">
        <f>SUMIFS(Haupt!$S:$S,Haupt!$AI:$AI,A5,Haupt!$V:$V,1)+SUMIFS(Haupt!$D:$D,Haupt!$AI:$AI,A5)</f>
        <v>127</v>
      </c>
      <c r="E5" s="40">
        <f>SUMIF(Haupt!$AI:$AI,A5,Haupt!$K:$K)</f>
        <v>127</v>
      </c>
      <c r="F5" s="42">
        <f t="shared" si="1"/>
        <v>0</v>
      </c>
      <c r="G5" s="43">
        <v>682986.0</v>
      </c>
      <c r="H5" s="44">
        <f t="shared" si="2"/>
        <v>18.59481746</v>
      </c>
      <c r="I5" s="46">
        <f>SUMIF(Haupt!$AI:$AI,A5,Haupt!$O:$O)</f>
        <v>0</v>
      </c>
      <c r="J5" s="46">
        <f>SUMIF(Haupt!$AI:$AI,A5,Haupt!$L:$L)</f>
        <v>3</v>
      </c>
      <c r="K5" s="54"/>
      <c r="L5" s="49"/>
      <c r="Q5" s="57" t="s">
        <v>56</v>
      </c>
    </row>
    <row r="6">
      <c r="A6" s="33">
        <v>5.0</v>
      </c>
      <c r="B6" s="33" t="s">
        <v>57</v>
      </c>
      <c r="C6" s="36">
        <f>SUMIF(Haupt!$AI:$AI,A6,Haupt!$D:$D)</f>
        <v>6806</v>
      </c>
      <c r="D6" s="39">
        <f>SUMIFS(Haupt!$S:$S,Haupt!$AI:$AI,A6,Haupt!$V:$V,1)+SUMIFS(Haupt!$D:$D,Haupt!$AI:$AI,A6)</f>
        <v>6870</v>
      </c>
      <c r="E6" s="40">
        <f>SUMIF(Haupt!$AI:$AI,A6,Haupt!$K:$K)</f>
        <v>6982</v>
      </c>
      <c r="F6" s="42">
        <f t="shared" si="1"/>
        <v>0.0258595357</v>
      </c>
      <c r="G6" s="43">
        <v>1.7932651E7</v>
      </c>
      <c r="H6" s="44">
        <f t="shared" si="2"/>
        <v>38.9345669</v>
      </c>
      <c r="I6" s="46">
        <f>SUMIF(Haupt!$AI:$AI,A6,Haupt!$O:$O)</f>
        <v>25</v>
      </c>
      <c r="J6" s="46">
        <f>SUMIF(Haupt!$AI:$AI,A6,Haupt!$L:$L)</f>
        <v>113</v>
      </c>
      <c r="K6" s="63"/>
      <c r="L6" s="49"/>
      <c r="Q6" s="65" t="s">
        <v>60</v>
      </c>
    </row>
    <row r="7">
      <c r="A7" s="33">
        <v>6.0</v>
      </c>
      <c r="B7" s="33" t="s">
        <v>61</v>
      </c>
      <c r="C7" s="36">
        <f>SUMIF(Haupt!$AI:$AI,A7,Haupt!$D:$D)</f>
        <v>1153</v>
      </c>
      <c r="D7" s="39">
        <f>SUMIFS(Haupt!$S:$S,Haupt!$AI:$AI,A7,Haupt!$V:$V,1)+SUMIFS(Haupt!$D:$D,Haupt!$AI:$AI,A7)</f>
        <v>1153</v>
      </c>
      <c r="E7" s="40">
        <f>SUMIF(Haupt!$AI:$AI,A7,Haupt!$K:$K)</f>
        <v>1171</v>
      </c>
      <c r="F7" s="42">
        <f t="shared" si="1"/>
        <v>0.0156114484</v>
      </c>
      <c r="G7" s="43">
        <v>6265809.0</v>
      </c>
      <c r="H7" s="44">
        <f t="shared" si="2"/>
        <v>18.68872798</v>
      </c>
      <c r="I7" s="46">
        <f>SUMIF(Haupt!$AI:$AI,A7,Haupt!$O:$O)</f>
        <v>2</v>
      </c>
      <c r="J7" s="46">
        <f>SUMIF(Haupt!$AI:$AI,A7,Haupt!$L:$L)</f>
        <v>10</v>
      </c>
      <c r="L7" s="49"/>
      <c r="Q7" s="65" t="s">
        <v>66</v>
      </c>
    </row>
    <row r="8">
      <c r="A8" s="33">
        <v>7.0</v>
      </c>
      <c r="B8" s="33" t="s">
        <v>67</v>
      </c>
      <c r="C8" s="36">
        <f>SUMIF(Haupt!$AI:$AI,A8,Haupt!$D:$D)</f>
        <v>1047</v>
      </c>
      <c r="D8" s="39">
        <f>SUMIFS(Haupt!$S:$S,Haupt!$AI:$AI,A8,Haupt!$V:$V,1)+SUMIFS(Haupt!$D:$D,Haupt!$AI:$AI,A8)</f>
        <v>1047</v>
      </c>
      <c r="E8" s="40">
        <f>SUMIF(Haupt!$AI:$AI,A8,Haupt!$K:$K)</f>
        <v>1047</v>
      </c>
      <c r="F8" s="42">
        <f t="shared" si="1"/>
        <v>0</v>
      </c>
      <c r="G8" s="43">
        <v>4084844.0</v>
      </c>
      <c r="H8" s="44">
        <f t="shared" si="2"/>
        <v>25.63133378</v>
      </c>
      <c r="I8" s="46">
        <f>SUMIF(Haupt!$AI:$AI,A8,Haupt!$O:$O)</f>
        <v>2</v>
      </c>
      <c r="J8" s="46">
        <f>SUMIF(Haupt!$AI:$AI,A8,Haupt!$L:$L)</f>
        <v>0</v>
      </c>
      <c r="L8" s="49"/>
      <c r="Q8" s="84" t="s">
        <v>71</v>
      </c>
    </row>
    <row r="9">
      <c r="A9" s="33">
        <v>8.0</v>
      </c>
      <c r="B9" s="33" t="s">
        <v>72</v>
      </c>
      <c r="C9" s="36">
        <f>SUMIF(Haupt!$AI:$AI,A9,Haupt!$D:$D)</f>
        <v>4238</v>
      </c>
      <c r="D9" s="39">
        <f>SUMIFS(Haupt!$S:$S,Haupt!$AI:$AI,A9,Haupt!$V:$V,1)+SUMIFS(Haupt!$D:$D,Haupt!$AI:$AI,A9)</f>
        <v>4238</v>
      </c>
      <c r="E9" s="40">
        <f>SUMIF(Haupt!$AI:$AI,A9,Haupt!$K:$K)</f>
        <v>4261</v>
      </c>
      <c r="F9" s="42">
        <f t="shared" si="1"/>
        <v>0.005427088249</v>
      </c>
      <c r="G9" s="43">
        <v>1.1069533E7</v>
      </c>
      <c r="H9" s="44">
        <f t="shared" si="2"/>
        <v>38.49304212</v>
      </c>
      <c r="I9" s="46">
        <f>SUMIF(Haupt!$AI:$AI,A9,Haupt!$O:$O)</f>
        <v>17</v>
      </c>
      <c r="J9" s="46">
        <f>SUMIF(Haupt!$AI:$AI,A9,Haupt!$L:$L)</f>
        <v>37</v>
      </c>
      <c r="K9" s="91"/>
      <c r="Q9" s="57" t="s">
        <v>79</v>
      </c>
      <c r="R9" s="65"/>
    </row>
    <row r="10">
      <c r="A10" s="33">
        <v>9.0</v>
      </c>
      <c r="B10" s="33" t="s">
        <v>81</v>
      </c>
      <c r="C10" s="36">
        <f>SUMIF(Haupt!$AI:$AI,A10,Haupt!$D:$D)</f>
        <v>3821</v>
      </c>
      <c r="D10" s="39">
        <f>SUMIFS(Haupt!$S:$S,Haupt!$AI:$AI,A10,Haupt!$V:$V,1)+SUMIFS(Haupt!$D:$D,Haupt!$AI:$AI,A10)</f>
        <v>3821</v>
      </c>
      <c r="E10" s="40">
        <f>SUMIF(Haupt!$AI:$AI,A10,Haupt!$K:$K)</f>
        <v>3831</v>
      </c>
      <c r="F10" s="42">
        <f t="shared" si="1"/>
        <v>0.002617115938</v>
      </c>
      <c r="G10" s="43">
        <v>1.3076721E7</v>
      </c>
      <c r="H10" s="44">
        <f t="shared" si="2"/>
        <v>29.29633507</v>
      </c>
      <c r="I10" s="46">
        <f>SUMIF(Haupt!$AI:$AI,A10,Haupt!$O:$O)</f>
        <v>18</v>
      </c>
      <c r="J10" s="46">
        <f>SUMIF(Haupt!$AI:$AI,A10,Haupt!$L:$L)</f>
        <v>3</v>
      </c>
      <c r="K10" s="91"/>
      <c r="L10" s="49"/>
      <c r="Q10" s="65" t="s">
        <v>98</v>
      </c>
    </row>
    <row r="11">
      <c r="A11" s="33">
        <v>10.0</v>
      </c>
      <c r="B11" s="33" t="s">
        <v>100</v>
      </c>
      <c r="C11" s="36">
        <f>SUMIF(Haupt!$AI:$AI,A11,Haupt!$D:$D)</f>
        <v>268</v>
      </c>
      <c r="D11" s="39">
        <f>SUMIFS(Haupt!$S:$S,Haupt!$AI:$AI,A11,Haupt!$V:$V,1)+SUMIFS(Haupt!$D:$D,Haupt!$AI:$AI,A11)</f>
        <v>268</v>
      </c>
      <c r="E11" s="40">
        <f>SUMIF(Haupt!$AI:$AI,A11,Haupt!$K:$K)</f>
        <v>273</v>
      </c>
      <c r="F11" s="95">
        <f t="shared" si="1"/>
        <v>0.01865671642</v>
      </c>
      <c r="G11" s="43">
        <v>990509.0</v>
      </c>
      <c r="H11" s="44">
        <f t="shared" si="2"/>
        <v>27.56158702</v>
      </c>
      <c r="I11" s="46">
        <f>SUMIF(Haupt!$AI:$AI,A11,Haupt!$O:$O)</f>
        <v>0</v>
      </c>
      <c r="J11" s="46">
        <f>SUMIF(Haupt!$AI:$AI,A11,Haupt!$L:$L)</f>
        <v>0</v>
      </c>
      <c r="K11" s="91"/>
      <c r="L11" s="49"/>
      <c r="Q11" s="65" t="s">
        <v>113</v>
      </c>
      <c r="R11" s="98" t="s">
        <v>98</v>
      </c>
    </row>
    <row r="12">
      <c r="A12" s="33">
        <v>11.0</v>
      </c>
      <c r="B12" s="33" t="s">
        <v>114</v>
      </c>
      <c r="C12" s="36">
        <f>SUMIF(Haupt!$AI:$AI,A12,Haupt!$D:$D)</f>
        <v>868</v>
      </c>
      <c r="D12" s="39">
        <f>SUMIFS(Haupt!$S:$S,Haupt!$AI:$AI,A12,Haupt!$V:$V,1)+SUMIFS(Haupt!$D:$D,Haupt!$AI:$AI,A12)</f>
        <v>868</v>
      </c>
      <c r="E12" s="40">
        <f>SUMIF(Haupt!$AI:$AI,A12,Haupt!$K:$K)</f>
        <v>868</v>
      </c>
      <c r="F12" s="42">
        <f t="shared" si="1"/>
        <v>0</v>
      </c>
      <c r="G12" s="43">
        <v>3644826.0</v>
      </c>
      <c r="H12" s="44">
        <f t="shared" si="2"/>
        <v>23.8145799</v>
      </c>
      <c r="I12" s="46">
        <f>SUMIF(Haupt!$AI:$AI,A12,Haupt!$O:$O)</f>
        <v>1</v>
      </c>
      <c r="J12" s="46">
        <f>SUMIF(Haupt!$AI:$AI,A12,Haupt!$L:$L)</f>
        <v>0</v>
      </c>
      <c r="K12" s="106"/>
      <c r="L12" s="49"/>
      <c r="Q12" s="65" t="s">
        <v>118</v>
      </c>
    </row>
    <row r="13">
      <c r="A13" s="33">
        <v>12.0</v>
      </c>
      <c r="B13" s="33" t="s">
        <v>119</v>
      </c>
      <c r="C13" s="36">
        <f>SUMIF(Haupt!$AI:$AI,A13,Haupt!$D:$D)</f>
        <v>324</v>
      </c>
      <c r="D13" s="39">
        <f>SUMIFS(Haupt!$S:$S,Haupt!$AI:$AI,A13,Haupt!$V:$V,1)+SUMIFS(Haupt!$D:$D,Haupt!$AI:$AI,A13)</f>
        <v>324</v>
      </c>
      <c r="E13" s="40">
        <f>SUMIF(Haupt!$AI:$AI,A13,Haupt!$K:$K)</f>
        <v>324</v>
      </c>
      <c r="F13" s="42">
        <f t="shared" si="1"/>
        <v>0</v>
      </c>
      <c r="G13" s="43">
        <v>2511917.0</v>
      </c>
      <c r="H13" s="44">
        <f t="shared" si="2"/>
        <v>12.89851536</v>
      </c>
      <c r="I13" s="46">
        <f>SUMIF(Haupt!$AI:$AI,A13,Haupt!$O:$O)</f>
        <v>0</v>
      </c>
      <c r="J13" s="46">
        <f>SUMIF(Haupt!$AI:$AI,A13,Haupt!$L:$L)</f>
        <v>22</v>
      </c>
      <c r="K13" s="106"/>
      <c r="L13" s="49"/>
      <c r="Q13" s="65" t="s">
        <v>121</v>
      </c>
    </row>
    <row r="14">
      <c r="A14" s="33">
        <v>13.0</v>
      </c>
      <c r="B14" s="33" t="s">
        <v>122</v>
      </c>
      <c r="C14" s="36">
        <f>SUMIF(Haupt!$AI:$AI,A14,Haupt!$D:$D)</f>
        <v>167</v>
      </c>
      <c r="D14" s="39">
        <f>SUMIFS(Haupt!$S:$S,Haupt!$AI:$AI,A14,Haupt!$V:$V,1)+SUMIFS(Haupt!$D:$D,Haupt!$AI:$AI,A14)</f>
        <v>167</v>
      </c>
      <c r="E14" s="40">
        <f>SUMIF(Haupt!$AI:$AI,A14,Haupt!$K:$K)</f>
        <v>167</v>
      </c>
      <c r="F14" s="42">
        <f t="shared" si="1"/>
        <v>0</v>
      </c>
      <c r="G14" s="43">
        <v>1609675.0</v>
      </c>
      <c r="H14" s="44">
        <f t="shared" si="2"/>
        <v>10.37476509</v>
      </c>
      <c r="I14" s="46">
        <f>SUMIF(Haupt!$AI:$AI,A14,Haupt!$O:$O)</f>
        <v>0</v>
      </c>
      <c r="J14" s="46">
        <f>SUMIF(Haupt!$AI:$AI,A14,Haupt!$L:$L)</f>
        <v>3</v>
      </c>
      <c r="K14" s="106"/>
      <c r="L14" s="49"/>
      <c r="M14" s="108"/>
      <c r="Q14" s="65" t="s">
        <v>124</v>
      </c>
    </row>
    <row r="15">
      <c r="A15" s="33">
        <v>14.0</v>
      </c>
      <c r="B15" s="33" t="s">
        <v>126</v>
      </c>
      <c r="C15" s="36">
        <f>SUMIF(Haupt!$AI:$AI,A15,Haupt!$D:$D)</f>
        <v>595</v>
      </c>
      <c r="D15" s="39">
        <f>SUMIFS(Haupt!$S:$S,Haupt!$AI:$AI,A15,Haupt!$V:$V,1)+SUMIFS(Haupt!$D:$D,Haupt!$AI:$AI,A15)</f>
        <v>613</v>
      </c>
      <c r="E15" s="40">
        <f>SUMIF(Haupt!$AI:$AI,A15,Haupt!$K:$K)</f>
        <v>613</v>
      </c>
      <c r="F15" s="42">
        <f t="shared" si="1"/>
        <v>0.03025210084</v>
      </c>
      <c r="G15" s="43">
        <v>4077937.0</v>
      </c>
      <c r="H15" s="44">
        <f t="shared" si="2"/>
        <v>15.0321106</v>
      </c>
      <c r="I15" s="46">
        <f>SUMIF(Haupt!$AI:$AI,A15,Haupt!$O:$O)</f>
        <v>1</v>
      </c>
      <c r="J15" s="46">
        <f>SUMIF(Haupt!$AI:$AI,A15,Haupt!$L:$L)</f>
        <v>0</v>
      </c>
      <c r="K15" s="106"/>
      <c r="L15" s="109"/>
      <c r="Q15" s="65" t="s">
        <v>127</v>
      </c>
    </row>
    <row r="16">
      <c r="A16" s="33">
        <v>15.0</v>
      </c>
      <c r="B16" s="33" t="s">
        <v>128</v>
      </c>
      <c r="C16" s="36">
        <f>SUMIF(Haupt!$AI:$AI,A16,Haupt!$D:$D)</f>
        <v>242</v>
      </c>
      <c r="D16" s="39">
        <f>SUMIFS(Haupt!$S:$S,Haupt!$AI:$AI,A16,Haupt!$V:$V,1)+SUMIFS(Haupt!$D:$D,Haupt!$AI:$AI,A16)</f>
        <v>242</v>
      </c>
      <c r="E16" s="40">
        <f>SUMIF(Haupt!$AI:$AI,A16,Haupt!$K:$K)</f>
        <v>242</v>
      </c>
      <c r="F16" s="42">
        <f t="shared" si="1"/>
        <v>0</v>
      </c>
      <c r="G16" s="43">
        <v>2208321.0</v>
      </c>
      <c r="H16" s="44">
        <f t="shared" si="2"/>
        <v>10.95855177</v>
      </c>
      <c r="I16" s="46">
        <f>SUMIF(Haupt!$AI:$AI,A16,Haupt!$O:$O)</f>
        <v>0</v>
      </c>
      <c r="J16" s="46">
        <f>SUMIF(Haupt!$AI:$AI,A16,Haupt!$L:$L)</f>
        <v>0</v>
      </c>
      <c r="K16" s="110"/>
      <c r="L16" s="49"/>
      <c r="Q16" s="65" t="s">
        <v>131</v>
      </c>
    </row>
    <row r="17">
      <c r="A17" s="33">
        <v>16.0</v>
      </c>
      <c r="B17" s="33" t="s">
        <v>132</v>
      </c>
      <c r="C17" s="36">
        <f>SUMIF(Haupt!$AI:$AI,A17,Haupt!$D:$D)</f>
        <v>233</v>
      </c>
      <c r="D17" s="39">
        <f>SUMIFS(Haupt!$S:$S,Haupt!$AI:$AI,A17,Haupt!$V:$V,1)+SUMIFS(Haupt!$D:$D,Haupt!$AI:$AI,A17)</f>
        <v>233</v>
      </c>
      <c r="E17" s="40">
        <f>SUMIF(Haupt!$AI:$AI,A17,Haupt!$K:$K)</f>
        <v>233</v>
      </c>
      <c r="F17" s="42">
        <f t="shared" si="1"/>
        <v>0</v>
      </c>
      <c r="G17" s="43">
        <v>2143145.0</v>
      </c>
      <c r="H17" s="44">
        <f t="shared" si="2"/>
        <v>10.87187288</v>
      </c>
      <c r="I17" s="46">
        <f>SUMIF(Haupt!$AI:$AI,A17,Haupt!$O:$O)</f>
        <v>1</v>
      </c>
      <c r="J17" s="46">
        <f>SUMIF(Haupt!$AI:$AI,A17,Haupt!$L:$L)</f>
        <v>3</v>
      </c>
      <c r="K17" s="106"/>
      <c r="L17" s="49"/>
      <c r="Q17" s="113" t="s">
        <v>133</v>
      </c>
    </row>
    <row r="18">
      <c r="A18" s="114"/>
      <c r="B18" s="115" t="s">
        <v>135</v>
      </c>
      <c r="C18" s="116">
        <f t="shared" ref="C18:E18" si="3">SUM(C2:C17)</f>
        <v>22417</v>
      </c>
      <c r="D18" s="116">
        <f t="shared" si="3"/>
        <v>22499</v>
      </c>
      <c r="E18" s="117">
        <f t="shared" si="3"/>
        <v>22696</v>
      </c>
      <c r="F18" s="118">
        <f t="shared" si="1"/>
        <v>0.01244591158</v>
      </c>
      <c r="G18" s="119">
        <f>SUM(G2:G17)</f>
        <v>83019213</v>
      </c>
      <c r="H18" s="120">
        <f t="shared" si="2"/>
        <v>27.33825</v>
      </c>
      <c r="I18" s="121">
        <f t="shared" ref="I18:J18" si="4">SUM(I2:I17)</f>
        <v>69</v>
      </c>
      <c r="J18" s="122">
        <f t="shared" si="4"/>
        <v>205</v>
      </c>
      <c r="K18" s="106"/>
      <c r="Q18" s="108" t="s">
        <v>139</v>
      </c>
    </row>
    <row r="19">
      <c r="A19" s="106"/>
      <c r="B19" s="106"/>
      <c r="C19" s="123" t="s">
        <v>140</v>
      </c>
      <c r="D19" s="124" t="s">
        <v>141</v>
      </c>
      <c r="E19" s="124" t="s">
        <v>142</v>
      </c>
      <c r="F19" s="106"/>
      <c r="G19" s="106"/>
      <c r="H19" s="106"/>
      <c r="I19" s="110"/>
      <c r="J19" s="110"/>
      <c r="K19" s="110"/>
      <c r="L19" s="49"/>
      <c r="Q19" s="108" t="s">
        <v>143</v>
      </c>
    </row>
    <row r="20">
      <c r="A20" s="106"/>
      <c r="B20" s="106"/>
      <c r="C20" s="125"/>
      <c r="D20" s="126"/>
      <c r="F20" s="106"/>
      <c r="G20" s="106"/>
      <c r="H20" s="106"/>
      <c r="I20" s="110"/>
      <c r="J20" s="110"/>
      <c r="K20" s="106"/>
      <c r="L20" s="49"/>
    </row>
    <row r="21">
      <c r="A21" s="106"/>
      <c r="B21" s="106"/>
      <c r="C21" s="127"/>
      <c r="D21" s="128">
        <f>SUM(Haupt!V6:V406)</f>
        <v>4</v>
      </c>
      <c r="E21" s="129" t="s">
        <v>144</v>
      </c>
      <c r="F21" s="106"/>
      <c r="G21" s="106"/>
      <c r="H21" s="110"/>
      <c r="I21" s="106"/>
      <c r="J21" s="110"/>
      <c r="K21" s="110"/>
      <c r="L21" s="49"/>
    </row>
    <row r="22">
      <c r="A22" s="106"/>
      <c r="B22" s="106"/>
      <c r="C22" s="130"/>
      <c r="D22" s="131"/>
      <c r="F22" s="132"/>
      <c r="G22" s="91"/>
      <c r="H22" s="133"/>
      <c r="I22" s="134"/>
      <c r="J22" s="110"/>
      <c r="K22" s="110"/>
      <c r="L22" s="49"/>
    </row>
    <row r="23">
      <c r="A23" s="106"/>
      <c r="B23" s="106"/>
      <c r="C23" s="127"/>
      <c r="D23" s="106"/>
      <c r="E23" s="106"/>
      <c r="F23" s="106"/>
      <c r="G23" s="91"/>
      <c r="H23" s="135"/>
      <c r="I23" s="91"/>
      <c r="J23" s="136"/>
      <c r="K23" s="137"/>
      <c r="L23" s="49"/>
    </row>
    <row r="24">
      <c r="A24" s="106"/>
      <c r="B24" s="106"/>
      <c r="C24" s="125"/>
      <c r="D24" s="91"/>
      <c r="E24" s="110"/>
      <c r="F24" s="106"/>
      <c r="G24" s="91"/>
      <c r="H24" s="110"/>
      <c r="I24" s="91"/>
      <c r="J24" s="110"/>
      <c r="K24" s="110"/>
      <c r="L24" s="49"/>
    </row>
    <row r="25">
      <c r="A25" s="106"/>
      <c r="B25" s="106"/>
      <c r="C25" s="127"/>
      <c r="D25" s="91"/>
      <c r="E25" s="106"/>
      <c r="F25" s="106"/>
      <c r="G25" s="91"/>
      <c r="H25" s="91"/>
      <c r="I25" s="106"/>
      <c r="J25" s="110"/>
      <c r="K25" s="110"/>
      <c r="L25" s="109"/>
      <c r="M25" s="108"/>
      <c r="N25" s="108"/>
    </row>
    <row r="26">
      <c r="A26" s="106"/>
      <c r="B26" s="106"/>
      <c r="D26" s="91"/>
      <c r="E26" s="106"/>
      <c r="F26" s="106"/>
      <c r="G26" s="138"/>
      <c r="H26" s="106"/>
      <c r="I26" s="110"/>
      <c r="J26" s="106"/>
      <c r="K26" s="110"/>
      <c r="L26" s="49"/>
    </row>
    <row r="27">
      <c r="A27" s="106"/>
      <c r="B27" s="106"/>
      <c r="C27" s="127"/>
      <c r="D27" s="91"/>
      <c r="E27" s="106"/>
      <c r="F27" s="106"/>
      <c r="G27" s="138"/>
      <c r="H27" s="91"/>
      <c r="I27" s="106"/>
      <c r="J27" s="106"/>
      <c r="K27" s="110"/>
      <c r="L27" s="49"/>
    </row>
    <row r="28">
      <c r="A28" s="106"/>
      <c r="B28" s="106"/>
      <c r="C28" s="127"/>
      <c r="D28" s="91"/>
      <c r="E28" s="106"/>
      <c r="F28" s="106"/>
      <c r="G28" s="91"/>
      <c r="H28" s="91"/>
      <c r="I28" s="106"/>
      <c r="J28" s="106"/>
      <c r="K28" s="110"/>
      <c r="L28" s="49"/>
    </row>
    <row r="29">
      <c r="A29" s="106"/>
      <c r="B29" s="106"/>
      <c r="C29" s="127"/>
      <c r="D29" s="127"/>
      <c r="E29" s="106"/>
      <c r="F29" s="106"/>
      <c r="G29" s="91"/>
      <c r="H29" s="91"/>
      <c r="I29" s="106"/>
      <c r="J29" s="106"/>
      <c r="K29" s="110"/>
      <c r="L29" s="49"/>
    </row>
    <row r="30">
      <c r="A30" s="106"/>
      <c r="B30" s="106"/>
      <c r="C30" s="127"/>
      <c r="D30" s="91"/>
      <c r="E30" s="106"/>
      <c r="F30" s="106"/>
      <c r="G30" s="91"/>
      <c r="H30" s="91"/>
      <c r="I30" s="106"/>
      <c r="J30" s="106"/>
      <c r="K30" s="106"/>
      <c r="L30" s="49"/>
    </row>
    <row r="31">
      <c r="A31" s="49"/>
      <c r="B31" s="49"/>
      <c r="C31" s="140"/>
      <c r="D31" s="141"/>
      <c r="E31" s="49"/>
      <c r="F31" s="49"/>
      <c r="G31" s="142"/>
      <c r="H31" s="142"/>
      <c r="I31" s="49"/>
      <c r="J31" s="49"/>
      <c r="K31" s="49"/>
      <c r="L31" s="49"/>
    </row>
    <row r="32">
      <c r="A32" s="49"/>
      <c r="B32" s="49"/>
      <c r="C32" s="143"/>
      <c r="D32" s="142" t="s">
        <v>147</v>
      </c>
      <c r="E32" s="142"/>
      <c r="F32" s="49"/>
      <c r="G32" s="142"/>
      <c r="H32" s="142"/>
      <c r="I32" s="49"/>
      <c r="J32" s="49"/>
      <c r="K32" s="49"/>
      <c r="L32" s="49"/>
    </row>
    <row r="33">
      <c r="C33" s="144"/>
    </row>
    <row r="34">
      <c r="C34" s="144"/>
    </row>
    <row r="35">
      <c r="C35" s="144"/>
    </row>
    <row r="36">
      <c r="C36" s="144"/>
      <c r="F36" s="145"/>
      <c r="G36" s="145"/>
      <c r="H36" s="65"/>
      <c r="I36" s="65"/>
    </row>
    <row r="37">
      <c r="C37" s="144"/>
    </row>
    <row r="38">
      <c r="C38" s="144"/>
    </row>
    <row r="39">
      <c r="C39" s="144"/>
      <c r="G39" s="145"/>
    </row>
    <row r="40">
      <c r="C40" s="144"/>
    </row>
    <row r="41">
      <c r="C41" s="144"/>
    </row>
    <row r="42">
      <c r="C42" s="144"/>
    </row>
    <row r="43">
      <c r="C43" s="144"/>
    </row>
    <row r="44">
      <c r="C44" s="144"/>
    </row>
    <row r="45">
      <c r="C45" s="144"/>
    </row>
    <row r="46">
      <c r="C46" s="144"/>
    </row>
    <row r="47">
      <c r="C47" s="144"/>
    </row>
    <row r="48">
      <c r="C48" s="144"/>
    </row>
    <row r="49">
      <c r="C49" s="144"/>
    </row>
    <row r="50">
      <c r="C50" s="144"/>
    </row>
    <row r="51">
      <c r="C51" s="144"/>
    </row>
    <row r="52">
      <c r="C52" s="144"/>
    </row>
    <row r="53">
      <c r="B53" s="146"/>
      <c r="C53" s="144"/>
    </row>
    <row r="54">
      <c r="C54" s="144"/>
    </row>
    <row r="55">
      <c r="C55" s="146"/>
    </row>
    <row r="56">
      <c r="C56" s="144"/>
    </row>
    <row r="57">
      <c r="C57" s="144"/>
    </row>
    <row r="58">
      <c r="C58" s="144"/>
    </row>
    <row r="59">
      <c r="C59" s="144"/>
    </row>
    <row r="60">
      <c r="C60" s="144"/>
    </row>
    <row r="61">
      <c r="C61" s="144"/>
    </row>
    <row r="62">
      <c r="C62" s="144"/>
    </row>
    <row r="63">
      <c r="C63" s="144"/>
    </row>
    <row r="64">
      <c r="C64" s="144"/>
    </row>
    <row r="65">
      <c r="C65" s="144"/>
    </row>
    <row r="66">
      <c r="C66" s="144"/>
    </row>
    <row r="67">
      <c r="C67" s="144"/>
    </row>
    <row r="68">
      <c r="C68" s="144"/>
    </row>
    <row r="69">
      <c r="C69" s="144"/>
    </row>
    <row r="70">
      <c r="C70" s="144"/>
    </row>
    <row r="71">
      <c r="C71" s="144"/>
    </row>
    <row r="72">
      <c r="C72" s="144"/>
    </row>
    <row r="73">
      <c r="C73" s="144"/>
    </row>
    <row r="74">
      <c r="C74" s="144"/>
    </row>
    <row r="75">
      <c r="C75" s="144"/>
    </row>
    <row r="76">
      <c r="C76" s="144"/>
    </row>
    <row r="77">
      <c r="C77" s="144"/>
    </row>
    <row r="78">
      <c r="C78" s="144"/>
    </row>
    <row r="79">
      <c r="C79" s="144"/>
      <c r="D79" s="147"/>
      <c r="E79" s="147"/>
    </row>
    <row r="80">
      <c r="C80" s="144"/>
    </row>
    <row r="81">
      <c r="C81" s="144"/>
    </row>
    <row r="82">
      <c r="C82" s="144"/>
    </row>
    <row r="83">
      <c r="C83" s="144"/>
    </row>
    <row r="84">
      <c r="C84" s="144"/>
      <c r="D84" s="148"/>
      <c r="E84" s="148"/>
    </row>
    <row r="85">
      <c r="C85" s="144"/>
    </row>
    <row r="86">
      <c r="C86" s="144"/>
    </row>
    <row r="87">
      <c r="C87" s="144"/>
    </row>
    <row r="88">
      <c r="C88" s="144"/>
    </row>
    <row r="89">
      <c r="C89" s="144"/>
    </row>
    <row r="90">
      <c r="C90" s="144"/>
    </row>
    <row r="91">
      <c r="C91" s="146"/>
    </row>
    <row r="92">
      <c r="C92" s="144"/>
    </row>
    <row r="93">
      <c r="C93" s="144"/>
    </row>
    <row r="94">
      <c r="C94" s="144"/>
    </row>
    <row r="95">
      <c r="C95" s="144"/>
    </row>
    <row r="96">
      <c r="C96" s="144"/>
    </row>
    <row r="97">
      <c r="C97" s="144"/>
    </row>
    <row r="98">
      <c r="C98" s="144"/>
    </row>
    <row r="99">
      <c r="C99" s="144"/>
    </row>
    <row r="100">
      <c r="C100" s="144">
        <f>SUM(Haupt!K6:K406)</f>
        <v>22696</v>
      </c>
    </row>
    <row r="101">
      <c r="C101" s="144"/>
    </row>
    <row r="102">
      <c r="C102" s="144"/>
    </row>
    <row r="103">
      <c r="C103" s="144"/>
    </row>
    <row r="104">
      <c r="C104" s="144"/>
    </row>
    <row r="105">
      <c r="C105" s="144"/>
    </row>
    <row r="106">
      <c r="C106" s="144"/>
    </row>
    <row r="107">
      <c r="C107" s="144"/>
    </row>
    <row r="108">
      <c r="C108" s="144"/>
    </row>
    <row r="109">
      <c r="C109" s="144"/>
    </row>
    <row r="110">
      <c r="C110" s="144"/>
    </row>
    <row r="111">
      <c r="C111" s="144"/>
    </row>
    <row r="112">
      <c r="C112" s="144"/>
    </row>
    <row r="113">
      <c r="C113" s="144"/>
    </row>
    <row r="114">
      <c r="C114" s="144"/>
    </row>
    <row r="115">
      <c r="C115" s="144"/>
    </row>
    <row r="116">
      <c r="C116" s="144"/>
    </row>
    <row r="117">
      <c r="C117" s="144"/>
    </row>
    <row r="118">
      <c r="C118" s="144"/>
    </row>
    <row r="119">
      <c r="C119" s="144"/>
    </row>
    <row r="120">
      <c r="C120" s="144"/>
    </row>
    <row r="121">
      <c r="C121" s="144"/>
    </row>
    <row r="122">
      <c r="C122" s="144"/>
    </row>
    <row r="123">
      <c r="C123" s="144"/>
    </row>
    <row r="124">
      <c r="C124" s="144"/>
    </row>
    <row r="125">
      <c r="C125" s="144"/>
    </row>
    <row r="126">
      <c r="C126" s="144"/>
    </row>
    <row r="127">
      <c r="C127" s="144"/>
    </row>
    <row r="128">
      <c r="C128" s="144"/>
    </row>
    <row r="129">
      <c r="C129" s="144"/>
    </row>
    <row r="130">
      <c r="C130" s="144"/>
    </row>
    <row r="131">
      <c r="C131" s="144"/>
    </row>
    <row r="132">
      <c r="C132" s="144"/>
    </row>
    <row r="133">
      <c r="C133" s="144"/>
    </row>
    <row r="134">
      <c r="C134" s="144"/>
    </row>
    <row r="135">
      <c r="C135" s="144"/>
    </row>
    <row r="136">
      <c r="C136" s="144"/>
    </row>
    <row r="137">
      <c r="C137" s="144"/>
    </row>
    <row r="138">
      <c r="C138" s="144"/>
    </row>
    <row r="139">
      <c r="C139" s="144"/>
    </row>
    <row r="140">
      <c r="C140" s="144"/>
    </row>
    <row r="141">
      <c r="C141" s="144"/>
    </row>
    <row r="142">
      <c r="C142" s="144"/>
    </row>
    <row r="143">
      <c r="C143" s="144"/>
    </row>
    <row r="144">
      <c r="C144" s="144"/>
    </row>
    <row r="145">
      <c r="C145" s="144"/>
    </row>
    <row r="146">
      <c r="C146" s="144"/>
    </row>
    <row r="147">
      <c r="C147" s="144"/>
    </row>
    <row r="148">
      <c r="C148" s="144"/>
    </row>
    <row r="149">
      <c r="C149" s="144"/>
    </row>
    <row r="150">
      <c r="C150" s="144"/>
    </row>
    <row r="151">
      <c r="C151" s="144"/>
    </row>
    <row r="152">
      <c r="C152" s="144"/>
    </row>
    <row r="153">
      <c r="C153" s="144"/>
    </row>
    <row r="154">
      <c r="C154" s="144"/>
    </row>
    <row r="155">
      <c r="C155" s="144"/>
    </row>
    <row r="156">
      <c r="C156" s="144"/>
    </row>
    <row r="157">
      <c r="C157" s="144"/>
    </row>
    <row r="158">
      <c r="C158" s="144"/>
    </row>
    <row r="159">
      <c r="C159" s="144"/>
    </row>
    <row r="160">
      <c r="C160" s="144"/>
    </row>
    <row r="161">
      <c r="C161" s="144"/>
    </row>
    <row r="162">
      <c r="C162" s="144"/>
    </row>
    <row r="163">
      <c r="C163" s="144"/>
    </row>
    <row r="164">
      <c r="C164" s="144"/>
    </row>
    <row r="165">
      <c r="C165" s="144"/>
    </row>
    <row r="166">
      <c r="C166" s="144"/>
    </row>
    <row r="167">
      <c r="C167" s="144"/>
    </row>
    <row r="168">
      <c r="C168" s="144"/>
    </row>
    <row r="169">
      <c r="C169" s="144"/>
    </row>
    <row r="170">
      <c r="C170" s="144"/>
    </row>
    <row r="171">
      <c r="C171" s="144"/>
    </row>
    <row r="172">
      <c r="C172" s="144"/>
    </row>
    <row r="173">
      <c r="C173" s="144"/>
    </row>
    <row r="174">
      <c r="C174" s="144"/>
    </row>
    <row r="175">
      <c r="C175" s="144"/>
    </row>
    <row r="176">
      <c r="C176" s="144"/>
    </row>
    <row r="177">
      <c r="C177" s="144"/>
    </row>
    <row r="178">
      <c r="C178" s="144"/>
    </row>
    <row r="179">
      <c r="C179" s="144"/>
    </row>
    <row r="180">
      <c r="C180" s="144"/>
    </row>
    <row r="181">
      <c r="C181" s="144"/>
    </row>
    <row r="182">
      <c r="C182" s="144"/>
    </row>
    <row r="183">
      <c r="C183" s="144"/>
    </row>
    <row r="184">
      <c r="C184" s="144"/>
    </row>
    <row r="185">
      <c r="C185" s="144"/>
    </row>
    <row r="186">
      <c r="C186" s="144"/>
    </row>
    <row r="187">
      <c r="C187" s="144"/>
    </row>
    <row r="188">
      <c r="C188" s="144"/>
    </row>
    <row r="189">
      <c r="C189" s="144"/>
    </row>
    <row r="190">
      <c r="C190" s="144"/>
    </row>
    <row r="191">
      <c r="C191" s="144"/>
    </row>
    <row r="192">
      <c r="C192" s="144"/>
    </row>
    <row r="193">
      <c r="C193" s="144"/>
    </row>
    <row r="194">
      <c r="C194" s="144"/>
    </row>
    <row r="195">
      <c r="C195" s="144"/>
    </row>
    <row r="196">
      <c r="C196" s="144"/>
    </row>
    <row r="197">
      <c r="C197" s="144"/>
    </row>
    <row r="198">
      <c r="C198" s="144"/>
    </row>
    <row r="199">
      <c r="C199" s="144"/>
    </row>
    <row r="200">
      <c r="C200" s="144"/>
    </row>
    <row r="201">
      <c r="C201" s="144"/>
    </row>
    <row r="202">
      <c r="C202" s="144"/>
    </row>
    <row r="203">
      <c r="C203" s="144"/>
    </row>
    <row r="204">
      <c r="C204" s="144"/>
    </row>
    <row r="205">
      <c r="C205" s="144"/>
    </row>
    <row r="206">
      <c r="C206" s="144"/>
    </row>
    <row r="207">
      <c r="C207" s="144"/>
    </row>
    <row r="208">
      <c r="C208" s="144"/>
    </row>
    <row r="209">
      <c r="C209" s="144"/>
    </row>
    <row r="210">
      <c r="C210" s="144"/>
    </row>
    <row r="211">
      <c r="C211" s="144"/>
    </row>
    <row r="212">
      <c r="C212" s="144"/>
    </row>
    <row r="213">
      <c r="C213" s="144"/>
    </row>
    <row r="214">
      <c r="C214" s="144"/>
    </row>
    <row r="215">
      <c r="C215" s="144"/>
    </row>
    <row r="216">
      <c r="C216" s="144"/>
    </row>
    <row r="217">
      <c r="C217" s="144"/>
    </row>
    <row r="218">
      <c r="C218" s="144"/>
    </row>
    <row r="219">
      <c r="C219" s="144"/>
    </row>
    <row r="220">
      <c r="C220" s="144"/>
    </row>
    <row r="221">
      <c r="C221" s="144"/>
    </row>
    <row r="222">
      <c r="C222" s="144"/>
    </row>
    <row r="223">
      <c r="C223" s="144"/>
    </row>
    <row r="224">
      <c r="C224" s="144"/>
    </row>
    <row r="225">
      <c r="C225" s="144"/>
    </row>
    <row r="226">
      <c r="C226" s="144"/>
    </row>
    <row r="227">
      <c r="C227" s="144"/>
    </row>
    <row r="228">
      <c r="C228" s="144"/>
    </row>
    <row r="229">
      <c r="C229" s="144"/>
    </row>
    <row r="230">
      <c r="C230" s="144"/>
    </row>
    <row r="231">
      <c r="C231" s="144"/>
    </row>
    <row r="232">
      <c r="C232" s="144"/>
    </row>
    <row r="233">
      <c r="C233" s="144"/>
    </row>
    <row r="234">
      <c r="C234" s="144"/>
    </row>
    <row r="235">
      <c r="C235" s="144"/>
    </row>
    <row r="236">
      <c r="C236" s="144"/>
    </row>
    <row r="237">
      <c r="C237" s="144"/>
    </row>
    <row r="238">
      <c r="C238" s="144"/>
    </row>
    <row r="239">
      <c r="C239" s="144"/>
    </row>
    <row r="240">
      <c r="C240" s="144"/>
    </row>
    <row r="241">
      <c r="C241" s="144"/>
    </row>
    <row r="242">
      <c r="C242" s="144"/>
    </row>
    <row r="243">
      <c r="C243" s="144"/>
    </row>
    <row r="244">
      <c r="C244" s="144"/>
    </row>
    <row r="245">
      <c r="C245" s="144"/>
    </row>
    <row r="246">
      <c r="C246" s="144"/>
    </row>
    <row r="247">
      <c r="C247" s="144"/>
    </row>
    <row r="248">
      <c r="C248" s="144"/>
    </row>
    <row r="249">
      <c r="C249" s="144"/>
    </row>
    <row r="250">
      <c r="C250" s="144"/>
    </row>
    <row r="251">
      <c r="C251" s="144"/>
    </row>
    <row r="252">
      <c r="C252" s="144"/>
    </row>
    <row r="253">
      <c r="C253" s="144"/>
    </row>
    <row r="254">
      <c r="C254" s="144"/>
    </row>
    <row r="255">
      <c r="C255" s="144"/>
    </row>
    <row r="256">
      <c r="C256" s="144"/>
    </row>
    <row r="257">
      <c r="C257" s="144"/>
    </row>
    <row r="258">
      <c r="C258" s="144"/>
    </row>
    <row r="259">
      <c r="C259" s="144"/>
    </row>
    <row r="260">
      <c r="C260" s="144"/>
    </row>
    <row r="261">
      <c r="C261" s="144"/>
    </row>
    <row r="262">
      <c r="C262" s="144"/>
    </row>
    <row r="263">
      <c r="C263" s="144"/>
    </row>
    <row r="264">
      <c r="C264" s="144"/>
    </row>
    <row r="265">
      <c r="C265" s="144"/>
    </row>
    <row r="266">
      <c r="C266" s="144"/>
    </row>
    <row r="267">
      <c r="C267" s="144"/>
    </row>
    <row r="268">
      <c r="C268" s="144"/>
    </row>
    <row r="269">
      <c r="C269" s="144"/>
    </row>
    <row r="270">
      <c r="C270" s="144"/>
    </row>
    <row r="271">
      <c r="C271" s="144"/>
    </row>
    <row r="272">
      <c r="C272" s="144"/>
    </row>
    <row r="273">
      <c r="C273" s="144"/>
    </row>
    <row r="274">
      <c r="C274" s="144"/>
    </row>
    <row r="275">
      <c r="C275" s="144"/>
    </row>
    <row r="276">
      <c r="C276" s="144"/>
    </row>
    <row r="277">
      <c r="C277" s="144"/>
    </row>
    <row r="278">
      <c r="C278" s="144"/>
    </row>
    <row r="279">
      <c r="C279" s="144"/>
    </row>
    <row r="280">
      <c r="C280" s="144"/>
    </row>
    <row r="281">
      <c r="C281" s="144"/>
    </row>
    <row r="282">
      <c r="C282" s="144"/>
    </row>
    <row r="283">
      <c r="C283" s="144"/>
    </row>
    <row r="284">
      <c r="C284" s="144"/>
    </row>
    <row r="285">
      <c r="C285" s="144"/>
    </row>
    <row r="286">
      <c r="C286" s="144"/>
    </row>
    <row r="287">
      <c r="C287" s="144"/>
    </row>
    <row r="288">
      <c r="C288" s="144"/>
    </row>
    <row r="289">
      <c r="C289" s="144"/>
    </row>
    <row r="290">
      <c r="C290" s="144"/>
    </row>
    <row r="291">
      <c r="C291" s="144"/>
    </row>
    <row r="292">
      <c r="C292" s="144"/>
    </row>
    <row r="293">
      <c r="C293" s="144"/>
    </row>
    <row r="294">
      <c r="C294" s="144"/>
    </row>
    <row r="295">
      <c r="C295" s="144"/>
    </row>
    <row r="296">
      <c r="C296" s="144"/>
    </row>
    <row r="297">
      <c r="C297" s="144"/>
    </row>
    <row r="298">
      <c r="C298" s="144"/>
    </row>
    <row r="299">
      <c r="C299" s="144"/>
    </row>
    <row r="300">
      <c r="C300" s="144"/>
    </row>
    <row r="301">
      <c r="C301" s="144"/>
    </row>
    <row r="302">
      <c r="C302" s="144"/>
    </row>
    <row r="303">
      <c r="C303" s="144"/>
    </row>
    <row r="304">
      <c r="C304" s="144"/>
    </row>
    <row r="305">
      <c r="C305" s="144"/>
    </row>
    <row r="306">
      <c r="C306" s="144"/>
    </row>
    <row r="307">
      <c r="C307" s="144"/>
    </row>
    <row r="308">
      <c r="C308" s="144"/>
    </row>
    <row r="309">
      <c r="C309" s="144"/>
    </row>
    <row r="310">
      <c r="C310" s="144"/>
    </row>
    <row r="311">
      <c r="C311" s="144"/>
    </row>
    <row r="312">
      <c r="C312" s="144"/>
    </row>
    <row r="313">
      <c r="C313" s="144"/>
    </row>
    <row r="314">
      <c r="C314" s="144"/>
    </row>
    <row r="315">
      <c r="C315" s="144"/>
    </row>
    <row r="316">
      <c r="C316" s="144"/>
    </row>
    <row r="317">
      <c r="C317" s="144"/>
    </row>
    <row r="318">
      <c r="C318" s="144"/>
    </row>
    <row r="319">
      <c r="C319" s="144"/>
    </row>
    <row r="320">
      <c r="C320" s="144"/>
    </row>
    <row r="321">
      <c r="C321" s="144"/>
    </row>
    <row r="322">
      <c r="C322" s="144"/>
    </row>
    <row r="323">
      <c r="C323" s="144"/>
    </row>
    <row r="324">
      <c r="C324" s="144"/>
    </row>
    <row r="325">
      <c r="C325" s="144"/>
    </row>
    <row r="326">
      <c r="C326" s="144"/>
    </row>
    <row r="327">
      <c r="C327" s="144"/>
    </row>
    <row r="328">
      <c r="C328" s="144"/>
    </row>
    <row r="329">
      <c r="C329" s="144"/>
    </row>
    <row r="330">
      <c r="C330" s="144"/>
    </row>
    <row r="331">
      <c r="C331" s="144"/>
    </row>
    <row r="332">
      <c r="C332" s="144"/>
    </row>
    <row r="333">
      <c r="C333" s="144"/>
    </row>
    <row r="334">
      <c r="C334" s="144"/>
    </row>
    <row r="335">
      <c r="C335" s="144"/>
    </row>
    <row r="336">
      <c r="C336" s="144"/>
    </row>
    <row r="337">
      <c r="C337" s="144"/>
    </row>
    <row r="338">
      <c r="C338" s="144"/>
    </row>
    <row r="339">
      <c r="C339" s="144"/>
    </row>
    <row r="340">
      <c r="C340" s="144"/>
    </row>
    <row r="341">
      <c r="C341" s="144"/>
    </row>
    <row r="342">
      <c r="C342" s="144"/>
    </row>
    <row r="343">
      <c r="C343" s="144"/>
    </row>
    <row r="344">
      <c r="C344" s="144"/>
    </row>
    <row r="345">
      <c r="C345" s="144"/>
    </row>
    <row r="346">
      <c r="C346" s="144"/>
    </row>
    <row r="347">
      <c r="C347" s="144"/>
    </row>
    <row r="348">
      <c r="C348" s="144"/>
    </row>
    <row r="349">
      <c r="C349" s="144"/>
    </row>
    <row r="350">
      <c r="C350" s="144"/>
    </row>
    <row r="351">
      <c r="C351" s="144"/>
    </row>
    <row r="352">
      <c r="C352" s="144"/>
    </row>
    <row r="353">
      <c r="C353" s="144"/>
    </row>
    <row r="354">
      <c r="C354" s="144"/>
    </row>
    <row r="355">
      <c r="C355" s="144"/>
    </row>
    <row r="356">
      <c r="C356" s="144"/>
    </row>
    <row r="357">
      <c r="C357" s="144"/>
    </row>
    <row r="358">
      <c r="C358" s="144"/>
    </row>
    <row r="359">
      <c r="C359" s="144"/>
    </row>
    <row r="360">
      <c r="C360" s="144"/>
    </row>
    <row r="361">
      <c r="C361" s="144"/>
    </row>
    <row r="362">
      <c r="C362" s="144"/>
    </row>
    <row r="363">
      <c r="C363" s="144"/>
    </row>
    <row r="364">
      <c r="C364" s="144"/>
    </row>
    <row r="365">
      <c r="C365" s="144"/>
    </row>
    <row r="366">
      <c r="C366" s="144"/>
    </row>
    <row r="367">
      <c r="C367" s="144"/>
    </row>
    <row r="368">
      <c r="C368" s="144"/>
    </row>
    <row r="369">
      <c r="C369" s="144"/>
    </row>
    <row r="370">
      <c r="C370" s="144"/>
    </row>
    <row r="371">
      <c r="C371" s="144"/>
    </row>
    <row r="372">
      <c r="C372" s="144"/>
    </row>
    <row r="373">
      <c r="C373" s="144"/>
    </row>
    <row r="374">
      <c r="C374" s="144"/>
    </row>
    <row r="375">
      <c r="C375" s="144"/>
    </row>
    <row r="376">
      <c r="C376" s="144"/>
    </row>
    <row r="377">
      <c r="C377" s="144"/>
    </row>
    <row r="378">
      <c r="C378" s="144"/>
    </row>
    <row r="379">
      <c r="C379" s="144"/>
    </row>
    <row r="380">
      <c r="C380" s="144"/>
    </row>
    <row r="381">
      <c r="C381" s="144"/>
    </row>
    <row r="382">
      <c r="C382" s="144"/>
    </row>
    <row r="383">
      <c r="C383" s="144"/>
    </row>
    <row r="384">
      <c r="C384" s="144"/>
    </row>
    <row r="385">
      <c r="C385" s="144"/>
    </row>
    <row r="386">
      <c r="C386" s="144"/>
    </row>
    <row r="387">
      <c r="C387" s="144"/>
    </row>
    <row r="388">
      <c r="C388" s="144"/>
    </row>
    <row r="389">
      <c r="C389" s="144"/>
    </row>
    <row r="390">
      <c r="C390" s="144"/>
    </row>
    <row r="391">
      <c r="C391" s="144"/>
    </row>
    <row r="392">
      <c r="C392" s="144"/>
    </row>
    <row r="393">
      <c r="C393" s="144"/>
    </row>
    <row r="394">
      <c r="C394" s="144"/>
    </row>
    <row r="395">
      <c r="C395" s="144"/>
    </row>
    <row r="396">
      <c r="C396" s="144"/>
    </row>
    <row r="397">
      <c r="C397" s="144"/>
    </row>
    <row r="398">
      <c r="C398" s="144"/>
    </row>
    <row r="399">
      <c r="C399" s="144"/>
    </row>
    <row r="400">
      <c r="C400" s="144"/>
    </row>
    <row r="401">
      <c r="C401" s="144"/>
    </row>
    <row r="402">
      <c r="C402" s="144"/>
    </row>
    <row r="403">
      <c r="C403" s="144"/>
    </row>
    <row r="404">
      <c r="C404" s="144"/>
    </row>
    <row r="405">
      <c r="C405" s="144"/>
    </row>
    <row r="406">
      <c r="C406" s="144"/>
    </row>
    <row r="407">
      <c r="C407" s="144"/>
    </row>
    <row r="408">
      <c r="C408" s="144"/>
    </row>
    <row r="409">
      <c r="C409" s="144"/>
    </row>
    <row r="410">
      <c r="C410" s="144"/>
    </row>
    <row r="411">
      <c r="C411" s="144"/>
    </row>
    <row r="412">
      <c r="C412" s="144"/>
    </row>
    <row r="413">
      <c r="C413" s="144"/>
    </row>
    <row r="414">
      <c r="C414" s="144"/>
    </row>
    <row r="415">
      <c r="C415" s="144"/>
    </row>
    <row r="416">
      <c r="C416" s="144"/>
    </row>
    <row r="417">
      <c r="C417" s="144"/>
    </row>
    <row r="418">
      <c r="C418" s="144"/>
    </row>
    <row r="419">
      <c r="C419" s="144"/>
    </row>
    <row r="420">
      <c r="C420" s="144"/>
    </row>
    <row r="421">
      <c r="C421" s="144"/>
    </row>
    <row r="422">
      <c r="C422" s="144"/>
    </row>
    <row r="423">
      <c r="C423" s="144"/>
    </row>
    <row r="424">
      <c r="C424" s="144"/>
    </row>
    <row r="425">
      <c r="C425" s="144"/>
    </row>
    <row r="426">
      <c r="C426" s="144"/>
    </row>
    <row r="427">
      <c r="C427" s="144"/>
    </row>
    <row r="428">
      <c r="C428" s="144"/>
    </row>
    <row r="429">
      <c r="C429" s="144"/>
    </row>
    <row r="430">
      <c r="C430" s="144"/>
    </row>
    <row r="431">
      <c r="C431" s="144"/>
    </row>
    <row r="432">
      <c r="C432" s="144"/>
    </row>
    <row r="433">
      <c r="C433" s="144"/>
    </row>
    <row r="434">
      <c r="C434" s="144"/>
    </row>
    <row r="435">
      <c r="C435" s="144"/>
    </row>
    <row r="436">
      <c r="C436" s="144"/>
    </row>
    <row r="437">
      <c r="C437" s="144"/>
    </row>
    <row r="438">
      <c r="C438" s="144"/>
    </row>
    <row r="439">
      <c r="C439" s="144"/>
    </row>
    <row r="440">
      <c r="C440" s="144"/>
    </row>
    <row r="441">
      <c r="C441" s="144"/>
    </row>
    <row r="442">
      <c r="C442" s="144"/>
    </row>
    <row r="443">
      <c r="C443" s="144"/>
    </row>
    <row r="444">
      <c r="C444" s="144"/>
    </row>
    <row r="445">
      <c r="C445" s="144"/>
    </row>
    <row r="446">
      <c r="C446" s="144"/>
    </row>
    <row r="447">
      <c r="C447" s="144"/>
    </row>
    <row r="448">
      <c r="C448" s="144"/>
    </row>
    <row r="449">
      <c r="C449" s="144"/>
    </row>
    <row r="450">
      <c r="C450" s="144"/>
    </row>
    <row r="451">
      <c r="C451" s="144"/>
    </row>
    <row r="452">
      <c r="C452" s="144"/>
    </row>
    <row r="453">
      <c r="C453" s="144"/>
    </row>
    <row r="454">
      <c r="C454" s="144"/>
    </row>
    <row r="455">
      <c r="C455" s="144"/>
    </row>
    <row r="456">
      <c r="C456" s="144"/>
    </row>
    <row r="457">
      <c r="C457" s="144"/>
    </row>
    <row r="458">
      <c r="C458" s="144"/>
    </row>
    <row r="459">
      <c r="C459" s="144"/>
    </row>
    <row r="460">
      <c r="C460" s="144"/>
    </row>
    <row r="461">
      <c r="C461" s="144"/>
    </row>
    <row r="462">
      <c r="C462" s="144"/>
    </row>
    <row r="463">
      <c r="C463" s="144"/>
    </row>
    <row r="464">
      <c r="C464" s="144"/>
    </row>
    <row r="465">
      <c r="C465" s="144"/>
    </row>
    <row r="466">
      <c r="C466" s="144"/>
    </row>
    <row r="467">
      <c r="C467" s="144"/>
    </row>
    <row r="468">
      <c r="C468" s="144"/>
    </row>
    <row r="469">
      <c r="C469" s="144"/>
    </row>
    <row r="470">
      <c r="C470" s="144"/>
    </row>
    <row r="471">
      <c r="C471" s="144"/>
    </row>
    <row r="472">
      <c r="C472" s="144"/>
    </row>
    <row r="473">
      <c r="C473" s="144"/>
    </row>
    <row r="474">
      <c r="C474" s="144"/>
    </row>
    <row r="475">
      <c r="C475" s="144"/>
    </row>
    <row r="476">
      <c r="C476" s="144"/>
    </row>
    <row r="477">
      <c r="C477" s="144"/>
    </row>
    <row r="478">
      <c r="C478" s="144"/>
    </row>
    <row r="479">
      <c r="C479" s="144"/>
    </row>
    <row r="480">
      <c r="C480" s="144"/>
    </row>
    <row r="481">
      <c r="C481" s="144"/>
    </row>
    <row r="482">
      <c r="C482" s="144"/>
    </row>
    <row r="483">
      <c r="C483" s="144"/>
    </row>
    <row r="484">
      <c r="C484" s="144"/>
    </row>
    <row r="485">
      <c r="C485" s="144"/>
    </row>
    <row r="486">
      <c r="C486" s="144"/>
    </row>
    <row r="487">
      <c r="C487" s="144"/>
    </row>
    <row r="488">
      <c r="C488" s="144"/>
    </row>
    <row r="489">
      <c r="C489" s="144"/>
    </row>
    <row r="490">
      <c r="C490" s="144"/>
    </row>
    <row r="491">
      <c r="C491" s="144"/>
    </row>
    <row r="492">
      <c r="C492" s="144"/>
    </row>
    <row r="493">
      <c r="C493" s="144"/>
    </row>
    <row r="494">
      <c r="C494" s="144"/>
    </row>
    <row r="495">
      <c r="C495" s="144"/>
    </row>
    <row r="496">
      <c r="C496" s="144"/>
    </row>
    <row r="497">
      <c r="C497" s="144"/>
    </row>
    <row r="498">
      <c r="C498" s="144"/>
    </row>
    <row r="499">
      <c r="C499" s="144"/>
    </row>
    <row r="500">
      <c r="C500" s="144"/>
    </row>
    <row r="501">
      <c r="C501" s="144"/>
    </row>
    <row r="502">
      <c r="C502" s="144"/>
    </row>
    <row r="503">
      <c r="C503" s="144"/>
    </row>
    <row r="504">
      <c r="C504" s="144"/>
    </row>
    <row r="505">
      <c r="C505" s="144"/>
    </row>
    <row r="506">
      <c r="C506" s="144"/>
    </row>
    <row r="507">
      <c r="C507" s="144"/>
    </row>
    <row r="508">
      <c r="C508" s="144"/>
    </row>
    <row r="509">
      <c r="C509" s="144"/>
    </row>
    <row r="510">
      <c r="C510" s="144"/>
    </row>
    <row r="511">
      <c r="C511" s="144"/>
    </row>
    <row r="512">
      <c r="C512" s="144"/>
    </row>
    <row r="513">
      <c r="C513" s="144"/>
    </row>
    <row r="514">
      <c r="C514" s="144"/>
    </row>
    <row r="515">
      <c r="C515" s="144"/>
    </row>
    <row r="516">
      <c r="C516" s="144"/>
    </row>
    <row r="517">
      <c r="C517" s="144"/>
    </row>
    <row r="518">
      <c r="C518" s="144"/>
    </row>
    <row r="519">
      <c r="C519" s="144"/>
    </row>
    <row r="520">
      <c r="C520" s="144"/>
    </row>
    <row r="521">
      <c r="C521" s="144"/>
    </row>
    <row r="522">
      <c r="C522" s="144"/>
    </row>
    <row r="523">
      <c r="C523" s="144"/>
    </row>
    <row r="524">
      <c r="C524" s="144"/>
    </row>
    <row r="525">
      <c r="C525" s="144"/>
    </row>
    <row r="526">
      <c r="C526" s="144"/>
    </row>
    <row r="527">
      <c r="C527" s="144"/>
    </row>
    <row r="528">
      <c r="C528" s="144"/>
    </row>
    <row r="529">
      <c r="C529" s="144"/>
    </row>
    <row r="530">
      <c r="C530" s="144"/>
    </row>
    <row r="531">
      <c r="C531" s="144"/>
    </row>
    <row r="532">
      <c r="C532" s="144"/>
    </row>
    <row r="533">
      <c r="C533" s="144"/>
    </row>
    <row r="534">
      <c r="C534" s="144"/>
    </row>
    <row r="535">
      <c r="C535" s="144"/>
    </row>
    <row r="536">
      <c r="C536" s="144"/>
    </row>
    <row r="537">
      <c r="C537" s="144"/>
    </row>
    <row r="538">
      <c r="C538" s="144"/>
    </row>
    <row r="539">
      <c r="C539" s="144"/>
    </row>
    <row r="540">
      <c r="C540" s="144"/>
    </row>
    <row r="541">
      <c r="C541" s="144"/>
    </row>
    <row r="542">
      <c r="C542" s="144"/>
    </row>
    <row r="543">
      <c r="C543" s="144"/>
    </row>
    <row r="544">
      <c r="C544" s="144"/>
    </row>
    <row r="545">
      <c r="C545" s="144"/>
    </row>
    <row r="546">
      <c r="C546" s="144"/>
    </row>
    <row r="547">
      <c r="C547" s="144"/>
    </row>
    <row r="548">
      <c r="C548" s="144"/>
    </row>
    <row r="549">
      <c r="C549" s="144"/>
    </row>
    <row r="550">
      <c r="C550" s="144"/>
    </row>
    <row r="551">
      <c r="C551" s="144"/>
    </row>
    <row r="552">
      <c r="C552" s="144"/>
    </row>
    <row r="553">
      <c r="C553" s="144"/>
    </row>
    <row r="554">
      <c r="C554" s="144"/>
    </row>
    <row r="555">
      <c r="C555" s="144"/>
    </row>
    <row r="556">
      <c r="C556" s="144"/>
    </row>
    <row r="557">
      <c r="C557" s="144"/>
    </row>
    <row r="558">
      <c r="C558" s="144"/>
    </row>
    <row r="559">
      <c r="C559" s="144"/>
    </row>
    <row r="560">
      <c r="C560" s="144"/>
    </row>
    <row r="561">
      <c r="C561" s="144"/>
    </row>
    <row r="562">
      <c r="C562" s="144"/>
    </row>
    <row r="563">
      <c r="C563" s="144"/>
    </row>
    <row r="564">
      <c r="C564" s="144"/>
    </row>
    <row r="565">
      <c r="C565" s="144"/>
    </row>
    <row r="566">
      <c r="C566" s="144"/>
    </row>
    <row r="567">
      <c r="C567" s="144"/>
    </row>
    <row r="568">
      <c r="C568" s="144"/>
    </row>
    <row r="569">
      <c r="C569" s="144"/>
    </row>
    <row r="570">
      <c r="C570" s="144"/>
    </row>
    <row r="571">
      <c r="C571" s="144"/>
    </row>
    <row r="572">
      <c r="C572" s="144"/>
    </row>
    <row r="573">
      <c r="C573" s="144"/>
    </row>
    <row r="574">
      <c r="C574" s="144"/>
    </row>
    <row r="575">
      <c r="C575" s="144"/>
    </row>
    <row r="576">
      <c r="C576" s="144"/>
    </row>
    <row r="577">
      <c r="C577" s="144"/>
    </row>
    <row r="578">
      <c r="C578" s="144"/>
    </row>
    <row r="579">
      <c r="C579" s="144"/>
    </row>
    <row r="580">
      <c r="C580" s="144"/>
    </row>
    <row r="581">
      <c r="C581" s="144"/>
    </row>
    <row r="582">
      <c r="C582" s="144"/>
    </row>
    <row r="583">
      <c r="C583" s="144"/>
    </row>
    <row r="584">
      <c r="C584" s="144"/>
    </row>
    <row r="585">
      <c r="C585" s="144"/>
    </row>
    <row r="586">
      <c r="C586" s="144"/>
    </row>
    <row r="587">
      <c r="C587" s="144"/>
    </row>
    <row r="588">
      <c r="C588" s="144"/>
    </row>
    <row r="589">
      <c r="C589" s="144"/>
    </row>
    <row r="590">
      <c r="C590" s="144"/>
    </row>
    <row r="591">
      <c r="C591" s="144"/>
    </row>
    <row r="592">
      <c r="C592" s="144"/>
    </row>
    <row r="593">
      <c r="C593" s="144"/>
    </row>
    <row r="594">
      <c r="C594" s="144"/>
    </row>
    <row r="595">
      <c r="C595" s="144"/>
    </row>
    <row r="596">
      <c r="C596" s="144"/>
    </row>
    <row r="597">
      <c r="C597" s="144"/>
    </row>
    <row r="598">
      <c r="C598" s="144"/>
    </row>
    <row r="599">
      <c r="C599" s="144"/>
    </row>
    <row r="600">
      <c r="C600" s="144"/>
    </row>
    <row r="601">
      <c r="C601" s="144"/>
    </row>
    <row r="602">
      <c r="C602" s="144"/>
    </row>
    <row r="603">
      <c r="C603" s="144"/>
    </row>
    <row r="604">
      <c r="C604" s="144"/>
    </row>
    <row r="605">
      <c r="C605" s="144"/>
    </row>
    <row r="606">
      <c r="C606" s="144"/>
    </row>
    <row r="607">
      <c r="C607" s="144"/>
    </row>
    <row r="608">
      <c r="C608" s="144"/>
    </row>
    <row r="609">
      <c r="C609" s="144"/>
    </row>
    <row r="610">
      <c r="C610" s="144"/>
    </row>
    <row r="611">
      <c r="C611" s="144"/>
    </row>
    <row r="612">
      <c r="C612" s="144"/>
    </row>
    <row r="613">
      <c r="C613" s="144"/>
    </row>
    <row r="614">
      <c r="C614" s="144"/>
    </row>
    <row r="615">
      <c r="C615" s="144"/>
    </row>
    <row r="616">
      <c r="C616" s="144"/>
    </row>
    <row r="617">
      <c r="C617" s="144"/>
    </row>
    <row r="618">
      <c r="C618" s="144"/>
    </row>
    <row r="619">
      <c r="C619" s="144"/>
    </row>
    <row r="620">
      <c r="C620" s="144"/>
    </row>
    <row r="621">
      <c r="C621" s="144"/>
    </row>
    <row r="622">
      <c r="C622" s="144"/>
    </row>
    <row r="623">
      <c r="C623" s="144"/>
    </row>
    <row r="624">
      <c r="C624" s="144"/>
    </row>
    <row r="625">
      <c r="C625" s="144"/>
    </row>
    <row r="626">
      <c r="C626" s="144"/>
    </row>
    <row r="627">
      <c r="C627" s="144"/>
    </row>
    <row r="628">
      <c r="C628" s="144"/>
    </row>
    <row r="629">
      <c r="C629" s="144"/>
    </row>
    <row r="630">
      <c r="C630" s="144"/>
    </row>
    <row r="631">
      <c r="C631" s="144"/>
    </row>
    <row r="632">
      <c r="C632" s="144"/>
    </row>
    <row r="633">
      <c r="C633" s="144"/>
    </row>
    <row r="634">
      <c r="C634" s="144"/>
    </row>
    <row r="635">
      <c r="C635" s="144"/>
    </row>
    <row r="636">
      <c r="C636" s="144"/>
    </row>
    <row r="637">
      <c r="C637" s="144"/>
    </row>
    <row r="638">
      <c r="C638" s="144"/>
    </row>
    <row r="639">
      <c r="C639" s="144"/>
    </row>
    <row r="640">
      <c r="C640" s="144"/>
    </row>
    <row r="641">
      <c r="C641" s="144"/>
    </row>
    <row r="642">
      <c r="C642" s="144"/>
    </row>
    <row r="643">
      <c r="C643" s="144"/>
    </row>
    <row r="644">
      <c r="C644" s="144"/>
    </row>
    <row r="645">
      <c r="C645" s="144"/>
    </row>
    <row r="646">
      <c r="C646" s="144"/>
    </row>
    <row r="647">
      <c r="C647" s="144"/>
    </row>
    <row r="648">
      <c r="C648" s="144"/>
    </row>
    <row r="649">
      <c r="C649" s="144"/>
    </row>
    <row r="650">
      <c r="C650" s="144"/>
    </row>
    <row r="651">
      <c r="C651" s="144"/>
    </row>
    <row r="652">
      <c r="C652" s="144"/>
    </row>
    <row r="653">
      <c r="C653" s="144"/>
    </row>
    <row r="654">
      <c r="C654" s="144"/>
    </row>
    <row r="655">
      <c r="C655" s="144"/>
    </row>
    <row r="656">
      <c r="C656" s="144"/>
    </row>
    <row r="657">
      <c r="C657" s="144"/>
    </row>
    <row r="658">
      <c r="C658" s="144"/>
    </row>
    <row r="659">
      <c r="C659" s="144"/>
    </row>
    <row r="660">
      <c r="C660" s="144"/>
    </row>
    <row r="661">
      <c r="C661" s="144"/>
    </row>
    <row r="662">
      <c r="C662" s="144"/>
    </row>
    <row r="663">
      <c r="C663" s="144"/>
    </row>
    <row r="664">
      <c r="C664" s="144"/>
    </row>
    <row r="665">
      <c r="C665" s="144"/>
    </row>
    <row r="666">
      <c r="C666" s="144"/>
    </row>
    <row r="667">
      <c r="C667" s="144"/>
    </row>
    <row r="668">
      <c r="C668" s="144"/>
    </row>
    <row r="669">
      <c r="C669" s="144"/>
    </row>
    <row r="670">
      <c r="C670" s="144"/>
    </row>
    <row r="671">
      <c r="C671" s="144"/>
    </row>
    <row r="672">
      <c r="C672" s="144"/>
    </row>
    <row r="673">
      <c r="C673" s="144"/>
    </row>
    <row r="674">
      <c r="C674" s="144"/>
    </row>
    <row r="675">
      <c r="C675" s="144"/>
    </row>
    <row r="676">
      <c r="C676" s="144"/>
    </row>
    <row r="677">
      <c r="C677" s="144"/>
    </row>
    <row r="678">
      <c r="C678" s="144"/>
    </row>
    <row r="679">
      <c r="C679" s="144"/>
    </row>
    <row r="680">
      <c r="C680" s="144"/>
    </row>
    <row r="681">
      <c r="C681" s="144"/>
    </row>
    <row r="682">
      <c r="C682" s="144"/>
    </row>
    <row r="683">
      <c r="C683" s="144"/>
    </row>
    <row r="684">
      <c r="C684" s="144"/>
    </row>
    <row r="685">
      <c r="C685" s="144"/>
    </row>
    <row r="686">
      <c r="C686" s="144"/>
    </row>
    <row r="687">
      <c r="C687" s="144"/>
    </row>
    <row r="688">
      <c r="C688" s="144"/>
    </row>
    <row r="689">
      <c r="C689" s="144"/>
    </row>
    <row r="690">
      <c r="C690" s="144"/>
    </row>
    <row r="691">
      <c r="C691" s="144"/>
    </row>
    <row r="692">
      <c r="C692" s="144"/>
    </row>
    <row r="693">
      <c r="C693" s="144"/>
    </row>
    <row r="694">
      <c r="C694" s="144"/>
    </row>
    <row r="695">
      <c r="C695" s="144"/>
    </row>
    <row r="696">
      <c r="C696" s="144"/>
    </row>
    <row r="697">
      <c r="C697" s="144"/>
    </row>
    <row r="698">
      <c r="C698" s="144"/>
    </row>
    <row r="699">
      <c r="C699" s="144"/>
    </row>
    <row r="700">
      <c r="C700" s="144"/>
    </row>
    <row r="701">
      <c r="C701" s="144"/>
    </row>
    <row r="702">
      <c r="C702" s="144"/>
    </row>
    <row r="703">
      <c r="C703" s="144"/>
    </row>
    <row r="704">
      <c r="C704" s="144"/>
    </row>
    <row r="705">
      <c r="C705" s="144"/>
    </row>
    <row r="706">
      <c r="C706" s="144"/>
    </row>
    <row r="707">
      <c r="C707" s="144"/>
    </row>
    <row r="708">
      <c r="C708" s="144"/>
    </row>
    <row r="709">
      <c r="C709" s="144"/>
    </row>
    <row r="710">
      <c r="C710" s="144"/>
    </row>
    <row r="711">
      <c r="C711" s="144"/>
    </row>
    <row r="712">
      <c r="C712" s="144"/>
    </row>
    <row r="713">
      <c r="C713" s="144"/>
    </row>
    <row r="714">
      <c r="C714" s="144"/>
    </row>
    <row r="715">
      <c r="C715" s="144"/>
    </row>
    <row r="716">
      <c r="C716" s="144"/>
    </row>
    <row r="717">
      <c r="C717" s="144"/>
    </row>
    <row r="718">
      <c r="C718" s="144"/>
    </row>
    <row r="719">
      <c r="C719" s="144"/>
    </row>
    <row r="720">
      <c r="C720" s="144"/>
    </row>
    <row r="721">
      <c r="C721" s="144"/>
    </row>
    <row r="722">
      <c r="C722" s="144"/>
    </row>
    <row r="723">
      <c r="C723" s="144"/>
    </row>
    <row r="724">
      <c r="C724" s="144"/>
    </row>
    <row r="725">
      <c r="C725" s="144"/>
    </row>
    <row r="726">
      <c r="C726" s="144"/>
    </row>
    <row r="727">
      <c r="C727" s="144"/>
    </row>
    <row r="728">
      <c r="C728" s="144"/>
    </row>
    <row r="729">
      <c r="C729" s="144"/>
    </row>
    <row r="730">
      <c r="C730" s="144"/>
    </row>
    <row r="731">
      <c r="C731" s="144"/>
    </row>
    <row r="732">
      <c r="C732" s="144"/>
    </row>
    <row r="733">
      <c r="C733" s="144"/>
    </row>
    <row r="734">
      <c r="C734" s="144"/>
    </row>
    <row r="735">
      <c r="C735" s="144"/>
    </row>
    <row r="736">
      <c r="C736" s="144"/>
    </row>
    <row r="737">
      <c r="C737" s="144"/>
    </row>
    <row r="738">
      <c r="C738" s="144"/>
    </row>
    <row r="739">
      <c r="C739" s="144"/>
    </row>
    <row r="740">
      <c r="C740" s="144"/>
    </row>
    <row r="741">
      <c r="C741" s="144"/>
    </row>
    <row r="742">
      <c r="C742" s="144"/>
    </row>
    <row r="743">
      <c r="C743" s="144"/>
    </row>
    <row r="744">
      <c r="C744" s="144"/>
    </row>
    <row r="745">
      <c r="C745" s="144"/>
    </row>
    <row r="746">
      <c r="C746" s="144"/>
    </row>
    <row r="747">
      <c r="C747" s="144"/>
    </row>
    <row r="748">
      <c r="C748" s="144"/>
    </row>
    <row r="749">
      <c r="C749" s="144"/>
    </row>
    <row r="750">
      <c r="C750" s="144"/>
    </row>
    <row r="751">
      <c r="C751" s="144"/>
    </row>
    <row r="752">
      <c r="C752" s="144"/>
    </row>
    <row r="753">
      <c r="C753" s="144"/>
    </row>
    <row r="754">
      <c r="C754" s="144"/>
    </row>
    <row r="755">
      <c r="C755" s="144"/>
    </row>
    <row r="756">
      <c r="C756" s="144"/>
    </row>
    <row r="757">
      <c r="C757" s="144"/>
    </row>
    <row r="758">
      <c r="C758" s="144"/>
    </row>
    <row r="759">
      <c r="C759" s="144"/>
    </row>
    <row r="760">
      <c r="C760" s="144"/>
    </row>
    <row r="761">
      <c r="C761" s="144"/>
    </row>
    <row r="762">
      <c r="C762" s="144"/>
    </row>
    <row r="763">
      <c r="C763" s="144"/>
    </row>
    <row r="764">
      <c r="C764" s="144"/>
    </row>
    <row r="765">
      <c r="C765" s="144"/>
    </row>
    <row r="766">
      <c r="C766" s="144"/>
    </row>
    <row r="767">
      <c r="C767" s="144"/>
    </row>
    <row r="768">
      <c r="C768" s="144"/>
    </row>
    <row r="769">
      <c r="C769" s="144"/>
    </row>
    <row r="770">
      <c r="C770" s="144"/>
    </row>
    <row r="771">
      <c r="C771" s="144"/>
    </row>
    <row r="772">
      <c r="C772" s="144"/>
    </row>
    <row r="773">
      <c r="C773" s="144"/>
    </row>
    <row r="774">
      <c r="C774" s="144"/>
    </row>
    <row r="775">
      <c r="C775" s="144"/>
    </row>
    <row r="776">
      <c r="C776" s="144"/>
    </row>
    <row r="777">
      <c r="C777" s="144"/>
    </row>
    <row r="778">
      <c r="C778" s="144"/>
    </row>
    <row r="779">
      <c r="C779" s="144"/>
    </row>
    <row r="780">
      <c r="C780" s="144"/>
    </row>
    <row r="781">
      <c r="C781" s="144"/>
    </row>
    <row r="782">
      <c r="C782" s="144"/>
    </row>
    <row r="783">
      <c r="C783" s="144"/>
    </row>
    <row r="784">
      <c r="C784" s="144"/>
    </row>
    <row r="785">
      <c r="C785" s="144"/>
    </row>
    <row r="786">
      <c r="C786" s="144"/>
    </row>
    <row r="787">
      <c r="C787" s="144"/>
    </row>
    <row r="788">
      <c r="C788" s="144"/>
    </row>
    <row r="789">
      <c r="C789" s="144"/>
    </row>
    <row r="790">
      <c r="C790" s="144"/>
    </row>
    <row r="791">
      <c r="C791" s="144"/>
    </row>
    <row r="792">
      <c r="C792" s="144"/>
    </row>
    <row r="793">
      <c r="C793" s="144"/>
    </row>
    <row r="794">
      <c r="C794" s="144"/>
    </row>
    <row r="795">
      <c r="C795" s="144"/>
    </row>
    <row r="796">
      <c r="C796" s="144"/>
    </row>
    <row r="797">
      <c r="C797" s="144"/>
    </row>
    <row r="798">
      <c r="C798" s="144"/>
    </row>
    <row r="799">
      <c r="C799" s="144"/>
    </row>
    <row r="800">
      <c r="C800" s="144"/>
    </row>
    <row r="801">
      <c r="C801" s="144"/>
    </row>
    <row r="802">
      <c r="C802" s="144"/>
    </row>
    <row r="803">
      <c r="C803" s="144"/>
    </row>
    <row r="804">
      <c r="C804" s="144"/>
    </row>
    <row r="805">
      <c r="C805" s="144"/>
    </row>
    <row r="806">
      <c r="C806" s="144"/>
    </row>
    <row r="807">
      <c r="C807" s="144"/>
    </row>
    <row r="808">
      <c r="C808" s="144"/>
    </row>
    <row r="809">
      <c r="C809" s="144"/>
    </row>
    <row r="810">
      <c r="C810" s="144"/>
    </row>
    <row r="811">
      <c r="C811" s="144"/>
    </row>
    <row r="812">
      <c r="C812" s="144"/>
    </row>
    <row r="813">
      <c r="C813" s="144"/>
    </row>
    <row r="814">
      <c r="C814" s="144"/>
    </row>
    <row r="815">
      <c r="C815" s="144"/>
    </row>
    <row r="816">
      <c r="C816" s="144"/>
    </row>
    <row r="817">
      <c r="C817" s="144"/>
    </row>
    <row r="818">
      <c r="C818" s="144"/>
    </row>
    <row r="819">
      <c r="C819" s="144"/>
    </row>
    <row r="820">
      <c r="C820" s="144"/>
    </row>
    <row r="821">
      <c r="C821" s="144"/>
    </row>
    <row r="822">
      <c r="C822" s="144"/>
    </row>
    <row r="823">
      <c r="C823" s="144"/>
    </row>
    <row r="824">
      <c r="C824" s="144"/>
    </row>
    <row r="825">
      <c r="C825" s="144"/>
    </row>
    <row r="826">
      <c r="C826" s="144"/>
    </row>
    <row r="827">
      <c r="C827" s="144"/>
    </row>
    <row r="828">
      <c r="C828" s="144"/>
    </row>
    <row r="829">
      <c r="C829" s="144"/>
    </row>
    <row r="830">
      <c r="C830" s="144"/>
    </row>
    <row r="831">
      <c r="C831" s="144"/>
    </row>
    <row r="832">
      <c r="C832" s="144"/>
    </row>
    <row r="833">
      <c r="C833" s="144"/>
    </row>
    <row r="834">
      <c r="C834" s="144"/>
    </row>
    <row r="835">
      <c r="C835" s="144"/>
    </row>
    <row r="836">
      <c r="C836" s="144"/>
    </row>
    <row r="837">
      <c r="C837" s="144"/>
    </row>
    <row r="838">
      <c r="C838" s="144"/>
    </row>
    <row r="839">
      <c r="C839" s="144"/>
    </row>
    <row r="840">
      <c r="C840" s="144"/>
    </row>
    <row r="841">
      <c r="C841" s="144"/>
    </row>
    <row r="842">
      <c r="C842" s="144"/>
    </row>
    <row r="843">
      <c r="C843" s="144"/>
    </row>
    <row r="844">
      <c r="C844" s="144"/>
    </row>
    <row r="845">
      <c r="C845" s="144"/>
    </row>
    <row r="846">
      <c r="C846" s="144"/>
    </row>
    <row r="847">
      <c r="C847" s="144"/>
    </row>
    <row r="848">
      <c r="C848" s="144"/>
    </row>
    <row r="849">
      <c r="C849" s="144"/>
    </row>
    <row r="850">
      <c r="C850" s="144"/>
    </row>
    <row r="851">
      <c r="C851" s="144"/>
    </row>
    <row r="852">
      <c r="C852" s="144"/>
    </row>
    <row r="853">
      <c r="C853" s="144"/>
    </row>
    <row r="854">
      <c r="C854" s="144"/>
    </row>
    <row r="855">
      <c r="C855" s="144"/>
    </row>
    <row r="856">
      <c r="C856" s="144"/>
    </row>
    <row r="857">
      <c r="C857" s="144"/>
    </row>
    <row r="858">
      <c r="C858" s="144"/>
    </row>
    <row r="859">
      <c r="C859" s="144"/>
    </row>
    <row r="860">
      <c r="C860" s="144"/>
    </row>
    <row r="861">
      <c r="C861" s="144"/>
    </row>
    <row r="862">
      <c r="C862" s="144"/>
    </row>
    <row r="863">
      <c r="C863" s="144"/>
    </row>
    <row r="864">
      <c r="C864" s="144"/>
    </row>
    <row r="865">
      <c r="C865" s="144"/>
    </row>
    <row r="866">
      <c r="C866" s="144"/>
    </row>
    <row r="867">
      <c r="C867" s="144"/>
    </row>
    <row r="868">
      <c r="C868" s="144"/>
    </row>
    <row r="869">
      <c r="C869" s="144"/>
    </row>
    <row r="870">
      <c r="C870" s="144"/>
    </row>
    <row r="871">
      <c r="C871" s="144"/>
    </row>
    <row r="872">
      <c r="C872" s="144"/>
    </row>
    <row r="873">
      <c r="C873" s="144"/>
    </row>
    <row r="874">
      <c r="C874" s="144"/>
    </row>
    <row r="875">
      <c r="C875" s="144"/>
    </row>
    <row r="876">
      <c r="C876" s="144"/>
    </row>
    <row r="877">
      <c r="C877" s="144"/>
    </row>
    <row r="878">
      <c r="C878" s="144"/>
    </row>
    <row r="879">
      <c r="C879" s="144"/>
    </row>
    <row r="880">
      <c r="C880" s="144"/>
    </row>
    <row r="881">
      <c r="C881" s="144"/>
    </row>
    <row r="882">
      <c r="C882" s="144"/>
    </row>
    <row r="883">
      <c r="C883" s="144"/>
    </row>
    <row r="884">
      <c r="C884" s="144"/>
    </row>
    <row r="885">
      <c r="C885" s="144"/>
    </row>
    <row r="886">
      <c r="C886" s="144"/>
    </row>
    <row r="887">
      <c r="C887" s="144"/>
    </row>
    <row r="888">
      <c r="C888" s="144"/>
    </row>
    <row r="889">
      <c r="C889" s="144"/>
    </row>
    <row r="890">
      <c r="C890" s="144"/>
    </row>
    <row r="891">
      <c r="C891" s="144"/>
    </row>
    <row r="892">
      <c r="C892" s="144"/>
    </row>
    <row r="893">
      <c r="C893" s="144"/>
    </row>
    <row r="894">
      <c r="C894" s="144"/>
    </row>
    <row r="895">
      <c r="C895" s="144"/>
    </row>
    <row r="896">
      <c r="C896" s="144"/>
    </row>
    <row r="897">
      <c r="C897" s="144"/>
    </row>
    <row r="898">
      <c r="C898" s="144"/>
    </row>
    <row r="899">
      <c r="C899" s="144"/>
    </row>
    <row r="900">
      <c r="C900" s="144"/>
    </row>
    <row r="901">
      <c r="C901" s="144"/>
    </row>
    <row r="902">
      <c r="C902" s="144"/>
    </row>
    <row r="903">
      <c r="C903" s="144"/>
    </row>
    <row r="904">
      <c r="C904" s="144"/>
    </row>
    <row r="905">
      <c r="C905" s="144"/>
    </row>
    <row r="906">
      <c r="C906" s="144"/>
    </row>
    <row r="907">
      <c r="C907" s="144"/>
    </row>
    <row r="908">
      <c r="C908" s="144"/>
    </row>
    <row r="909">
      <c r="C909" s="144"/>
    </row>
    <row r="910">
      <c r="C910" s="144"/>
    </row>
    <row r="911">
      <c r="C911" s="144"/>
    </row>
    <row r="912">
      <c r="C912" s="144"/>
    </row>
    <row r="913">
      <c r="C913" s="144"/>
    </row>
    <row r="914">
      <c r="C914" s="144"/>
    </row>
    <row r="915">
      <c r="C915" s="144"/>
    </row>
    <row r="916">
      <c r="C916" s="144"/>
    </row>
    <row r="917">
      <c r="C917" s="144"/>
    </row>
    <row r="918">
      <c r="C918" s="144"/>
    </row>
    <row r="919">
      <c r="C919" s="144"/>
    </row>
    <row r="920">
      <c r="C920" s="144"/>
    </row>
    <row r="921">
      <c r="C921" s="144"/>
    </row>
    <row r="922">
      <c r="C922" s="144"/>
    </row>
    <row r="923">
      <c r="C923" s="144"/>
    </row>
    <row r="924">
      <c r="C924" s="144"/>
    </row>
    <row r="925">
      <c r="C925" s="144"/>
    </row>
    <row r="926">
      <c r="C926" s="144"/>
    </row>
    <row r="927">
      <c r="C927" s="144"/>
    </row>
    <row r="928">
      <c r="C928" s="144"/>
    </row>
    <row r="929">
      <c r="C929" s="144"/>
    </row>
    <row r="930">
      <c r="C930" s="144"/>
    </row>
    <row r="931">
      <c r="C931" s="144"/>
    </row>
    <row r="932">
      <c r="C932" s="144"/>
    </row>
    <row r="933">
      <c r="C933" s="144"/>
    </row>
    <row r="934">
      <c r="C934" s="144"/>
    </row>
    <row r="935">
      <c r="C935" s="144"/>
    </row>
    <row r="936">
      <c r="C936" s="144"/>
    </row>
    <row r="937">
      <c r="C937" s="144"/>
    </row>
    <row r="938">
      <c r="C938" s="144"/>
    </row>
    <row r="939">
      <c r="C939" s="144"/>
    </row>
    <row r="940">
      <c r="C940" s="144"/>
    </row>
    <row r="941">
      <c r="C941" s="144"/>
    </row>
    <row r="942">
      <c r="C942" s="144"/>
    </row>
    <row r="943">
      <c r="C943" s="144"/>
    </row>
    <row r="944">
      <c r="C944" s="144"/>
    </row>
    <row r="945">
      <c r="C945" s="144"/>
    </row>
    <row r="946">
      <c r="C946" s="144"/>
    </row>
    <row r="947">
      <c r="C947" s="144"/>
    </row>
    <row r="948">
      <c r="C948" s="144"/>
    </row>
    <row r="949">
      <c r="C949" s="144"/>
    </row>
    <row r="950">
      <c r="C950" s="144"/>
    </row>
    <row r="951">
      <c r="C951" s="144"/>
    </row>
    <row r="952">
      <c r="C952" s="144"/>
    </row>
    <row r="953">
      <c r="C953" s="144"/>
    </row>
    <row r="954">
      <c r="C954" s="144"/>
    </row>
    <row r="955">
      <c r="C955" s="144"/>
    </row>
    <row r="956">
      <c r="C956" s="144"/>
    </row>
    <row r="957">
      <c r="C957" s="144"/>
    </row>
    <row r="958">
      <c r="C958" s="144"/>
    </row>
    <row r="959">
      <c r="C959" s="144"/>
    </row>
    <row r="960">
      <c r="C960" s="144"/>
    </row>
    <row r="961">
      <c r="C961" s="144"/>
    </row>
    <row r="962">
      <c r="C962" s="144"/>
    </row>
    <row r="963">
      <c r="C963" s="144"/>
    </row>
    <row r="964">
      <c r="C964" s="144"/>
    </row>
    <row r="965">
      <c r="C965" s="144"/>
    </row>
    <row r="966">
      <c r="C966" s="144"/>
    </row>
    <row r="967">
      <c r="C967" s="144"/>
    </row>
    <row r="968">
      <c r="C968" s="144"/>
    </row>
    <row r="969">
      <c r="C969" s="144"/>
    </row>
    <row r="970">
      <c r="C970" s="144"/>
    </row>
    <row r="971">
      <c r="C971" s="144"/>
    </row>
    <row r="972">
      <c r="C972" s="144"/>
    </row>
    <row r="973">
      <c r="C973" s="144"/>
    </row>
    <row r="974">
      <c r="C974" s="144"/>
    </row>
    <row r="975">
      <c r="C975" s="144"/>
    </row>
    <row r="976">
      <c r="C976" s="144"/>
    </row>
    <row r="977">
      <c r="C977" s="144"/>
    </row>
    <row r="978">
      <c r="C978" s="144"/>
    </row>
    <row r="979">
      <c r="C979" s="144"/>
    </row>
    <row r="980">
      <c r="C980" s="144"/>
    </row>
    <row r="981">
      <c r="C981" s="144"/>
    </row>
    <row r="982">
      <c r="C982" s="144"/>
    </row>
    <row r="983">
      <c r="C983" s="144"/>
    </row>
    <row r="984">
      <c r="C984" s="144"/>
    </row>
    <row r="985">
      <c r="C985" s="144"/>
    </row>
    <row r="986">
      <c r="C986" s="144"/>
    </row>
    <row r="987">
      <c r="C987" s="144"/>
    </row>
    <row r="988">
      <c r="C988" s="144"/>
    </row>
    <row r="989">
      <c r="C989" s="144"/>
    </row>
    <row r="990">
      <c r="C990" s="144"/>
    </row>
    <row r="991">
      <c r="C991" s="144"/>
    </row>
    <row r="992">
      <c r="C992" s="144"/>
    </row>
    <row r="993">
      <c r="C993" s="144"/>
    </row>
    <row r="994">
      <c r="C994" s="144"/>
    </row>
    <row r="995">
      <c r="C995" s="144"/>
    </row>
    <row r="996">
      <c r="C996" s="144"/>
    </row>
    <row r="997">
      <c r="C997" s="144"/>
    </row>
    <row r="998">
      <c r="C998" s="144"/>
    </row>
    <row r="999">
      <c r="C999" s="144"/>
    </row>
    <row r="1000">
      <c r="C1000" s="144"/>
    </row>
  </sheetData>
  <conditionalFormatting sqref="H2:H17">
    <cfRule type="colorScale" priority="1">
      <colorScale>
        <cfvo type="min"/>
        <cfvo type="percentile" val="50"/>
        <cfvo type="max"/>
        <color rgb="FF57BB8A"/>
        <color rgb="FFFFD666"/>
        <color rgb="FFE67C73"/>
      </colorScale>
    </cfRule>
  </conditionalFormatting>
  <conditionalFormatting sqref="D2:E17">
    <cfRule type="colorScale" priority="2">
      <colorScale>
        <cfvo type="min"/>
        <cfvo type="percentile" val="50"/>
        <cfvo type="max"/>
        <color rgb="FF57BB8A"/>
        <color rgb="FFFFD666"/>
        <color rgb="FFE67C73"/>
      </colorScale>
    </cfRule>
  </conditionalFormatting>
  <conditionalFormatting sqref="I2:I17">
    <cfRule type="colorScale" priority="3">
      <colorScale>
        <cfvo type="min"/>
        <cfvo type="percentile" val="50"/>
        <cfvo type="max"/>
        <color rgb="FF57BB8A"/>
        <color rgb="FFFFD666"/>
        <color rgb="FFE67C73"/>
      </colorScale>
    </cfRule>
  </conditionalFormatting>
  <conditionalFormatting sqref="I2:I17">
    <cfRule type="notContainsBlanks" dxfId="0" priority="4">
      <formula>LEN(TRIM(I2))&gt;0</formula>
    </cfRule>
  </conditionalFormatting>
  <conditionalFormatting sqref="I2:I17">
    <cfRule type="notContainsBlanks" dxfId="0" priority="5">
      <formula>LEN(TRIM(I2))&gt;0</formula>
    </cfRule>
  </conditionalFormatting>
  <conditionalFormatting sqref="I2:I17">
    <cfRule type="colorScale" priority="6">
      <colorScale>
        <cfvo type="min"/>
        <cfvo type="percentile" val="50"/>
        <cfvo type="max"/>
        <color rgb="FF57BB8A"/>
        <color rgb="FFFFD666"/>
        <color rgb="FFE67C73"/>
      </colorScale>
    </cfRule>
  </conditionalFormatting>
  <conditionalFormatting sqref="K2">
    <cfRule type="notContainsBlanks" dxfId="0" priority="7">
      <formula>LEN(TRIM(K2))&gt;0</formula>
    </cfRule>
  </conditionalFormatting>
  <conditionalFormatting sqref="I2:I17">
    <cfRule type="colorScale" priority="8">
      <colorScale>
        <cfvo type="min"/>
        <cfvo type="percentile" val="50"/>
        <cfvo type="max"/>
        <color rgb="FF57BB8A"/>
        <color rgb="FFFFD666"/>
        <color rgb="FFE67C73"/>
      </colorScale>
    </cfRule>
  </conditionalFormatting>
  <conditionalFormatting sqref="J2:J17">
    <cfRule type="colorScale" priority="9">
      <colorScale>
        <cfvo type="min"/>
        <cfvo type="percentile" val="50"/>
        <cfvo type="max"/>
        <color rgb="FFE67C73"/>
        <color rgb="FFFFFFFF"/>
        <color rgb="FF57BB8A"/>
      </colorScale>
    </cfRule>
  </conditionalFormatting>
  <hyperlinks>
    <hyperlink r:id="rId1" ref="Q8"/>
  </hyperlinks>
  <printOptions gridLines="1" horizontalCentered="1"/>
  <pageMargins bottom="0.75" footer="0.0" header="0.0" left="0.7" right="0.7" top="0.75"/>
  <pageSetup paperSize="9" cellComments="atEnd" orientation="landscape" pageOrder="overThenDown"/>
  <rowBreaks count="2" manualBreakCount="2">
    <brk man="1"/>
    <brk id="22" man="1"/>
  </rowBreaks>
  <colBreaks count="2" manualBreakCount="2">
    <brk man="1"/>
    <brk id="9" man="1"/>
  </colBrea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4.0"/>
    <col customWidth="1" min="5" max="5" width="20.29"/>
  </cols>
  <sheetData>
    <row r="1">
      <c r="A1" s="75"/>
      <c r="B1" s="75"/>
      <c r="C1" s="75"/>
      <c r="D1" s="75"/>
      <c r="E1" s="75"/>
      <c r="F1" s="75"/>
      <c r="G1" s="75"/>
      <c r="H1" s="75"/>
      <c r="I1" s="75"/>
      <c r="J1" s="75"/>
      <c r="K1" s="75"/>
      <c r="L1" s="75"/>
      <c r="M1" s="75"/>
      <c r="N1" s="75"/>
      <c r="O1" s="75"/>
      <c r="P1" s="75"/>
      <c r="Q1" s="75"/>
      <c r="R1" s="75"/>
      <c r="S1" s="75"/>
      <c r="T1" s="75"/>
      <c r="U1" s="75"/>
      <c r="V1" s="75"/>
      <c r="W1" s="75"/>
      <c r="X1" s="75"/>
      <c r="Y1" s="75"/>
    </row>
    <row r="2">
      <c r="A2" s="75"/>
      <c r="B2" s="75"/>
      <c r="C2" s="75"/>
      <c r="D2" s="75"/>
      <c r="E2" s="75"/>
      <c r="F2" s="75"/>
      <c r="G2" s="75"/>
      <c r="H2" s="75"/>
      <c r="I2" s="75"/>
      <c r="J2" s="75"/>
      <c r="K2" s="75"/>
      <c r="L2" s="75"/>
      <c r="M2" s="75"/>
      <c r="N2" s="75"/>
      <c r="O2" s="75"/>
      <c r="P2" s="75"/>
      <c r="Q2" s="75"/>
      <c r="R2" s="75"/>
      <c r="S2" s="75"/>
      <c r="T2" s="75"/>
      <c r="U2" s="75"/>
      <c r="V2" s="75"/>
      <c r="W2" s="75"/>
      <c r="X2" s="75"/>
      <c r="Y2" s="75"/>
    </row>
    <row r="3">
      <c r="A3" s="79" t="s">
        <v>62</v>
      </c>
      <c r="B3" s="79" t="s">
        <v>64</v>
      </c>
      <c r="C3" s="80" t="s">
        <v>65</v>
      </c>
      <c r="D3" s="79" t="s">
        <v>9</v>
      </c>
      <c r="E3" s="81" t="s">
        <v>68</v>
      </c>
      <c r="F3" s="75"/>
      <c r="G3" s="75"/>
      <c r="H3" s="75"/>
      <c r="I3" s="75"/>
      <c r="J3" s="75"/>
      <c r="K3" s="75"/>
      <c r="L3" s="75"/>
      <c r="M3" s="75"/>
      <c r="N3" s="75"/>
      <c r="O3" s="75"/>
      <c r="P3" s="75"/>
      <c r="Q3" s="75"/>
      <c r="R3" s="75"/>
      <c r="S3" s="75"/>
      <c r="T3" s="75"/>
      <c r="U3" s="75"/>
      <c r="V3" s="75"/>
      <c r="W3" s="75"/>
      <c r="X3" s="75"/>
      <c r="Y3" s="75"/>
    </row>
    <row r="4">
      <c r="A4" s="82" t="s">
        <v>70</v>
      </c>
      <c r="B4" s="82">
        <v>374.0</v>
      </c>
      <c r="C4" s="85"/>
      <c r="D4" s="82">
        <v>0.0</v>
      </c>
      <c r="E4" s="86" t="s">
        <v>73</v>
      </c>
      <c r="F4" s="75"/>
      <c r="G4" s="75"/>
      <c r="H4" s="75"/>
      <c r="I4" s="75"/>
      <c r="J4" s="75"/>
      <c r="K4" s="75"/>
      <c r="L4" s="75"/>
      <c r="M4" s="75"/>
      <c r="N4" s="75"/>
      <c r="O4" s="75"/>
      <c r="P4" s="75"/>
      <c r="Q4" s="75"/>
      <c r="R4" s="75"/>
      <c r="S4" s="75"/>
      <c r="T4" s="75"/>
      <c r="U4" s="75"/>
      <c r="V4" s="75"/>
      <c r="W4" s="75"/>
      <c r="X4" s="75"/>
      <c r="Y4" s="75"/>
    </row>
    <row r="5">
      <c r="A5" s="82" t="s">
        <v>74</v>
      </c>
      <c r="B5" s="82">
        <v>562.0</v>
      </c>
      <c r="C5" s="89">
        <f t="shared" ref="C5:C20" si="1">B5-B4</f>
        <v>188</v>
      </c>
      <c r="D5" s="82">
        <v>0.0</v>
      </c>
      <c r="E5" s="86" t="s">
        <v>75</v>
      </c>
      <c r="F5" s="75"/>
      <c r="G5" s="75"/>
      <c r="H5" s="75"/>
      <c r="I5" s="75"/>
      <c r="J5" s="75"/>
      <c r="K5" s="75"/>
      <c r="L5" s="75"/>
      <c r="M5" s="75"/>
      <c r="N5" s="75"/>
      <c r="O5" s="75"/>
      <c r="P5" s="75"/>
      <c r="Q5" s="75"/>
      <c r="R5" s="75"/>
      <c r="S5" s="75"/>
      <c r="T5" s="75"/>
      <c r="U5" s="75"/>
      <c r="V5" s="75"/>
      <c r="W5" s="75"/>
      <c r="X5" s="75"/>
      <c r="Y5" s="75"/>
    </row>
    <row r="6">
      <c r="A6" s="82" t="s">
        <v>76</v>
      </c>
      <c r="B6" s="82">
        <v>692.0</v>
      </c>
      <c r="C6" s="89">
        <f t="shared" si="1"/>
        <v>130</v>
      </c>
      <c r="D6" s="82">
        <v>0.0</v>
      </c>
      <c r="E6" s="86" t="s">
        <v>77</v>
      </c>
      <c r="F6" s="75"/>
      <c r="G6" s="75"/>
      <c r="H6" s="75"/>
      <c r="I6" s="75"/>
      <c r="J6" s="75"/>
      <c r="K6" s="75"/>
      <c r="L6" s="75"/>
      <c r="M6" s="75"/>
      <c r="N6" s="75"/>
      <c r="O6" s="75"/>
      <c r="P6" s="75"/>
      <c r="Q6" s="75"/>
      <c r="R6" s="75"/>
      <c r="S6" s="75"/>
      <c r="T6" s="75"/>
      <c r="U6" s="75"/>
      <c r="V6" s="75"/>
      <c r="W6" s="75"/>
      <c r="X6" s="75"/>
      <c r="Y6" s="75"/>
    </row>
    <row r="7">
      <c r="A7" s="82" t="s">
        <v>78</v>
      </c>
      <c r="B7" s="82">
        <v>931.0</v>
      </c>
      <c r="C7" s="89">
        <f t="shared" si="1"/>
        <v>239</v>
      </c>
      <c r="D7" s="82">
        <v>0.0</v>
      </c>
      <c r="E7" s="86" t="s">
        <v>80</v>
      </c>
      <c r="F7" s="75"/>
      <c r="G7" s="75"/>
      <c r="H7" s="75"/>
      <c r="I7" s="75"/>
      <c r="J7" s="75"/>
      <c r="K7" s="75"/>
      <c r="L7" s="75"/>
      <c r="M7" s="75"/>
      <c r="N7" s="75"/>
      <c r="O7" s="75"/>
      <c r="P7" s="75"/>
      <c r="Q7" s="75"/>
      <c r="R7" s="75"/>
      <c r="S7" s="75"/>
      <c r="T7" s="75"/>
      <c r="U7" s="75"/>
      <c r="V7" s="75"/>
      <c r="W7" s="75"/>
      <c r="X7" s="75"/>
      <c r="Y7" s="75"/>
    </row>
    <row r="8">
      <c r="A8" s="82" t="s">
        <v>82</v>
      </c>
      <c r="B8" s="82">
        <v>1073.0</v>
      </c>
      <c r="C8" s="89">
        <f t="shared" si="1"/>
        <v>142</v>
      </c>
      <c r="D8" s="82">
        <v>0.0</v>
      </c>
      <c r="E8" s="86" t="s">
        <v>83</v>
      </c>
      <c r="F8" s="75"/>
      <c r="G8" s="75"/>
      <c r="H8" s="75"/>
      <c r="I8" s="75"/>
      <c r="J8" s="75"/>
      <c r="K8" s="75"/>
      <c r="L8" s="75"/>
      <c r="M8" s="75"/>
      <c r="N8" s="75"/>
      <c r="O8" s="75"/>
      <c r="P8" s="75"/>
      <c r="Q8" s="75"/>
      <c r="R8" s="75"/>
      <c r="S8" s="75"/>
      <c r="T8" s="75"/>
      <c r="U8" s="75"/>
      <c r="V8" s="75"/>
      <c r="W8" s="75"/>
      <c r="X8" s="75"/>
      <c r="Y8" s="75"/>
    </row>
    <row r="9">
      <c r="A9" s="82" t="s">
        <v>84</v>
      </c>
      <c r="B9" s="82">
        <v>1249.0</v>
      </c>
      <c r="C9" s="89">
        <f t="shared" si="1"/>
        <v>176</v>
      </c>
      <c r="D9" s="82">
        <v>2.0</v>
      </c>
      <c r="E9" s="86" t="s">
        <v>85</v>
      </c>
      <c r="F9" s="75"/>
      <c r="G9" s="75"/>
      <c r="H9" s="75"/>
      <c r="I9" s="75"/>
      <c r="J9" s="75"/>
      <c r="K9" s="75"/>
      <c r="L9" s="75"/>
      <c r="M9" s="75"/>
      <c r="N9" s="75"/>
      <c r="O9" s="75"/>
      <c r="P9" s="75"/>
      <c r="Q9" s="75"/>
      <c r="R9" s="75"/>
      <c r="S9" s="75"/>
      <c r="T9" s="75"/>
      <c r="U9" s="75"/>
      <c r="V9" s="75"/>
      <c r="W9" s="75"/>
      <c r="X9" s="75"/>
      <c r="Y9" s="75"/>
    </row>
    <row r="10">
      <c r="A10" s="82" t="s">
        <v>86</v>
      </c>
      <c r="B10" s="82">
        <v>1569.0</v>
      </c>
      <c r="C10" s="89">
        <f t="shared" si="1"/>
        <v>320</v>
      </c>
      <c r="D10" s="82">
        <v>2.0</v>
      </c>
      <c r="E10" s="86" t="s">
        <v>87</v>
      </c>
      <c r="F10" s="75"/>
      <c r="G10" s="75"/>
      <c r="H10" s="75"/>
      <c r="I10" s="75"/>
      <c r="J10" s="75"/>
      <c r="K10" s="75"/>
      <c r="L10" s="75"/>
      <c r="M10" s="75"/>
      <c r="N10" s="75"/>
      <c r="O10" s="75"/>
      <c r="P10" s="75"/>
      <c r="Q10" s="75"/>
      <c r="R10" s="75"/>
      <c r="S10" s="75"/>
      <c r="T10" s="75"/>
      <c r="U10" s="75"/>
      <c r="V10" s="75"/>
      <c r="W10" s="75"/>
      <c r="X10" s="75"/>
      <c r="Y10" s="75"/>
    </row>
    <row r="11">
      <c r="A11" s="82" t="s">
        <v>88</v>
      </c>
      <c r="B11" s="82">
        <v>2022.0</v>
      </c>
      <c r="C11" s="89">
        <f t="shared" si="1"/>
        <v>453</v>
      </c>
      <c r="D11" s="82">
        <v>3.0</v>
      </c>
      <c r="E11" s="86" t="s">
        <v>89</v>
      </c>
      <c r="F11" s="75"/>
      <c r="G11" s="75"/>
      <c r="H11" s="75"/>
      <c r="I11" s="75"/>
      <c r="J11" s="75"/>
      <c r="K11" s="75"/>
      <c r="L11" s="75"/>
      <c r="M11" s="75"/>
      <c r="N11" s="75"/>
      <c r="O11" s="75"/>
      <c r="P11" s="75"/>
      <c r="Q11" s="75"/>
      <c r="R11" s="75"/>
      <c r="S11" s="75"/>
      <c r="T11" s="75"/>
      <c r="U11" s="75"/>
      <c r="V11" s="75"/>
      <c r="W11" s="75"/>
      <c r="X11" s="75"/>
      <c r="Y11" s="75"/>
    </row>
    <row r="12">
      <c r="A12" s="82" t="s">
        <v>90</v>
      </c>
      <c r="B12" s="82">
        <v>3045.0</v>
      </c>
      <c r="C12" s="89">
        <f t="shared" si="1"/>
        <v>1023</v>
      </c>
      <c r="D12" s="82">
        <v>6.0</v>
      </c>
      <c r="E12" s="86" t="s">
        <v>91</v>
      </c>
      <c r="F12" s="75"/>
      <c r="G12" s="75"/>
      <c r="H12" s="75"/>
      <c r="I12" s="75"/>
      <c r="J12" s="75"/>
      <c r="K12" s="75"/>
      <c r="L12" s="75"/>
      <c r="M12" s="75"/>
      <c r="N12" s="75"/>
      <c r="O12" s="75"/>
      <c r="P12" s="75"/>
      <c r="Q12" s="75"/>
      <c r="R12" s="75"/>
      <c r="S12" s="75"/>
      <c r="T12" s="75"/>
      <c r="U12" s="75"/>
      <c r="V12" s="75"/>
      <c r="W12" s="75"/>
      <c r="X12" s="75"/>
      <c r="Y12" s="75"/>
    </row>
    <row r="13">
      <c r="A13" s="82" t="s">
        <v>92</v>
      </c>
      <c r="B13" s="82">
        <v>4252.0</v>
      </c>
      <c r="C13" s="89">
        <f t="shared" si="1"/>
        <v>1207</v>
      </c>
      <c r="D13" s="82">
        <v>8.0</v>
      </c>
      <c r="E13" s="86" t="s">
        <v>93</v>
      </c>
      <c r="F13" s="75"/>
      <c r="G13" s="75"/>
      <c r="H13" s="75"/>
      <c r="I13" s="75"/>
      <c r="J13" s="75"/>
      <c r="K13" s="75"/>
      <c r="L13" s="75"/>
      <c r="M13" s="75"/>
      <c r="N13" s="75"/>
      <c r="O13" s="75"/>
      <c r="P13" s="75"/>
      <c r="Q13" s="75"/>
      <c r="R13" s="75"/>
      <c r="S13" s="75"/>
      <c r="T13" s="75"/>
      <c r="U13" s="75"/>
      <c r="V13" s="75"/>
      <c r="W13" s="75"/>
      <c r="X13" s="75"/>
      <c r="Y13" s="75"/>
    </row>
    <row r="14">
      <c r="A14" s="82" t="s">
        <v>96</v>
      </c>
      <c r="B14" s="82">
        <v>5604.0</v>
      </c>
      <c r="C14" s="89">
        <f t="shared" si="1"/>
        <v>1352</v>
      </c>
      <c r="D14" s="82">
        <v>9.0</v>
      </c>
      <c r="E14" s="86" t="s">
        <v>97</v>
      </c>
      <c r="F14" s="75"/>
      <c r="G14" s="75"/>
      <c r="H14" s="75"/>
      <c r="I14" s="75"/>
      <c r="J14" s="75"/>
      <c r="K14" s="75"/>
      <c r="L14" s="75"/>
      <c r="M14" s="75"/>
      <c r="N14" s="75"/>
      <c r="O14" s="75"/>
      <c r="P14" s="75"/>
      <c r="Q14" s="75"/>
      <c r="R14" s="75"/>
      <c r="S14" s="75"/>
      <c r="T14" s="75"/>
      <c r="U14" s="75"/>
      <c r="V14" s="75"/>
      <c r="W14" s="75"/>
      <c r="X14" s="75"/>
      <c r="Y14" s="75"/>
    </row>
    <row r="15">
      <c r="A15" s="82" t="s">
        <v>99</v>
      </c>
      <c r="B15" s="82">
        <v>7182.0</v>
      </c>
      <c r="C15" s="89">
        <f t="shared" si="1"/>
        <v>1578</v>
      </c>
      <c r="D15" s="82">
        <v>13.0</v>
      </c>
      <c r="E15" s="86" t="s">
        <v>102</v>
      </c>
      <c r="F15" s="75"/>
      <c r="G15" s="75"/>
      <c r="H15" s="75"/>
      <c r="I15" s="75"/>
      <c r="J15" s="75"/>
      <c r="K15" s="75"/>
      <c r="L15" s="75"/>
      <c r="M15" s="75"/>
      <c r="N15" s="75"/>
      <c r="O15" s="75"/>
      <c r="P15" s="75"/>
      <c r="Q15" s="75"/>
      <c r="R15" s="75"/>
      <c r="S15" s="75"/>
      <c r="T15" s="75"/>
      <c r="U15" s="75"/>
      <c r="V15" s="75"/>
      <c r="W15" s="75"/>
      <c r="X15" s="75"/>
      <c r="Y15" s="75"/>
    </row>
    <row r="16">
      <c r="A16" s="82" t="s">
        <v>103</v>
      </c>
      <c r="B16" s="82">
        <v>8919.0</v>
      </c>
      <c r="C16" s="89">
        <f t="shared" si="1"/>
        <v>1737</v>
      </c>
      <c r="D16" s="82">
        <v>17.0</v>
      </c>
      <c r="E16" s="86" t="s">
        <v>104</v>
      </c>
      <c r="F16" s="75"/>
      <c r="G16" s="75"/>
      <c r="H16" s="75"/>
      <c r="I16" s="75"/>
      <c r="J16" s="75"/>
      <c r="K16" s="75"/>
      <c r="L16" s="75"/>
      <c r="M16" s="75"/>
      <c r="N16" s="75"/>
      <c r="O16" s="75"/>
      <c r="P16" s="75"/>
      <c r="Q16" s="75"/>
      <c r="R16" s="75"/>
      <c r="S16" s="75"/>
      <c r="T16" s="75"/>
      <c r="U16" s="75"/>
      <c r="V16" s="75"/>
      <c r="W16" s="75"/>
      <c r="X16" s="75"/>
      <c r="Y16" s="75"/>
    </row>
    <row r="17">
      <c r="A17" s="82" t="s">
        <v>105</v>
      </c>
      <c r="B17" s="82">
        <v>11588.0</v>
      </c>
      <c r="C17" s="89">
        <f t="shared" si="1"/>
        <v>2669</v>
      </c>
      <c r="D17" s="82">
        <v>26.0</v>
      </c>
      <c r="E17" s="86" t="s">
        <v>106</v>
      </c>
      <c r="F17" s="75"/>
      <c r="G17" s="75"/>
      <c r="H17" s="75"/>
      <c r="I17" s="75"/>
      <c r="J17" s="75"/>
      <c r="K17" s="75"/>
      <c r="L17" s="75"/>
      <c r="M17" s="75"/>
      <c r="N17" s="75"/>
      <c r="O17" s="75"/>
      <c r="P17" s="75"/>
      <c r="Q17" s="75"/>
      <c r="R17" s="75"/>
      <c r="S17" s="75"/>
      <c r="T17" s="75"/>
      <c r="U17" s="75"/>
      <c r="V17" s="75"/>
      <c r="W17" s="75"/>
      <c r="X17" s="75"/>
      <c r="Y17" s="75"/>
    </row>
    <row r="18">
      <c r="A18" s="82" t="s">
        <v>107</v>
      </c>
      <c r="B18" s="82">
        <v>14707.0</v>
      </c>
      <c r="C18" s="89">
        <f t="shared" si="1"/>
        <v>3119</v>
      </c>
      <c r="D18" s="82">
        <v>28.0</v>
      </c>
      <c r="E18" s="86" t="s">
        <v>108</v>
      </c>
      <c r="F18" s="75"/>
      <c r="G18" s="75"/>
      <c r="H18" s="75"/>
      <c r="I18" s="75"/>
      <c r="J18" s="75"/>
      <c r="K18" s="75"/>
      <c r="L18" s="75"/>
      <c r="M18" s="75"/>
      <c r="N18" s="75"/>
      <c r="O18" s="75"/>
      <c r="P18" s="75"/>
      <c r="Q18" s="75"/>
      <c r="R18" s="75"/>
      <c r="S18" s="75"/>
      <c r="T18" s="75"/>
      <c r="U18" s="75"/>
      <c r="V18" s="75"/>
      <c r="W18" s="75"/>
      <c r="X18" s="75"/>
      <c r="Y18" s="75"/>
    </row>
    <row r="19">
      <c r="A19" s="82" t="s">
        <v>109</v>
      </c>
      <c r="B19" s="82">
        <v>18257.0</v>
      </c>
      <c r="C19" s="89">
        <f t="shared" si="1"/>
        <v>3550</v>
      </c>
      <c r="D19" s="82">
        <v>48.0</v>
      </c>
      <c r="E19" s="86" t="s">
        <v>110</v>
      </c>
      <c r="F19" s="75"/>
      <c r="G19" s="75"/>
      <c r="H19" s="75"/>
      <c r="I19" s="75"/>
      <c r="J19" s="75"/>
      <c r="K19" s="75"/>
      <c r="L19" s="75"/>
      <c r="M19" s="75"/>
      <c r="N19" s="75"/>
      <c r="O19" s="75"/>
      <c r="P19" s="75"/>
      <c r="Q19" s="75"/>
      <c r="R19" s="75"/>
      <c r="S19" s="75"/>
      <c r="T19" s="75"/>
      <c r="U19" s="75"/>
      <c r="V19" s="75"/>
      <c r="W19" s="75"/>
      <c r="X19" s="75"/>
      <c r="Y19" s="75"/>
    </row>
    <row r="20">
      <c r="A20" s="82" t="s">
        <v>111</v>
      </c>
      <c r="B20" s="82">
        <v>22417.0</v>
      </c>
      <c r="C20" s="89">
        <f t="shared" si="1"/>
        <v>4160</v>
      </c>
      <c r="D20" s="82">
        <v>69.0</v>
      </c>
      <c r="E20" s="86" t="s">
        <v>112</v>
      </c>
      <c r="F20" s="75"/>
      <c r="G20" s="75"/>
      <c r="H20" s="75"/>
      <c r="I20" s="75"/>
      <c r="J20" s="75"/>
      <c r="K20" s="75"/>
      <c r="L20" s="75"/>
      <c r="M20" s="75"/>
      <c r="N20" s="75"/>
      <c r="O20" s="75"/>
      <c r="P20" s="75"/>
      <c r="Q20" s="75"/>
      <c r="R20" s="75"/>
      <c r="S20" s="75"/>
      <c r="T20" s="75"/>
      <c r="U20" s="75"/>
      <c r="V20" s="75"/>
      <c r="W20" s="75"/>
      <c r="X20" s="75"/>
      <c r="Y20" s="75"/>
    </row>
    <row r="21">
      <c r="A21" s="97"/>
      <c r="B21" s="97"/>
      <c r="C21" s="99"/>
      <c r="D21" s="97"/>
      <c r="E21" s="100"/>
      <c r="F21" s="75"/>
      <c r="G21" s="75"/>
      <c r="H21" s="75"/>
      <c r="I21" s="75"/>
      <c r="J21" s="75"/>
      <c r="K21" s="75"/>
      <c r="L21" s="75"/>
      <c r="M21" s="75"/>
      <c r="N21" s="75"/>
      <c r="O21" s="75"/>
      <c r="P21" s="75"/>
      <c r="Q21" s="75"/>
      <c r="R21" s="75"/>
      <c r="S21" s="75"/>
      <c r="T21" s="75"/>
      <c r="U21" s="75"/>
      <c r="V21" s="75"/>
      <c r="W21" s="75"/>
      <c r="X21" s="75"/>
      <c r="Y21" s="75"/>
    </row>
    <row r="22">
      <c r="A22" s="97"/>
      <c r="B22" s="97"/>
      <c r="C22" s="99"/>
      <c r="D22" s="97"/>
      <c r="E22" s="100"/>
      <c r="F22" s="75"/>
      <c r="G22" s="75"/>
      <c r="H22" s="75"/>
      <c r="I22" s="75"/>
      <c r="J22" s="75"/>
      <c r="K22" s="75"/>
      <c r="L22" s="75"/>
      <c r="M22" s="75"/>
      <c r="N22" s="75"/>
      <c r="O22" s="75"/>
      <c r="P22" s="75"/>
      <c r="Q22" s="75"/>
      <c r="R22" s="75"/>
      <c r="S22" s="75"/>
      <c r="T22" s="75"/>
      <c r="U22" s="75"/>
      <c r="V22" s="75"/>
      <c r="W22" s="75"/>
      <c r="X22" s="75"/>
      <c r="Y22" s="75"/>
    </row>
    <row r="23">
      <c r="A23" s="97"/>
      <c r="B23" s="97"/>
      <c r="C23" s="99"/>
      <c r="D23" s="97"/>
      <c r="E23" s="100"/>
      <c r="F23" s="75"/>
      <c r="G23" s="75"/>
      <c r="H23" s="75"/>
      <c r="I23" s="75"/>
      <c r="J23" s="75"/>
      <c r="K23" s="75"/>
      <c r="L23" s="75"/>
      <c r="M23" s="75"/>
      <c r="N23" s="75"/>
      <c r="O23" s="75"/>
      <c r="P23" s="75"/>
      <c r="Q23" s="75"/>
      <c r="R23" s="75"/>
      <c r="S23" s="75"/>
      <c r="T23" s="75"/>
      <c r="U23" s="75"/>
      <c r="V23" s="75"/>
      <c r="W23" s="75"/>
      <c r="X23" s="75"/>
      <c r="Y23" s="75"/>
    </row>
    <row r="24">
      <c r="A24" s="97"/>
      <c r="B24" s="97"/>
      <c r="C24" s="99"/>
      <c r="D24" s="97"/>
      <c r="E24" s="100"/>
      <c r="F24" s="75"/>
      <c r="G24" s="75"/>
      <c r="H24" s="75"/>
      <c r="I24" s="75"/>
      <c r="J24" s="75"/>
      <c r="K24" s="75"/>
      <c r="L24" s="75"/>
      <c r="M24" s="75"/>
      <c r="N24" s="75"/>
      <c r="O24" s="75"/>
      <c r="P24" s="75"/>
      <c r="Q24" s="75"/>
      <c r="R24" s="75"/>
      <c r="S24" s="75"/>
      <c r="T24" s="75"/>
      <c r="U24" s="75"/>
      <c r="V24" s="75"/>
      <c r="W24" s="75"/>
      <c r="X24" s="75"/>
      <c r="Y24" s="75"/>
    </row>
    <row r="25">
      <c r="A25" s="97"/>
      <c r="B25" s="97"/>
      <c r="C25" s="99"/>
      <c r="D25" s="97"/>
      <c r="E25" s="100"/>
      <c r="F25" s="75"/>
      <c r="G25" s="75"/>
      <c r="H25" s="75"/>
      <c r="I25" s="75"/>
      <c r="J25" s="75"/>
      <c r="K25" s="75"/>
      <c r="L25" s="75"/>
      <c r="M25" s="75"/>
      <c r="N25" s="75"/>
      <c r="O25" s="75"/>
      <c r="P25" s="75"/>
      <c r="Q25" s="75"/>
      <c r="R25" s="75"/>
      <c r="S25" s="75"/>
      <c r="T25" s="75"/>
      <c r="U25" s="75"/>
      <c r="V25" s="75"/>
      <c r="W25" s="75"/>
      <c r="X25" s="75"/>
      <c r="Y25" s="75"/>
    </row>
    <row r="26">
      <c r="A26" s="97"/>
      <c r="B26" s="97"/>
      <c r="C26" s="99"/>
      <c r="D26" s="97"/>
      <c r="E26" s="100"/>
      <c r="F26" s="75"/>
      <c r="G26" s="75"/>
      <c r="H26" s="75"/>
      <c r="I26" s="75"/>
      <c r="J26" s="75"/>
      <c r="K26" s="75"/>
      <c r="L26" s="75"/>
      <c r="M26" s="75"/>
      <c r="N26" s="75"/>
      <c r="O26" s="75"/>
      <c r="P26" s="75"/>
      <c r="Q26" s="75"/>
      <c r="R26" s="75"/>
      <c r="S26" s="75"/>
      <c r="T26" s="75"/>
      <c r="U26" s="75"/>
      <c r="V26" s="75"/>
      <c r="W26" s="75"/>
      <c r="X26" s="75"/>
      <c r="Y26" s="75"/>
    </row>
    <row r="27">
      <c r="A27" s="97"/>
      <c r="B27" s="97"/>
      <c r="C27" s="99"/>
      <c r="D27" s="97"/>
      <c r="E27" s="100"/>
      <c r="F27" s="75"/>
      <c r="G27" s="75"/>
      <c r="H27" s="75"/>
      <c r="I27" s="75"/>
      <c r="J27" s="75"/>
      <c r="K27" s="75"/>
      <c r="L27" s="75"/>
      <c r="M27" s="75"/>
      <c r="N27" s="75"/>
      <c r="O27" s="75"/>
      <c r="P27" s="75"/>
      <c r="Q27" s="75"/>
      <c r="R27" s="75"/>
      <c r="S27" s="75"/>
      <c r="T27" s="75"/>
      <c r="U27" s="75"/>
      <c r="V27" s="75"/>
      <c r="W27" s="75"/>
      <c r="X27" s="75"/>
      <c r="Y27" s="75"/>
    </row>
    <row r="28">
      <c r="A28" s="97"/>
      <c r="B28" s="97"/>
      <c r="C28" s="99"/>
      <c r="D28" s="97"/>
      <c r="E28" s="100"/>
      <c r="F28" s="75"/>
      <c r="G28" s="75"/>
      <c r="H28" s="75"/>
      <c r="I28" s="75"/>
      <c r="J28" s="75"/>
      <c r="K28" s="75"/>
      <c r="L28" s="75"/>
      <c r="M28" s="75"/>
      <c r="N28" s="75"/>
      <c r="O28" s="75"/>
      <c r="P28" s="75"/>
      <c r="Q28" s="75"/>
      <c r="R28" s="75"/>
      <c r="S28" s="75"/>
      <c r="T28" s="75"/>
      <c r="U28" s="75"/>
      <c r="V28" s="75"/>
      <c r="W28" s="75"/>
      <c r="X28" s="75"/>
      <c r="Y28" s="75"/>
    </row>
    <row r="29">
      <c r="A29" s="97"/>
      <c r="B29" s="97"/>
      <c r="C29" s="99"/>
      <c r="D29" s="97"/>
      <c r="E29" s="100"/>
      <c r="F29" s="75"/>
      <c r="G29" s="75"/>
      <c r="H29" s="75"/>
      <c r="I29" s="75"/>
      <c r="J29" s="75"/>
      <c r="K29" s="75"/>
      <c r="L29" s="75"/>
      <c r="M29" s="75"/>
      <c r="N29" s="75"/>
      <c r="O29" s="75"/>
      <c r="P29" s="75"/>
      <c r="Q29" s="75"/>
      <c r="R29" s="75"/>
      <c r="S29" s="75"/>
      <c r="T29" s="75"/>
      <c r="U29" s="75"/>
      <c r="V29" s="75"/>
      <c r="W29" s="75"/>
      <c r="X29" s="75"/>
      <c r="Y29" s="75"/>
    </row>
    <row r="30">
      <c r="A30" s="97"/>
      <c r="B30" s="97"/>
      <c r="C30" s="97"/>
      <c r="D30" s="97"/>
      <c r="E30" s="104"/>
      <c r="F30" s="75"/>
      <c r="G30" s="75"/>
      <c r="H30" s="75"/>
      <c r="I30" s="75"/>
      <c r="J30" s="75"/>
      <c r="K30" s="75"/>
      <c r="L30" s="75"/>
      <c r="M30" s="75"/>
      <c r="N30" s="75"/>
      <c r="O30" s="75"/>
      <c r="P30" s="75"/>
      <c r="Q30" s="75"/>
      <c r="R30" s="75"/>
      <c r="S30" s="75"/>
      <c r="T30" s="75"/>
      <c r="U30" s="75"/>
      <c r="V30" s="75"/>
      <c r="W30" s="75"/>
      <c r="X30" s="75"/>
      <c r="Y30" s="75"/>
    </row>
    <row r="31">
      <c r="A31" s="97"/>
      <c r="B31" s="97"/>
      <c r="C31" s="97"/>
      <c r="D31" s="97"/>
      <c r="E31" s="104"/>
      <c r="F31" s="75"/>
      <c r="G31" s="75"/>
      <c r="H31" s="75"/>
      <c r="I31" s="75"/>
      <c r="J31" s="75"/>
      <c r="K31" s="75"/>
      <c r="L31" s="75"/>
      <c r="M31" s="75"/>
      <c r="N31" s="75"/>
      <c r="O31" s="75"/>
      <c r="P31" s="75"/>
      <c r="Q31" s="75"/>
      <c r="R31" s="75"/>
      <c r="S31" s="75"/>
      <c r="T31" s="75"/>
      <c r="U31" s="75"/>
      <c r="V31" s="75"/>
      <c r="W31" s="75"/>
      <c r="X31" s="75"/>
      <c r="Y31" s="75"/>
    </row>
    <row r="32">
      <c r="A32" s="97"/>
      <c r="B32" s="97"/>
      <c r="C32" s="97"/>
      <c r="D32" s="97"/>
      <c r="E32" s="104"/>
      <c r="F32" s="75"/>
      <c r="G32" s="75"/>
      <c r="H32" s="75"/>
      <c r="I32" s="75"/>
      <c r="J32" s="75"/>
      <c r="K32" s="75"/>
      <c r="L32" s="75"/>
      <c r="M32" s="75"/>
      <c r="N32" s="75"/>
      <c r="O32" s="75"/>
      <c r="P32" s="75"/>
      <c r="Q32" s="75"/>
      <c r="R32" s="75"/>
      <c r="S32" s="75"/>
      <c r="T32" s="75"/>
      <c r="U32" s="75"/>
      <c r="V32" s="75"/>
      <c r="W32" s="75"/>
      <c r="X32" s="75"/>
      <c r="Y32" s="75"/>
    </row>
    <row r="33">
      <c r="A33" s="97"/>
      <c r="B33" s="97"/>
      <c r="C33" s="97"/>
      <c r="D33" s="97"/>
      <c r="E33" s="104"/>
      <c r="F33" s="75"/>
      <c r="G33" s="75"/>
      <c r="H33" s="75"/>
      <c r="I33" s="75"/>
      <c r="J33" s="75"/>
      <c r="K33" s="75"/>
      <c r="L33" s="75"/>
      <c r="M33" s="75"/>
      <c r="N33" s="75"/>
      <c r="O33" s="75"/>
      <c r="P33" s="75"/>
      <c r="Q33" s="75"/>
      <c r="R33" s="75"/>
      <c r="S33" s="75"/>
      <c r="T33" s="75"/>
      <c r="U33" s="75"/>
      <c r="V33" s="75"/>
      <c r="W33" s="75"/>
      <c r="X33" s="75"/>
      <c r="Y33" s="75"/>
    </row>
    <row r="34">
      <c r="A34" s="97"/>
      <c r="B34" s="97"/>
      <c r="C34" s="97"/>
      <c r="D34" s="97"/>
      <c r="E34" s="104"/>
      <c r="F34" s="75"/>
      <c r="G34" s="75"/>
      <c r="H34" s="75"/>
      <c r="I34" s="75"/>
      <c r="J34" s="75"/>
      <c r="K34" s="75"/>
      <c r="L34" s="75"/>
      <c r="M34" s="75"/>
      <c r="N34" s="75"/>
      <c r="O34" s="75"/>
      <c r="P34" s="75"/>
      <c r="Q34" s="75"/>
      <c r="R34" s="75"/>
      <c r="S34" s="75"/>
      <c r="T34" s="75"/>
      <c r="U34" s="75"/>
      <c r="V34" s="75"/>
      <c r="W34" s="75"/>
      <c r="X34" s="75"/>
      <c r="Y34" s="75"/>
    </row>
    <row r="35">
      <c r="A35" s="97"/>
      <c r="B35" s="97"/>
      <c r="C35" s="97"/>
      <c r="D35" s="97"/>
      <c r="E35" s="104"/>
      <c r="F35" s="75"/>
      <c r="G35" s="75"/>
      <c r="H35" s="75"/>
      <c r="I35" s="75"/>
      <c r="J35" s="75"/>
      <c r="K35" s="75"/>
      <c r="L35" s="75"/>
      <c r="M35" s="75"/>
      <c r="N35" s="75"/>
      <c r="O35" s="75"/>
      <c r="P35" s="75"/>
      <c r="Q35" s="75"/>
      <c r="R35" s="75"/>
      <c r="S35" s="75"/>
      <c r="T35" s="75"/>
      <c r="U35" s="75"/>
      <c r="V35" s="75"/>
      <c r="W35" s="75"/>
      <c r="X35" s="75"/>
      <c r="Y35" s="75"/>
    </row>
    <row r="36">
      <c r="A36" s="97"/>
      <c r="B36" s="97"/>
      <c r="C36" s="97"/>
      <c r="D36" s="97"/>
      <c r="E36" s="104"/>
      <c r="F36" s="75"/>
      <c r="G36" s="75"/>
      <c r="H36" s="75"/>
      <c r="I36" s="75"/>
      <c r="J36" s="75"/>
      <c r="K36" s="75"/>
      <c r="L36" s="75"/>
      <c r="M36" s="75"/>
      <c r="N36" s="75"/>
      <c r="O36" s="75"/>
      <c r="P36" s="75"/>
      <c r="Q36" s="75"/>
      <c r="R36" s="75"/>
      <c r="S36" s="75"/>
      <c r="T36" s="75"/>
      <c r="U36" s="75"/>
      <c r="V36" s="75"/>
      <c r="W36" s="75"/>
      <c r="X36" s="75"/>
      <c r="Y36" s="75"/>
    </row>
    <row r="37">
      <c r="A37" s="97"/>
      <c r="B37" s="97"/>
      <c r="C37" s="97"/>
      <c r="D37" s="97"/>
      <c r="E37" s="104"/>
      <c r="F37" s="75"/>
      <c r="G37" s="75"/>
      <c r="H37" s="75"/>
      <c r="I37" s="75"/>
      <c r="J37" s="75"/>
      <c r="K37" s="75"/>
      <c r="L37" s="75"/>
      <c r="M37" s="75"/>
      <c r="N37" s="75"/>
      <c r="O37" s="75"/>
      <c r="P37" s="75"/>
      <c r="Q37" s="75"/>
      <c r="R37" s="75"/>
      <c r="S37" s="75"/>
      <c r="T37" s="75"/>
      <c r="U37" s="75"/>
      <c r="V37" s="75"/>
      <c r="W37" s="75"/>
      <c r="X37" s="75"/>
      <c r="Y37" s="75"/>
    </row>
    <row r="38">
      <c r="A38" s="97"/>
      <c r="B38" s="97"/>
      <c r="C38" s="97"/>
      <c r="D38" s="97"/>
      <c r="E38" s="104"/>
      <c r="F38" s="75"/>
      <c r="G38" s="75"/>
      <c r="H38" s="75"/>
      <c r="I38" s="75"/>
      <c r="J38" s="75"/>
      <c r="K38" s="75"/>
      <c r="L38" s="75"/>
      <c r="M38" s="75"/>
      <c r="N38" s="75"/>
      <c r="O38" s="75"/>
      <c r="P38" s="75"/>
      <c r="Q38" s="75"/>
      <c r="R38" s="75"/>
      <c r="S38" s="75"/>
      <c r="T38" s="75"/>
      <c r="U38" s="75"/>
      <c r="V38" s="75"/>
      <c r="W38" s="75"/>
      <c r="X38" s="75"/>
      <c r="Y38" s="75"/>
    </row>
    <row r="39">
      <c r="A39" s="97"/>
      <c r="B39" s="97"/>
      <c r="C39" s="97"/>
      <c r="D39" s="97"/>
      <c r="E39" s="104"/>
      <c r="F39" s="75"/>
      <c r="G39" s="75"/>
      <c r="H39" s="75"/>
      <c r="I39" s="75"/>
      <c r="J39" s="75"/>
      <c r="K39" s="75"/>
      <c r="L39" s="75"/>
      <c r="M39" s="75"/>
      <c r="N39" s="75"/>
      <c r="O39" s="75"/>
      <c r="P39" s="75"/>
      <c r="Q39" s="75"/>
      <c r="R39" s="75"/>
      <c r="S39" s="75"/>
      <c r="T39" s="75"/>
      <c r="U39" s="75"/>
      <c r="V39" s="75"/>
      <c r="W39" s="75"/>
      <c r="X39" s="75"/>
      <c r="Y39" s="75"/>
    </row>
    <row r="40">
      <c r="A40" s="97"/>
      <c r="B40" s="97"/>
      <c r="C40" s="97"/>
      <c r="D40" s="97"/>
      <c r="E40" s="104"/>
      <c r="F40" s="75"/>
      <c r="G40" s="75"/>
      <c r="H40" s="75"/>
      <c r="I40" s="75"/>
      <c r="J40" s="75"/>
      <c r="K40" s="75"/>
      <c r="L40" s="75"/>
      <c r="M40" s="75"/>
      <c r="N40" s="75"/>
      <c r="O40" s="75"/>
      <c r="P40" s="75"/>
      <c r="Q40" s="75"/>
      <c r="R40" s="75"/>
      <c r="S40" s="75"/>
      <c r="T40" s="75"/>
      <c r="U40" s="75"/>
      <c r="V40" s="75"/>
      <c r="W40" s="75"/>
      <c r="X40" s="75"/>
      <c r="Y40" s="75"/>
    </row>
    <row r="41">
      <c r="A41" s="97"/>
      <c r="B41" s="97"/>
      <c r="C41" s="97"/>
      <c r="D41" s="97"/>
      <c r="E41" s="104"/>
      <c r="F41" s="75"/>
      <c r="G41" s="75"/>
      <c r="H41" s="75"/>
      <c r="I41" s="75"/>
      <c r="J41" s="75"/>
      <c r="K41" s="75"/>
      <c r="L41" s="75"/>
      <c r="M41" s="75"/>
      <c r="N41" s="75"/>
      <c r="O41" s="75"/>
      <c r="P41" s="75"/>
      <c r="Q41" s="75"/>
      <c r="R41" s="75"/>
      <c r="S41" s="75"/>
      <c r="T41" s="75"/>
      <c r="U41" s="75"/>
      <c r="V41" s="75"/>
      <c r="W41" s="75"/>
      <c r="X41" s="75"/>
      <c r="Y41" s="75"/>
    </row>
    <row r="42">
      <c r="A42" s="97"/>
      <c r="B42" s="97"/>
      <c r="C42" s="97"/>
      <c r="D42" s="97"/>
      <c r="E42" s="104"/>
      <c r="F42" s="75"/>
      <c r="G42" s="75"/>
      <c r="H42" s="75"/>
      <c r="I42" s="75"/>
      <c r="J42" s="75"/>
      <c r="K42" s="75"/>
      <c r="L42" s="75"/>
      <c r="M42" s="75"/>
      <c r="N42" s="75"/>
      <c r="O42" s="75"/>
      <c r="P42" s="75"/>
      <c r="Q42" s="75"/>
      <c r="R42" s="75"/>
      <c r="S42" s="75"/>
      <c r="T42" s="75"/>
      <c r="U42" s="75"/>
      <c r="V42" s="75"/>
      <c r="W42" s="75"/>
      <c r="X42" s="75"/>
      <c r="Y42" s="75"/>
    </row>
    <row r="43">
      <c r="A43" s="97"/>
      <c r="B43" s="97"/>
      <c r="C43" s="97"/>
      <c r="D43" s="97"/>
      <c r="E43" s="104"/>
      <c r="F43" s="75"/>
      <c r="G43" s="75"/>
      <c r="H43" s="75"/>
      <c r="I43" s="75"/>
      <c r="J43" s="75"/>
      <c r="K43" s="75"/>
      <c r="L43" s="75"/>
      <c r="M43" s="75"/>
      <c r="N43" s="75"/>
      <c r="O43" s="75"/>
      <c r="P43" s="75"/>
      <c r="Q43" s="75"/>
      <c r="R43" s="75"/>
      <c r="S43" s="75"/>
      <c r="T43" s="75"/>
      <c r="U43" s="75"/>
      <c r="V43" s="75"/>
      <c r="W43" s="75"/>
      <c r="X43" s="75"/>
      <c r="Y43" s="75"/>
    </row>
    <row r="44">
      <c r="A44" s="97"/>
      <c r="B44" s="97"/>
      <c r="C44" s="97"/>
      <c r="D44" s="97"/>
      <c r="E44" s="104"/>
      <c r="F44" s="75"/>
      <c r="G44" s="75"/>
      <c r="H44" s="75"/>
      <c r="I44" s="75"/>
      <c r="J44" s="75"/>
      <c r="K44" s="75"/>
      <c r="L44" s="75"/>
      <c r="M44" s="75"/>
      <c r="N44" s="75"/>
      <c r="O44" s="75"/>
      <c r="P44" s="75"/>
      <c r="Q44" s="75"/>
      <c r="R44" s="75"/>
      <c r="S44" s="75"/>
      <c r="T44" s="75"/>
      <c r="U44" s="75"/>
      <c r="V44" s="75"/>
      <c r="W44" s="75"/>
      <c r="X44" s="75"/>
      <c r="Y44" s="75"/>
    </row>
    <row r="45">
      <c r="A45" s="97"/>
      <c r="B45" s="97"/>
      <c r="C45" s="97"/>
      <c r="D45" s="97"/>
      <c r="E45" s="104"/>
      <c r="F45" s="75"/>
      <c r="G45" s="75"/>
      <c r="H45" s="75"/>
      <c r="I45" s="75"/>
      <c r="J45" s="75"/>
      <c r="K45" s="75"/>
      <c r="L45" s="75"/>
      <c r="M45" s="75"/>
      <c r="N45" s="75"/>
      <c r="O45" s="75"/>
      <c r="P45" s="75"/>
      <c r="Q45" s="75"/>
      <c r="R45" s="75"/>
      <c r="S45" s="75"/>
      <c r="T45" s="75"/>
      <c r="U45" s="75"/>
      <c r="V45" s="75"/>
      <c r="W45" s="75"/>
      <c r="X45" s="75"/>
      <c r="Y45" s="75"/>
    </row>
    <row r="46">
      <c r="A46" s="97"/>
      <c r="B46" s="97"/>
      <c r="C46" s="97"/>
      <c r="D46" s="97"/>
      <c r="E46" s="104"/>
      <c r="F46" s="75"/>
      <c r="G46" s="75"/>
      <c r="H46" s="75"/>
      <c r="I46" s="75"/>
      <c r="J46" s="75"/>
      <c r="K46" s="75"/>
      <c r="L46" s="75"/>
      <c r="M46" s="75"/>
      <c r="N46" s="75"/>
      <c r="O46" s="75"/>
      <c r="P46" s="75"/>
      <c r="Q46" s="75"/>
      <c r="R46" s="75"/>
      <c r="S46" s="75"/>
      <c r="T46" s="75"/>
      <c r="U46" s="75"/>
      <c r="V46" s="75"/>
      <c r="W46" s="75"/>
      <c r="X46" s="75"/>
      <c r="Y46" s="75"/>
    </row>
    <row r="47">
      <c r="A47" s="97"/>
      <c r="B47" s="97"/>
      <c r="C47" s="97"/>
      <c r="D47" s="97"/>
      <c r="E47" s="104"/>
      <c r="F47" s="75"/>
      <c r="G47" s="75"/>
      <c r="H47" s="75"/>
      <c r="I47" s="75"/>
      <c r="J47" s="75"/>
      <c r="K47" s="75"/>
      <c r="L47" s="75"/>
      <c r="M47" s="75"/>
      <c r="N47" s="75"/>
      <c r="O47" s="75"/>
      <c r="P47" s="75"/>
      <c r="Q47" s="75"/>
      <c r="R47" s="75"/>
      <c r="S47" s="75"/>
      <c r="T47" s="75"/>
      <c r="U47" s="75"/>
      <c r="V47" s="75"/>
      <c r="W47" s="75"/>
      <c r="X47" s="75"/>
      <c r="Y47" s="75"/>
    </row>
    <row r="48">
      <c r="A48" s="97"/>
      <c r="B48" s="97"/>
      <c r="C48" s="97"/>
      <c r="D48" s="97"/>
      <c r="E48" s="104"/>
      <c r="F48" s="75"/>
      <c r="G48" s="75"/>
      <c r="H48" s="75"/>
      <c r="I48" s="75"/>
      <c r="J48" s="75"/>
      <c r="K48" s="75"/>
      <c r="L48" s="75"/>
      <c r="M48" s="75"/>
      <c r="N48" s="75"/>
      <c r="O48" s="75"/>
      <c r="P48" s="75"/>
      <c r="Q48" s="75"/>
      <c r="R48" s="75"/>
      <c r="S48" s="75"/>
      <c r="T48" s="75"/>
      <c r="U48" s="75"/>
      <c r="V48" s="75"/>
      <c r="W48" s="75"/>
      <c r="X48" s="75"/>
      <c r="Y48" s="75"/>
    </row>
    <row r="49">
      <c r="A49" s="97"/>
      <c r="B49" s="97"/>
      <c r="C49" s="97"/>
      <c r="D49" s="97"/>
      <c r="E49" s="104"/>
      <c r="F49" s="75"/>
      <c r="G49" s="75"/>
      <c r="H49" s="75"/>
      <c r="I49" s="75"/>
      <c r="J49" s="75"/>
      <c r="K49" s="75"/>
      <c r="L49" s="75"/>
      <c r="M49" s="75"/>
      <c r="N49" s="75"/>
      <c r="O49" s="75"/>
      <c r="P49" s="75"/>
      <c r="Q49" s="75"/>
      <c r="R49" s="75"/>
      <c r="S49" s="75"/>
      <c r="T49" s="75"/>
      <c r="U49" s="75"/>
      <c r="V49" s="75"/>
      <c r="W49" s="75"/>
      <c r="X49" s="75"/>
      <c r="Y49" s="75"/>
    </row>
    <row r="50">
      <c r="A50" s="97"/>
      <c r="B50" s="97"/>
      <c r="C50" s="97"/>
      <c r="D50" s="97"/>
      <c r="E50" s="104"/>
      <c r="F50" s="75"/>
      <c r="G50" s="75"/>
      <c r="H50" s="75"/>
      <c r="I50" s="75"/>
      <c r="J50" s="75"/>
      <c r="K50" s="75"/>
      <c r="L50" s="75"/>
      <c r="M50" s="75"/>
      <c r="N50" s="75"/>
      <c r="O50" s="75"/>
      <c r="P50" s="75"/>
      <c r="Q50" s="75"/>
      <c r="R50" s="75"/>
      <c r="S50" s="75"/>
      <c r="T50" s="75"/>
      <c r="U50" s="75"/>
      <c r="V50" s="75"/>
      <c r="W50" s="75"/>
      <c r="X50" s="75"/>
      <c r="Y50" s="75"/>
    </row>
    <row r="51">
      <c r="A51" s="97"/>
      <c r="B51" s="97"/>
      <c r="C51" s="97"/>
      <c r="D51" s="97"/>
      <c r="E51" s="104"/>
      <c r="F51" s="75"/>
      <c r="G51" s="75"/>
      <c r="H51" s="75"/>
      <c r="I51" s="75"/>
      <c r="J51" s="75"/>
      <c r="K51" s="75"/>
      <c r="L51" s="75"/>
      <c r="M51" s="75"/>
      <c r="N51" s="75"/>
      <c r="O51" s="75"/>
      <c r="P51" s="75"/>
      <c r="Q51" s="75"/>
      <c r="R51" s="75"/>
      <c r="S51" s="75"/>
      <c r="T51" s="75"/>
      <c r="U51" s="75"/>
      <c r="V51" s="75"/>
      <c r="W51" s="75"/>
      <c r="X51" s="75"/>
      <c r="Y51" s="75"/>
    </row>
    <row r="52">
      <c r="A52" s="97"/>
      <c r="B52" s="97"/>
      <c r="C52" s="97"/>
      <c r="D52" s="97"/>
      <c r="E52" s="104"/>
      <c r="F52" s="75"/>
      <c r="G52" s="75"/>
      <c r="H52" s="75"/>
      <c r="I52" s="75"/>
      <c r="J52" s="75"/>
      <c r="K52" s="75"/>
      <c r="L52" s="75"/>
      <c r="M52" s="75"/>
      <c r="N52" s="75"/>
      <c r="O52" s="75"/>
      <c r="P52" s="75"/>
      <c r="Q52" s="75"/>
      <c r="R52" s="75"/>
      <c r="S52" s="75"/>
      <c r="T52" s="75"/>
      <c r="U52" s="75"/>
      <c r="V52" s="75"/>
      <c r="W52" s="75"/>
      <c r="X52" s="75"/>
      <c r="Y52" s="75"/>
    </row>
    <row r="53">
      <c r="A53" s="97"/>
      <c r="B53" s="97"/>
      <c r="C53" s="97"/>
      <c r="D53" s="97"/>
      <c r="E53" s="104"/>
      <c r="F53" s="75"/>
      <c r="G53" s="75"/>
      <c r="H53" s="75"/>
      <c r="I53" s="75"/>
      <c r="J53" s="75"/>
      <c r="K53" s="75"/>
      <c r="L53" s="75"/>
      <c r="M53" s="75"/>
      <c r="N53" s="75"/>
      <c r="O53" s="75"/>
      <c r="P53" s="75"/>
      <c r="Q53" s="75"/>
      <c r="R53" s="75"/>
      <c r="S53" s="75"/>
      <c r="T53" s="75"/>
      <c r="U53" s="75"/>
      <c r="V53" s="75"/>
      <c r="W53" s="75"/>
      <c r="X53" s="75"/>
      <c r="Y53" s="75"/>
    </row>
    <row r="54">
      <c r="A54" s="97"/>
      <c r="B54" s="97"/>
      <c r="C54" s="97"/>
      <c r="D54" s="97"/>
      <c r="E54" s="104"/>
      <c r="F54" s="75"/>
      <c r="G54" s="75"/>
      <c r="H54" s="75"/>
      <c r="I54" s="75"/>
      <c r="J54" s="75"/>
      <c r="K54" s="75"/>
      <c r="L54" s="75"/>
      <c r="M54" s="75"/>
      <c r="N54" s="75"/>
      <c r="O54" s="75"/>
      <c r="P54" s="75"/>
      <c r="Q54" s="75"/>
      <c r="R54" s="75"/>
      <c r="S54" s="75"/>
      <c r="T54" s="75"/>
      <c r="U54" s="75"/>
      <c r="V54" s="75"/>
      <c r="W54" s="75"/>
      <c r="X54" s="75"/>
      <c r="Y54" s="75"/>
    </row>
    <row r="55">
      <c r="A55" s="97"/>
      <c r="B55" s="97"/>
      <c r="C55" s="97"/>
      <c r="D55" s="97"/>
      <c r="E55" s="104"/>
      <c r="F55" s="75"/>
      <c r="G55" s="75"/>
      <c r="H55" s="75"/>
      <c r="I55" s="75"/>
      <c r="J55" s="75"/>
      <c r="K55" s="75"/>
      <c r="L55" s="75"/>
      <c r="M55" s="75"/>
      <c r="N55" s="75"/>
      <c r="O55" s="75"/>
      <c r="P55" s="75"/>
      <c r="Q55" s="75"/>
      <c r="R55" s="75"/>
      <c r="S55" s="75"/>
      <c r="T55" s="75"/>
      <c r="U55" s="75"/>
      <c r="V55" s="75"/>
      <c r="W55" s="75"/>
      <c r="X55" s="75"/>
      <c r="Y55" s="75"/>
    </row>
    <row r="56">
      <c r="A56" s="97"/>
      <c r="B56" s="97"/>
      <c r="C56" s="97"/>
      <c r="D56" s="97"/>
      <c r="E56" s="104"/>
      <c r="F56" s="75"/>
      <c r="G56" s="75"/>
      <c r="H56" s="75"/>
      <c r="I56" s="75"/>
      <c r="J56" s="75"/>
      <c r="K56" s="75"/>
      <c r="L56" s="75"/>
      <c r="M56" s="75"/>
      <c r="N56" s="75"/>
      <c r="O56" s="75"/>
      <c r="P56" s="75"/>
      <c r="Q56" s="75"/>
      <c r="R56" s="75"/>
      <c r="S56" s="75"/>
      <c r="T56" s="75"/>
      <c r="U56" s="75"/>
      <c r="V56" s="75"/>
      <c r="W56" s="75"/>
      <c r="X56" s="75"/>
      <c r="Y56" s="75"/>
    </row>
    <row r="57">
      <c r="A57" s="97"/>
      <c r="B57" s="97"/>
      <c r="C57" s="97"/>
      <c r="D57" s="97"/>
      <c r="E57" s="104"/>
      <c r="F57" s="75"/>
      <c r="G57" s="75"/>
      <c r="H57" s="75"/>
      <c r="I57" s="75"/>
      <c r="J57" s="75"/>
      <c r="K57" s="75"/>
      <c r="L57" s="75"/>
      <c r="M57" s="75"/>
      <c r="N57" s="75"/>
      <c r="O57" s="75"/>
      <c r="P57" s="75"/>
      <c r="Q57" s="75"/>
      <c r="R57" s="75"/>
      <c r="S57" s="75"/>
      <c r="T57" s="75"/>
      <c r="U57" s="75"/>
      <c r="V57" s="75"/>
      <c r="W57" s="75"/>
      <c r="X57" s="75"/>
      <c r="Y57" s="75"/>
    </row>
    <row r="58">
      <c r="A58" s="97"/>
      <c r="B58" s="97"/>
      <c r="C58" s="97"/>
      <c r="D58" s="97"/>
      <c r="E58" s="104"/>
      <c r="F58" s="75"/>
      <c r="G58" s="75"/>
      <c r="H58" s="75"/>
      <c r="I58" s="75"/>
      <c r="J58" s="75"/>
      <c r="K58" s="75"/>
      <c r="L58" s="75"/>
      <c r="M58" s="75"/>
      <c r="N58" s="75"/>
      <c r="O58" s="75"/>
      <c r="P58" s="75"/>
      <c r="Q58" s="75"/>
      <c r="R58" s="75"/>
      <c r="S58" s="75"/>
      <c r="T58" s="75"/>
      <c r="U58" s="75"/>
      <c r="V58" s="75"/>
      <c r="W58" s="75"/>
      <c r="X58" s="75"/>
      <c r="Y58" s="75"/>
    </row>
    <row r="59">
      <c r="A59" s="97"/>
      <c r="B59" s="97"/>
      <c r="C59" s="97"/>
      <c r="D59" s="97"/>
      <c r="E59" s="104"/>
      <c r="F59" s="75"/>
      <c r="G59" s="75"/>
      <c r="H59" s="75"/>
      <c r="I59" s="75"/>
      <c r="J59" s="75"/>
      <c r="K59" s="75"/>
      <c r="L59" s="75"/>
      <c r="M59" s="75"/>
      <c r="N59" s="75"/>
      <c r="O59" s="75"/>
      <c r="P59" s="75"/>
      <c r="Q59" s="75"/>
      <c r="R59" s="75"/>
      <c r="S59" s="75"/>
      <c r="T59" s="75"/>
      <c r="U59" s="75"/>
      <c r="V59" s="75"/>
      <c r="W59" s="75"/>
      <c r="X59" s="75"/>
      <c r="Y59" s="75"/>
    </row>
    <row r="60">
      <c r="A60" s="97"/>
      <c r="B60" s="97"/>
      <c r="C60" s="97"/>
      <c r="D60" s="97"/>
      <c r="E60" s="104"/>
      <c r="F60" s="75"/>
      <c r="G60" s="75"/>
      <c r="H60" s="75"/>
      <c r="I60" s="75"/>
      <c r="J60" s="75"/>
      <c r="K60" s="75"/>
      <c r="L60" s="75"/>
      <c r="M60" s="75"/>
      <c r="N60" s="75"/>
      <c r="O60" s="75"/>
      <c r="P60" s="75"/>
      <c r="Q60" s="75"/>
      <c r="R60" s="75"/>
      <c r="S60" s="75"/>
      <c r="T60" s="75"/>
      <c r="U60" s="75"/>
      <c r="V60" s="75"/>
      <c r="W60" s="75"/>
      <c r="X60" s="75"/>
      <c r="Y60" s="75"/>
    </row>
    <row r="61">
      <c r="A61" s="97"/>
      <c r="B61" s="97"/>
      <c r="C61" s="97"/>
      <c r="D61" s="97"/>
      <c r="E61" s="104"/>
      <c r="F61" s="75"/>
      <c r="G61" s="75"/>
      <c r="H61" s="75"/>
      <c r="I61" s="75"/>
      <c r="J61" s="75"/>
      <c r="K61" s="75"/>
      <c r="L61" s="75"/>
      <c r="M61" s="75"/>
      <c r="N61" s="75"/>
      <c r="O61" s="75"/>
      <c r="P61" s="75"/>
      <c r="Q61" s="75"/>
      <c r="R61" s="75"/>
      <c r="S61" s="75"/>
      <c r="T61" s="75"/>
      <c r="U61" s="75"/>
      <c r="V61" s="75"/>
      <c r="W61" s="75"/>
      <c r="X61" s="75"/>
      <c r="Y61" s="75"/>
    </row>
    <row r="62">
      <c r="A62" s="97"/>
      <c r="B62" s="97"/>
      <c r="C62" s="97"/>
      <c r="D62" s="97"/>
      <c r="E62" s="104"/>
      <c r="F62" s="75"/>
      <c r="G62" s="75"/>
      <c r="H62" s="75"/>
      <c r="I62" s="75"/>
      <c r="J62" s="75"/>
      <c r="K62" s="75"/>
      <c r="L62" s="75"/>
      <c r="M62" s="75"/>
      <c r="N62" s="75"/>
      <c r="O62" s="75"/>
      <c r="P62" s="75"/>
      <c r="Q62" s="75"/>
      <c r="R62" s="75"/>
      <c r="S62" s="75"/>
      <c r="T62" s="75"/>
      <c r="U62" s="75"/>
      <c r="V62" s="75"/>
      <c r="W62" s="75"/>
      <c r="X62" s="75"/>
      <c r="Y62" s="75"/>
    </row>
    <row r="63">
      <c r="A63" s="97"/>
      <c r="B63" s="97"/>
      <c r="C63" s="97"/>
      <c r="D63" s="97"/>
      <c r="E63" s="104"/>
      <c r="F63" s="75"/>
      <c r="G63" s="75"/>
      <c r="H63" s="75"/>
      <c r="I63" s="75"/>
      <c r="J63" s="75"/>
      <c r="K63" s="75"/>
      <c r="L63" s="75"/>
      <c r="M63" s="75"/>
      <c r="N63" s="75"/>
      <c r="O63" s="75"/>
      <c r="P63" s="75"/>
      <c r="Q63" s="75"/>
      <c r="R63" s="75"/>
      <c r="S63" s="75"/>
      <c r="T63" s="75"/>
      <c r="U63" s="75"/>
      <c r="V63" s="75"/>
      <c r="W63" s="75"/>
      <c r="X63" s="75"/>
      <c r="Y63" s="75"/>
    </row>
    <row r="64">
      <c r="A64" s="97"/>
      <c r="B64" s="97"/>
      <c r="C64" s="97"/>
      <c r="D64" s="97"/>
      <c r="E64" s="104"/>
      <c r="F64" s="75"/>
      <c r="G64" s="75"/>
      <c r="H64" s="75"/>
      <c r="I64" s="75"/>
      <c r="J64" s="75"/>
      <c r="K64" s="75"/>
      <c r="L64" s="75"/>
      <c r="M64" s="75"/>
      <c r="N64" s="75"/>
      <c r="O64" s="75"/>
      <c r="P64" s="75"/>
      <c r="Q64" s="75"/>
      <c r="R64" s="75"/>
      <c r="S64" s="75"/>
      <c r="T64" s="75"/>
      <c r="U64" s="75"/>
      <c r="V64" s="75"/>
      <c r="W64" s="75"/>
      <c r="X64" s="75"/>
      <c r="Y64" s="75"/>
    </row>
    <row r="65">
      <c r="A65" s="97"/>
      <c r="B65" s="97"/>
      <c r="C65" s="97"/>
      <c r="D65" s="97"/>
      <c r="E65" s="104"/>
      <c r="F65" s="75"/>
      <c r="G65" s="75"/>
      <c r="H65" s="75"/>
      <c r="I65" s="75"/>
      <c r="J65" s="75"/>
      <c r="K65" s="75"/>
      <c r="L65" s="75"/>
      <c r="M65" s="75"/>
      <c r="N65" s="75"/>
      <c r="O65" s="75"/>
      <c r="P65" s="75"/>
      <c r="Q65" s="75"/>
      <c r="R65" s="75"/>
      <c r="S65" s="75"/>
      <c r="T65" s="75"/>
      <c r="U65" s="75"/>
      <c r="V65" s="75"/>
      <c r="W65" s="75"/>
      <c r="X65" s="75"/>
      <c r="Y65" s="75"/>
    </row>
    <row r="66">
      <c r="A66" s="97"/>
      <c r="B66" s="97"/>
      <c r="C66" s="97"/>
      <c r="D66" s="97"/>
      <c r="E66" s="104"/>
      <c r="F66" s="75"/>
      <c r="G66" s="75"/>
      <c r="H66" s="75"/>
      <c r="I66" s="75"/>
      <c r="J66" s="75"/>
      <c r="K66" s="75"/>
      <c r="L66" s="75"/>
      <c r="M66" s="75"/>
      <c r="N66" s="75"/>
      <c r="O66" s="75"/>
      <c r="P66" s="75"/>
      <c r="Q66" s="75"/>
      <c r="R66" s="75"/>
      <c r="S66" s="75"/>
      <c r="T66" s="75"/>
      <c r="U66" s="75"/>
      <c r="V66" s="75"/>
      <c r="W66" s="75"/>
      <c r="X66" s="75"/>
      <c r="Y66" s="75"/>
    </row>
    <row r="67">
      <c r="A67" s="97"/>
      <c r="B67" s="97"/>
      <c r="C67" s="97"/>
      <c r="D67" s="97"/>
      <c r="E67" s="104"/>
      <c r="F67" s="75"/>
      <c r="G67" s="75"/>
      <c r="H67" s="75"/>
      <c r="I67" s="75"/>
      <c r="J67" s="75"/>
      <c r="K67" s="75"/>
      <c r="L67" s="75"/>
      <c r="M67" s="75"/>
      <c r="N67" s="75"/>
      <c r="O67" s="75"/>
      <c r="P67" s="75"/>
      <c r="Q67" s="75"/>
      <c r="R67" s="75"/>
      <c r="S67" s="75"/>
      <c r="T67" s="75"/>
      <c r="U67" s="75"/>
      <c r="V67" s="75"/>
      <c r="W67" s="75"/>
      <c r="X67" s="75"/>
      <c r="Y67" s="75"/>
    </row>
    <row r="68">
      <c r="A68" s="97"/>
      <c r="B68" s="97"/>
      <c r="C68" s="97"/>
      <c r="D68" s="97"/>
      <c r="E68" s="104"/>
      <c r="F68" s="75"/>
      <c r="G68" s="75"/>
      <c r="H68" s="75"/>
      <c r="I68" s="75"/>
      <c r="J68" s="75"/>
      <c r="K68" s="75"/>
      <c r="L68" s="75"/>
      <c r="M68" s="75"/>
      <c r="N68" s="75"/>
      <c r="O68" s="75"/>
      <c r="P68" s="75"/>
      <c r="Q68" s="75"/>
      <c r="R68" s="75"/>
      <c r="S68" s="75"/>
      <c r="T68" s="75"/>
      <c r="U68" s="75"/>
      <c r="V68" s="75"/>
      <c r="W68" s="75"/>
      <c r="X68" s="75"/>
      <c r="Y68" s="75"/>
    </row>
    <row r="69">
      <c r="A69" s="97"/>
      <c r="B69" s="97"/>
      <c r="C69" s="97"/>
      <c r="D69" s="97"/>
      <c r="E69" s="104"/>
      <c r="F69" s="75"/>
      <c r="G69" s="75"/>
      <c r="H69" s="75"/>
      <c r="I69" s="75"/>
      <c r="J69" s="75"/>
      <c r="K69" s="75"/>
      <c r="L69" s="75"/>
      <c r="M69" s="75"/>
      <c r="N69" s="75"/>
      <c r="O69" s="75"/>
      <c r="P69" s="75"/>
      <c r="Q69" s="75"/>
      <c r="R69" s="75"/>
      <c r="S69" s="75"/>
      <c r="T69" s="75"/>
      <c r="U69" s="75"/>
      <c r="V69" s="75"/>
      <c r="W69" s="75"/>
      <c r="X69" s="75"/>
      <c r="Y69" s="75"/>
    </row>
    <row r="70">
      <c r="A70" s="97"/>
      <c r="B70" s="97"/>
      <c r="C70" s="97"/>
      <c r="D70" s="97"/>
      <c r="E70" s="104"/>
      <c r="F70" s="75"/>
      <c r="G70" s="75"/>
      <c r="H70" s="75"/>
      <c r="I70" s="75"/>
      <c r="J70" s="75"/>
      <c r="K70" s="75"/>
      <c r="L70" s="75"/>
      <c r="M70" s="75"/>
      <c r="N70" s="75"/>
      <c r="O70" s="75"/>
      <c r="P70" s="75"/>
      <c r="Q70" s="75"/>
      <c r="R70" s="75"/>
      <c r="S70" s="75"/>
      <c r="T70" s="75"/>
      <c r="U70" s="75"/>
      <c r="V70" s="75"/>
      <c r="W70" s="75"/>
      <c r="X70" s="75"/>
      <c r="Y70" s="75"/>
    </row>
    <row r="71">
      <c r="A71" s="97"/>
      <c r="B71" s="97"/>
      <c r="C71" s="97"/>
      <c r="D71" s="97"/>
      <c r="E71" s="104"/>
      <c r="F71" s="75"/>
      <c r="G71" s="75"/>
      <c r="H71" s="75"/>
      <c r="I71" s="75"/>
      <c r="J71" s="75"/>
      <c r="K71" s="75"/>
      <c r="L71" s="75"/>
      <c r="M71" s="75"/>
      <c r="N71" s="75"/>
      <c r="O71" s="75"/>
      <c r="P71" s="75"/>
      <c r="Q71" s="75"/>
      <c r="R71" s="75"/>
      <c r="S71" s="75"/>
      <c r="T71" s="75"/>
      <c r="U71" s="75"/>
      <c r="V71" s="75"/>
      <c r="W71" s="75"/>
      <c r="X71" s="75"/>
      <c r="Y71" s="75"/>
    </row>
    <row r="72">
      <c r="A72" s="97"/>
      <c r="B72" s="97"/>
      <c r="C72" s="97"/>
      <c r="D72" s="97"/>
      <c r="E72" s="104"/>
      <c r="F72" s="75"/>
      <c r="G72" s="75"/>
      <c r="H72" s="75"/>
      <c r="I72" s="75"/>
      <c r="J72" s="75"/>
      <c r="K72" s="75"/>
      <c r="L72" s="75"/>
      <c r="M72" s="75"/>
      <c r="N72" s="75"/>
      <c r="O72" s="75"/>
      <c r="P72" s="75"/>
      <c r="Q72" s="75"/>
      <c r="R72" s="75"/>
      <c r="S72" s="75"/>
      <c r="T72" s="75"/>
      <c r="U72" s="75"/>
      <c r="V72" s="75"/>
      <c r="W72" s="75"/>
      <c r="X72" s="75"/>
      <c r="Y72" s="75"/>
    </row>
    <row r="73">
      <c r="A73" s="97"/>
      <c r="B73" s="97"/>
      <c r="C73" s="97"/>
      <c r="D73" s="97"/>
      <c r="E73" s="104"/>
      <c r="F73" s="75"/>
      <c r="G73" s="75"/>
      <c r="H73" s="75"/>
      <c r="I73" s="75"/>
      <c r="J73" s="75"/>
      <c r="K73" s="75"/>
      <c r="L73" s="75"/>
      <c r="M73" s="75"/>
      <c r="N73" s="75"/>
      <c r="O73" s="75"/>
      <c r="P73" s="75"/>
      <c r="Q73" s="75"/>
      <c r="R73" s="75"/>
      <c r="S73" s="75"/>
      <c r="T73" s="75"/>
      <c r="U73" s="75"/>
      <c r="V73" s="75"/>
      <c r="W73" s="75"/>
      <c r="X73" s="75"/>
      <c r="Y73" s="75"/>
    </row>
    <row r="74">
      <c r="A74" s="97"/>
      <c r="B74" s="97"/>
      <c r="C74" s="97"/>
      <c r="D74" s="97"/>
      <c r="E74" s="104"/>
      <c r="F74" s="75"/>
      <c r="G74" s="75"/>
      <c r="H74" s="75"/>
      <c r="I74" s="75"/>
      <c r="J74" s="75"/>
      <c r="K74" s="75"/>
      <c r="L74" s="75"/>
      <c r="M74" s="75"/>
      <c r="N74" s="75"/>
      <c r="O74" s="75"/>
      <c r="P74" s="75"/>
      <c r="Q74" s="75"/>
      <c r="R74" s="75"/>
      <c r="S74" s="75"/>
      <c r="T74" s="75"/>
      <c r="U74" s="75"/>
      <c r="V74" s="75"/>
      <c r="W74" s="75"/>
      <c r="X74" s="75"/>
      <c r="Y74" s="75"/>
    </row>
    <row r="75">
      <c r="A75" s="97"/>
      <c r="B75" s="97"/>
      <c r="C75" s="97"/>
      <c r="D75" s="97"/>
      <c r="E75" s="104"/>
      <c r="F75" s="75"/>
      <c r="G75" s="75"/>
      <c r="H75" s="75"/>
      <c r="I75" s="75"/>
      <c r="J75" s="75"/>
      <c r="K75" s="75"/>
      <c r="L75" s="75"/>
      <c r="M75" s="75"/>
      <c r="N75" s="75"/>
      <c r="O75" s="75"/>
      <c r="P75" s="75"/>
      <c r="Q75" s="75"/>
      <c r="R75" s="75"/>
      <c r="S75" s="75"/>
      <c r="T75" s="75"/>
      <c r="U75" s="75"/>
      <c r="V75" s="75"/>
      <c r="W75" s="75"/>
      <c r="X75" s="75"/>
      <c r="Y75" s="75"/>
    </row>
    <row r="76">
      <c r="A76" s="97"/>
      <c r="B76" s="97"/>
      <c r="C76" s="97"/>
      <c r="D76" s="97"/>
      <c r="E76" s="104"/>
      <c r="F76" s="75"/>
      <c r="G76" s="75"/>
      <c r="H76" s="75"/>
      <c r="I76" s="75"/>
      <c r="J76" s="75"/>
      <c r="K76" s="75"/>
      <c r="L76" s="75"/>
      <c r="M76" s="75"/>
      <c r="N76" s="75"/>
      <c r="O76" s="75"/>
      <c r="P76" s="75"/>
      <c r="Q76" s="75"/>
      <c r="R76" s="75"/>
      <c r="S76" s="75"/>
      <c r="T76" s="75"/>
      <c r="U76" s="75"/>
      <c r="V76" s="75"/>
      <c r="W76" s="75"/>
      <c r="X76" s="75"/>
      <c r="Y76" s="75"/>
    </row>
    <row r="77">
      <c r="A77" s="97"/>
      <c r="B77" s="97"/>
      <c r="C77" s="97"/>
      <c r="D77" s="97"/>
      <c r="E77" s="104"/>
      <c r="F77" s="75"/>
      <c r="G77" s="75"/>
      <c r="H77" s="75"/>
      <c r="I77" s="75"/>
      <c r="J77" s="75"/>
      <c r="K77" s="75"/>
      <c r="L77" s="75"/>
      <c r="M77" s="75"/>
      <c r="N77" s="75"/>
      <c r="O77" s="75"/>
      <c r="P77" s="75"/>
      <c r="Q77" s="75"/>
      <c r="R77" s="75"/>
      <c r="S77" s="75"/>
      <c r="T77" s="75"/>
      <c r="U77" s="75"/>
      <c r="V77" s="75"/>
      <c r="W77" s="75"/>
      <c r="X77" s="75"/>
      <c r="Y77" s="75"/>
    </row>
    <row r="78">
      <c r="A78" s="97"/>
      <c r="B78" s="97"/>
      <c r="C78" s="97"/>
      <c r="D78" s="97"/>
      <c r="E78" s="104"/>
      <c r="F78" s="75"/>
      <c r="G78" s="75"/>
      <c r="H78" s="75"/>
      <c r="I78" s="75"/>
      <c r="J78" s="75"/>
      <c r="K78" s="75"/>
      <c r="L78" s="75"/>
      <c r="M78" s="75"/>
      <c r="N78" s="75"/>
      <c r="O78" s="75"/>
      <c r="P78" s="75"/>
      <c r="Q78" s="75"/>
      <c r="R78" s="75"/>
      <c r="S78" s="75"/>
      <c r="T78" s="75"/>
      <c r="U78" s="75"/>
      <c r="V78" s="75"/>
      <c r="W78" s="75"/>
      <c r="X78" s="75"/>
      <c r="Y78" s="75"/>
    </row>
    <row r="79">
      <c r="A79" s="97"/>
      <c r="B79" s="97"/>
      <c r="C79" s="97"/>
      <c r="D79" s="97"/>
      <c r="E79" s="104"/>
      <c r="F79" s="75"/>
      <c r="G79" s="75"/>
      <c r="H79" s="75"/>
      <c r="I79" s="75"/>
      <c r="J79" s="75"/>
      <c r="K79" s="75"/>
      <c r="L79" s="75"/>
      <c r="M79" s="75"/>
      <c r="N79" s="75"/>
      <c r="O79" s="75"/>
      <c r="P79" s="75"/>
      <c r="Q79" s="75"/>
      <c r="R79" s="75"/>
      <c r="S79" s="75"/>
      <c r="T79" s="75"/>
      <c r="U79" s="75"/>
      <c r="V79" s="75"/>
      <c r="W79" s="75"/>
      <c r="X79" s="75"/>
      <c r="Y79" s="75"/>
    </row>
    <row r="80">
      <c r="A80" s="97"/>
      <c r="B80" s="97"/>
      <c r="C80" s="97"/>
      <c r="D80" s="97"/>
      <c r="E80" s="104"/>
      <c r="F80" s="75"/>
      <c r="G80" s="75"/>
      <c r="H80" s="75"/>
      <c r="I80" s="75"/>
      <c r="J80" s="75"/>
      <c r="K80" s="75"/>
      <c r="L80" s="75"/>
      <c r="M80" s="75"/>
      <c r="N80" s="75"/>
      <c r="O80" s="75"/>
      <c r="P80" s="75"/>
      <c r="Q80" s="75"/>
      <c r="R80" s="75"/>
      <c r="S80" s="75"/>
      <c r="T80" s="75"/>
      <c r="U80" s="75"/>
      <c r="V80" s="75"/>
      <c r="W80" s="75"/>
      <c r="X80" s="75"/>
      <c r="Y80" s="75"/>
    </row>
    <row r="81">
      <c r="A81" s="97"/>
      <c r="B81" s="97"/>
      <c r="C81" s="97"/>
      <c r="D81" s="97"/>
      <c r="E81" s="104"/>
      <c r="F81" s="75"/>
      <c r="G81" s="75"/>
      <c r="H81" s="75"/>
      <c r="I81" s="75"/>
      <c r="J81" s="75"/>
      <c r="K81" s="75"/>
      <c r="L81" s="75"/>
      <c r="M81" s="75"/>
      <c r="N81" s="75"/>
      <c r="O81" s="75"/>
      <c r="P81" s="75"/>
      <c r="Q81" s="75"/>
      <c r="R81" s="75"/>
      <c r="S81" s="75"/>
      <c r="T81" s="75"/>
      <c r="U81" s="75"/>
      <c r="V81" s="75"/>
      <c r="W81" s="75"/>
      <c r="X81" s="75"/>
      <c r="Y81" s="75"/>
    </row>
    <row r="82">
      <c r="A82" s="97"/>
      <c r="B82" s="97"/>
      <c r="C82" s="97"/>
      <c r="D82" s="97"/>
      <c r="E82" s="104"/>
      <c r="F82" s="75"/>
      <c r="G82" s="75"/>
      <c r="H82" s="75"/>
      <c r="I82" s="75"/>
      <c r="J82" s="75"/>
      <c r="K82" s="75"/>
      <c r="L82" s="75"/>
      <c r="M82" s="75"/>
      <c r="N82" s="75"/>
      <c r="O82" s="75"/>
      <c r="P82" s="75"/>
      <c r="Q82" s="75"/>
      <c r="R82" s="75"/>
      <c r="S82" s="75"/>
      <c r="T82" s="75"/>
      <c r="U82" s="75"/>
      <c r="V82" s="75"/>
      <c r="W82" s="75"/>
      <c r="X82" s="75"/>
      <c r="Y82" s="75"/>
    </row>
    <row r="83">
      <c r="A83" s="97"/>
      <c r="B83" s="97"/>
      <c r="C83" s="97"/>
      <c r="D83" s="97"/>
      <c r="E83" s="104"/>
      <c r="F83" s="75"/>
      <c r="G83" s="75"/>
      <c r="H83" s="75"/>
      <c r="I83" s="75"/>
      <c r="J83" s="75"/>
      <c r="K83" s="75"/>
      <c r="L83" s="75"/>
      <c r="M83" s="75"/>
      <c r="N83" s="75"/>
      <c r="O83" s="75"/>
      <c r="P83" s="75"/>
      <c r="Q83" s="75"/>
      <c r="R83" s="75"/>
      <c r="S83" s="75"/>
      <c r="T83" s="75"/>
      <c r="U83" s="75"/>
      <c r="V83" s="75"/>
      <c r="W83" s="75"/>
      <c r="X83" s="75"/>
      <c r="Y83" s="75"/>
    </row>
    <row r="84">
      <c r="A84" s="97"/>
      <c r="B84" s="97"/>
      <c r="C84" s="97"/>
      <c r="D84" s="97"/>
      <c r="E84" s="104"/>
      <c r="F84" s="75"/>
      <c r="G84" s="75"/>
      <c r="H84" s="75"/>
      <c r="I84" s="75"/>
      <c r="J84" s="75"/>
      <c r="K84" s="75"/>
      <c r="L84" s="75"/>
      <c r="M84" s="75"/>
      <c r="N84" s="75"/>
      <c r="O84" s="75"/>
      <c r="P84" s="75"/>
      <c r="Q84" s="75"/>
      <c r="R84" s="75"/>
      <c r="S84" s="75"/>
      <c r="T84" s="75"/>
      <c r="U84" s="75"/>
      <c r="V84" s="75"/>
      <c r="W84" s="75"/>
      <c r="X84" s="75"/>
      <c r="Y84" s="75"/>
    </row>
    <row r="85">
      <c r="A85" s="97"/>
      <c r="B85" s="97"/>
      <c r="C85" s="97"/>
      <c r="D85" s="97"/>
      <c r="E85" s="104"/>
      <c r="F85" s="75"/>
      <c r="G85" s="75"/>
      <c r="H85" s="75"/>
      <c r="I85" s="75"/>
      <c r="J85" s="75"/>
      <c r="K85" s="75"/>
      <c r="L85" s="75"/>
      <c r="M85" s="75"/>
      <c r="N85" s="75"/>
      <c r="O85" s="75"/>
      <c r="P85" s="75"/>
      <c r="Q85" s="75"/>
      <c r="R85" s="75"/>
      <c r="S85" s="75"/>
      <c r="T85" s="75"/>
      <c r="U85" s="75"/>
      <c r="V85" s="75"/>
      <c r="W85" s="75"/>
      <c r="X85" s="75"/>
      <c r="Y85" s="75"/>
    </row>
    <row r="86">
      <c r="A86" s="97"/>
      <c r="B86" s="97"/>
      <c r="C86" s="97"/>
      <c r="D86" s="97"/>
      <c r="E86" s="104"/>
      <c r="F86" s="75"/>
      <c r="G86" s="75"/>
      <c r="H86" s="75"/>
      <c r="I86" s="75"/>
      <c r="J86" s="75"/>
      <c r="K86" s="75"/>
      <c r="L86" s="75"/>
      <c r="M86" s="75"/>
      <c r="N86" s="75"/>
      <c r="O86" s="75"/>
      <c r="P86" s="75"/>
      <c r="Q86" s="75"/>
      <c r="R86" s="75"/>
      <c r="S86" s="75"/>
      <c r="T86" s="75"/>
      <c r="U86" s="75"/>
      <c r="V86" s="75"/>
      <c r="W86" s="75"/>
      <c r="X86" s="75"/>
      <c r="Y86" s="75"/>
    </row>
    <row r="87">
      <c r="A87" s="97"/>
      <c r="B87" s="97"/>
      <c r="C87" s="97"/>
      <c r="D87" s="97"/>
      <c r="E87" s="104"/>
      <c r="F87" s="75"/>
      <c r="G87" s="75"/>
      <c r="H87" s="75"/>
      <c r="I87" s="75"/>
      <c r="J87" s="75"/>
      <c r="K87" s="75"/>
      <c r="L87" s="75"/>
      <c r="M87" s="75"/>
      <c r="N87" s="75"/>
      <c r="O87" s="75"/>
      <c r="P87" s="75"/>
      <c r="Q87" s="75"/>
      <c r="R87" s="75"/>
      <c r="S87" s="75"/>
      <c r="T87" s="75"/>
      <c r="U87" s="75"/>
      <c r="V87" s="75"/>
      <c r="W87" s="75"/>
      <c r="X87" s="75"/>
      <c r="Y87" s="75"/>
    </row>
    <row r="88">
      <c r="A88" s="97"/>
      <c r="B88" s="97"/>
      <c r="C88" s="97"/>
      <c r="D88" s="97"/>
      <c r="E88" s="104"/>
      <c r="F88" s="75"/>
      <c r="G88" s="75"/>
      <c r="H88" s="75"/>
      <c r="I88" s="75"/>
      <c r="J88" s="75"/>
      <c r="K88" s="75"/>
      <c r="L88" s="75"/>
      <c r="M88" s="75"/>
      <c r="N88" s="75"/>
      <c r="O88" s="75"/>
      <c r="P88" s="75"/>
      <c r="Q88" s="75"/>
      <c r="R88" s="75"/>
      <c r="S88" s="75"/>
      <c r="T88" s="75"/>
      <c r="U88" s="75"/>
      <c r="V88" s="75"/>
      <c r="W88" s="75"/>
      <c r="X88" s="75"/>
      <c r="Y88" s="75"/>
    </row>
    <row r="89">
      <c r="A89" s="97"/>
      <c r="B89" s="97"/>
      <c r="C89" s="97"/>
      <c r="D89" s="97"/>
      <c r="E89" s="104"/>
      <c r="F89" s="75"/>
      <c r="G89" s="75"/>
      <c r="H89" s="75"/>
      <c r="I89" s="75"/>
      <c r="J89" s="75"/>
      <c r="K89" s="75"/>
      <c r="L89" s="75"/>
      <c r="M89" s="75"/>
      <c r="N89" s="75"/>
      <c r="O89" s="75"/>
      <c r="P89" s="75"/>
      <c r="Q89" s="75"/>
      <c r="R89" s="75"/>
      <c r="S89" s="75"/>
      <c r="T89" s="75"/>
      <c r="U89" s="75"/>
      <c r="V89" s="75"/>
      <c r="W89" s="75"/>
      <c r="X89" s="75"/>
      <c r="Y89" s="75"/>
    </row>
    <row r="90">
      <c r="A90" s="97"/>
      <c r="B90" s="97"/>
      <c r="C90" s="97"/>
      <c r="D90" s="97"/>
      <c r="E90" s="104"/>
      <c r="F90" s="75"/>
      <c r="G90" s="75"/>
      <c r="H90" s="75"/>
      <c r="I90" s="75"/>
      <c r="J90" s="75"/>
      <c r="K90" s="75"/>
      <c r="L90" s="75"/>
      <c r="M90" s="75"/>
      <c r="N90" s="75"/>
      <c r="O90" s="75"/>
      <c r="P90" s="75"/>
      <c r="Q90" s="75"/>
      <c r="R90" s="75"/>
      <c r="S90" s="75"/>
      <c r="T90" s="75"/>
      <c r="U90" s="75"/>
      <c r="V90" s="75"/>
      <c r="W90" s="75"/>
      <c r="X90" s="75"/>
      <c r="Y90" s="75"/>
    </row>
    <row r="91">
      <c r="A91" s="97"/>
      <c r="B91" s="97"/>
      <c r="C91" s="97"/>
      <c r="D91" s="97"/>
      <c r="E91" s="104"/>
      <c r="F91" s="75"/>
      <c r="G91" s="75"/>
      <c r="H91" s="75"/>
      <c r="I91" s="75"/>
      <c r="J91" s="75"/>
      <c r="K91" s="75"/>
      <c r="L91" s="75"/>
      <c r="M91" s="75"/>
      <c r="N91" s="75"/>
      <c r="O91" s="75"/>
      <c r="P91" s="75"/>
      <c r="Q91" s="75"/>
      <c r="R91" s="75"/>
      <c r="S91" s="75"/>
      <c r="T91" s="75"/>
      <c r="U91" s="75"/>
      <c r="V91" s="75"/>
      <c r="W91" s="75"/>
      <c r="X91" s="75"/>
      <c r="Y91" s="75"/>
    </row>
    <row r="92">
      <c r="A92" s="97"/>
      <c r="B92" s="97"/>
      <c r="C92" s="97"/>
      <c r="D92" s="97"/>
      <c r="E92" s="104"/>
      <c r="F92" s="75"/>
      <c r="G92" s="75"/>
      <c r="H92" s="75"/>
      <c r="I92" s="75"/>
      <c r="J92" s="75"/>
      <c r="K92" s="75"/>
      <c r="L92" s="75"/>
      <c r="M92" s="75"/>
      <c r="N92" s="75"/>
      <c r="O92" s="75"/>
      <c r="P92" s="75"/>
      <c r="Q92" s="75"/>
      <c r="R92" s="75"/>
      <c r="S92" s="75"/>
      <c r="T92" s="75"/>
      <c r="U92" s="75"/>
      <c r="V92" s="75"/>
      <c r="W92" s="75"/>
      <c r="X92" s="75"/>
      <c r="Y92" s="75"/>
    </row>
    <row r="93">
      <c r="A93" s="97"/>
      <c r="B93" s="97"/>
      <c r="C93" s="97"/>
      <c r="D93" s="97"/>
      <c r="E93" s="104"/>
      <c r="F93" s="75"/>
      <c r="G93" s="75"/>
      <c r="H93" s="75"/>
      <c r="I93" s="75"/>
      <c r="J93" s="75"/>
      <c r="K93" s="75"/>
      <c r="L93" s="75"/>
      <c r="M93" s="75"/>
      <c r="N93" s="75"/>
      <c r="O93" s="75"/>
      <c r="P93" s="75"/>
      <c r="Q93" s="75"/>
      <c r="R93" s="75"/>
      <c r="S93" s="75"/>
      <c r="T93" s="75"/>
      <c r="U93" s="75"/>
      <c r="V93" s="75"/>
      <c r="W93" s="75"/>
      <c r="X93" s="75"/>
      <c r="Y93" s="75"/>
    </row>
    <row r="94">
      <c r="A94" s="97"/>
      <c r="B94" s="97"/>
      <c r="C94" s="97"/>
      <c r="D94" s="97"/>
      <c r="E94" s="104"/>
      <c r="F94" s="75"/>
      <c r="G94" s="75"/>
      <c r="H94" s="75"/>
      <c r="I94" s="75"/>
      <c r="J94" s="75"/>
      <c r="K94" s="75"/>
      <c r="L94" s="75"/>
      <c r="M94" s="75"/>
      <c r="N94" s="75"/>
      <c r="O94" s="75"/>
      <c r="P94" s="75"/>
      <c r="Q94" s="75"/>
      <c r="R94" s="75"/>
      <c r="S94" s="75"/>
      <c r="T94" s="75"/>
      <c r="U94" s="75"/>
      <c r="V94" s="75"/>
      <c r="W94" s="75"/>
      <c r="X94" s="75"/>
      <c r="Y94" s="75"/>
    </row>
    <row r="95">
      <c r="A95" s="97"/>
      <c r="B95" s="97"/>
      <c r="C95" s="97"/>
      <c r="D95" s="97"/>
      <c r="E95" s="104"/>
      <c r="F95" s="75"/>
      <c r="G95" s="75"/>
      <c r="H95" s="75"/>
      <c r="I95" s="75"/>
      <c r="J95" s="75"/>
      <c r="K95" s="75"/>
      <c r="L95" s="75"/>
      <c r="M95" s="75"/>
      <c r="N95" s="75"/>
      <c r="O95" s="75"/>
      <c r="P95" s="75"/>
      <c r="Q95" s="75"/>
      <c r="R95" s="75"/>
      <c r="S95" s="75"/>
      <c r="T95" s="75"/>
      <c r="U95" s="75"/>
      <c r="V95" s="75"/>
      <c r="W95" s="75"/>
      <c r="X95" s="75"/>
      <c r="Y95" s="75"/>
    </row>
    <row r="96">
      <c r="A96" s="97"/>
      <c r="B96" s="97"/>
      <c r="C96" s="97"/>
      <c r="D96" s="97"/>
      <c r="E96" s="104"/>
      <c r="F96" s="75"/>
      <c r="G96" s="75"/>
      <c r="H96" s="75"/>
      <c r="I96" s="75"/>
      <c r="J96" s="75"/>
      <c r="K96" s="75"/>
      <c r="L96" s="75"/>
      <c r="M96" s="75"/>
      <c r="N96" s="75"/>
      <c r="O96" s="75"/>
      <c r="P96" s="75"/>
      <c r="Q96" s="75"/>
      <c r="R96" s="75"/>
      <c r="S96" s="75"/>
      <c r="T96" s="75"/>
      <c r="U96" s="75"/>
      <c r="V96" s="75"/>
      <c r="W96" s="75"/>
      <c r="X96" s="75"/>
      <c r="Y96" s="75"/>
    </row>
    <row r="97">
      <c r="A97" s="97"/>
      <c r="B97" s="97"/>
      <c r="C97" s="97"/>
      <c r="D97" s="97"/>
      <c r="E97" s="104"/>
      <c r="F97" s="75"/>
      <c r="G97" s="75"/>
      <c r="H97" s="75"/>
      <c r="I97" s="75"/>
      <c r="J97" s="75"/>
      <c r="K97" s="75"/>
      <c r="L97" s="75"/>
      <c r="M97" s="75"/>
      <c r="N97" s="75"/>
      <c r="O97" s="75"/>
      <c r="P97" s="75"/>
      <c r="Q97" s="75"/>
      <c r="R97" s="75"/>
      <c r="S97" s="75"/>
      <c r="T97" s="75"/>
      <c r="U97" s="75"/>
      <c r="V97" s="75"/>
      <c r="W97" s="75"/>
      <c r="X97" s="75"/>
      <c r="Y97" s="75"/>
    </row>
    <row r="98">
      <c r="A98" s="97"/>
      <c r="B98" s="97"/>
      <c r="C98" s="97"/>
      <c r="D98" s="97"/>
      <c r="E98" s="104"/>
      <c r="F98" s="75"/>
      <c r="G98" s="75"/>
      <c r="H98" s="75"/>
      <c r="I98" s="75"/>
      <c r="J98" s="75"/>
      <c r="K98" s="75"/>
      <c r="L98" s="75"/>
      <c r="M98" s="75"/>
      <c r="N98" s="75"/>
      <c r="O98" s="75"/>
      <c r="P98" s="75"/>
      <c r="Q98" s="75"/>
      <c r="R98" s="75"/>
      <c r="S98" s="75"/>
      <c r="T98" s="75"/>
      <c r="U98" s="75"/>
      <c r="V98" s="75"/>
      <c r="W98" s="75"/>
      <c r="X98" s="75"/>
      <c r="Y98" s="75"/>
    </row>
    <row r="99">
      <c r="A99" s="97"/>
      <c r="B99" s="97"/>
      <c r="C99" s="97"/>
      <c r="D99" s="97"/>
      <c r="E99" s="104"/>
      <c r="F99" s="75"/>
      <c r="G99" s="75"/>
      <c r="H99" s="75"/>
      <c r="I99" s="75"/>
      <c r="J99" s="75"/>
      <c r="K99" s="75"/>
      <c r="L99" s="75"/>
      <c r="M99" s="75"/>
      <c r="N99" s="75"/>
      <c r="O99" s="75"/>
      <c r="P99" s="75"/>
      <c r="Q99" s="75"/>
      <c r="R99" s="75"/>
      <c r="S99" s="75"/>
      <c r="T99" s="75"/>
      <c r="U99" s="75"/>
      <c r="V99" s="75"/>
      <c r="W99" s="75"/>
      <c r="X99" s="75"/>
      <c r="Y99" s="75"/>
    </row>
    <row r="100">
      <c r="A100" s="97"/>
      <c r="B100" s="97"/>
      <c r="C100" s="97"/>
      <c r="D100" s="97"/>
      <c r="E100" s="104"/>
      <c r="F100" s="75"/>
      <c r="G100" s="75"/>
      <c r="H100" s="75"/>
      <c r="I100" s="75"/>
      <c r="J100" s="75"/>
      <c r="K100" s="75"/>
      <c r="L100" s="75"/>
      <c r="M100" s="75"/>
      <c r="N100" s="75"/>
      <c r="O100" s="75"/>
      <c r="P100" s="75"/>
      <c r="Q100" s="75"/>
      <c r="R100" s="75"/>
      <c r="S100" s="75"/>
      <c r="T100" s="75"/>
      <c r="U100" s="75"/>
      <c r="V100" s="75"/>
      <c r="W100" s="75"/>
      <c r="X100" s="75"/>
      <c r="Y100" s="75"/>
    </row>
    <row r="101">
      <c r="A101" s="97"/>
      <c r="B101" s="97"/>
      <c r="C101" s="97"/>
      <c r="D101" s="97"/>
      <c r="E101" s="104"/>
      <c r="F101" s="75"/>
      <c r="G101" s="75"/>
      <c r="H101" s="75"/>
      <c r="I101" s="75"/>
      <c r="J101" s="75"/>
      <c r="K101" s="75"/>
      <c r="L101" s="75"/>
      <c r="M101" s="75"/>
      <c r="N101" s="75"/>
      <c r="O101" s="75"/>
      <c r="P101" s="75"/>
      <c r="Q101" s="75"/>
      <c r="R101" s="75"/>
      <c r="S101" s="75"/>
      <c r="T101" s="75"/>
      <c r="U101" s="75"/>
      <c r="V101" s="75"/>
      <c r="W101" s="75"/>
      <c r="X101" s="75"/>
      <c r="Y101" s="75"/>
    </row>
    <row r="102">
      <c r="A102" s="97"/>
      <c r="B102" s="97"/>
      <c r="C102" s="97"/>
      <c r="D102" s="97"/>
      <c r="E102" s="104"/>
      <c r="F102" s="75"/>
      <c r="G102" s="75"/>
      <c r="H102" s="75"/>
      <c r="I102" s="75"/>
      <c r="J102" s="75"/>
      <c r="K102" s="75"/>
      <c r="L102" s="75"/>
      <c r="M102" s="75"/>
      <c r="N102" s="75"/>
      <c r="O102" s="75"/>
      <c r="P102" s="75"/>
      <c r="Q102" s="75"/>
      <c r="R102" s="75"/>
      <c r="S102" s="75"/>
      <c r="T102" s="75"/>
      <c r="U102" s="75"/>
      <c r="V102" s="75"/>
      <c r="W102" s="75"/>
      <c r="X102" s="75"/>
      <c r="Y102" s="75"/>
    </row>
    <row r="103">
      <c r="A103" s="97"/>
      <c r="B103" s="97"/>
      <c r="C103" s="97"/>
      <c r="D103" s="97"/>
      <c r="E103" s="104"/>
      <c r="F103" s="75"/>
      <c r="G103" s="75"/>
      <c r="H103" s="75"/>
      <c r="I103" s="75"/>
      <c r="J103" s="75"/>
      <c r="K103" s="75"/>
      <c r="L103" s="75"/>
      <c r="M103" s="75"/>
      <c r="N103" s="75"/>
      <c r="O103" s="75"/>
      <c r="P103" s="75"/>
      <c r="Q103" s="75"/>
      <c r="R103" s="75"/>
      <c r="S103" s="75"/>
      <c r="T103" s="75"/>
      <c r="U103" s="75"/>
      <c r="V103" s="75"/>
      <c r="W103" s="75"/>
      <c r="X103" s="75"/>
      <c r="Y103" s="75"/>
    </row>
    <row r="104">
      <c r="A104" s="97"/>
      <c r="B104" s="97"/>
      <c r="C104" s="97"/>
      <c r="D104" s="97"/>
      <c r="E104" s="104"/>
      <c r="F104" s="75"/>
      <c r="G104" s="75"/>
      <c r="H104" s="75"/>
      <c r="I104" s="75"/>
      <c r="J104" s="75"/>
      <c r="K104" s="75"/>
      <c r="L104" s="75"/>
      <c r="M104" s="75"/>
      <c r="N104" s="75"/>
      <c r="O104" s="75"/>
      <c r="P104" s="75"/>
      <c r="Q104" s="75"/>
      <c r="R104" s="75"/>
      <c r="S104" s="75"/>
      <c r="T104" s="75"/>
      <c r="U104" s="75"/>
      <c r="V104" s="75"/>
      <c r="W104" s="75"/>
      <c r="X104" s="75"/>
      <c r="Y104" s="75"/>
    </row>
    <row r="105">
      <c r="A105" s="97"/>
      <c r="B105" s="97"/>
      <c r="C105" s="97"/>
      <c r="D105" s="97"/>
      <c r="E105" s="104"/>
      <c r="F105" s="75"/>
      <c r="G105" s="75"/>
      <c r="H105" s="75"/>
      <c r="I105" s="75"/>
      <c r="J105" s="75"/>
      <c r="K105" s="75"/>
      <c r="L105" s="75"/>
      <c r="M105" s="75"/>
      <c r="N105" s="75"/>
      <c r="O105" s="75"/>
      <c r="P105" s="75"/>
      <c r="Q105" s="75"/>
      <c r="R105" s="75"/>
      <c r="S105" s="75"/>
      <c r="T105" s="75"/>
      <c r="U105" s="75"/>
      <c r="V105" s="75"/>
      <c r="W105" s="75"/>
      <c r="X105" s="75"/>
      <c r="Y105" s="75"/>
    </row>
    <row r="106">
      <c r="A106" s="97"/>
      <c r="B106" s="97"/>
      <c r="C106" s="97"/>
      <c r="D106" s="97"/>
      <c r="E106" s="104"/>
      <c r="F106" s="75"/>
      <c r="G106" s="75"/>
      <c r="H106" s="75"/>
      <c r="I106" s="75"/>
      <c r="J106" s="75"/>
      <c r="K106" s="75"/>
      <c r="L106" s="75"/>
      <c r="M106" s="75"/>
      <c r="N106" s="75"/>
      <c r="O106" s="75"/>
      <c r="P106" s="75"/>
      <c r="Q106" s="75"/>
      <c r="R106" s="75"/>
      <c r="S106" s="75"/>
      <c r="T106" s="75"/>
      <c r="U106" s="75"/>
      <c r="V106" s="75"/>
      <c r="W106" s="75"/>
      <c r="X106" s="75"/>
      <c r="Y106" s="75"/>
    </row>
    <row r="107">
      <c r="A107" s="97"/>
      <c r="B107" s="97"/>
      <c r="C107" s="97"/>
      <c r="D107" s="97"/>
      <c r="E107" s="104"/>
      <c r="F107" s="75"/>
      <c r="G107" s="75"/>
      <c r="H107" s="75"/>
      <c r="I107" s="75"/>
      <c r="J107" s="75"/>
      <c r="K107" s="75"/>
      <c r="L107" s="75"/>
      <c r="M107" s="75"/>
      <c r="N107" s="75"/>
      <c r="O107" s="75"/>
      <c r="P107" s="75"/>
      <c r="Q107" s="75"/>
      <c r="R107" s="75"/>
      <c r="S107" s="75"/>
      <c r="T107" s="75"/>
      <c r="U107" s="75"/>
      <c r="V107" s="75"/>
      <c r="W107" s="75"/>
      <c r="X107" s="75"/>
      <c r="Y107" s="75"/>
    </row>
    <row r="108">
      <c r="A108" s="97"/>
      <c r="B108" s="97"/>
      <c r="C108" s="97"/>
      <c r="D108" s="97"/>
      <c r="E108" s="104"/>
      <c r="F108" s="75"/>
      <c r="G108" s="75"/>
      <c r="H108" s="75"/>
      <c r="I108" s="75"/>
      <c r="J108" s="75"/>
      <c r="K108" s="75"/>
      <c r="L108" s="75"/>
      <c r="M108" s="75"/>
      <c r="N108" s="75"/>
      <c r="O108" s="75"/>
      <c r="P108" s="75"/>
      <c r="Q108" s="75"/>
      <c r="R108" s="75"/>
      <c r="S108" s="75"/>
      <c r="T108" s="75"/>
      <c r="U108" s="75"/>
      <c r="V108" s="75"/>
      <c r="W108" s="75"/>
      <c r="X108" s="75"/>
      <c r="Y108" s="75"/>
    </row>
    <row r="109">
      <c r="A109" s="97"/>
      <c r="B109" s="97"/>
      <c r="C109" s="97"/>
      <c r="D109" s="97"/>
      <c r="E109" s="104"/>
      <c r="F109" s="75"/>
      <c r="G109" s="75"/>
      <c r="H109" s="75"/>
      <c r="I109" s="75"/>
      <c r="J109" s="75"/>
      <c r="K109" s="75"/>
      <c r="L109" s="75"/>
      <c r="M109" s="75"/>
      <c r="N109" s="75"/>
      <c r="O109" s="75"/>
      <c r="P109" s="75"/>
      <c r="Q109" s="75"/>
      <c r="R109" s="75"/>
      <c r="S109" s="75"/>
      <c r="T109" s="75"/>
      <c r="U109" s="75"/>
      <c r="V109" s="75"/>
      <c r="W109" s="75"/>
      <c r="X109" s="75"/>
      <c r="Y109" s="75"/>
    </row>
    <row r="110">
      <c r="A110" s="97"/>
      <c r="B110" s="97"/>
      <c r="C110" s="97"/>
      <c r="D110" s="97"/>
      <c r="E110" s="104"/>
      <c r="F110" s="75"/>
      <c r="G110" s="75"/>
      <c r="H110" s="75"/>
      <c r="I110" s="75"/>
      <c r="J110" s="75"/>
      <c r="K110" s="75"/>
      <c r="L110" s="75"/>
      <c r="M110" s="75"/>
      <c r="N110" s="75"/>
      <c r="O110" s="75"/>
      <c r="P110" s="75"/>
      <c r="Q110" s="75"/>
      <c r="R110" s="75"/>
      <c r="S110" s="75"/>
      <c r="T110" s="75"/>
      <c r="U110" s="75"/>
      <c r="V110" s="75"/>
      <c r="W110" s="75"/>
      <c r="X110" s="75"/>
      <c r="Y110" s="75"/>
    </row>
    <row r="111">
      <c r="A111" s="97"/>
      <c r="B111" s="97"/>
      <c r="C111" s="97"/>
      <c r="D111" s="97"/>
      <c r="E111" s="104"/>
      <c r="F111" s="75"/>
      <c r="G111" s="75"/>
      <c r="H111" s="75"/>
      <c r="I111" s="75"/>
      <c r="J111" s="75"/>
      <c r="K111" s="75"/>
      <c r="L111" s="75"/>
      <c r="M111" s="75"/>
      <c r="N111" s="75"/>
      <c r="O111" s="75"/>
      <c r="P111" s="75"/>
      <c r="Q111" s="75"/>
      <c r="R111" s="75"/>
      <c r="S111" s="75"/>
      <c r="T111" s="75"/>
      <c r="U111" s="75"/>
      <c r="V111" s="75"/>
      <c r="W111" s="75"/>
      <c r="X111" s="75"/>
      <c r="Y111" s="75"/>
    </row>
    <row r="112">
      <c r="A112" s="97"/>
      <c r="B112" s="97"/>
      <c r="C112" s="97"/>
      <c r="D112" s="97"/>
      <c r="E112" s="104"/>
      <c r="F112" s="75"/>
      <c r="G112" s="75"/>
      <c r="H112" s="75"/>
      <c r="I112" s="75"/>
      <c r="J112" s="75"/>
      <c r="K112" s="75"/>
      <c r="L112" s="75"/>
      <c r="M112" s="75"/>
      <c r="N112" s="75"/>
      <c r="O112" s="75"/>
      <c r="P112" s="75"/>
      <c r="Q112" s="75"/>
      <c r="R112" s="75"/>
      <c r="S112" s="75"/>
      <c r="T112" s="75"/>
      <c r="U112" s="75"/>
      <c r="V112" s="75"/>
      <c r="W112" s="75"/>
      <c r="X112" s="75"/>
      <c r="Y112" s="75"/>
    </row>
    <row r="113">
      <c r="A113" s="97"/>
      <c r="B113" s="97"/>
      <c r="C113" s="97"/>
      <c r="D113" s="97"/>
      <c r="E113" s="104"/>
      <c r="F113" s="75"/>
      <c r="G113" s="75"/>
      <c r="H113" s="75"/>
      <c r="I113" s="75"/>
      <c r="J113" s="75"/>
      <c r="K113" s="75"/>
      <c r="L113" s="75"/>
      <c r="M113" s="75"/>
      <c r="N113" s="75"/>
      <c r="O113" s="75"/>
      <c r="P113" s="75"/>
      <c r="Q113" s="75"/>
      <c r="R113" s="75"/>
      <c r="S113" s="75"/>
      <c r="T113" s="75"/>
      <c r="U113" s="75"/>
      <c r="V113" s="75"/>
      <c r="W113" s="75"/>
      <c r="X113" s="75"/>
      <c r="Y113" s="75"/>
    </row>
    <row r="114">
      <c r="A114" s="97"/>
      <c r="B114" s="97"/>
      <c r="C114" s="97"/>
      <c r="D114" s="97"/>
      <c r="E114" s="104"/>
      <c r="F114" s="75"/>
      <c r="G114" s="75"/>
      <c r="H114" s="75"/>
      <c r="I114" s="75"/>
      <c r="J114" s="75"/>
      <c r="K114" s="75"/>
      <c r="L114" s="75"/>
      <c r="M114" s="75"/>
      <c r="N114" s="75"/>
      <c r="O114" s="75"/>
      <c r="P114" s="75"/>
      <c r="Q114" s="75"/>
      <c r="R114" s="75"/>
      <c r="S114" s="75"/>
      <c r="T114" s="75"/>
      <c r="U114" s="75"/>
      <c r="V114" s="75"/>
      <c r="W114" s="75"/>
      <c r="X114" s="75"/>
      <c r="Y114" s="75"/>
    </row>
    <row r="115">
      <c r="A115" s="97"/>
      <c r="B115" s="97"/>
      <c r="C115" s="97"/>
      <c r="D115" s="97"/>
      <c r="E115" s="104"/>
      <c r="F115" s="75"/>
      <c r="G115" s="75"/>
      <c r="H115" s="75"/>
      <c r="I115" s="75"/>
      <c r="J115" s="75"/>
      <c r="K115" s="75"/>
      <c r="L115" s="75"/>
      <c r="M115" s="75"/>
      <c r="N115" s="75"/>
      <c r="O115" s="75"/>
      <c r="P115" s="75"/>
      <c r="Q115" s="75"/>
      <c r="R115" s="75"/>
      <c r="S115" s="75"/>
      <c r="T115" s="75"/>
      <c r="U115" s="75"/>
      <c r="V115" s="75"/>
      <c r="W115" s="75"/>
      <c r="X115" s="75"/>
      <c r="Y115" s="75"/>
    </row>
    <row r="116">
      <c r="A116" s="97"/>
      <c r="B116" s="97"/>
      <c r="C116" s="97"/>
      <c r="D116" s="97"/>
      <c r="E116" s="104"/>
      <c r="F116" s="75"/>
      <c r="G116" s="75"/>
      <c r="H116" s="75"/>
      <c r="I116" s="75"/>
      <c r="J116" s="75"/>
      <c r="K116" s="75"/>
      <c r="L116" s="75"/>
      <c r="M116" s="75"/>
      <c r="N116" s="75"/>
      <c r="O116" s="75"/>
      <c r="P116" s="75"/>
      <c r="Q116" s="75"/>
      <c r="R116" s="75"/>
      <c r="S116" s="75"/>
      <c r="T116" s="75"/>
      <c r="U116" s="75"/>
      <c r="V116" s="75"/>
      <c r="W116" s="75"/>
      <c r="X116" s="75"/>
      <c r="Y116" s="75"/>
    </row>
    <row r="117">
      <c r="A117" s="97"/>
      <c r="B117" s="97"/>
      <c r="C117" s="97"/>
      <c r="D117" s="97"/>
      <c r="E117" s="104"/>
      <c r="F117" s="75"/>
      <c r="G117" s="75"/>
      <c r="H117" s="75"/>
      <c r="I117" s="75"/>
      <c r="J117" s="75"/>
      <c r="K117" s="75"/>
      <c r="L117" s="75"/>
      <c r="M117" s="75"/>
      <c r="N117" s="75"/>
      <c r="O117" s="75"/>
      <c r="P117" s="75"/>
      <c r="Q117" s="75"/>
      <c r="R117" s="75"/>
      <c r="S117" s="75"/>
      <c r="T117" s="75"/>
      <c r="U117" s="75"/>
      <c r="V117" s="75"/>
      <c r="W117" s="75"/>
      <c r="X117" s="75"/>
      <c r="Y117" s="75"/>
    </row>
    <row r="118">
      <c r="A118" s="97"/>
      <c r="B118" s="97"/>
      <c r="C118" s="97"/>
      <c r="D118" s="97"/>
      <c r="E118" s="104"/>
      <c r="F118" s="75"/>
      <c r="G118" s="75"/>
      <c r="H118" s="75"/>
      <c r="I118" s="75"/>
      <c r="J118" s="75"/>
      <c r="K118" s="75"/>
      <c r="L118" s="75"/>
      <c r="M118" s="75"/>
      <c r="N118" s="75"/>
      <c r="O118" s="75"/>
      <c r="P118" s="75"/>
      <c r="Q118" s="75"/>
      <c r="R118" s="75"/>
      <c r="S118" s="75"/>
      <c r="T118" s="75"/>
      <c r="U118" s="75"/>
      <c r="V118" s="75"/>
      <c r="W118" s="75"/>
      <c r="X118" s="75"/>
      <c r="Y118" s="75"/>
    </row>
    <row r="119">
      <c r="A119" s="97"/>
      <c r="B119" s="97"/>
      <c r="C119" s="97"/>
      <c r="D119" s="97"/>
      <c r="E119" s="104"/>
      <c r="F119" s="75"/>
      <c r="G119" s="75"/>
      <c r="H119" s="75"/>
      <c r="I119" s="75"/>
      <c r="J119" s="75"/>
      <c r="K119" s="75"/>
      <c r="L119" s="75"/>
      <c r="M119" s="75"/>
      <c r="N119" s="75"/>
      <c r="O119" s="75"/>
      <c r="P119" s="75"/>
      <c r="Q119" s="75"/>
      <c r="R119" s="75"/>
      <c r="S119" s="75"/>
      <c r="T119" s="75"/>
      <c r="U119" s="75"/>
      <c r="V119" s="75"/>
      <c r="W119" s="75"/>
      <c r="X119" s="75"/>
      <c r="Y119" s="75"/>
    </row>
    <row r="120">
      <c r="A120" s="97"/>
      <c r="B120" s="97"/>
      <c r="C120" s="97"/>
      <c r="D120" s="97"/>
      <c r="E120" s="104"/>
      <c r="F120" s="75"/>
      <c r="G120" s="75"/>
      <c r="H120" s="75"/>
      <c r="I120" s="75"/>
      <c r="J120" s="75"/>
      <c r="K120" s="75"/>
      <c r="L120" s="75"/>
      <c r="M120" s="75"/>
      <c r="N120" s="75"/>
      <c r="O120" s="75"/>
      <c r="P120" s="75"/>
      <c r="Q120" s="75"/>
      <c r="R120" s="75"/>
      <c r="S120" s="75"/>
      <c r="T120" s="75"/>
      <c r="U120" s="75"/>
      <c r="V120" s="75"/>
      <c r="W120" s="75"/>
      <c r="X120" s="75"/>
      <c r="Y120" s="75"/>
    </row>
    <row r="121">
      <c r="A121" s="97"/>
      <c r="B121" s="97"/>
      <c r="C121" s="97"/>
      <c r="D121" s="97"/>
      <c r="E121" s="104"/>
      <c r="F121" s="75"/>
      <c r="G121" s="75"/>
      <c r="H121" s="75"/>
      <c r="I121" s="75"/>
      <c r="J121" s="75"/>
      <c r="K121" s="75"/>
      <c r="L121" s="75"/>
      <c r="M121" s="75"/>
      <c r="N121" s="75"/>
      <c r="O121" s="75"/>
      <c r="P121" s="75"/>
      <c r="Q121" s="75"/>
      <c r="R121" s="75"/>
      <c r="S121" s="75"/>
      <c r="T121" s="75"/>
      <c r="U121" s="75"/>
      <c r="V121" s="75"/>
      <c r="W121" s="75"/>
      <c r="X121" s="75"/>
      <c r="Y121" s="75"/>
    </row>
    <row r="122">
      <c r="A122" s="97"/>
      <c r="B122" s="97"/>
      <c r="C122" s="97"/>
      <c r="D122" s="97"/>
      <c r="E122" s="104"/>
      <c r="F122" s="75"/>
      <c r="G122" s="75"/>
      <c r="H122" s="75"/>
      <c r="I122" s="75"/>
      <c r="J122" s="75"/>
      <c r="K122" s="75"/>
      <c r="L122" s="75"/>
      <c r="M122" s="75"/>
      <c r="N122" s="75"/>
      <c r="O122" s="75"/>
      <c r="P122" s="75"/>
      <c r="Q122" s="75"/>
      <c r="R122" s="75"/>
      <c r="S122" s="75"/>
      <c r="T122" s="75"/>
      <c r="U122" s="75"/>
      <c r="V122" s="75"/>
      <c r="W122" s="75"/>
      <c r="X122" s="75"/>
      <c r="Y122" s="75"/>
    </row>
    <row r="123">
      <c r="A123" s="97"/>
      <c r="B123" s="97"/>
      <c r="C123" s="97"/>
      <c r="D123" s="97"/>
      <c r="E123" s="104"/>
      <c r="F123" s="75"/>
      <c r="G123" s="75"/>
      <c r="H123" s="75"/>
      <c r="I123" s="75"/>
      <c r="J123" s="75"/>
      <c r="K123" s="75"/>
      <c r="L123" s="75"/>
      <c r="M123" s="75"/>
      <c r="N123" s="75"/>
      <c r="O123" s="75"/>
      <c r="P123" s="75"/>
      <c r="Q123" s="75"/>
      <c r="R123" s="75"/>
      <c r="S123" s="75"/>
      <c r="T123" s="75"/>
      <c r="U123" s="75"/>
      <c r="V123" s="75"/>
      <c r="W123" s="75"/>
      <c r="X123" s="75"/>
      <c r="Y123" s="75"/>
    </row>
    <row r="124">
      <c r="A124" s="97"/>
      <c r="B124" s="97"/>
      <c r="C124" s="97"/>
      <c r="D124" s="97"/>
      <c r="E124" s="104"/>
      <c r="F124" s="75"/>
      <c r="G124" s="75"/>
      <c r="H124" s="75"/>
      <c r="I124" s="75"/>
      <c r="J124" s="75"/>
      <c r="K124" s="75"/>
      <c r="L124" s="75"/>
      <c r="M124" s="75"/>
      <c r="N124" s="75"/>
      <c r="O124" s="75"/>
      <c r="P124" s="75"/>
      <c r="Q124" s="75"/>
      <c r="R124" s="75"/>
      <c r="S124" s="75"/>
      <c r="T124" s="75"/>
      <c r="U124" s="75"/>
      <c r="V124" s="75"/>
      <c r="W124" s="75"/>
      <c r="X124" s="75"/>
      <c r="Y124" s="75"/>
    </row>
    <row r="125">
      <c r="A125" s="97"/>
      <c r="B125" s="97"/>
      <c r="C125" s="97"/>
      <c r="D125" s="97"/>
      <c r="E125" s="104"/>
      <c r="F125" s="75"/>
      <c r="G125" s="75"/>
      <c r="H125" s="75"/>
      <c r="I125" s="75"/>
      <c r="J125" s="75"/>
      <c r="K125" s="75"/>
      <c r="L125" s="75"/>
      <c r="M125" s="75"/>
      <c r="N125" s="75"/>
      <c r="O125" s="75"/>
      <c r="P125" s="75"/>
      <c r="Q125" s="75"/>
      <c r="R125" s="75"/>
      <c r="S125" s="75"/>
      <c r="T125" s="75"/>
      <c r="U125" s="75"/>
      <c r="V125" s="75"/>
      <c r="W125" s="75"/>
      <c r="X125" s="75"/>
      <c r="Y125" s="75"/>
    </row>
    <row r="126">
      <c r="A126" s="97"/>
      <c r="B126" s="97"/>
      <c r="C126" s="97"/>
      <c r="D126" s="97"/>
      <c r="E126" s="104"/>
      <c r="F126" s="75"/>
      <c r="G126" s="75"/>
      <c r="H126" s="75"/>
      <c r="I126" s="75"/>
      <c r="J126" s="75"/>
      <c r="K126" s="75"/>
      <c r="L126" s="75"/>
      <c r="M126" s="75"/>
      <c r="N126" s="75"/>
      <c r="O126" s="75"/>
      <c r="P126" s="75"/>
      <c r="Q126" s="75"/>
      <c r="R126" s="75"/>
      <c r="S126" s="75"/>
      <c r="T126" s="75"/>
      <c r="U126" s="75"/>
      <c r="V126" s="75"/>
      <c r="W126" s="75"/>
      <c r="X126" s="75"/>
      <c r="Y126" s="75"/>
    </row>
    <row r="127">
      <c r="A127" s="97"/>
      <c r="B127" s="97"/>
      <c r="C127" s="97"/>
      <c r="D127" s="97"/>
      <c r="E127" s="104"/>
      <c r="F127" s="75"/>
      <c r="G127" s="75"/>
      <c r="H127" s="75"/>
      <c r="I127" s="75"/>
      <c r="J127" s="75"/>
      <c r="K127" s="75"/>
      <c r="L127" s="75"/>
      <c r="M127" s="75"/>
      <c r="N127" s="75"/>
      <c r="O127" s="75"/>
      <c r="P127" s="75"/>
      <c r="Q127" s="75"/>
      <c r="R127" s="75"/>
      <c r="S127" s="75"/>
      <c r="T127" s="75"/>
      <c r="U127" s="75"/>
      <c r="V127" s="75"/>
      <c r="W127" s="75"/>
      <c r="X127" s="75"/>
      <c r="Y127" s="75"/>
    </row>
    <row r="128">
      <c r="A128" s="97"/>
      <c r="B128" s="97"/>
      <c r="C128" s="97"/>
      <c r="D128" s="97"/>
      <c r="E128" s="104"/>
      <c r="F128" s="75"/>
      <c r="G128" s="75"/>
      <c r="H128" s="75"/>
      <c r="I128" s="75"/>
      <c r="J128" s="75"/>
      <c r="K128" s="75"/>
      <c r="L128" s="75"/>
      <c r="M128" s="75"/>
      <c r="N128" s="75"/>
      <c r="O128" s="75"/>
      <c r="P128" s="75"/>
      <c r="Q128" s="75"/>
      <c r="R128" s="75"/>
      <c r="S128" s="75"/>
      <c r="T128" s="75"/>
      <c r="U128" s="75"/>
      <c r="V128" s="75"/>
      <c r="W128" s="75"/>
      <c r="X128" s="75"/>
      <c r="Y128" s="75"/>
    </row>
    <row r="129">
      <c r="A129" s="97"/>
      <c r="B129" s="97"/>
      <c r="C129" s="97"/>
      <c r="D129" s="97"/>
      <c r="E129" s="104"/>
      <c r="F129" s="75"/>
      <c r="G129" s="75"/>
      <c r="H129" s="75"/>
      <c r="I129" s="75"/>
      <c r="J129" s="75"/>
      <c r="K129" s="75"/>
      <c r="L129" s="75"/>
      <c r="M129" s="75"/>
      <c r="N129" s="75"/>
      <c r="O129" s="75"/>
      <c r="P129" s="75"/>
      <c r="Q129" s="75"/>
      <c r="R129" s="75"/>
      <c r="S129" s="75"/>
      <c r="T129" s="75"/>
      <c r="U129" s="75"/>
      <c r="V129" s="75"/>
      <c r="W129" s="75"/>
      <c r="X129" s="75"/>
      <c r="Y129" s="75"/>
    </row>
    <row r="130">
      <c r="A130" s="97"/>
      <c r="B130" s="97"/>
      <c r="C130" s="97"/>
      <c r="D130" s="97"/>
      <c r="E130" s="104"/>
      <c r="F130" s="75"/>
      <c r="G130" s="75"/>
      <c r="H130" s="75"/>
      <c r="I130" s="75"/>
      <c r="J130" s="75"/>
      <c r="K130" s="75"/>
      <c r="L130" s="75"/>
      <c r="M130" s="75"/>
      <c r="N130" s="75"/>
      <c r="O130" s="75"/>
      <c r="P130" s="75"/>
      <c r="Q130" s="75"/>
      <c r="R130" s="75"/>
      <c r="S130" s="75"/>
      <c r="T130" s="75"/>
      <c r="U130" s="75"/>
      <c r="V130" s="75"/>
      <c r="W130" s="75"/>
      <c r="X130" s="75"/>
      <c r="Y130" s="75"/>
    </row>
    <row r="131">
      <c r="A131" s="97"/>
      <c r="B131" s="97"/>
      <c r="C131" s="97"/>
      <c r="D131" s="97"/>
      <c r="E131" s="104"/>
      <c r="F131" s="75"/>
      <c r="G131" s="75"/>
      <c r="H131" s="75"/>
      <c r="I131" s="75"/>
      <c r="J131" s="75"/>
      <c r="K131" s="75"/>
      <c r="L131" s="75"/>
      <c r="M131" s="75"/>
      <c r="N131" s="75"/>
      <c r="O131" s="75"/>
      <c r="P131" s="75"/>
      <c r="Q131" s="75"/>
      <c r="R131" s="75"/>
      <c r="S131" s="75"/>
      <c r="T131" s="75"/>
      <c r="U131" s="75"/>
      <c r="V131" s="75"/>
      <c r="W131" s="75"/>
      <c r="X131" s="75"/>
      <c r="Y131" s="75"/>
    </row>
    <row r="132">
      <c r="A132" s="97"/>
      <c r="B132" s="97"/>
      <c r="C132" s="97"/>
      <c r="D132" s="97"/>
      <c r="E132" s="104"/>
      <c r="F132" s="75"/>
      <c r="G132" s="75"/>
      <c r="H132" s="75"/>
      <c r="I132" s="75"/>
      <c r="J132" s="75"/>
      <c r="K132" s="75"/>
      <c r="L132" s="75"/>
      <c r="M132" s="75"/>
      <c r="N132" s="75"/>
      <c r="O132" s="75"/>
      <c r="P132" s="75"/>
      <c r="Q132" s="75"/>
      <c r="R132" s="75"/>
      <c r="S132" s="75"/>
      <c r="T132" s="75"/>
      <c r="U132" s="75"/>
      <c r="V132" s="75"/>
      <c r="W132" s="75"/>
      <c r="X132" s="75"/>
      <c r="Y132" s="75"/>
    </row>
    <row r="133">
      <c r="A133" s="97"/>
      <c r="B133" s="97"/>
      <c r="C133" s="97"/>
      <c r="D133" s="97"/>
      <c r="E133" s="104"/>
      <c r="F133" s="75"/>
      <c r="G133" s="75"/>
      <c r="H133" s="75"/>
      <c r="I133" s="75"/>
      <c r="J133" s="75"/>
      <c r="K133" s="75"/>
      <c r="L133" s="75"/>
      <c r="M133" s="75"/>
      <c r="N133" s="75"/>
      <c r="O133" s="75"/>
      <c r="P133" s="75"/>
      <c r="Q133" s="75"/>
      <c r="R133" s="75"/>
      <c r="S133" s="75"/>
      <c r="T133" s="75"/>
      <c r="U133" s="75"/>
      <c r="V133" s="75"/>
      <c r="W133" s="75"/>
      <c r="X133" s="75"/>
      <c r="Y133" s="75"/>
    </row>
    <row r="134">
      <c r="A134" s="97"/>
      <c r="B134" s="97"/>
      <c r="C134" s="97"/>
      <c r="D134" s="97"/>
      <c r="E134" s="104"/>
      <c r="F134" s="75"/>
      <c r="G134" s="75"/>
      <c r="H134" s="75"/>
      <c r="I134" s="75"/>
      <c r="J134" s="75"/>
      <c r="K134" s="75"/>
      <c r="L134" s="75"/>
      <c r="M134" s="75"/>
      <c r="N134" s="75"/>
      <c r="O134" s="75"/>
      <c r="P134" s="75"/>
      <c r="Q134" s="75"/>
      <c r="R134" s="75"/>
      <c r="S134" s="75"/>
      <c r="T134" s="75"/>
      <c r="U134" s="75"/>
      <c r="V134" s="75"/>
      <c r="W134" s="75"/>
      <c r="X134" s="75"/>
      <c r="Y134" s="75"/>
    </row>
    <row r="135">
      <c r="A135" s="97"/>
      <c r="B135" s="97"/>
      <c r="C135" s="97"/>
      <c r="D135" s="97"/>
      <c r="E135" s="104"/>
      <c r="F135" s="75"/>
      <c r="G135" s="75"/>
      <c r="H135" s="75"/>
      <c r="I135" s="75"/>
      <c r="J135" s="75"/>
      <c r="K135" s="75"/>
      <c r="L135" s="75"/>
      <c r="M135" s="75"/>
      <c r="N135" s="75"/>
      <c r="O135" s="75"/>
      <c r="P135" s="75"/>
      <c r="Q135" s="75"/>
      <c r="R135" s="75"/>
      <c r="S135" s="75"/>
      <c r="T135" s="75"/>
      <c r="U135" s="75"/>
      <c r="V135" s="75"/>
      <c r="W135" s="75"/>
      <c r="X135" s="75"/>
      <c r="Y135" s="75"/>
    </row>
    <row r="136">
      <c r="A136" s="97"/>
      <c r="B136" s="97"/>
      <c r="C136" s="97"/>
      <c r="D136" s="97"/>
      <c r="E136" s="104"/>
      <c r="F136" s="75"/>
      <c r="G136" s="75"/>
      <c r="H136" s="75"/>
      <c r="I136" s="75"/>
      <c r="J136" s="75"/>
      <c r="K136" s="75"/>
      <c r="L136" s="75"/>
      <c r="M136" s="75"/>
      <c r="N136" s="75"/>
      <c r="O136" s="75"/>
      <c r="P136" s="75"/>
      <c r="Q136" s="75"/>
      <c r="R136" s="75"/>
      <c r="S136" s="75"/>
      <c r="T136" s="75"/>
      <c r="U136" s="75"/>
      <c r="V136" s="75"/>
      <c r="W136" s="75"/>
      <c r="X136" s="75"/>
      <c r="Y136" s="75"/>
    </row>
    <row r="137">
      <c r="A137" s="97"/>
      <c r="B137" s="97"/>
      <c r="C137" s="97"/>
      <c r="D137" s="97"/>
      <c r="E137" s="104"/>
      <c r="F137" s="75"/>
      <c r="G137" s="75"/>
      <c r="H137" s="75"/>
      <c r="I137" s="75"/>
      <c r="J137" s="75"/>
      <c r="K137" s="75"/>
      <c r="L137" s="75"/>
      <c r="M137" s="75"/>
      <c r="N137" s="75"/>
      <c r="O137" s="75"/>
      <c r="P137" s="75"/>
      <c r="Q137" s="75"/>
      <c r="R137" s="75"/>
      <c r="S137" s="75"/>
      <c r="T137" s="75"/>
      <c r="U137" s="75"/>
      <c r="V137" s="75"/>
      <c r="W137" s="75"/>
      <c r="X137" s="75"/>
      <c r="Y137" s="75"/>
    </row>
    <row r="138">
      <c r="A138" s="97"/>
      <c r="B138" s="97"/>
      <c r="C138" s="97"/>
      <c r="D138" s="97"/>
      <c r="E138" s="104"/>
      <c r="F138" s="75"/>
      <c r="G138" s="75"/>
      <c r="H138" s="75"/>
      <c r="I138" s="75"/>
      <c r="J138" s="75"/>
      <c r="K138" s="75"/>
      <c r="L138" s="75"/>
      <c r="M138" s="75"/>
      <c r="N138" s="75"/>
      <c r="O138" s="75"/>
      <c r="P138" s="75"/>
      <c r="Q138" s="75"/>
      <c r="R138" s="75"/>
      <c r="S138" s="75"/>
      <c r="T138" s="75"/>
      <c r="U138" s="75"/>
      <c r="V138" s="75"/>
      <c r="W138" s="75"/>
      <c r="X138" s="75"/>
      <c r="Y138" s="75"/>
    </row>
    <row r="139">
      <c r="A139" s="97"/>
      <c r="B139" s="97"/>
      <c r="C139" s="97"/>
      <c r="D139" s="97"/>
      <c r="E139" s="104"/>
      <c r="F139" s="75"/>
      <c r="G139" s="75"/>
      <c r="H139" s="75"/>
      <c r="I139" s="75"/>
      <c r="J139" s="75"/>
      <c r="K139" s="75"/>
      <c r="L139" s="75"/>
      <c r="M139" s="75"/>
      <c r="N139" s="75"/>
      <c r="O139" s="75"/>
      <c r="P139" s="75"/>
      <c r="Q139" s="75"/>
      <c r="R139" s="75"/>
      <c r="S139" s="75"/>
      <c r="T139" s="75"/>
      <c r="U139" s="75"/>
      <c r="V139" s="75"/>
      <c r="W139" s="75"/>
      <c r="X139" s="75"/>
      <c r="Y139" s="75"/>
    </row>
    <row r="140">
      <c r="A140" s="97"/>
      <c r="B140" s="97"/>
      <c r="C140" s="97"/>
      <c r="D140" s="97"/>
      <c r="E140" s="104"/>
      <c r="F140" s="75"/>
      <c r="G140" s="75"/>
      <c r="H140" s="75"/>
      <c r="I140" s="75"/>
      <c r="J140" s="75"/>
      <c r="K140" s="75"/>
      <c r="L140" s="75"/>
      <c r="M140" s="75"/>
      <c r="N140" s="75"/>
      <c r="O140" s="75"/>
      <c r="P140" s="75"/>
      <c r="Q140" s="75"/>
      <c r="R140" s="75"/>
      <c r="S140" s="75"/>
      <c r="T140" s="75"/>
      <c r="U140" s="75"/>
      <c r="V140" s="75"/>
      <c r="W140" s="75"/>
      <c r="X140" s="75"/>
      <c r="Y140" s="75"/>
    </row>
    <row r="141">
      <c r="A141" s="97"/>
      <c r="B141" s="97"/>
      <c r="C141" s="97"/>
      <c r="D141" s="97"/>
      <c r="E141" s="104"/>
      <c r="F141" s="75"/>
      <c r="G141" s="75"/>
      <c r="H141" s="75"/>
      <c r="I141" s="75"/>
      <c r="J141" s="75"/>
      <c r="K141" s="75"/>
      <c r="L141" s="75"/>
      <c r="M141" s="75"/>
      <c r="N141" s="75"/>
      <c r="O141" s="75"/>
      <c r="P141" s="75"/>
      <c r="Q141" s="75"/>
      <c r="R141" s="75"/>
      <c r="S141" s="75"/>
      <c r="T141" s="75"/>
      <c r="U141" s="75"/>
      <c r="V141" s="75"/>
      <c r="W141" s="75"/>
      <c r="X141" s="75"/>
      <c r="Y141" s="75"/>
    </row>
    <row r="142">
      <c r="A142" s="97"/>
      <c r="B142" s="97"/>
      <c r="C142" s="97"/>
      <c r="D142" s="97"/>
      <c r="E142" s="104"/>
      <c r="F142" s="75"/>
      <c r="G142" s="75"/>
      <c r="H142" s="75"/>
      <c r="I142" s="75"/>
      <c r="J142" s="75"/>
      <c r="K142" s="75"/>
      <c r="L142" s="75"/>
      <c r="M142" s="75"/>
      <c r="N142" s="75"/>
      <c r="O142" s="75"/>
      <c r="P142" s="75"/>
      <c r="Q142" s="75"/>
      <c r="R142" s="75"/>
      <c r="S142" s="75"/>
      <c r="T142" s="75"/>
      <c r="U142" s="75"/>
      <c r="V142" s="75"/>
      <c r="W142" s="75"/>
      <c r="X142" s="75"/>
      <c r="Y142" s="75"/>
    </row>
    <row r="143">
      <c r="A143" s="97"/>
      <c r="B143" s="97"/>
      <c r="C143" s="97"/>
      <c r="D143" s="97"/>
      <c r="E143" s="104"/>
      <c r="F143" s="75"/>
      <c r="G143" s="75"/>
      <c r="H143" s="75"/>
      <c r="I143" s="75"/>
      <c r="J143" s="75"/>
      <c r="K143" s="75"/>
      <c r="L143" s="75"/>
      <c r="M143" s="75"/>
      <c r="N143" s="75"/>
      <c r="O143" s="75"/>
      <c r="P143" s="75"/>
      <c r="Q143" s="75"/>
      <c r="R143" s="75"/>
      <c r="S143" s="75"/>
      <c r="T143" s="75"/>
      <c r="U143" s="75"/>
      <c r="V143" s="75"/>
      <c r="W143" s="75"/>
      <c r="X143" s="75"/>
      <c r="Y143" s="75"/>
    </row>
    <row r="144">
      <c r="A144" s="97"/>
      <c r="B144" s="97"/>
      <c r="C144" s="97"/>
      <c r="D144" s="97"/>
      <c r="E144" s="104"/>
      <c r="F144" s="75"/>
      <c r="G144" s="75"/>
      <c r="H144" s="75"/>
      <c r="I144" s="75"/>
      <c r="J144" s="75"/>
      <c r="K144" s="75"/>
      <c r="L144" s="75"/>
      <c r="M144" s="75"/>
      <c r="N144" s="75"/>
      <c r="O144" s="75"/>
      <c r="P144" s="75"/>
      <c r="Q144" s="75"/>
      <c r="R144" s="75"/>
      <c r="S144" s="75"/>
      <c r="T144" s="75"/>
      <c r="U144" s="75"/>
      <c r="V144" s="75"/>
      <c r="W144" s="75"/>
      <c r="X144" s="75"/>
      <c r="Y144" s="75"/>
    </row>
    <row r="145">
      <c r="A145" s="97"/>
      <c r="B145" s="97"/>
      <c r="C145" s="97"/>
      <c r="D145" s="97"/>
      <c r="E145" s="104"/>
      <c r="F145" s="75"/>
      <c r="G145" s="75"/>
      <c r="H145" s="75"/>
      <c r="I145" s="75"/>
      <c r="J145" s="75"/>
      <c r="K145" s="75"/>
      <c r="L145" s="75"/>
      <c r="M145" s="75"/>
      <c r="N145" s="75"/>
      <c r="O145" s="75"/>
      <c r="P145" s="75"/>
      <c r="Q145" s="75"/>
      <c r="R145" s="75"/>
      <c r="S145" s="75"/>
      <c r="T145" s="75"/>
      <c r="U145" s="75"/>
      <c r="V145" s="75"/>
      <c r="W145" s="75"/>
      <c r="X145" s="75"/>
      <c r="Y145" s="75"/>
    </row>
    <row r="146">
      <c r="A146" s="97"/>
      <c r="B146" s="97"/>
      <c r="C146" s="97"/>
      <c r="D146" s="97"/>
      <c r="E146" s="104"/>
      <c r="F146" s="75"/>
      <c r="G146" s="75"/>
      <c r="H146" s="75"/>
      <c r="I146" s="75"/>
      <c r="J146" s="75"/>
      <c r="K146" s="75"/>
      <c r="L146" s="75"/>
      <c r="M146" s="75"/>
      <c r="N146" s="75"/>
      <c r="O146" s="75"/>
      <c r="P146" s="75"/>
      <c r="Q146" s="75"/>
      <c r="R146" s="75"/>
      <c r="S146" s="75"/>
      <c r="T146" s="75"/>
      <c r="U146" s="75"/>
      <c r="V146" s="75"/>
      <c r="W146" s="75"/>
      <c r="X146" s="75"/>
      <c r="Y146" s="75"/>
    </row>
    <row r="147">
      <c r="A147" s="97"/>
      <c r="B147" s="97"/>
      <c r="C147" s="97"/>
      <c r="D147" s="97"/>
      <c r="E147" s="104"/>
      <c r="F147" s="75"/>
      <c r="G147" s="75"/>
      <c r="H147" s="75"/>
      <c r="I147" s="75"/>
      <c r="J147" s="75"/>
      <c r="K147" s="75"/>
      <c r="L147" s="75"/>
      <c r="M147" s="75"/>
      <c r="N147" s="75"/>
      <c r="O147" s="75"/>
      <c r="P147" s="75"/>
      <c r="Q147" s="75"/>
      <c r="R147" s="75"/>
      <c r="S147" s="75"/>
      <c r="T147" s="75"/>
      <c r="U147" s="75"/>
      <c r="V147" s="75"/>
      <c r="W147" s="75"/>
      <c r="X147" s="75"/>
      <c r="Y147" s="75"/>
    </row>
    <row r="148">
      <c r="A148" s="97"/>
      <c r="B148" s="97"/>
      <c r="C148" s="97"/>
      <c r="D148" s="97"/>
      <c r="E148" s="104"/>
      <c r="F148" s="75"/>
      <c r="G148" s="75"/>
      <c r="H148" s="75"/>
      <c r="I148" s="75"/>
      <c r="J148" s="75"/>
      <c r="K148" s="75"/>
      <c r="L148" s="75"/>
      <c r="M148" s="75"/>
      <c r="N148" s="75"/>
      <c r="O148" s="75"/>
      <c r="P148" s="75"/>
      <c r="Q148" s="75"/>
      <c r="R148" s="75"/>
      <c r="S148" s="75"/>
      <c r="T148" s="75"/>
      <c r="U148" s="75"/>
      <c r="V148" s="75"/>
      <c r="W148" s="75"/>
      <c r="X148" s="75"/>
      <c r="Y148" s="75"/>
    </row>
    <row r="149">
      <c r="A149" s="97"/>
      <c r="B149" s="97"/>
      <c r="C149" s="97"/>
      <c r="D149" s="97"/>
      <c r="E149" s="104"/>
      <c r="F149" s="75"/>
      <c r="G149" s="75"/>
      <c r="H149" s="75"/>
      <c r="I149" s="75"/>
      <c r="J149" s="75"/>
      <c r="K149" s="75"/>
      <c r="L149" s="75"/>
      <c r="M149" s="75"/>
      <c r="N149" s="75"/>
      <c r="O149" s="75"/>
      <c r="P149" s="75"/>
      <c r="Q149" s="75"/>
      <c r="R149" s="75"/>
      <c r="S149" s="75"/>
      <c r="T149" s="75"/>
      <c r="U149" s="75"/>
      <c r="V149" s="75"/>
      <c r="W149" s="75"/>
      <c r="X149" s="75"/>
      <c r="Y149" s="75"/>
    </row>
    <row r="150">
      <c r="A150" s="149"/>
      <c r="B150" s="149"/>
      <c r="C150" s="149"/>
      <c r="D150" s="149"/>
      <c r="E150" s="150"/>
      <c r="F150" s="75"/>
      <c r="G150" s="75"/>
      <c r="H150" s="75"/>
      <c r="I150" s="75"/>
      <c r="J150" s="75"/>
      <c r="K150" s="75"/>
      <c r="L150" s="75"/>
      <c r="M150" s="75"/>
      <c r="N150" s="75"/>
      <c r="O150" s="75"/>
      <c r="P150" s="75"/>
      <c r="Q150" s="75"/>
      <c r="R150" s="75"/>
      <c r="S150" s="75"/>
      <c r="T150" s="75"/>
      <c r="U150" s="75"/>
      <c r="V150" s="75"/>
      <c r="W150" s="75"/>
      <c r="X150" s="75"/>
      <c r="Y150" s="75"/>
    </row>
    <row r="151">
      <c r="A151" s="149"/>
      <c r="B151" s="149"/>
      <c r="C151" s="149"/>
      <c r="D151" s="149"/>
      <c r="E151" s="150"/>
      <c r="F151" s="75"/>
      <c r="G151" s="75"/>
      <c r="H151" s="75"/>
      <c r="I151" s="75"/>
      <c r="J151" s="75"/>
      <c r="K151" s="75"/>
      <c r="L151" s="75"/>
      <c r="M151" s="75"/>
      <c r="N151" s="75"/>
      <c r="O151" s="75"/>
      <c r="P151" s="75"/>
      <c r="Q151" s="75"/>
      <c r="R151" s="75"/>
      <c r="S151" s="75"/>
      <c r="T151" s="75"/>
      <c r="U151" s="75"/>
      <c r="V151" s="75"/>
      <c r="W151" s="75"/>
      <c r="X151" s="75"/>
      <c r="Y151" s="75"/>
    </row>
    <row r="152">
      <c r="A152" s="149"/>
      <c r="B152" s="149"/>
      <c r="C152" s="149"/>
      <c r="D152" s="149"/>
      <c r="E152" s="150"/>
      <c r="F152" s="75"/>
      <c r="G152" s="75"/>
      <c r="H152" s="75"/>
      <c r="I152" s="75"/>
      <c r="J152" s="75"/>
      <c r="K152" s="75"/>
      <c r="L152" s="75"/>
      <c r="M152" s="75"/>
      <c r="N152" s="75"/>
      <c r="O152" s="75"/>
      <c r="P152" s="75"/>
      <c r="Q152" s="75"/>
      <c r="R152" s="75"/>
      <c r="S152" s="75"/>
      <c r="T152" s="75"/>
      <c r="U152" s="75"/>
      <c r="V152" s="75"/>
      <c r="W152" s="75"/>
      <c r="X152" s="75"/>
      <c r="Y152" s="75"/>
    </row>
    <row r="153">
      <c r="A153" s="149"/>
      <c r="B153" s="149"/>
      <c r="C153" s="149"/>
      <c r="D153" s="149"/>
      <c r="E153" s="150"/>
      <c r="F153" s="75"/>
      <c r="G153" s="75"/>
      <c r="H153" s="75"/>
      <c r="I153" s="75"/>
      <c r="J153" s="75"/>
      <c r="K153" s="75"/>
      <c r="L153" s="75"/>
      <c r="M153" s="75"/>
      <c r="N153" s="75"/>
      <c r="O153" s="75"/>
      <c r="P153" s="75"/>
      <c r="Q153" s="75"/>
      <c r="R153" s="75"/>
      <c r="S153" s="75"/>
      <c r="T153" s="75"/>
      <c r="U153" s="75"/>
      <c r="V153" s="75"/>
      <c r="W153" s="75"/>
      <c r="X153" s="75"/>
      <c r="Y153" s="75"/>
    </row>
    <row r="154">
      <c r="A154" s="149"/>
      <c r="B154" s="149"/>
      <c r="C154" s="149"/>
      <c r="D154" s="149"/>
      <c r="E154" s="150"/>
      <c r="F154" s="75"/>
      <c r="G154" s="75"/>
      <c r="H154" s="75"/>
      <c r="I154" s="75"/>
      <c r="J154" s="75"/>
      <c r="K154" s="75"/>
      <c r="L154" s="75"/>
      <c r="M154" s="75"/>
      <c r="N154" s="75"/>
      <c r="O154" s="75"/>
      <c r="P154" s="75"/>
      <c r="Q154" s="75"/>
      <c r="R154" s="75"/>
      <c r="S154" s="75"/>
      <c r="T154" s="75"/>
      <c r="U154" s="75"/>
      <c r="V154" s="75"/>
      <c r="W154" s="75"/>
      <c r="X154" s="75"/>
      <c r="Y154" s="75"/>
    </row>
    <row r="155">
      <c r="A155" s="149"/>
      <c r="B155" s="149"/>
      <c r="C155" s="149"/>
      <c r="D155" s="149"/>
      <c r="E155" s="150"/>
      <c r="F155" s="75"/>
      <c r="G155" s="75"/>
      <c r="H155" s="75"/>
      <c r="I155" s="75"/>
      <c r="J155" s="75"/>
      <c r="K155" s="75"/>
      <c r="L155" s="75"/>
      <c r="M155" s="75"/>
      <c r="N155" s="75"/>
      <c r="O155" s="75"/>
      <c r="P155" s="75"/>
      <c r="Q155" s="75"/>
      <c r="R155" s="75"/>
      <c r="S155" s="75"/>
      <c r="T155" s="75"/>
      <c r="U155" s="75"/>
      <c r="V155" s="75"/>
      <c r="W155" s="75"/>
      <c r="X155" s="75"/>
      <c r="Y155" s="75"/>
    </row>
    <row r="156">
      <c r="A156" s="149"/>
      <c r="B156" s="149"/>
      <c r="C156" s="149"/>
      <c r="D156" s="149"/>
      <c r="E156" s="150"/>
      <c r="F156" s="75"/>
      <c r="G156" s="75"/>
      <c r="H156" s="75"/>
      <c r="I156" s="75"/>
      <c r="J156" s="75"/>
      <c r="K156" s="75"/>
      <c r="L156" s="75"/>
      <c r="M156" s="75"/>
      <c r="N156" s="75"/>
      <c r="O156" s="75"/>
      <c r="P156" s="75"/>
      <c r="Q156" s="75"/>
      <c r="R156" s="75"/>
      <c r="S156" s="75"/>
      <c r="T156" s="75"/>
      <c r="U156" s="75"/>
      <c r="V156" s="75"/>
      <c r="W156" s="75"/>
      <c r="X156" s="75"/>
      <c r="Y156" s="75"/>
    </row>
    <row r="157">
      <c r="A157" s="149"/>
      <c r="B157" s="149"/>
      <c r="C157" s="149"/>
      <c r="D157" s="149"/>
      <c r="E157" s="150"/>
      <c r="F157" s="75"/>
      <c r="G157" s="75"/>
      <c r="H157" s="75"/>
      <c r="I157" s="75"/>
      <c r="J157" s="75"/>
      <c r="K157" s="75"/>
      <c r="L157" s="75"/>
      <c r="M157" s="75"/>
      <c r="N157" s="75"/>
      <c r="O157" s="75"/>
      <c r="P157" s="75"/>
      <c r="Q157" s="75"/>
      <c r="R157" s="75"/>
      <c r="S157" s="75"/>
      <c r="T157" s="75"/>
      <c r="U157" s="75"/>
      <c r="V157" s="75"/>
      <c r="W157" s="75"/>
      <c r="X157" s="75"/>
      <c r="Y157" s="75"/>
    </row>
    <row r="158">
      <c r="A158" s="149"/>
      <c r="B158" s="149"/>
      <c r="C158" s="149"/>
      <c r="D158" s="149"/>
      <c r="E158" s="150"/>
      <c r="F158" s="75"/>
      <c r="G158" s="75"/>
      <c r="H158" s="75"/>
      <c r="I158" s="75"/>
      <c r="J158" s="75"/>
      <c r="K158" s="75"/>
      <c r="L158" s="75"/>
      <c r="M158" s="75"/>
      <c r="N158" s="75"/>
      <c r="O158" s="75"/>
      <c r="P158" s="75"/>
      <c r="Q158" s="75"/>
      <c r="R158" s="75"/>
      <c r="S158" s="75"/>
      <c r="T158" s="75"/>
      <c r="U158" s="75"/>
      <c r="V158" s="75"/>
      <c r="W158" s="75"/>
      <c r="X158" s="75"/>
      <c r="Y158" s="75"/>
    </row>
    <row r="159">
      <c r="A159" s="149"/>
      <c r="B159" s="149"/>
      <c r="C159" s="149"/>
      <c r="D159" s="149"/>
      <c r="E159" s="150"/>
      <c r="F159" s="75"/>
      <c r="G159" s="75"/>
      <c r="H159" s="75"/>
      <c r="I159" s="75"/>
      <c r="J159" s="75"/>
      <c r="K159" s="75"/>
      <c r="L159" s="75"/>
      <c r="M159" s="75"/>
      <c r="N159" s="75"/>
      <c r="O159" s="75"/>
      <c r="P159" s="75"/>
      <c r="Q159" s="75"/>
      <c r="R159" s="75"/>
      <c r="S159" s="75"/>
      <c r="T159" s="75"/>
      <c r="U159" s="75"/>
      <c r="V159" s="75"/>
      <c r="W159" s="75"/>
      <c r="X159" s="75"/>
      <c r="Y159" s="75"/>
    </row>
    <row r="160">
      <c r="A160" s="149"/>
      <c r="B160" s="149"/>
      <c r="C160" s="149"/>
      <c r="D160" s="149"/>
      <c r="E160" s="150"/>
      <c r="F160" s="75"/>
      <c r="G160" s="75"/>
      <c r="H160" s="75"/>
      <c r="I160" s="75"/>
      <c r="J160" s="75"/>
      <c r="K160" s="75"/>
      <c r="L160" s="75"/>
      <c r="M160" s="75"/>
      <c r="N160" s="75"/>
      <c r="O160" s="75"/>
      <c r="P160" s="75"/>
      <c r="Q160" s="75"/>
      <c r="R160" s="75"/>
      <c r="S160" s="75"/>
      <c r="T160" s="75"/>
      <c r="U160" s="75"/>
      <c r="V160" s="75"/>
      <c r="W160" s="75"/>
      <c r="X160" s="75"/>
      <c r="Y160" s="75"/>
    </row>
    <row r="161">
      <c r="A161" s="149"/>
      <c r="B161" s="149"/>
      <c r="C161" s="149"/>
      <c r="D161" s="149"/>
      <c r="E161" s="150"/>
      <c r="F161" s="75"/>
      <c r="G161" s="75"/>
      <c r="H161" s="75"/>
      <c r="I161" s="75"/>
      <c r="J161" s="75"/>
      <c r="K161" s="75"/>
      <c r="L161" s="75"/>
      <c r="M161" s="75"/>
      <c r="N161" s="75"/>
      <c r="O161" s="75"/>
      <c r="P161" s="75"/>
      <c r="Q161" s="75"/>
      <c r="R161" s="75"/>
      <c r="S161" s="75"/>
      <c r="T161" s="75"/>
      <c r="U161" s="75"/>
      <c r="V161" s="75"/>
      <c r="W161" s="75"/>
      <c r="X161" s="75"/>
      <c r="Y161" s="75"/>
    </row>
    <row r="162">
      <c r="A162" s="149"/>
      <c r="B162" s="149"/>
      <c r="C162" s="149"/>
      <c r="D162" s="149"/>
      <c r="E162" s="150"/>
      <c r="F162" s="75"/>
      <c r="G162" s="75"/>
      <c r="H162" s="75"/>
      <c r="I162" s="75"/>
      <c r="J162" s="75"/>
      <c r="K162" s="75"/>
      <c r="L162" s="75"/>
      <c r="M162" s="75"/>
      <c r="N162" s="75"/>
      <c r="O162" s="75"/>
      <c r="P162" s="75"/>
      <c r="Q162" s="75"/>
      <c r="R162" s="75"/>
      <c r="S162" s="75"/>
      <c r="T162" s="75"/>
      <c r="U162" s="75"/>
      <c r="V162" s="75"/>
      <c r="W162" s="75"/>
      <c r="X162" s="75"/>
      <c r="Y162" s="75"/>
    </row>
    <row r="163">
      <c r="A163" s="149"/>
      <c r="B163" s="149"/>
      <c r="C163" s="149"/>
      <c r="D163" s="149"/>
      <c r="E163" s="150"/>
      <c r="F163" s="75"/>
      <c r="G163" s="75"/>
      <c r="H163" s="75"/>
      <c r="I163" s="75"/>
      <c r="J163" s="75"/>
      <c r="K163" s="75"/>
      <c r="L163" s="75"/>
      <c r="M163" s="75"/>
      <c r="N163" s="75"/>
      <c r="O163" s="75"/>
      <c r="P163" s="75"/>
      <c r="Q163" s="75"/>
      <c r="R163" s="75"/>
      <c r="S163" s="75"/>
      <c r="T163" s="75"/>
      <c r="U163" s="75"/>
      <c r="V163" s="75"/>
      <c r="W163" s="75"/>
      <c r="X163" s="75"/>
      <c r="Y163" s="75"/>
    </row>
    <row r="164">
      <c r="A164" s="149"/>
      <c r="B164" s="149"/>
      <c r="C164" s="149"/>
      <c r="D164" s="149"/>
      <c r="E164" s="150"/>
      <c r="F164" s="75"/>
      <c r="G164" s="75"/>
      <c r="H164" s="75"/>
      <c r="I164" s="75"/>
      <c r="J164" s="75"/>
      <c r="K164" s="75"/>
      <c r="L164" s="75"/>
      <c r="M164" s="75"/>
      <c r="N164" s="75"/>
      <c r="O164" s="75"/>
      <c r="P164" s="75"/>
      <c r="Q164" s="75"/>
      <c r="R164" s="75"/>
      <c r="S164" s="75"/>
      <c r="T164" s="75"/>
      <c r="U164" s="75"/>
      <c r="V164" s="75"/>
      <c r="W164" s="75"/>
      <c r="X164" s="75"/>
      <c r="Y164" s="75"/>
    </row>
    <row r="165">
      <c r="A165" s="149"/>
      <c r="B165" s="149"/>
      <c r="C165" s="149"/>
      <c r="D165" s="149"/>
      <c r="E165" s="150"/>
      <c r="F165" s="75"/>
      <c r="G165" s="75"/>
      <c r="H165" s="75"/>
      <c r="I165" s="75"/>
      <c r="J165" s="75"/>
      <c r="K165" s="75"/>
      <c r="L165" s="75"/>
      <c r="M165" s="75"/>
      <c r="N165" s="75"/>
      <c r="O165" s="75"/>
      <c r="P165" s="75"/>
      <c r="Q165" s="75"/>
      <c r="R165" s="75"/>
      <c r="S165" s="75"/>
      <c r="T165" s="75"/>
      <c r="U165" s="75"/>
      <c r="V165" s="75"/>
      <c r="W165" s="75"/>
      <c r="X165" s="75"/>
      <c r="Y165" s="75"/>
    </row>
    <row r="166">
      <c r="A166" s="149"/>
      <c r="B166" s="149"/>
      <c r="C166" s="149"/>
      <c r="D166" s="149"/>
      <c r="E166" s="150"/>
      <c r="F166" s="75"/>
      <c r="G166" s="75"/>
      <c r="H166" s="75"/>
      <c r="I166" s="75"/>
      <c r="J166" s="75"/>
      <c r="K166" s="75"/>
      <c r="L166" s="75"/>
      <c r="M166" s="75"/>
      <c r="N166" s="75"/>
      <c r="O166" s="75"/>
      <c r="P166" s="75"/>
      <c r="Q166" s="75"/>
      <c r="R166" s="75"/>
      <c r="S166" s="75"/>
      <c r="T166" s="75"/>
      <c r="U166" s="75"/>
      <c r="V166" s="75"/>
      <c r="W166" s="75"/>
      <c r="X166" s="75"/>
      <c r="Y166" s="75"/>
    </row>
    <row r="167">
      <c r="A167" s="149"/>
      <c r="B167" s="149"/>
      <c r="C167" s="149"/>
      <c r="D167" s="149"/>
      <c r="E167" s="150"/>
      <c r="F167" s="75"/>
      <c r="G167" s="75"/>
      <c r="H167" s="75"/>
      <c r="I167" s="75"/>
      <c r="J167" s="75"/>
      <c r="K167" s="75"/>
      <c r="L167" s="75"/>
      <c r="M167" s="75"/>
      <c r="N167" s="75"/>
      <c r="O167" s="75"/>
      <c r="P167" s="75"/>
      <c r="Q167" s="75"/>
      <c r="R167" s="75"/>
      <c r="S167" s="75"/>
      <c r="T167" s="75"/>
      <c r="U167" s="75"/>
      <c r="V167" s="75"/>
      <c r="W167" s="75"/>
      <c r="X167" s="75"/>
      <c r="Y167" s="75"/>
    </row>
    <row r="168">
      <c r="A168" s="149"/>
      <c r="B168" s="149"/>
      <c r="C168" s="149"/>
      <c r="D168" s="149"/>
      <c r="E168" s="150"/>
      <c r="F168" s="75"/>
      <c r="G168" s="75"/>
      <c r="H168" s="75"/>
      <c r="I168" s="75"/>
      <c r="J168" s="75"/>
      <c r="K168" s="75"/>
      <c r="L168" s="75"/>
      <c r="M168" s="75"/>
      <c r="N168" s="75"/>
      <c r="O168" s="75"/>
      <c r="P168" s="75"/>
      <c r="Q168" s="75"/>
      <c r="R168" s="75"/>
      <c r="S168" s="75"/>
      <c r="T168" s="75"/>
      <c r="U168" s="75"/>
      <c r="V168" s="75"/>
      <c r="W168" s="75"/>
      <c r="X168" s="75"/>
      <c r="Y168" s="75"/>
    </row>
    <row r="169">
      <c r="A169" s="149"/>
      <c r="B169" s="149"/>
      <c r="C169" s="149"/>
      <c r="D169" s="149"/>
      <c r="E169" s="150"/>
      <c r="F169" s="75"/>
      <c r="G169" s="75"/>
      <c r="H169" s="75"/>
      <c r="I169" s="75"/>
      <c r="J169" s="75"/>
      <c r="K169" s="75"/>
      <c r="L169" s="75"/>
      <c r="M169" s="75"/>
      <c r="N169" s="75"/>
      <c r="O169" s="75"/>
      <c r="P169" s="75"/>
      <c r="Q169" s="75"/>
      <c r="R169" s="75"/>
      <c r="S169" s="75"/>
      <c r="T169" s="75"/>
      <c r="U169" s="75"/>
      <c r="V169" s="75"/>
      <c r="W169" s="75"/>
      <c r="X169" s="75"/>
      <c r="Y169" s="75"/>
    </row>
    <row r="170">
      <c r="A170" s="149"/>
      <c r="B170" s="149"/>
      <c r="C170" s="149"/>
      <c r="D170" s="149"/>
      <c r="E170" s="150"/>
      <c r="F170" s="75"/>
      <c r="G170" s="75"/>
      <c r="H170" s="75"/>
      <c r="I170" s="75"/>
      <c r="J170" s="75"/>
      <c r="K170" s="75"/>
      <c r="L170" s="75"/>
      <c r="M170" s="75"/>
      <c r="N170" s="75"/>
      <c r="O170" s="75"/>
      <c r="P170" s="75"/>
      <c r="Q170" s="75"/>
      <c r="R170" s="75"/>
      <c r="S170" s="75"/>
      <c r="T170" s="75"/>
      <c r="U170" s="75"/>
      <c r="V170" s="75"/>
      <c r="W170" s="75"/>
      <c r="X170" s="75"/>
      <c r="Y170" s="75"/>
    </row>
    <row r="171">
      <c r="A171" s="149"/>
      <c r="B171" s="149"/>
      <c r="C171" s="149"/>
      <c r="D171" s="149"/>
      <c r="E171" s="150"/>
      <c r="F171" s="75"/>
      <c r="G171" s="75"/>
      <c r="H171" s="75"/>
      <c r="I171" s="75"/>
      <c r="J171" s="75"/>
      <c r="K171" s="75"/>
      <c r="L171" s="75"/>
      <c r="M171" s="75"/>
      <c r="N171" s="75"/>
      <c r="O171" s="75"/>
      <c r="P171" s="75"/>
      <c r="Q171" s="75"/>
      <c r="R171" s="75"/>
      <c r="S171" s="75"/>
      <c r="T171" s="75"/>
      <c r="U171" s="75"/>
      <c r="V171" s="75"/>
      <c r="W171" s="75"/>
      <c r="X171" s="75"/>
      <c r="Y171" s="75"/>
    </row>
    <row r="172">
      <c r="A172" s="149"/>
      <c r="B172" s="149"/>
      <c r="C172" s="149"/>
      <c r="D172" s="149"/>
      <c r="E172" s="150"/>
      <c r="F172" s="75"/>
      <c r="G172" s="75"/>
      <c r="H172" s="75"/>
      <c r="I172" s="75"/>
      <c r="J172" s="75"/>
      <c r="K172" s="75"/>
      <c r="L172" s="75"/>
      <c r="M172" s="75"/>
      <c r="N172" s="75"/>
      <c r="O172" s="75"/>
      <c r="P172" s="75"/>
      <c r="Q172" s="75"/>
      <c r="R172" s="75"/>
      <c r="S172" s="75"/>
      <c r="T172" s="75"/>
      <c r="U172" s="75"/>
      <c r="V172" s="75"/>
      <c r="W172" s="75"/>
      <c r="X172" s="75"/>
      <c r="Y172" s="75"/>
    </row>
    <row r="173">
      <c r="A173" s="149"/>
      <c r="B173" s="149"/>
      <c r="C173" s="149"/>
      <c r="D173" s="149"/>
      <c r="E173" s="150"/>
      <c r="F173" s="75"/>
      <c r="G173" s="75"/>
      <c r="H173" s="75"/>
      <c r="I173" s="75"/>
      <c r="J173" s="75"/>
      <c r="K173" s="75"/>
      <c r="L173" s="75"/>
      <c r="M173" s="75"/>
      <c r="N173" s="75"/>
      <c r="O173" s="75"/>
      <c r="P173" s="75"/>
      <c r="Q173" s="75"/>
      <c r="R173" s="75"/>
      <c r="S173" s="75"/>
      <c r="T173" s="75"/>
      <c r="U173" s="75"/>
      <c r="V173" s="75"/>
      <c r="W173" s="75"/>
      <c r="X173" s="75"/>
      <c r="Y173" s="75"/>
    </row>
    <row r="174">
      <c r="A174" s="149"/>
      <c r="B174" s="149"/>
      <c r="C174" s="149"/>
      <c r="D174" s="149"/>
      <c r="E174" s="150"/>
      <c r="F174" s="75"/>
      <c r="G174" s="75"/>
      <c r="H174" s="75"/>
      <c r="I174" s="75"/>
      <c r="J174" s="75"/>
      <c r="K174" s="75"/>
      <c r="L174" s="75"/>
      <c r="M174" s="75"/>
      <c r="N174" s="75"/>
      <c r="O174" s="75"/>
      <c r="P174" s="75"/>
      <c r="Q174" s="75"/>
      <c r="R174" s="75"/>
      <c r="S174" s="75"/>
      <c r="T174" s="75"/>
      <c r="U174" s="75"/>
      <c r="V174" s="75"/>
      <c r="W174" s="75"/>
      <c r="X174" s="75"/>
      <c r="Y174" s="75"/>
    </row>
    <row r="175">
      <c r="A175" s="149"/>
      <c r="B175" s="149"/>
      <c r="C175" s="149"/>
      <c r="D175" s="149"/>
      <c r="E175" s="150"/>
      <c r="F175" s="75"/>
      <c r="G175" s="75"/>
      <c r="H175" s="75"/>
      <c r="I175" s="75"/>
      <c r="J175" s="75"/>
      <c r="K175" s="75"/>
      <c r="L175" s="75"/>
      <c r="M175" s="75"/>
      <c r="N175" s="75"/>
      <c r="O175" s="75"/>
      <c r="P175" s="75"/>
      <c r="Q175" s="75"/>
      <c r="R175" s="75"/>
      <c r="S175" s="75"/>
      <c r="T175" s="75"/>
      <c r="U175" s="75"/>
      <c r="V175" s="75"/>
      <c r="W175" s="75"/>
      <c r="X175" s="75"/>
      <c r="Y175" s="75"/>
    </row>
    <row r="176">
      <c r="A176" s="149"/>
      <c r="B176" s="149"/>
      <c r="C176" s="149"/>
      <c r="D176" s="149"/>
      <c r="E176" s="150"/>
      <c r="F176" s="75"/>
      <c r="G176" s="75"/>
      <c r="H176" s="75"/>
      <c r="I176" s="75"/>
      <c r="J176" s="75"/>
      <c r="K176" s="75"/>
      <c r="L176" s="75"/>
      <c r="M176" s="75"/>
      <c r="N176" s="75"/>
      <c r="O176" s="75"/>
      <c r="P176" s="75"/>
      <c r="Q176" s="75"/>
      <c r="R176" s="75"/>
      <c r="S176" s="75"/>
      <c r="T176" s="75"/>
      <c r="U176" s="75"/>
      <c r="V176" s="75"/>
      <c r="W176" s="75"/>
      <c r="X176" s="75"/>
      <c r="Y176" s="75"/>
    </row>
    <row r="177">
      <c r="A177" s="149"/>
      <c r="B177" s="149"/>
      <c r="C177" s="149"/>
      <c r="D177" s="149"/>
      <c r="E177" s="150"/>
      <c r="F177" s="75"/>
      <c r="G177" s="75"/>
      <c r="H177" s="75"/>
      <c r="I177" s="75"/>
      <c r="J177" s="75"/>
      <c r="K177" s="75"/>
      <c r="L177" s="75"/>
      <c r="M177" s="75"/>
      <c r="N177" s="75"/>
      <c r="O177" s="75"/>
      <c r="P177" s="75"/>
      <c r="Q177" s="75"/>
      <c r="R177" s="75"/>
      <c r="S177" s="75"/>
      <c r="T177" s="75"/>
      <c r="U177" s="75"/>
      <c r="V177" s="75"/>
      <c r="W177" s="75"/>
      <c r="X177" s="75"/>
      <c r="Y177" s="75"/>
    </row>
    <row r="178">
      <c r="A178" s="149"/>
      <c r="B178" s="149"/>
      <c r="C178" s="149"/>
      <c r="D178" s="149"/>
      <c r="E178" s="150"/>
      <c r="F178" s="75"/>
      <c r="G178" s="75"/>
      <c r="H178" s="75"/>
      <c r="I178" s="75"/>
      <c r="J178" s="75"/>
      <c r="K178" s="75"/>
      <c r="L178" s="75"/>
      <c r="M178" s="75"/>
      <c r="N178" s="75"/>
      <c r="O178" s="75"/>
      <c r="P178" s="75"/>
      <c r="Q178" s="75"/>
      <c r="R178" s="75"/>
      <c r="S178" s="75"/>
      <c r="T178" s="75"/>
      <c r="U178" s="75"/>
      <c r="V178" s="75"/>
      <c r="W178" s="75"/>
      <c r="X178" s="75"/>
      <c r="Y178" s="75"/>
    </row>
    <row r="179">
      <c r="A179" s="149"/>
      <c r="B179" s="149"/>
      <c r="C179" s="149"/>
      <c r="D179" s="149"/>
      <c r="E179" s="150"/>
      <c r="F179" s="75"/>
      <c r="G179" s="75"/>
      <c r="H179" s="75"/>
      <c r="I179" s="75"/>
      <c r="J179" s="75"/>
      <c r="K179" s="75"/>
      <c r="L179" s="75"/>
      <c r="M179" s="75"/>
      <c r="N179" s="75"/>
      <c r="O179" s="75"/>
      <c r="P179" s="75"/>
      <c r="Q179" s="75"/>
      <c r="R179" s="75"/>
      <c r="S179" s="75"/>
      <c r="T179" s="75"/>
      <c r="U179" s="75"/>
      <c r="V179" s="75"/>
      <c r="W179" s="75"/>
      <c r="X179" s="75"/>
      <c r="Y179" s="75"/>
    </row>
    <row r="180">
      <c r="A180" s="149"/>
      <c r="B180" s="149"/>
      <c r="C180" s="149"/>
      <c r="D180" s="149"/>
      <c r="E180" s="150"/>
      <c r="F180" s="75"/>
      <c r="G180" s="75"/>
      <c r="H180" s="75"/>
      <c r="I180" s="75"/>
      <c r="J180" s="75"/>
      <c r="K180" s="75"/>
      <c r="L180" s="75"/>
      <c r="M180" s="75"/>
      <c r="N180" s="75"/>
      <c r="O180" s="75"/>
      <c r="P180" s="75"/>
      <c r="Q180" s="75"/>
      <c r="R180" s="75"/>
      <c r="S180" s="75"/>
      <c r="T180" s="75"/>
      <c r="U180" s="75"/>
      <c r="V180" s="75"/>
      <c r="W180" s="75"/>
      <c r="X180" s="75"/>
      <c r="Y180" s="75"/>
    </row>
    <row r="181">
      <c r="A181" s="149"/>
      <c r="B181" s="149"/>
      <c r="C181" s="149"/>
      <c r="D181" s="149"/>
      <c r="E181" s="149"/>
      <c r="F181" s="75"/>
      <c r="G181" s="75"/>
      <c r="H181" s="75"/>
      <c r="I181" s="75"/>
      <c r="J181" s="75"/>
      <c r="K181" s="75"/>
      <c r="L181" s="75"/>
      <c r="M181" s="75"/>
      <c r="N181" s="75"/>
      <c r="O181" s="75"/>
      <c r="P181" s="75"/>
      <c r="Q181" s="75"/>
      <c r="R181" s="75"/>
      <c r="S181" s="75"/>
      <c r="T181" s="75"/>
      <c r="U181" s="75"/>
      <c r="V181" s="75"/>
      <c r="W181" s="75"/>
      <c r="X181" s="75"/>
      <c r="Y181" s="75"/>
    </row>
    <row r="182">
      <c r="A182" s="149"/>
      <c r="B182" s="149"/>
      <c r="C182" s="149"/>
      <c r="D182" s="149"/>
      <c r="E182" s="149"/>
      <c r="F182" s="75"/>
      <c r="G182" s="75"/>
      <c r="H182" s="75"/>
      <c r="I182" s="75"/>
      <c r="J182" s="75"/>
      <c r="K182" s="75"/>
      <c r="L182" s="75"/>
      <c r="M182" s="75"/>
      <c r="N182" s="75"/>
      <c r="O182" s="75"/>
      <c r="P182" s="75"/>
      <c r="Q182" s="75"/>
      <c r="R182" s="75"/>
      <c r="S182" s="75"/>
      <c r="T182" s="75"/>
      <c r="U182" s="75"/>
      <c r="V182" s="75"/>
      <c r="W182" s="75"/>
      <c r="X182" s="75"/>
      <c r="Y182" s="75"/>
    </row>
    <row r="183">
      <c r="A183" s="149"/>
      <c r="B183" s="149"/>
      <c r="C183" s="149"/>
      <c r="D183" s="149"/>
      <c r="E183" s="149"/>
      <c r="F183" s="75"/>
      <c r="G183" s="75"/>
      <c r="H183" s="75"/>
      <c r="I183" s="75"/>
      <c r="J183" s="75"/>
      <c r="K183" s="75"/>
      <c r="L183" s="75"/>
      <c r="M183" s="75"/>
      <c r="N183" s="75"/>
      <c r="O183" s="75"/>
      <c r="P183" s="75"/>
      <c r="Q183" s="75"/>
      <c r="R183" s="75"/>
      <c r="S183" s="75"/>
      <c r="T183" s="75"/>
      <c r="U183" s="75"/>
      <c r="V183" s="75"/>
      <c r="W183" s="75"/>
      <c r="X183" s="75"/>
      <c r="Y183" s="75"/>
    </row>
    <row r="184">
      <c r="A184" s="149"/>
      <c r="B184" s="149"/>
      <c r="C184" s="149"/>
      <c r="D184" s="149"/>
      <c r="E184" s="149"/>
      <c r="F184" s="75"/>
      <c r="G184" s="75"/>
      <c r="H184" s="75"/>
      <c r="I184" s="75"/>
      <c r="J184" s="75"/>
      <c r="K184" s="75"/>
      <c r="L184" s="75"/>
      <c r="M184" s="75"/>
      <c r="N184" s="75"/>
      <c r="O184" s="75"/>
      <c r="P184" s="75"/>
      <c r="Q184" s="75"/>
      <c r="R184" s="75"/>
      <c r="S184" s="75"/>
      <c r="T184" s="75"/>
      <c r="U184" s="75"/>
      <c r="V184" s="75"/>
      <c r="W184" s="75"/>
      <c r="X184" s="75"/>
      <c r="Y184" s="75"/>
    </row>
    <row r="185">
      <c r="A185" s="149"/>
      <c r="B185" s="149"/>
      <c r="C185" s="149"/>
      <c r="D185" s="149"/>
      <c r="E185" s="149"/>
      <c r="F185" s="75"/>
      <c r="G185" s="75"/>
      <c r="H185" s="75"/>
      <c r="I185" s="75"/>
      <c r="J185" s="75"/>
      <c r="K185" s="75"/>
      <c r="L185" s="75"/>
      <c r="M185" s="75"/>
      <c r="N185" s="75"/>
      <c r="O185" s="75"/>
      <c r="P185" s="75"/>
      <c r="Q185" s="75"/>
      <c r="R185" s="75"/>
      <c r="S185" s="75"/>
      <c r="T185" s="75"/>
      <c r="U185" s="75"/>
      <c r="V185" s="75"/>
      <c r="W185" s="75"/>
      <c r="X185" s="75"/>
      <c r="Y185" s="75"/>
    </row>
    <row r="186">
      <c r="A186" s="149"/>
      <c r="B186" s="149"/>
      <c r="C186" s="149"/>
      <c r="D186" s="149"/>
      <c r="E186" s="149"/>
      <c r="F186" s="75"/>
      <c r="G186" s="75"/>
      <c r="H186" s="75"/>
      <c r="I186" s="75"/>
      <c r="J186" s="75"/>
      <c r="K186" s="75"/>
      <c r="L186" s="75"/>
      <c r="M186" s="75"/>
      <c r="N186" s="75"/>
      <c r="O186" s="75"/>
      <c r="P186" s="75"/>
      <c r="Q186" s="75"/>
      <c r="R186" s="75"/>
      <c r="S186" s="75"/>
      <c r="T186" s="75"/>
      <c r="U186" s="75"/>
      <c r="V186" s="75"/>
      <c r="W186" s="75"/>
      <c r="X186" s="75"/>
      <c r="Y186" s="75"/>
    </row>
    <row r="187">
      <c r="A187" s="149"/>
      <c r="B187" s="149"/>
      <c r="C187" s="149"/>
      <c r="D187" s="149"/>
      <c r="E187" s="149"/>
      <c r="F187" s="75"/>
      <c r="G187" s="75"/>
      <c r="H187" s="75"/>
      <c r="I187" s="75"/>
      <c r="J187" s="75"/>
      <c r="K187" s="75"/>
      <c r="L187" s="75"/>
      <c r="M187" s="75"/>
      <c r="N187" s="75"/>
      <c r="O187" s="75"/>
      <c r="P187" s="75"/>
      <c r="Q187" s="75"/>
      <c r="R187" s="75"/>
      <c r="S187" s="75"/>
      <c r="T187" s="75"/>
      <c r="U187" s="75"/>
      <c r="V187" s="75"/>
      <c r="W187" s="75"/>
      <c r="X187" s="75"/>
      <c r="Y187" s="75"/>
    </row>
    <row r="188">
      <c r="A188" s="149"/>
      <c r="B188" s="149"/>
      <c r="C188" s="149"/>
      <c r="D188" s="149"/>
      <c r="E188" s="149"/>
      <c r="F188" s="75"/>
      <c r="G188" s="75"/>
      <c r="H188" s="75"/>
      <c r="I188" s="75"/>
      <c r="J188" s="75"/>
      <c r="K188" s="75"/>
      <c r="L188" s="75"/>
      <c r="M188" s="75"/>
      <c r="N188" s="75"/>
      <c r="O188" s="75"/>
      <c r="P188" s="75"/>
      <c r="Q188" s="75"/>
      <c r="R188" s="75"/>
      <c r="S188" s="75"/>
      <c r="T188" s="75"/>
      <c r="U188" s="75"/>
      <c r="V188" s="75"/>
      <c r="W188" s="75"/>
      <c r="X188" s="75"/>
      <c r="Y188" s="75"/>
    </row>
    <row r="189">
      <c r="A189" s="149"/>
      <c r="B189" s="149"/>
      <c r="C189" s="149"/>
      <c r="D189" s="149"/>
      <c r="E189" s="149"/>
      <c r="F189" s="75"/>
      <c r="G189" s="75"/>
      <c r="H189" s="75"/>
      <c r="I189" s="75"/>
      <c r="J189" s="75"/>
      <c r="K189" s="75"/>
      <c r="L189" s="75"/>
      <c r="M189" s="75"/>
      <c r="N189" s="75"/>
      <c r="O189" s="75"/>
      <c r="P189" s="75"/>
      <c r="Q189" s="75"/>
      <c r="R189" s="75"/>
      <c r="S189" s="75"/>
      <c r="T189" s="75"/>
      <c r="U189" s="75"/>
      <c r="V189" s="75"/>
      <c r="W189" s="75"/>
      <c r="X189" s="75"/>
      <c r="Y189" s="75"/>
    </row>
    <row r="190">
      <c r="A190" s="149"/>
      <c r="B190" s="149"/>
      <c r="C190" s="149"/>
      <c r="D190" s="149"/>
      <c r="E190" s="149"/>
      <c r="F190" s="75"/>
      <c r="G190" s="75"/>
      <c r="H190" s="75"/>
      <c r="I190" s="75"/>
      <c r="J190" s="75"/>
      <c r="K190" s="75"/>
      <c r="L190" s="75"/>
      <c r="M190" s="75"/>
      <c r="N190" s="75"/>
      <c r="O190" s="75"/>
      <c r="P190" s="75"/>
      <c r="Q190" s="75"/>
      <c r="R190" s="75"/>
      <c r="S190" s="75"/>
      <c r="T190" s="75"/>
      <c r="U190" s="75"/>
      <c r="V190" s="75"/>
      <c r="W190" s="75"/>
      <c r="X190" s="75"/>
      <c r="Y190" s="75"/>
    </row>
    <row r="191">
      <c r="A191" s="149"/>
      <c r="B191" s="149"/>
      <c r="C191" s="149"/>
      <c r="D191" s="149"/>
      <c r="E191" s="149"/>
      <c r="F191" s="75"/>
      <c r="G191" s="75"/>
      <c r="H191" s="75"/>
      <c r="I191" s="75"/>
      <c r="J191" s="75"/>
      <c r="K191" s="75"/>
      <c r="L191" s="75"/>
      <c r="M191" s="75"/>
      <c r="N191" s="75"/>
      <c r="O191" s="75"/>
      <c r="P191" s="75"/>
      <c r="Q191" s="75"/>
      <c r="R191" s="75"/>
      <c r="S191" s="75"/>
      <c r="T191" s="75"/>
      <c r="U191" s="75"/>
      <c r="V191" s="75"/>
      <c r="W191" s="75"/>
      <c r="X191" s="75"/>
      <c r="Y191" s="75"/>
    </row>
    <row r="192">
      <c r="A192" s="149"/>
      <c r="B192" s="149"/>
      <c r="C192" s="149"/>
      <c r="D192" s="149"/>
      <c r="E192" s="149"/>
      <c r="F192" s="75"/>
      <c r="G192" s="75"/>
      <c r="H192" s="75"/>
      <c r="I192" s="75"/>
      <c r="J192" s="75"/>
      <c r="K192" s="75"/>
      <c r="L192" s="75"/>
      <c r="M192" s="75"/>
      <c r="N192" s="75"/>
      <c r="O192" s="75"/>
      <c r="P192" s="75"/>
      <c r="Q192" s="75"/>
      <c r="R192" s="75"/>
      <c r="S192" s="75"/>
      <c r="T192" s="75"/>
      <c r="U192" s="75"/>
      <c r="V192" s="75"/>
      <c r="W192" s="75"/>
      <c r="X192" s="75"/>
      <c r="Y192" s="75"/>
    </row>
    <row r="193">
      <c r="A193" s="149"/>
      <c r="B193" s="149"/>
      <c r="C193" s="149"/>
      <c r="D193" s="149"/>
      <c r="E193" s="149"/>
      <c r="F193" s="75"/>
      <c r="G193" s="75"/>
      <c r="H193" s="75"/>
      <c r="I193" s="75"/>
      <c r="J193" s="75"/>
      <c r="K193" s="75"/>
      <c r="L193" s="75"/>
      <c r="M193" s="75"/>
      <c r="N193" s="75"/>
      <c r="O193" s="75"/>
      <c r="P193" s="75"/>
      <c r="Q193" s="75"/>
      <c r="R193" s="75"/>
      <c r="S193" s="75"/>
      <c r="T193" s="75"/>
      <c r="U193" s="75"/>
      <c r="V193" s="75"/>
      <c r="W193" s="75"/>
      <c r="X193" s="75"/>
      <c r="Y193" s="75"/>
    </row>
    <row r="194">
      <c r="A194" s="149"/>
      <c r="B194" s="149"/>
      <c r="C194" s="149"/>
      <c r="D194" s="149"/>
      <c r="E194" s="149"/>
      <c r="F194" s="75"/>
      <c r="G194" s="75"/>
      <c r="H194" s="75"/>
      <c r="I194" s="75"/>
      <c r="J194" s="75"/>
      <c r="K194" s="75"/>
      <c r="L194" s="75"/>
      <c r="M194" s="75"/>
      <c r="N194" s="75"/>
      <c r="O194" s="75"/>
      <c r="P194" s="75"/>
      <c r="Q194" s="75"/>
      <c r="R194" s="75"/>
      <c r="S194" s="75"/>
      <c r="T194" s="75"/>
      <c r="U194" s="75"/>
      <c r="V194" s="75"/>
      <c r="W194" s="75"/>
      <c r="X194" s="75"/>
      <c r="Y194" s="75"/>
    </row>
    <row r="195">
      <c r="A195" s="149"/>
      <c r="B195" s="149"/>
      <c r="C195" s="149"/>
      <c r="D195" s="149"/>
      <c r="E195" s="149"/>
      <c r="F195" s="75"/>
      <c r="G195" s="75"/>
      <c r="H195" s="75"/>
      <c r="I195" s="75"/>
      <c r="J195" s="75"/>
      <c r="K195" s="75"/>
      <c r="L195" s="75"/>
      <c r="M195" s="75"/>
      <c r="N195" s="75"/>
      <c r="O195" s="75"/>
      <c r="P195" s="75"/>
      <c r="Q195" s="75"/>
      <c r="R195" s="75"/>
      <c r="S195" s="75"/>
      <c r="T195" s="75"/>
      <c r="U195" s="75"/>
      <c r="V195" s="75"/>
      <c r="W195" s="75"/>
      <c r="X195" s="75"/>
      <c r="Y195" s="75"/>
    </row>
    <row r="196">
      <c r="A196" s="149"/>
      <c r="B196" s="149"/>
      <c r="C196" s="149"/>
      <c r="D196" s="149"/>
      <c r="E196" s="149"/>
      <c r="F196" s="75"/>
      <c r="G196" s="75"/>
      <c r="H196" s="75"/>
      <c r="I196" s="75"/>
      <c r="J196" s="75"/>
      <c r="K196" s="75"/>
      <c r="L196" s="75"/>
      <c r="M196" s="75"/>
      <c r="N196" s="75"/>
      <c r="O196" s="75"/>
      <c r="P196" s="75"/>
      <c r="Q196" s="75"/>
      <c r="R196" s="75"/>
      <c r="S196" s="75"/>
      <c r="T196" s="75"/>
      <c r="U196" s="75"/>
      <c r="V196" s="75"/>
      <c r="W196" s="75"/>
      <c r="X196" s="75"/>
      <c r="Y196" s="75"/>
    </row>
    <row r="197">
      <c r="A197" s="149"/>
      <c r="B197" s="149"/>
      <c r="C197" s="149"/>
      <c r="D197" s="149"/>
      <c r="E197" s="149"/>
      <c r="F197" s="75"/>
      <c r="G197" s="75"/>
      <c r="H197" s="75"/>
      <c r="I197" s="75"/>
      <c r="J197" s="75"/>
      <c r="K197" s="75"/>
      <c r="L197" s="75"/>
      <c r="M197" s="75"/>
      <c r="N197" s="75"/>
      <c r="O197" s="75"/>
      <c r="P197" s="75"/>
      <c r="Q197" s="75"/>
      <c r="R197" s="75"/>
      <c r="S197" s="75"/>
      <c r="T197" s="75"/>
      <c r="U197" s="75"/>
      <c r="V197" s="75"/>
      <c r="W197" s="75"/>
      <c r="X197" s="75"/>
      <c r="Y197" s="75"/>
    </row>
    <row r="198">
      <c r="A198" s="149"/>
      <c r="B198" s="149"/>
      <c r="C198" s="149"/>
      <c r="D198" s="149"/>
      <c r="E198" s="149"/>
      <c r="F198" s="75"/>
      <c r="G198" s="75"/>
      <c r="H198" s="75"/>
      <c r="I198" s="75"/>
      <c r="J198" s="75"/>
      <c r="K198" s="75"/>
      <c r="L198" s="75"/>
      <c r="M198" s="75"/>
      <c r="N198" s="75"/>
      <c r="O198" s="75"/>
      <c r="P198" s="75"/>
      <c r="Q198" s="75"/>
      <c r="R198" s="75"/>
      <c r="S198" s="75"/>
      <c r="T198" s="75"/>
      <c r="U198" s="75"/>
      <c r="V198" s="75"/>
      <c r="W198" s="75"/>
      <c r="X198" s="75"/>
      <c r="Y198" s="75"/>
    </row>
    <row r="199">
      <c r="A199" s="149"/>
      <c r="B199" s="149"/>
      <c r="C199" s="149"/>
      <c r="D199" s="149"/>
      <c r="E199" s="149"/>
      <c r="F199" s="75"/>
      <c r="G199" s="75"/>
      <c r="H199" s="75"/>
      <c r="I199" s="75"/>
      <c r="J199" s="75"/>
      <c r="K199" s="75"/>
      <c r="L199" s="75"/>
      <c r="M199" s="75"/>
      <c r="N199" s="75"/>
      <c r="O199" s="75"/>
      <c r="P199" s="75"/>
      <c r="Q199" s="75"/>
      <c r="R199" s="75"/>
      <c r="S199" s="75"/>
      <c r="T199" s="75"/>
      <c r="U199" s="75"/>
      <c r="V199" s="75"/>
      <c r="W199" s="75"/>
      <c r="X199" s="75"/>
      <c r="Y199" s="75"/>
    </row>
    <row r="200">
      <c r="A200" s="149"/>
      <c r="B200" s="149"/>
      <c r="C200" s="149"/>
      <c r="D200" s="149"/>
      <c r="E200" s="149"/>
      <c r="F200" s="75"/>
      <c r="G200" s="75"/>
      <c r="H200" s="75"/>
      <c r="I200" s="75"/>
      <c r="J200" s="75"/>
      <c r="K200" s="75"/>
      <c r="L200" s="75"/>
      <c r="M200" s="75"/>
      <c r="N200" s="75"/>
      <c r="O200" s="75"/>
      <c r="P200" s="75"/>
      <c r="Q200" s="75"/>
      <c r="R200" s="75"/>
      <c r="S200" s="75"/>
      <c r="T200" s="75"/>
      <c r="U200" s="75"/>
      <c r="V200" s="75"/>
      <c r="W200" s="75"/>
      <c r="X200" s="75"/>
      <c r="Y200" s="75"/>
    </row>
    <row r="201">
      <c r="A201" s="149"/>
      <c r="B201" s="149"/>
      <c r="C201" s="149"/>
      <c r="D201" s="149"/>
      <c r="E201" s="149"/>
      <c r="F201" s="75"/>
      <c r="G201" s="75"/>
      <c r="H201" s="75"/>
      <c r="I201" s="75"/>
      <c r="J201" s="75"/>
      <c r="K201" s="75"/>
      <c r="L201" s="75"/>
      <c r="M201" s="75"/>
      <c r="N201" s="75"/>
      <c r="O201" s="75"/>
      <c r="P201" s="75"/>
      <c r="Q201" s="75"/>
      <c r="R201" s="75"/>
      <c r="S201" s="75"/>
      <c r="T201" s="75"/>
      <c r="U201" s="75"/>
      <c r="V201" s="75"/>
      <c r="W201" s="75"/>
      <c r="X201" s="75"/>
      <c r="Y201" s="75"/>
    </row>
    <row r="202">
      <c r="A202" s="149"/>
      <c r="B202" s="149"/>
      <c r="C202" s="149"/>
      <c r="D202" s="149"/>
      <c r="E202" s="149"/>
      <c r="F202" s="75"/>
      <c r="G202" s="75"/>
      <c r="H202" s="75"/>
      <c r="I202" s="75"/>
      <c r="J202" s="75"/>
      <c r="K202" s="75"/>
      <c r="L202" s="75"/>
      <c r="M202" s="75"/>
      <c r="N202" s="75"/>
      <c r="O202" s="75"/>
      <c r="P202" s="75"/>
      <c r="Q202" s="75"/>
      <c r="R202" s="75"/>
      <c r="S202" s="75"/>
      <c r="T202" s="75"/>
      <c r="U202" s="75"/>
      <c r="V202" s="75"/>
      <c r="W202" s="75"/>
      <c r="X202" s="75"/>
      <c r="Y202" s="75"/>
    </row>
    <row r="203">
      <c r="A203" s="149"/>
      <c r="B203" s="149"/>
      <c r="C203" s="149"/>
      <c r="D203" s="149"/>
      <c r="E203" s="149"/>
      <c r="F203" s="75"/>
      <c r="G203" s="75"/>
      <c r="H203" s="75"/>
      <c r="I203" s="75"/>
      <c r="J203" s="75"/>
      <c r="K203" s="75"/>
      <c r="L203" s="75"/>
      <c r="M203" s="75"/>
      <c r="N203" s="75"/>
      <c r="O203" s="75"/>
      <c r="P203" s="75"/>
      <c r="Q203" s="75"/>
      <c r="R203" s="75"/>
      <c r="S203" s="75"/>
      <c r="T203" s="75"/>
      <c r="U203" s="75"/>
      <c r="V203" s="75"/>
      <c r="W203" s="75"/>
      <c r="X203" s="75"/>
      <c r="Y203" s="75"/>
    </row>
    <row r="204">
      <c r="A204" s="149"/>
      <c r="B204" s="149"/>
      <c r="C204" s="149"/>
      <c r="D204" s="149"/>
      <c r="E204" s="149"/>
      <c r="F204" s="75"/>
      <c r="G204" s="75"/>
      <c r="H204" s="75"/>
      <c r="I204" s="75"/>
      <c r="J204" s="75"/>
      <c r="K204" s="75"/>
      <c r="L204" s="75"/>
      <c r="M204" s="75"/>
      <c r="N204" s="75"/>
      <c r="O204" s="75"/>
      <c r="P204" s="75"/>
      <c r="Q204" s="75"/>
      <c r="R204" s="75"/>
      <c r="S204" s="75"/>
      <c r="T204" s="75"/>
      <c r="U204" s="75"/>
      <c r="V204" s="75"/>
      <c r="W204" s="75"/>
      <c r="X204" s="75"/>
      <c r="Y204" s="75"/>
    </row>
    <row r="205">
      <c r="A205" s="149"/>
      <c r="B205" s="149"/>
      <c r="C205" s="149"/>
      <c r="D205" s="149"/>
      <c r="E205" s="149"/>
      <c r="F205" s="75"/>
      <c r="G205" s="75"/>
      <c r="H205" s="75"/>
      <c r="I205" s="75"/>
      <c r="J205" s="75"/>
      <c r="K205" s="75"/>
      <c r="L205" s="75"/>
      <c r="M205" s="75"/>
      <c r="N205" s="75"/>
      <c r="O205" s="75"/>
      <c r="P205" s="75"/>
      <c r="Q205" s="75"/>
      <c r="R205" s="75"/>
      <c r="S205" s="75"/>
      <c r="T205" s="75"/>
      <c r="U205" s="75"/>
      <c r="V205" s="75"/>
      <c r="W205" s="75"/>
      <c r="X205" s="75"/>
      <c r="Y205" s="75"/>
    </row>
    <row r="206">
      <c r="A206" s="149"/>
      <c r="B206" s="149"/>
      <c r="C206" s="149"/>
      <c r="D206" s="149"/>
      <c r="E206" s="149"/>
      <c r="F206" s="75"/>
      <c r="G206" s="75"/>
      <c r="H206" s="75"/>
      <c r="I206" s="75"/>
      <c r="J206" s="75"/>
      <c r="K206" s="75"/>
      <c r="L206" s="75"/>
      <c r="M206" s="75"/>
      <c r="N206" s="75"/>
      <c r="O206" s="75"/>
      <c r="P206" s="75"/>
      <c r="Q206" s="75"/>
      <c r="R206" s="75"/>
      <c r="S206" s="75"/>
      <c r="T206" s="75"/>
      <c r="U206" s="75"/>
      <c r="V206" s="75"/>
      <c r="W206" s="75"/>
      <c r="X206" s="75"/>
      <c r="Y206" s="75"/>
    </row>
    <row r="207">
      <c r="A207" s="149"/>
      <c r="B207" s="149"/>
      <c r="C207" s="149"/>
      <c r="D207" s="149"/>
      <c r="E207" s="149"/>
      <c r="F207" s="75"/>
      <c r="G207" s="75"/>
      <c r="H207" s="75"/>
      <c r="I207" s="75"/>
      <c r="J207" s="75"/>
      <c r="K207" s="75"/>
      <c r="L207" s="75"/>
      <c r="M207" s="75"/>
      <c r="N207" s="75"/>
      <c r="O207" s="75"/>
      <c r="P207" s="75"/>
      <c r="Q207" s="75"/>
      <c r="R207" s="75"/>
      <c r="S207" s="75"/>
      <c r="T207" s="75"/>
      <c r="U207" s="75"/>
      <c r="V207" s="75"/>
      <c r="W207" s="75"/>
      <c r="X207" s="75"/>
      <c r="Y207" s="75"/>
    </row>
    <row r="208">
      <c r="A208" s="149"/>
      <c r="B208" s="149"/>
      <c r="C208" s="149"/>
      <c r="D208" s="149"/>
      <c r="E208" s="149"/>
      <c r="F208" s="75"/>
      <c r="G208" s="75"/>
      <c r="H208" s="75"/>
      <c r="I208" s="75"/>
      <c r="J208" s="75"/>
      <c r="K208" s="75"/>
      <c r="L208" s="75"/>
      <c r="M208" s="75"/>
      <c r="N208" s="75"/>
      <c r="O208" s="75"/>
      <c r="P208" s="75"/>
      <c r="Q208" s="75"/>
      <c r="R208" s="75"/>
      <c r="S208" s="75"/>
      <c r="T208" s="75"/>
      <c r="U208" s="75"/>
      <c r="V208" s="75"/>
      <c r="W208" s="75"/>
      <c r="X208" s="75"/>
      <c r="Y208" s="75"/>
    </row>
    <row r="209">
      <c r="A209" s="149"/>
      <c r="B209" s="149"/>
      <c r="C209" s="149"/>
      <c r="D209" s="149"/>
      <c r="E209" s="149"/>
      <c r="F209" s="75"/>
      <c r="G209" s="75"/>
      <c r="H209" s="75"/>
      <c r="I209" s="75"/>
      <c r="J209" s="75"/>
      <c r="K209" s="75"/>
      <c r="L209" s="75"/>
      <c r="M209" s="75"/>
      <c r="N209" s="75"/>
      <c r="O209" s="75"/>
      <c r="P209" s="75"/>
      <c r="Q209" s="75"/>
      <c r="R209" s="75"/>
      <c r="S209" s="75"/>
      <c r="T209" s="75"/>
      <c r="U209" s="75"/>
      <c r="V209" s="75"/>
      <c r="W209" s="75"/>
      <c r="X209" s="75"/>
      <c r="Y209" s="75"/>
    </row>
    <row r="210">
      <c r="A210" s="149"/>
      <c r="B210" s="149"/>
      <c r="C210" s="149"/>
      <c r="D210" s="149"/>
      <c r="E210" s="149"/>
      <c r="F210" s="75"/>
      <c r="G210" s="75"/>
      <c r="H210" s="75"/>
      <c r="I210" s="75"/>
      <c r="J210" s="75"/>
      <c r="K210" s="75"/>
      <c r="L210" s="75"/>
      <c r="M210" s="75"/>
      <c r="N210" s="75"/>
      <c r="O210" s="75"/>
      <c r="P210" s="75"/>
      <c r="Q210" s="75"/>
      <c r="R210" s="75"/>
      <c r="S210" s="75"/>
      <c r="T210" s="75"/>
      <c r="U210" s="75"/>
      <c r="V210" s="75"/>
      <c r="W210" s="75"/>
      <c r="X210" s="75"/>
      <c r="Y210" s="75"/>
    </row>
    <row r="211">
      <c r="A211" s="149"/>
      <c r="B211" s="149"/>
      <c r="C211" s="149"/>
      <c r="D211" s="149"/>
      <c r="E211" s="149"/>
      <c r="F211" s="75"/>
      <c r="G211" s="75"/>
      <c r="H211" s="75"/>
      <c r="I211" s="75"/>
      <c r="J211" s="75"/>
      <c r="K211" s="75"/>
      <c r="L211" s="75"/>
      <c r="M211" s="75"/>
      <c r="N211" s="75"/>
      <c r="O211" s="75"/>
      <c r="P211" s="75"/>
      <c r="Q211" s="75"/>
      <c r="R211" s="75"/>
      <c r="S211" s="75"/>
      <c r="T211" s="75"/>
      <c r="U211" s="75"/>
      <c r="V211" s="75"/>
      <c r="W211" s="75"/>
      <c r="X211" s="75"/>
      <c r="Y211" s="75"/>
    </row>
    <row r="212">
      <c r="A212" s="149"/>
      <c r="B212" s="149"/>
      <c r="C212" s="149"/>
      <c r="D212" s="149"/>
      <c r="E212" s="149"/>
      <c r="F212" s="75"/>
      <c r="G212" s="75"/>
      <c r="H212" s="75"/>
      <c r="I212" s="75"/>
      <c r="J212" s="75"/>
      <c r="K212" s="75"/>
      <c r="L212" s="75"/>
      <c r="M212" s="75"/>
      <c r="N212" s="75"/>
      <c r="O212" s="75"/>
      <c r="P212" s="75"/>
      <c r="Q212" s="75"/>
      <c r="R212" s="75"/>
      <c r="S212" s="75"/>
      <c r="T212" s="75"/>
      <c r="U212" s="75"/>
      <c r="V212" s="75"/>
      <c r="W212" s="75"/>
      <c r="X212" s="75"/>
      <c r="Y212" s="75"/>
    </row>
    <row r="213">
      <c r="A213" s="149"/>
      <c r="B213" s="149"/>
      <c r="C213" s="149"/>
      <c r="D213" s="149"/>
      <c r="E213" s="149"/>
      <c r="F213" s="75"/>
      <c r="G213" s="75"/>
      <c r="H213" s="75"/>
      <c r="I213" s="75"/>
      <c r="J213" s="75"/>
      <c r="K213" s="75"/>
      <c r="L213" s="75"/>
      <c r="M213" s="75"/>
      <c r="N213" s="75"/>
      <c r="O213" s="75"/>
      <c r="P213" s="75"/>
      <c r="Q213" s="75"/>
      <c r="R213" s="75"/>
      <c r="S213" s="75"/>
      <c r="T213" s="75"/>
      <c r="U213" s="75"/>
      <c r="V213" s="75"/>
      <c r="W213" s="75"/>
      <c r="X213" s="75"/>
      <c r="Y213" s="75"/>
    </row>
    <row r="214">
      <c r="A214" s="149"/>
      <c r="B214" s="149"/>
      <c r="C214" s="149"/>
      <c r="D214" s="149"/>
      <c r="E214" s="149"/>
      <c r="F214" s="75"/>
      <c r="G214" s="75"/>
      <c r="H214" s="75"/>
      <c r="I214" s="75"/>
      <c r="J214" s="75"/>
      <c r="K214" s="75"/>
      <c r="L214" s="75"/>
      <c r="M214" s="75"/>
      <c r="N214" s="75"/>
      <c r="O214" s="75"/>
      <c r="P214" s="75"/>
      <c r="Q214" s="75"/>
      <c r="R214" s="75"/>
      <c r="S214" s="75"/>
      <c r="T214" s="75"/>
      <c r="U214" s="75"/>
      <c r="V214" s="75"/>
      <c r="W214" s="75"/>
      <c r="X214" s="75"/>
      <c r="Y214" s="75"/>
    </row>
    <row r="215">
      <c r="A215" s="149"/>
      <c r="B215" s="149"/>
      <c r="C215" s="149"/>
      <c r="D215" s="149"/>
      <c r="E215" s="149"/>
      <c r="F215" s="75"/>
      <c r="G215" s="75"/>
      <c r="H215" s="75"/>
      <c r="I215" s="75"/>
      <c r="J215" s="75"/>
      <c r="K215" s="75"/>
      <c r="L215" s="75"/>
      <c r="M215" s="75"/>
      <c r="N215" s="75"/>
      <c r="O215" s="75"/>
      <c r="P215" s="75"/>
      <c r="Q215" s="75"/>
      <c r="R215" s="75"/>
      <c r="S215" s="75"/>
      <c r="T215" s="75"/>
      <c r="U215" s="75"/>
      <c r="V215" s="75"/>
      <c r="W215" s="75"/>
      <c r="X215" s="75"/>
      <c r="Y215" s="75"/>
    </row>
    <row r="216">
      <c r="A216" s="149"/>
      <c r="B216" s="149"/>
      <c r="C216" s="149"/>
      <c r="D216" s="149"/>
      <c r="E216" s="149"/>
      <c r="F216" s="75"/>
      <c r="G216" s="75"/>
      <c r="H216" s="75"/>
      <c r="I216" s="75"/>
      <c r="J216" s="75"/>
      <c r="K216" s="75"/>
      <c r="L216" s="75"/>
      <c r="M216" s="75"/>
      <c r="N216" s="75"/>
      <c r="O216" s="75"/>
      <c r="P216" s="75"/>
      <c r="Q216" s="75"/>
      <c r="R216" s="75"/>
      <c r="S216" s="75"/>
      <c r="T216" s="75"/>
      <c r="U216" s="75"/>
      <c r="V216" s="75"/>
      <c r="W216" s="75"/>
      <c r="X216" s="75"/>
      <c r="Y216" s="75"/>
    </row>
    <row r="217">
      <c r="A217" s="149"/>
      <c r="B217" s="149"/>
      <c r="C217" s="149"/>
      <c r="D217" s="149"/>
      <c r="E217" s="149"/>
      <c r="F217" s="75"/>
      <c r="G217" s="75"/>
      <c r="H217" s="75"/>
      <c r="I217" s="75"/>
      <c r="J217" s="75"/>
      <c r="K217" s="75"/>
      <c r="L217" s="75"/>
      <c r="M217" s="75"/>
      <c r="N217" s="75"/>
      <c r="O217" s="75"/>
      <c r="P217" s="75"/>
      <c r="Q217" s="75"/>
      <c r="R217" s="75"/>
      <c r="S217" s="75"/>
      <c r="T217" s="75"/>
      <c r="U217" s="75"/>
      <c r="V217" s="75"/>
      <c r="W217" s="75"/>
      <c r="X217" s="75"/>
      <c r="Y217" s="75"/>
    </row>
    <row r="218">
      <c r="A218" s="149"/>
      <c r="B218" s="149"/>
      <c r="C218" s="149"/>
      <c r="D218" s="149"/>
      <c r="E218" s="149"/>
      <c r="F218" s="75"/>
      <c r="G218" s="75"/>
      <c r="H218" s="75"/>
      <c r="I218" s="75"/>
      <c r="J218" s="75"/>
      <c r="K218" s="75"/>
      <c r="L218" s="75"/>
      <c r="M218" s="75"/>
      <c r="N218" s="75"/>
      <c r="O218" s="75"/>
      <c r="P218" s="75"/>
      <c r="Q218" s="75"/>
      <c r="R218" s="75"/>
      <c r="S218" s="75"/>
      <c r="T218" s="75"/>
      <c r="U218" s="75"/>
      <c r="V218" s="75"/>
      <c r="W218" s="75"/>
      <c r="X218" s="75"/>
      <c r="Y218" s="75"/>
    </row>
    <row r="219">
      <c r="A219" s="149"/>
      <c r="B219" s="149"/>
      <c r="C219" s="149"/>
      <c r="D219" s="149"/>
      <c r="E219" s="149"/>
      <c r="F219" s="75"/>
      <c r="G219" s="75"/>
      <c r="H219" s="75"/>
      <c r="I219" s="75"/>
      <c r="J219" s="75"/>
      <c r="K219" s="75"/>
      <c r="L219" s="75"/>
      <c r="M219" s="75"/>
      <c r="N219" s="75"/>
      <c r="O219" s="75"/>
      <c r="P219" s="75"/>
      <c r="Q219" s="75"/>
      <c r="R219" s="75"/>
      <c r="S219" s="75"/>
      <c r="T219" s="75"/>
      <c r="U219" s="75"/>
      <c r="V219" s="75"/>
      <c r="W219" s="75"/>
      <c r="X219" s="75"/>
      <c r="Y219" s="75"/>
    </row>
    <row r="220">
      <c r="A220" s="149"/>
      <c r="B220" s="149"/>
      <c r="C220" s="149"/>
      <c r="D220" s="149"/>
      <c r="E220" s="149"/>
      <c r="F220" s="75"/>
      <c r="G220" s="75"/>
      <c r="H220" s="75"/>
      <c r="I220" s="75"/>
      <c r="J220" s="75"/>
      <c r="K220" s="75"/>
      <c r="L220" s="75"/>
      <c r="M220" s="75"/>
      <c r="N220" s="75"/>
      <c r="O220" s="75"/>
      <c r="P220" s="75"/>
      <c r="Q220" s="75"/>
      <c r="R220" s="75"/>
      <c r="S220" s="75"/>
      <c r="T220" s="75"/>
      <c r="U220" s="75"/>
      <c r="V220" s="75"/>
      <c r="W220" s="75"/>
      <c r="X220" s="75"/>
      <c r="Y220" s="75"/>
    </row>
    <row r="221">
      <c r="A221" s="149"/>
      <c r="B221" s="149"/>
      <c r="C221" s="149"/>
      <c r="D221" s="149"/>
      <c r="E221" s="149"/>
      <c r="F221" s="75"/>
      <c r="G221" s="75"/>
      <c r="H221" s="75"/>
      <c r="I221" s="75"/>
      <c r="J221" s="75"/>
      <c r="K221" s="75"/>
      <c r="L221" s="75"/>
      <c r="M221" s="75"/>
      <c r="N221" s="75"/>
      <c r="O221" s="75"/>
      <c r="P221" s="75"/>
      <c r="Q221" s="75"/>
      <c r="R221" s="75"/>
      <c r="S221" s="75"/>
      <c r="T221" s="75"/>
      <c r="U221" s="75"/>
      <c r="V221" s="75"/>
      <c r="W221" s="75"/>
      <c r="X221" s="75"/>
      <c r="Y221" s="75"/>
    </row>
    <row r="222">
      <c r="A222" s="149"/>
      <c r="B222" s="149"/>
      <c r="C222" s="149"/>
      <c r="D222" s="149"/>
      <c r="E222" s="149"/>
      <c r="F222" s="75"/>
      <c r="G222" s="75"/>
      <c r="H222" s="75"/>
      <c r="I222" s="75"/>
      <c r="J222" s="75"/>
      <c r="K222" s="75"/>
      <c r="L222" s="75"/>
      <c r="M222" s="75"/>
      <c r="N222" s="75"/>
      <c r="O222" s="75"/>
      <c r="P222" s="75"/>
      <c r="Q222" s="75"/>
      <c r="R222" s="75"/>
      <c r="S222" s="75"/>
      <c r="T222" s="75"/>
      <c r="U222" s="75"/>
      <c r="V222" s="75"/>
      <c r="W222" s="75"/>
      <c r="X222" s="75"/>
      <c r="Y222" s="75"/>
    </row>
    <row r="223">
      <c r="A223" s="149"/>
      <c r="B223" s="149"/>
      <c r="C223" s="149"/>
      <c r="D223" s="149"/>
      <c r="E223" s="149"/>
      <c r="F223" s="75"/>
      <c r="G223" s="75"/>
      <c r="H223" s="75"/>
      <c r="I223" s="75"/>
      <c r="J223" s="75"/>
      <c r="K223" s="75"/>
      <c r="L223" s="75"/>
      <c r="M223" s="75"/>
      <c r="N223" s="75"/>
      <c r="O223" s="75"/>
      <c r="P223" s="75"/>
      <c r="Q223" s="75"/>
      <c r="R223" s="75"/>
      <c r="S223" s="75"/>
      <c r="T223" s="75"/>
      <c r="U223" s="75"/>
      <c r="V223" s="75"/>
      <c r="W223" s="75"/>
      <c r="X223" s="75"/>
      <c r="Y223" s="75"/>
    </row>
    <row r="224">
      <c r="A224" s="149"/>
      <c r="B224" s="149"/>
      <c r="C224" s="149"/>
      <c r="D224" s="149"/>
      <c r="E224" s="149"/>
      <c r="F224" s="75"/>
      <c r="G224" s="75"/>
      <c r="H224" s="75"/>
      <c r="I224" s="75"/>
      <c r="J224" s="75"/>
      <c r="K224" s="75"/>
      <c r="L224" s="75"/>
      <c r="M224" s="75"/>
      <c r="N224" s="75"/>
      <c r="O224" s="75"/>
      <c r="P224" s="75"/>
      <c r="Q224" s="75"/>
      <c r="R224" s="75"/>
      <c r="S224" s="75"/>
      <c r="T224" s="75"/>
      <c r="U224" s="75"/>
      <c r="V224" s="75"/>
      <c r="W224" s="75"/>
      <c r="X224" s="75"/>
      <c r="Y224" s="75"/>
    </row>
    <row r="225">
      <c r="A225" s="149"/>
      <c r="B225" s="149"/>
      <c r="C225" s="149"/>
      <c r="D225" s="149"/>
      <c r="E225" s="149"/>
      <c r="F225" s="75"/>
      <c r="G225" s="75"/>
      <c r="H225" s="75"/>
      <c r="I225" s="75"/>
      <c r="J225" s="75"/>
      <c r="K225" s="75"/>
      <c r="L225" s="75"/>
      <c r="M225" s="75"/>
      <c r="N225" s="75"/>
      <c r="O225" s="75"/>
      <c r="P225" s="75"/>
      <c r="Q225" s="75"/>
      <c r="R225" s="75"/>
      <c r="S225" s="75"/>
      <c r="T225" s="75"/>
      <c r="U225" s="75"/>
      <c r="V225" s="75"/>
      <c r="W225" s="75"/>
      <c r="X225" s="75"/>
      <c r="Y225" s="75"/>
    </row>
    <row r="226">
      <c r="A226" s="149"/>
      <c r="B226" s="149"/>
      <c r="C226" s="149"/>
      <c r="D226" s="149"/>
      <c r="E226" s="149"/>
      <c r="F226" s="75"/>
      <c r="G226" s="75"/>
      <c r="H226" s="75"/>
      <c r="I226" s="75"/>
      <c r="J226" s="75"/>
      <c r="K226" s="75"/>
      <c r="L226" s="75"/>
      <c r="M226" s="75"/>
      <c r="N226" s="75"/>
      <c r="O226" s="75"/>
      <c r="P226" s="75"/>
      <c r="Q226" s="75"/>
      <c r="R226" s="75"/>
      <c r="S226" s="75"/>
      <c r="T226" s="75"/>
      <c r="U226" s="75"/>
      <c r="V226" s="75"/>
      <c r="W226" s="75"/>
      <c r="X226" s="75"/>
      <c r="Y226" s="75"/>
    </row>
    <row r="227">
      <c r="A227" s="149"/>
      <c r="B227" s="149"/>
      <c r="C227" s="149"/>
      <c r="D227" s="149"/>
      <c r="E227" s="149"/>
      <c r="F227" s="75"/>
      <c r="G227" s="75"/>
      <c r="H227" s="75"/>
      <c r="I227" s="75"/>
      <c r="J227" s="75"/>
      <c r="K227" s="75"/>
      <c r="L227" s="75"/>
      <c r="M227" s="75"/>
      <c r="N227" s="75"/>
      <c r="O227" s="75"/>
      <c r="P227" s="75"/>
      <c r="Q227" s="75"/>
      <c r="R227" s="75"/>
      <c r="S227" s="75"/>
      <c r="T227" s="75"/>
      <c r="U227" s="75"/>
      <c r="V227" s="75"/>
      <c r="W227" s="75"/>
      <c r="X227" s="75"/>
      <c r="Y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row>
    <row r="999">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5" t="s">
        <v>26</v>
      </c>
      <c r="B1" s="156" t="s">
        <v>24</v>
      </c>
      <c r="C1" s="156" t="s">
        <v>25</v>
      </c>
      <c r="D1" s="156" t="s">
        <v>176</v>
      </c>
      <c r="E1" s="156" t="s">
        <v>177</v>
      </c>
      <c r="F1" s="156" t="s">
        <v>178</v>
      </c>
      <c r="G1" s="156" t="s">
        <v>179</v>
      </c>
    </row>
    <row r="2">
      <c r="A2" s="157" t="s">
        <v>180</v>
      </c>
      <c r="B2" s="108" t="s">
        <v>54</v>
      </c>
      <c r="C2" s="108" t="s">
        <v>55</v>
      </c>
      <c r="D2" s="108">
        <v>133210.0</v>
      </c>
      <c r="E2" s="158">
        <f t="array" ref="E2">INDEX(Haupt!D:D,MATCH(1,(Haupt!A:A=B2)*(Haupt!B:B=C2),0))</f>
        <v>11</v>
      </c>
      <c r="F2" s="159">
        <f t="shared" ref="F2:F402" si="1">(E2*1000)/D2</f>
        <v>0.08257638315</v>
      </c>
      <c r="G2" s="160">
        <v>1051.0</v>
      </c>
    </row>
    <row r="3">
      <c r="A3" s="157" t="s">
        <v>183</v>
      </c>
      <c r="B3" s="108" t="s">
        <v>94</v>
      </c>
      <c r="C3" s="108" t="s">
        <v>95</v>
      </c>
      <c r="D3" s="108">
        <v>89504.0</v>
      </c>
      <c r="E3" s="158">
        <f t="array" ref="E3">INDEX(Haupt!D:D,MATCH(1,(Haupt!A:A=B3)*(Haupt!B:B=C3),0))</f>
        <v>13</v>
      </c>
      <c r="F3" s="159">
        <f t="shared" si="1"/>
        <v>0.1452449053</v>
      </c>
      <c r="G3" s="160">
        <v>1001.0</v>
      </c>
    </row>
    <row r="4">
      <c r="A4" s="157" t="s">
        <v>185</v>
      </c>
      <c r="B4" s="108" t="s">
        <v>115</v>
      </c>
      <c r="C4" s="108" t="s">
        <v>55</v>
      </c>
      <c r="D4" s="108">
        <v>197264.0</v>
      </c>
      <c r="E4" s="158">
        <f t="array" ref="E4">INDEX(Haupt!D:D,MATCH(1,(Haupt!A:A=B4)*(Haupt!B:B=C4),0))</f>
        <v>24</v>
      </c>
      <c r="F4" s="159">
        <f t="shared" si="1"/>
        <v>0.1216643686</v>
      </c>
      <c r="G4" s="160">
        <v>1053.0</v>
      </c>
    </row>
    <row r="5">
      <c r="A5" s="157" t="s">
        <v>187</v>
      </c>
      <c r="B5" s="108" t="s">
        <v>117</v>
      </c>
      <c r="C5" s="108" t="s">
        <v>95</v>
      </c>
      <c r="D5" s="108">
        <v>247548.0</v>
      </c>
      <c r="E5" s="158">
        <f t="array" ref="E5">INDEX(Haupt!D:D,MATCH(1,(Haupt!A:A=B5)*(Haupt!B:B=C5),0))</f>
        <v>36</v>
      </c>
      <c r="F5" s="159">
        <f t="shared" si="1"/>
        <v>0.1454263416</v>
      </c>
      <c r="G5" s="160">
        <v>1002.0</v>
      </c>
    </row>
    <row r="6">
      <c r="A6" s="157" t="s">
        <v>188</v>
      </c>
      <c r="B6" s="108" t="s">
        <v>123</v>
      </c>
      <c r="C6" s="108" t="s">
        <v>95</v>
      </c>
      <c r="D6" s="108">
        <v>217198.0</v>
      </c>
      <c r="E6" s="158">
        <f t="array" ref="E6">INDEX(Haupt!D:D,MATCH(1,(Haupt!A:A=B6)*(Haupt!B:B=C6),0))</f>
        <v>43</v>
      </c>
      <c r="F6" s="159">
        <f t="shared" si="1"/>
        <v>0.1979760403</v>
      </c>
      <c r="G6" s="160">
        <v>1003.0</v>
      </c>
    </row>
    <row r="7">
      <c r="A7" s="157" t="s">
        <v>190</v>
      </c>
      <c r="B7" s="108" t="s">
        <v>129</v>
      </c>
      <c r="C7" s="108" t="s">
        <v>95</v>
      </c>
      <c r="D7" s="108">
        <v>79487.0</v>
      </c>
      <c r="E7" s="158">
        <f t="array" ref="E7">INDEX(Haupt!D:D,MATCH(1,(Haupt!A:A=B7)*(Haupt!B:B=C7),0))</f>
        <v>7</v>
      </c>
      <c r="F7" s="159">
        <f t="shared" si="1"/>
        <v>0.08806471498</v>
      </c>
      <c r="G7" s="160">
        <v>1004.0</v>
      </c>
    </row>
    <row r="8">
      <c r="A8" s="157" t="s">
        <v>193</v>
      </c>
      <c r="B8" s="108" t="s">
        <v>134</v>
      </c>
      <c r="C8" s="108" t="s">
        <v>55</v>
      </c>
      <c r="D8" s="108">
        <v>165507.0</v>
      </c>
      <c r="E8" s="158">
        <f t="array" ref="E8">INDEX(Haupt!D:D,MATCH(1,(Haupt!A:A=B8)*(Haupt!B:B=C8),0))</f>
        <v>16</v>
      </c>
      <c r="F8" s="159">
        <f t="shared" si="1"/>
        <v>0.09667264829</v>
      </c>
      <c r="G8" s="160">
        <v>1054.0</v>
      </c>
    </row>
    <row r="9">
      <c r="A9" s="157" t="s">
        <v>194</v>
      </c>
      <c r="B9" s="108" t="s">
        <v>137</v>
      </c>
      <c r="C9" s="108" t="s">
        <v>55</v>
      </c>
      <c r="D9" s="108">
        <v>200581.0</v>
      </c>
      <c r="E9" s="158">
        <f t="array" ref="E9">INDEX(Haupt!D:D,MATCH(1,(Haupt!A:A=B9)*(Haupt!B:B=C9),0))</f>
        <v>11</v>
      </c>
      <c r="F9" s="159">
        <f t="shared" si="1"/>
        <v>0.0548406878</v>
      </c>
      <c r="G9" s="160">
        <v>1055.0</v>
      </c>
    </row>
    <row r="10">
      <c r="A10" s="157" t="s">
        <v>197</v>
      </c>
      <c r="B10" s="108" t="s">
        <v>145</v>
      </c>
      <c r="C10" s="108" t="s">
        <v>55</v>
      </c>
      <c r="D10" s="108">
        <v>314391.0</v>
      </c>
      <c r="E10" s="158">
        <f t="array" ref="E10">INDEX(Haupt!D:D,MATCH(1,(Haupt!A:A=B10)*(Haupt!B:B=C10),0))</f>
        <v>76</v>
      </c>
      <c r="F10" s="159">
        <f t="shared" si="1"/>
        <v>0.2417371999</v>
      </c>
      <c r="G10" s="160">
        <v>1056.0</v>
      </c>
    </row>
    <row r="11">
      <c r="A11" s="157" t="s">
        <v>198</v>
      </c>
      <c r="B11" s="108" t="s">
        <v>148</v>
      </c>
      <c r="C11" s="108" t="s">
        <v>55</v>
      </c>
      <c r="D11" s="108">
        <v>128647.0</v>
      </c>
      <c r="E11" s="158">
        <f t="array" ref="E11">INDEX(Haupt!D:D,MATCH(1,(Haupt!A:A=B11)*(Haupt!B:B=C11),0))</f>
        <v>11</v>
      </c>
      <c r="F11" s="159">
        <f t="shared" si="1"/>
        <v>0.08550529744</v>
      </c>
      <c r="G11" s="160">
        <v>1057.0</v>
      </c>
    </row>
    <row r="12">
      <c r="A12" s="157" t="s">
        <v>199</v>
      </c>
      <c r="B12" s="108" t="s">
        <v>150</v>
      </c>
      <c r="C12" s="108" t="s">
        <v>55</v>
      </c>
      <c r="D12" s="108">
        <v>272775.0</v>
      </c>
      <c r="E12" s="158">
        <f t="array" ref="E12">INDEX(Haupt!D:D,MATCH(1,(Haupt!A:A=B12)*(Haupt!B:B=C12),0))</f>
        <v>24</v>
      </c>
      <c r="F12" s="159">
        <f t="shared" si="1"/>
        <v>0.08798460269</v>
      </c>
      <c r="G12" s="160">
        <v>1058.0</v>
      </c>
    </row>
    <row r="13">
      <c r="A13" s="157" t="s">
        <v>202</v>
      </c>
      <c r="B13" s="108" t="s">
        <v>152</v>
      </c>
      <c r="C13" s="108" t="s">
        <v>55</v>
      </c>
      <c r="D13" s="108">
        <v>200025.0</v>
      </c>
      <c r="E13" s="158">
        <f t="array" ref="E13">INDEX(Haupt!D:D,MATCH(1,(Haupt!A:A=B13)*(Haupt!B:B=C13),0))</f>
        <v>23</v>
      </c>
      <c r="F13" s="159">
        <f t="shared" si="1"/>
        <v>0.1149856268</v>
      </c>
      <c r="G13" s="160">
        <v>1059.0</v>
      </c>
    </row>
    <row r="14">
      <c r="A14" s="157" t="s">
        <v>203</v>
      </c>
      <c r="B14" s="108" t="s">
        <v>154</v>
      </c>
      <c r="C14" s="108" t="s">
        <v>55</v>
      </c>
      <c r="D14" s="108">
        <v>276032.0</v>
      </c>
      <c r="E14" s="158">
        <f t="array" ref="E14">INDEX(Haupt!D:D,MATCH(1,(Haupt!A:A=B14)*(Haupt!B:B=C14),0))</f>
        <v>27</v>
      </c>
      <c r="F14" s="159">
        <f t="shared" si="1"/>
        <v>0.09781474612</v>
      </c>
      <c r="G14" s="160">
        <v>1060.0</v>
      </c>
    </row>
    <row r="15">
      <c r="A15" s="157" t="s">
        <v>205</v>
      </c>
      <c r="B15" s="108" t="s">
        <v>156</v>
      </c>
      <c r="C15" s="108" t="s">
        <v>55</v>
      </c>
      <c r="D15" s="108">
        <v>131347.0</v>
      </c>
      <c r="E15" s="158">
        <f t="array" ref="E15">INDEX(Haupt!D:D,MATCH(1,(Haupt!A:A=B15)*(Haupt!B:B=C15),0))</f>
        <v>8</v>
      </c>
      <c r="F15" s="159">
        <f t="shared" si="1"/>
        <v>0.06090736751</v>
      </c>
      <c r="G15" s="160">
        <v>1061.0</v>
      </c>
    </row>
    <row r="16">
      <c r="A16" s="157" t="s">
        <v>208</v>
      </c>
      <c r="B16" s="108" t="s">
        <v>158</v>
      </c>
      <c r="C16" s="108" t="s">
        <v>55</v>
      </c>
      <c r="D16" s="108">
        <v>243196.0</v>
      </c>
      <c r="E16" s="158">
        <f t="array" ref="E16">INDEX(Haupt!D:D,MATCH(1,(Haupt!A:A=B16)*(Haupt!B:B=C16),0))</f>
        <v>29</v>
      </c>
      <c r="F16" s="159">
        <f t="shared" si="1"/>
        <v>0.1192453823</v>
      </c>
      <c r="G16" s="160">
        <v>1062.0</v>
      </c>
    </row>
    <row r="17">
      <c r="A17" s="157" t="s">
        <v>209</v>
      </c>
      <c r="B17" s="108" t="s">
        <v>21</v>
      </c>
      <c r="C17" s="108" t="s">
        <v>95</v>
      </c>
      <c r="D17" s="108">
        <v>1841179.0</v>
      </c>
      <c r="E17" s="158">
        <f t="array" ref="E17">INDEX(Haupt!D:D,MATCH(1,(Haupt!A:A=B17)*(Haupt!B:B=C17),0))</f>
        <v>664</v>
      </c>
      <c r="F17" s="159">
        <f t="shared" si="1"/>
        <v>0.3606384822</v>
      </c>
      <c r="G17" s="160">
        <v>2000.0</v>
      </c>
    </row>
    <row r="18">
      <c r="A18" s="157" t="s">
        <v>211</v>
      </c>
      <c r="B18" s="108" t="s">
        <v>163</v>
      </c>
      <c r="C18" s="108" t="s">
        <v>164</v>
      </c>
      <c r="D18" s="108">
        <v>124071.0</v>
      </c>
      <c r="E18" s="158">
        <f t="array" ref="E18">INDEX(Haupt!D:D,MATCH(1,(Haupt!A:A=B18)*(Haupt!B:B=C18),0))</f>
        <v>20</v>
      </c>
      <c r="F18" s="159">
        <f t="shared" si="1"/>
        <v>0.1611980237</v>
      </c>
      <c r="G18" s="160">
        <v>3451.0</v>
      </c>
    </row>
    <row r="19">
      <c r="A19" s="157" t="s">
        <v>214</v>
      </c>
      <c r="B19" s="108" t="s">
        <v>166</v>
      </c>
      <c r="C19" s="108" t="s">
        <v>164</v>
      </c>
      <c r="D19" s="108">
        <v>189848.0</v>
      </c>
      <c r="E19" s="158">
        <f t="array" ref="E19">INDEX(Haupt!D:D,MATCH(1,(Haupt!A:A=B19)*(Haupt!B:B=C19),0))</f>
        <v>27</v>
      </c>
      <c r="F19" s="159">
        <f t="shared" si="1"/>
        <v>0.1422190384</v>
      </c>
      <c r="G19" s="160">
        <v>3452.0</v>
      </c>
    </row>
    <row r="20">
      <c r="A20" s="157" t="s">
        <v>215</v>
      </c>
      <c r="B20" s="108" t="s">
        <v>168</v>
      </c>
      <c r="C20" s="108" t="s">
        <v>95</v>
      </c>
      <c r="D20" s="108">
        <v>248292.0</v>
      </c>
      <c r="E20" s="158">
        <f t="array" ref="E20">INDEX(Haupt!D:D,MATCH(1,(Haupt!A:A=B20)*(Haupt!B:B=C20),0))</f>
        <v>25</v>
      </c>
      <c r="F20" s="159">
        <f t="shared" si="1"/>
        <v>0.1006878997</v>
      </c>
      <c r="G20" s="160">
        <v>3101.0</v>
      </c>
    </row>
    <row r="21">
      <c r="A21" s="157" t="s">
        <v>217</v>
      </c>
      <c r="B21" s="108" t="s">
        <v>170</v>
      </c>
      <c r="C21" s="108" t="s">
        <v>164</v>
      </c>
      <c r="D21" s="108">
        <v>178936.0</v>
      </c>
      <c r="E21" s="158">
        <f t="array" ref="E21">INDEX(Haupt!D:D,MATCH(1,(Haupt!A:A=B21)*(Haupt!B:B=C21),0))</f>
        <v>36</v>
      </c>
      <c r="F21" s="159">
        <f t="shared" si="1"/>
        <v>0.201189252</v>
      </c>
      <c r="G21" s="160">
        <v>3351.0</v>
      </c>
    </row>
    <row r="22">
      <c r="A22" s="157" t="s">
        <v>220</v>
      </c>
      <c r="B22" s="108" t="s">
        <v>172</v>
      </c>
      <c r="C22" s="108" t="s">
        <v>164</v>
      </c>
      <c r="D22" s="108">
        <v>169348.0</v>
      </c>
      <c r="E22" s="158">
        <f t="array" ref="E22">INDEX(Haupt!D:D,MATCH(1,(Haupt!A:A=B22)*(Haupt!B:B=C22),0))</f>
        <v>9</v>
      </c>
      <c r="F22" s="159">
        <f t="shared" si="1"/>
        <v>0.05314500319</v>
      </c>
      <c r="G22" s="160">
        <v>3453.0</v>
      </c>
    </row>
    <row r="23">
      <c r="A23" s="157" t="s">
        <v>221</v>
      </c>
      <c r="B23" s="108" t="s">
        <v>174</v>
      </c>
      <c r="C23" s="108" t="s">
        <v>164</v>
      </c>
      <c r="D23" s="108">
        <v>198213.0</v>
      </c>
      <c r="E23" s="158">
        <f t="array" ref="E23">INDEX(Haupt!D:D,MATCH(1,(Haupt!A:A=B23)*(Haupt!B:B=C23),0))</f>
        <v>28</v>
      </c>
      <c r="F23" s="159">
        <f t="shared" si="1"/>
        <v>0.1412621776</v>
      </c>
      <c r="G23" s="160">
        <v>3352.0</v>
      </c>
    </row>
    <row r="24">
      <c r="A24" s="157" t="s">
        <v>223</v>
      </c>
      <c r="B24" s="108" t="s">
        <v>181</v>
      </c>
      <c r="C24" s="108" t="s">
        <v>95</v>
      </c>
      <c r="D24" s="108">
        <v>77607.0</v>
      </c>
      <c r="E24" s="158">
        <f t="array" ref="E24">INDEX(Haupt!D:D,MATCH(1,(Haupt!A:A=B24)*(Haupt!B:B=C24),0))</f>
        <v>8</v>
      </c>
      <c r="F24" s="159">
        <f t="shared" si="1"/>
        <v>0.1030834847</v>
      </c>
      <c r="G24" s="160">
        <v>3401.0</v>
      </c>
    </row>
    <row r="25">
      <c r="A25" s="157" t="s">
        <v>226</v>
      </c>
      <c r="B25" s="108" t="s">
        <v>184</v>
      </c>
      <c r="C25" s="108" t="s">
        <v>164</v>
      </c>
      <c r="D25" s="108">
        <v>216886.0</v>
      </c>
      <c r="E25" s="158">
        <f t="array" ref="E25">INDEX(Haupt!D:D,MATCH(1,(Haupt!A:A=B25)*(Haupt!B:B=C25),0))</f>
        <v>63</v>
      </c>
      <c r="F25" s="159">
        <f t="shared" si="1"/>
        <v>0.2904751805</v>
      </c>
      <c r="G25" s="160">
        <v>3251.0</v>
      </c>
    </row>
    <row r="26">
      <c r="A26" s="157" t="s">
        <v>227</v>
      </c>
      <c r="B26" s="108" t="s">
        <v>189</v>
      </c>
      <c r="C26" s="108" t="s">
        <v>95</v>
      </c>
      <c r="D26" s="108">
        <v>50195.0</v>
      </c>
      <c r="E26" s="158">
        <f t="array" ref="E26">INDEX(Haupt!D:D,MATCH(1,(Haupt!A:A=B26)*(Haupt!B:B=C26),0))</f>
        <v>7</v>
      </c>
      <c r="F26" s="159">
        <f t="shared" si="1"/>
        <v>0.1394561211</v>
      </c>
      <c r="G26" s="160">
        <v>3402.0</v>
      </c>
    </row>
    <row r="27">
      <c r="A27" s="157" t="s">
        <v>231</v>
      </c>
      <c r="B27" s="108" t="s">
        <v>195</v>
      </c>
      <c r="C27" s="108" t="s">
        <v>164</v>
      </c>
      <c r="D27" s="108">
        <v>325657.0</v>
      </c>
      <c r="E27" s="158">
        <f t="array" ref="E27">INDEX(Haupt!D:D,MATCH(1,(Haupt!A:A=B27)*(Haupt!B:B=C27),0))</f>
        <v>56</v>
      </c>
      <c r="F27" s="159">
        <f t="shared" si="1"/>
        <v>0.1719600684</v>
      </c>
      <c r="G27" s="160">
        <v>3454.0</v>
      </c>
    </row>
    <row r="28">
      <c r="A28" s="157" t="s">
        <v>232</v>
      </c>
      <c r="B28" s="108" t="s">
        <v>200</v>
      </c>
      <c r="C28" s="108" t="s">
        <v>164</v>
      </c>
      <c r="D28" s="108">
        <v>98460.0</v>
      </c>
      <c r="E28" s="158">
        <f t="array" ref="E28">INDEX(Haupt!D:D,MATCH(1,(Haupt!A:A=B28)*(Haupt!B:B=C28),0))</f>
        <v>3</v>
      </c>
      <c r="F28" s="159">
        <f t="shared" si="1"/>
        <v>0.03046922608</v>
      </c>
      <c r="G28" s="160">
        <v>3455.0</v>
      </c>
    </row>
    <row r="29">
      <c r="A29" s="157" t="s">
        <v>234</v>
      </c>
      <c r="B29" s="108" t="s">
        <v>216</v>
      </c>
      <c r="C29" s="108" t="s">
        <v>164</v>
      </c>
      <c r="D29" s="108">
        <v>328074.0</v>
      </c>
      <c r="E29" s="158">
        <f t="array" ref="E29">INDEX(Haupt!D:D,MATCH(1,(Haupt!A:A=B29)*(Haupt!B:B=C29),0))</f>
        <v>51</v>
      </c>
      <c r="F29" s="159">
        <f t="shared" si="1"/>
        <v>0.1554527332</v>
      </c>
      <c r="G29" s="160">
        <v>3159.0</v>
      </c>
    </row>
    <row r="30">
      <c r="A30" s="157" t="s">
        <v>236</v>
      </c>
      <c r="B30" s="108" t="s">
        <v>204</v>
      </c>
      <c r="C30" s="108" t="s">
        <v>164</v>
      </c>
      <c r="D30" s="108">
        <v>175920.0</v>
      </c>
      <c r="E30" s="158">
        <f t="array" ref="E30">INDEX(Haupt!D:D,MATCH(1,(Haupt!A:A=B30)*(Haupt!B:B=C30),0))</f>
        <v>32</v>
      </c>
      <c r="F30" s="159">
        <f t="shared" si="1"/>
        <v>0.181900864</v>
      </c>
      <c r="G30" s="160">
        <v>3151.0</v>
      </c>
    </row>
    <row r="31">
      <c r="A31" s="157" t="s">
        <v>237</v>
      </c>
      <c r="B31" s="108" t="s">
        <v>210</v>
      </c>
      <c r="C31" s="108" t="s">
        <v>164</v>
      </c>
      <c r="D31" s="108">
        <v>137014.0</v>
      </c>
      <c r="E31" s="158">
        <f t="array" ref="E31">INDEX(Haupt!D:D,MATCH(1,(Haupt!A:A=B31)*(Haupt!B:B=C31),0))</f>
        <v>18</v>
      </c>
      <c r="F31" s="159">
        <f t="shared" si="1"/>
        <v>0.1313734363</v>
      </c>
      <c r="G31" s="160">
        <v>3153.0</v>
      </c>
    </row>
    <row r="32">
      <c r="A32" s="157" t="s">
        <v>239</v>
      </c>
      <c r="B32" s="108" t="s">
        <v>222</v>
      </c>
      <c r="C32" s="108" t="s">
        <v>164</v>
      </c>
      <c r="D32" s="108">
        <v>136511.0</v>
      </c>
      <c r="E32" s="158">
        <f t="array" ref="E32">INDEX(Haupt!D:D,MATCH(1,(Haupt!A:A=B32)*(Haupt!B:B=C32),0))</f>
        <v>23</v>
      </c>
      <c r="F32" s="159">
        <f t="shared" si="1"/>
        <v>0.168484591</v>
      </c>
      <c r="G32" s="160">
        <v>3456.0</v>
      </c>
    </row>
    <row r="33">
      <c r="A33" s="157" t="s">
        <v>241</v>
      </c>
      <c r="B33" s="108" t="s">
        <v>228</v>
      </c>
      <c r="C33" s="108" t="s">
        <v>164</v>
      </c>
      <c r="D33" s="108">
        <v>148559.0</v>
      </c>
      <c r="E33" s="158">
        <f t="array" ref="E33">INDEX(Haupt!D:D,MATCH(1,(Haupt!A:A=B33)*(Haupt!B:B=C33),0))</f>
        <v>23</v>
      </c>
      <c r="F33" s="159">
        <f t="shared" si="1"/>
        <v>0.1548206436</v>
      </c>
      <c r="G33" s="160">
        <v>3252.0</v>
      </c>
    </row>
    <row r="34">
      <c r="A34" s="157" t="s">
        <v>242</v>
      </c>
      <c r="B34" s="108" t="s">
        <v>233</v>
      </c>
      <c r="C34" s="108" t="s">
        <v>164</v>
      </c>
      <c r="D34" s="108">
        <v>252776.0</v>
      </c>
      <c r="E34" s="158">
        <f t="array" ref="E34">INDEX(Haupt!D:D,MATCH(1,(Haupt!A:A=B34)*(Haupt!B:B=C34),0))</f>
        <v>62</v>
      </c>
      <c r="F34" s="159">
        <f t="shared" si="1"/>
        <v>0.2452764503</v>
      </c>
      <c r="G34" s="160">
        <v>3353.0</v>
      </c>
    </row>
    <row r="35">
      <c r="A35" s="157" t="s">
        <v>244</v>
      </c>
      <c r="B35" s="108" t="s">
        <v>238</v>
      </c>
      <c r="C35" s="108" t="s">
        <v>164</v>
      </c>
      <c r="D35" s="108">
        <v>139755.0</v>
      </c>
      <c r="E35" s="158">
        <f t="array" ref="E35">INDEX(Haupt!D:D,MATCH(1,(Haupt!A:A=B35)*(Haupt!B:B=C35),0))</f>
        <v>4</v>
      </c>
      <c r="F35" s="159">
        <f t="shared" si="1"/>
        <v>0.02862151622</v>
      </c>
      <c r="G35" s="160">
        <v>3358.0</v>
      </c>
    </row>
    <row r="36">
      <c r="A36" s="157" t="s">
        <v>246</v>
      </c>
      <c r="B36" s="108" t="s">
        <v>243</v>
      </c>
      <c r="C36" s="108" t="s">
        <v>164</v>
      </c>
      <c r="D36" s="108">
        <v>91307.0</v>
      </c>
      <c r="E36" s="158">
        <f t="array" ref="E36">INDEX(Haupt!D:D,MATCH(1,(Haupt!A:A=B36)*(Haupt!B:B=C36),0))</f>
        <v>9</v>
      </c>
      <c r="F36" s="159">
        <f t="shared" si="1"/>
        <v>0.09856856539</v>
      </c>
      <c r="G36" s="160">
        <v>3154.0</v>
      </c>
    </row>
    <row r="37">
      <c r="A37" s="157" t="s">
        <v>247</v>
      </c>
      <c r="B37" s="108" t="s">
        <v>248</v>
      </c>
      <c r="C37" s="108" t="s">
        <v>164</v>
      </c>
      <c r="D37" s="108">
        <v>276594.0</v>
      </c>
      <c r="E37" s="158">
        <f t="array" ref="E37">INDEX(Haupt!D:D,MATCH(1,(Haupt!A:A=B37)*(Haupt!B:B=C37),0))</f>
        <v>89</v>
      </c>
      <c r="F37" s="159">
        <f t="shared" si="1"/>
        <v>0.3217712604</v>
      </c>
      <c r="G37" s="160">
        <v>3254.0</v>
      </c>
    </row>
    <row r="38">
      <c r="A38" s="157" t="s">
        <v>249</v>
      </c>
      <c r="B38" s="108" t="s">
        <v>250</v>
      </c>
      <c r="C38" s="108" t="s">
        <v>164</v>
      </c>
      <c r="D38" s="108">
        <v>70975.0</v>
      </c>
      <c r="E38" s="158">
        <f t="array" ref="E38">INDEX(Haupt!D:D,MATCH(1,(Haupt!A:A=B38)*(Haupt!B:B=C38),0))</f>
        <v>23</v>
      </c>
      <c r="F38" s="159">
        <f t="shared" si="1"/>
        <v>0.3240577668</v>
      </c>
      <c r="G38" s="160">
        <v>3255.0</v>
      </c>
    </row>
    <row r="39">
      <c r="A39" s="157" t="s">
        <v>253</v>
      </c>
      <c r="B39" s="108" t="s">
        <v>254</v>
      </c>
      <c r="C39" s="108" t="s">
        <v>164</v>
      </c>
      <c r="D39" s="108">
        <v>48424.0</v>
      </c>
      <c r="E39" s="158">
        <f t="array" ref="E39">INDEX(Haupt!D:D,MATCH(1,(Haupt!A:A=B39)*(Haupt!B:B=C39),0))</f>
        <v>6</v>
      </c>
      <c r="F39" s="159">
        <f t="shared" si="1"/>
        <v>0.1239055014</v>
      </c>
      <c r="G39" s="160">
        <v>3354.0</v>
      </c>
    </row>
    <row r="40">
      <c r="A40" s="157" t="s">
        <v>255</v>
      </c>
      <c r="B40" s="108" t="s">
        <v>256</v>
      </c>
      <c r="C40" s="108" t="s">
        <v>164</v>
      </c>
      <c r="D40" s="108">
        <v>183372.0</v>
      </c>
      <c r="E40" s="158">
        <f t="array" ref="E40">INDEX(Haupt!D:D,MATCH(1,(Haupt!A:A=B40)*(Haupt!B:B=C40),0))</f>
        <v>53</v>
      </c>
      <c r="F40" s="159">
        <f t="shared" si="1"/>
        <v>0.28902995</v>
      </c>
      <c r="G40" s="160">
        <v>3355.0</v>
      </c>
    </row>
    <row r="41">
      <c r="A41" s="157" t="s">
        <v>257</v>
      </c>
      <c r="B41" s="108" t="s">
        <v>258</v>
      </c>
      <c r="C41" s="108" t="s">
        <v>164</v>
      </c>
      <c r="D41" s="108">
        <v>169809.0</v>
      </c>
      <c r="E41" s="158">
        <f t="array" ref="E41">INDEX(Haupt!D:D,MATCH(1,(Haupt!A:A=B41)*(Haupt!B:B=C41),0))</f>
        <v>12</v>
      </c>
      <c r="F41" s="159">
        <f t="shared" si="1"/>
        <v>0.07066763246</v>
      </c>
      <c r="G41" s="160">
        <v>3457.0</v>
      </c>
    </row>
    <row r="42">
      <c r="A42" s="157" t="s">
        <v>260</v>
      </c>
      <c r="B42" s="108" t="s">
        <v>261</v>
      </c>
      <c r="C42" s="108" t="s">
        <v>164</v>
      </c>
      <c r="D42" s="108">
        <v>121386.0</v>
      </c>
      <c r="E42" s="158">
        <f t="array" ref="E42">INDEX(Haupt!D:D,MATCH(1,(Haupt!A:A=B42)*(Haupt!B:B=C42),0))</f>
        <v>15</v>
      </c>
      <c r="F42" s="159">
        <f t="shared" si="1"/>
        <v>0.1235727349</v>
      </c>
      <c r="G42" s="160">
        <v>3256.0</v>
      </c>
    </row>
    <row r="43">
      <c r="A43" s="157" t="s">
        <v>262</v>
      </c>
      <c r="B43" s="108" t="s">
        <v>263</v>
      </c>
      <c r="C43" s="108" t="s">
        <v>164</v>
      </c>
      <c r="D43" s="108">
        <v>132765.0</v>
      </c>
      <c r="E43" s="158">
        <f t="array" ref="E43">INDEX(Haupt!D:D,MATCH(1,(Haupt!A:A=B43)*(Haupt!B:B=C43),0))</f>
        <v>17</v>
      </c>
      <c r="F43" s="159">
        <f t="shared" si="1"/>
        <v>0.1280457952</v>
      </c>
      <c r="G43" s="160">
        <v>3155.0</v>
      </c>
    </row>
    <row r="44">
      <c r="A44" s="157" t="s">
        <v>264</v>
      </c>
      <c r="B44" s="108" t="s">
        <v>265</v>
      </c>
      <c r="C44" s="108" t="s">
        <v>164</v>
      </c>
      <c r="D44" s="108">
        <v>130144.0</v>
      </c>
      <c r="E44" s="158">
        <f t="array" ref="E44">INDEX(Haupt!D:D,MATCH(1,(Haupt!A:A=B44)*(Haupt!B:B=C44),0))</f>
        <v>15</v>
      </c>
      <c r="F44" s="159">
        <f t="shared" si="1"/>
        <v>0.1152569462</v>
      </c>
      <c r="G44" s="160">
        <v>3458.0</v>
      </c>
    </row>
    <row r="45">
      <c r="A45" s="157" t="s">
        <v>267</v>
      </c>
      <c r="B45" s="108" t="s">
        <v>269</v>
      </c>
      <c r="C45" s="108" t="s">
        <v>95</v>
      </c>
      <c r="D45" s="108">
        <v>168210.0</v>
      </c>
      <c r="E45" s="158">
        <f t="array" ref="E45">INDEX(Haupt!D:D,MATCH(1,(Haupt!A:A=B45)*(Haupt!B:B=C45),0))</f>
        <v>31</v>
      </c>
      <c r="F45" s="159">
        <f t="shared" si="1"/>
        <v>0.1842934427</v>
      </c>
      <c r="G45" s="160">
        <v>3403.0</v>
      </c>
    </row>
    <row r="46">
      <c r="A46" s="157" t="s">
        <v>270</v>
      </c>
      <c r="B46" s="108" t="s">
        <v>271</v>
      </c>
      <c r="C46" s="108" t="s">
        <v>95</v>
      </c>
      <c r="D46" s="108">
        <v>164748.0</v>
      </c>
      <c r="E46" s="158">
        <f t="array" ref="E46">INDEX(Haupt!D:D,MATCH(1,(Haupt!A:A=B46)*(Haupt!B:B=C46),0))</f>
        <v>101</v>
      </c>
      <c r="F46" s="159">
        <f t="shared" si="1"/>
        <v>0.6130575181</v>
      </c>
      <c r="G46" s="160">
        <v>3404.0</v>
      </c>
    </row>
    <row r="47">
      <c r="A47" s="157" t="s">
        <v>272</v>
      </c>
      <c r="B47" s="108" t="s">
        <v>271</v>
      </c>
      <c r="C47" s="108" t="s">
        <v>164</v>
      </c>
      <c r="D47" s="108">
        <v>357343.0</v>
      </c>
      <c r="E47" s="158">
        <f t="array" ref="E47">INDEX(Haupt!D:D,MATCH(1,(Haupt!A:A=B47)*(Haupt!B:B=C47),0))</f>
        <v>91</v>
      </c>
      <c r="F47" s="159">
        <f t="shared" si="1"/>
        <v>0.2546572901</v>
      </c>
      <c r="G47" s="160">
        <v>3459.0</v>
      </c>
    </row>
    <row r="48">
      <c r="A48" s="157" t="s">
        <v>274</v>
      </c>
      <c r="B48" s="108" t="s">
        <v>275</v>
      </c>
      <c r="C48" s="108" t="s">
        <v>164</v>
      </c>
      <c r="D48" s="108">
        <v>113517.0</v>
      </c>
      <c r="E48" s="158">
        <f t="array" ref="E48">INDEX(Haupt!D:D,MATCH(1,(Haupt!A:A=B48)*(Haupt!B:B=C48),0))</f>
        <v>24</v>
      </c>
      <c r="F48" s="159">
        <f t="shared" si="1"/>
        <v>0.2114220778</v>
      </c>
      <c r="G48" s="160">
        <v>3356.0</v>
      </c>
    </row>
    <row r="49">
      <c r="A49" s="157" t="s">
        <v>276</v>
      </c>
      <c r="B49" s="108" t="s">
        <v>277</v>
      </c>
      <c r="C49" s="108" t="s">
        <v>164</v>
      </c>
      <c r="D49" s="108">
        <v>133965.0</v>
      </c>
      <c r="E49" s="158">
        <f t="array" ref="E49">INDEX(Haupt!D:D,MATCH(1,(Haupt!A:A=B49)*(Haupt!B:B=C49),0))</f>
        <v>15</v>
      </c>
      <c r="F49" s="159">
        <f t="shared" si="1"/>
        <v>0.1119695443</v>
      </c>
      <c r="G49" s="160">
        <v>3157.0</v>
      </c>
    </row>
    <row r="50">
      <c r="A50" s="157" t="s">
        <v>278</v>
      </c>
      <c r="B50" s="108" t="s">
        <v>279</v>
      </c>
      <c r="C50" s="108" t="s">
        <v>164</v>
      </c>
      <c r="D50" s="108">
        <v>1157624.0</v>
      </c>
      <c r="E50" s="158">
        <f t="array" ref="E50">INDEX(Haupt!D:D,MATCH(1,(Haupt!A:A=B50)*(Haupt!B:B=C50),0))</f>
        <v>304</v>
      </c>
      <c r="F50" s="159">
        <f t="shared" si="1"/>
        <v>0.2626068568</v>
      </c>
      <c r="G50" s="160">
        <v>3241.0</v>
      </c>
    </row>
    <row r="51">
      <c r="A51" s="157" t="s">
        <v>282</v>
      </c>
      <c r="B51" s="108" t="s">
        <v>283</v>
      </c>
      <c r="C51" s="108" t="s">
        <v>164</v>
      </c>
      <c r="D51" s="108">
        <v>163455.0</v>
      </c>
      <c r="E51" s="158">
        <f t="array" ref="E51">INDEX(Haupt!D:D,MATCH(1,(Haupt!A:A=B51)*(Haupt!B:B=C51),0))</f>
        <v>25</v>
      </c>
      <c r="F51" s="159">
        <f t="shared" si="1"/>
        <v>0.1529472944</v>
      </c>
      <c r="G51" s="160">
        <v>3357.0</v>
      </c>
    </row>
    <row r="52">
      <c r="A52" s="157" t="s">
        <v>284</v>
      </c>
      <c r="B52" s="108" t="s">
        <v>285</v>
      </c>
      <c r="C52" s="108" t="s">
        <v>95</v>
      </c>
      <c r="D52" s="108">
        <v>104948.0</v>
      </c>
      <c r="E52" s="158">
        <f t="array" ref="E52">INDEX(Haupt!D:D,MATCH(1,(Haupt!A:A=B52)*(Haupt!B:B=C52),0))</f>
        <v>18</v>
      </c>
      <c r="F52" s="159">
        <f t="shared" si="1"/>
        <v>0.1715135115</v>
      </c>
      <c r="G52" s="160">
        <v>3102.0</v>
      </c>
    </row>
    <row r="53">
      <c r="A53" s="157" t="s">
        <v>286</v>
      </c>
      <c r="B53" s="108" t="s">
        <v>287</v>
      </c>
      <c r="C53" s="108" t="s">
        <v>164</v>
      </c>
      <c r="D53" s="108">
        <v>157781.0</v>
      </c>
      <c r="E53" s="158">
        <f t="array" ref="E53">INDEX(Haupt!D:D,MATCH(1,(Haupt!A:A=B53)*(Haupt!B:B=C53),0))</f>
        <v>23</v>
      </c>
      <c r="F53" s="159">
        <f t="shared" si="1"/>
        <v>0.1457716709</v>
      </c>
      <c r="G53" s="160">
        <v>3257.0</v>
      </c>
    </row>
    <row r="54">
      <c r="A54" s="157" t="s">
        <v>289</v>
      </c>
      <c r="B54" s="108" t="s">
        <v>290</v>
      </c>
      <c r="C54" s="108" t="s">
        <v>164</v>
      </c>
      <c r="D54" s="108">
        <v>203102.0</v>
      </c>
      <c r="E54" s="158">
        <f t="array" ref="E54">INDEX(Haupt!D:D,MATCH(1,(Haupt!A:A=B54)*(Haupt!B:B=C54),0))</f>
        <v>43</v>
      </c>
      <c r="F54" s="159">
        <f t="shared" si="1"/>
        <v>0.2117162805</v>
      </c>
      <c r="G54" s="160">
        <v>3359.0</v>
      </c>
    </row>
    <row r="55">
      <c r="A55" s="157" t="s">
        <v>291</v>
      </c>
      <c r="B55" s="108" t="s">
        <v>292</v>
      </c>
      <c r="C55" s="108" t="s">
        <v>164</v>
      </c>
      <c r="D55" s="108">
        <v>92572.0</v>
      </c>
      <c r="E55" s="158">
        <f t="array" ref="E55">INDEX(Haupt!D:D,MATCH(1,(Haupt!A:A=B55)*(Haupt!B:B=C55),0))</f>
        <v>5</v>
      </c>
      <c r="F55" s="159">
        <f t="shared" si="1"/>
        <v>0.05401201227</v>
      </c>
      <c r="G55" s="160">
        <v>3360.0</v>
      </c>
    </row>
    <row r="56">
      <c r="A56" s="157" t="s">
        <v>294</v>
      </c>
      <c r="B56" s="108" t="s">
        <v>295</v>
      </c>
      <c r="C56" s="108" t="s">
        <v>164</v>
      </c>
      <c r="D56" s="108">
        <v>141598.0</v>
      </c>
      <c r="E56" s="158">
        <f t="array" ref="E56">INDEX(Haupt!D:D,MATCH(1,(Haupt!A:A=B56)*(Haupt!B:B=C56),0))</f>
        <v>33</v>
      </c>
      <c r="F56" s="159">
        <f t="shared" si="1"/>
        <v>0.2330541392</v>
      </c>
      <c r="G56" s="160">
        <v>3460.0</v>
      </c>
    </row>
    <row r="57">
      <c r="A57" s="157" t="s">
        <v>296</v>
      </c>
      <c r="B57" s="108" t="s">
        <v>297</v>
      </c>
      <c r="C57" s="108" t="s">
        <v>164</v>
      </c>
      <c r="D57" s="108">
        <v>136792.0</v>
      </c>
      <c r="E57" s="158">
        <f t="array" ref="E57">INDEX(Haupt!D:D,MATCH(1,(Haupt!A:A=B57)*(Haupt!B:B=C57),0))</f>
        <v>24</v>
      </c>
      <c r="F57" s="159">
        <f t="shared" si="1"/>
        <v>0.1754488567</v>
      </c>
      <c r="G57" s="160">
        <v>3361.0</v>
      </c>
    </row>
    <row r="58">
      <c r="A58" s="157" t="s">
        <v>298</v>
      </c>
      <c r="B58" s="108" t="s">
        <v>299</v>
      </c>
      <c r="C58" s="108" t="s">
        <v>164</v>
      </c>
      <c r="D58" s="108">
        <v>88624.0</v>
      </c>
      <c r="E58" s="158">
        <f t="array" ref="E58">INDEX(Haupt!D:D,MATCH(1,(Haupt!A:A=B58)*(Haupt!B:B=C58),0))</f>
        <v>5</v>
      </c>
      <c r="F58" s="159">
        <f t="shared" si="1"/>
        <v>0.05641812602</v>
      </c>
      <c r="G58" s="160">
        <v>3461.0</v>
      </c>
    </row>
    <row r="59">
      <c r="A59" s="157" t="s">
        <v>301</v>
      </c>
      <c r="B59" s="108" t="s">
        <v>302</v>
      </c>
      <c r="C59" s="108" t="s">
        <v>95</v>
      </c>
      <c r="D59" s="108">
        <v>76278.0</v>
      </c>
      <c r="E59" s="158">
        <f t="array" ref="E59">INDEX(Haupt!D:D,MATCH(1,(Haupt!A:A=B59)*(Haupt!B:B=C59),0))</f>
        <v>5</v>
      </c>
      <c r="F59" s="159">
        <f t="shared" si="1"/>
        <v>0.06554969978</v>
      </c>
      <c r="G59" s="160">
        <v>3405.0</v>
      </c>
    </row>
    <row r="60">
      <c r="A60" s="157" t="s">
        <v>303</v>
      </c>
      <c r="B60" s="108" t="s">
        <v>304</v>
      </c>
      <c r="C60" s="108" t="s">
        <v>164</v>
      </c>
      <c r="D60" s="108">
        <v>56882.0</v>
      </c>
      <c r="E60" s="158">
        <f t="array" ref="E60">INDEX(Haupt!D:D,MATCH(1,(Haupt!A:A=B60)*(Haupt!B:B=C60),0))</f>
        <v>4</v>
      </c>
      <c r="F60" s="159">
        <f t="shared" si="1"/>
        <v>0.07032101544</v>
      </c>
      <c r="G60" s="160">
        <v>3462.0</v>
      </c>
    </row>
    <row r="61">
      <c r="A61" s="157" t="s">
        <v>306</v>
      </c>
      <c r="B61" s="108" t="s">
        <v>307</v>
      </c>
      <c r="C61" s="108" t="s">
        <v>164</v>
      </c>
      <c r="D61" s="108">
        <v>119960.0</v>
      </c>
      <c r="E61" s="158">
        <f t="array" ref="E61">INDEX(Haupt!D:D,MATCH(1,(Haupt!A:A=B61)*(Haupt!B:B=C61),0))</f>
        <v>6</v>
      </c>
      <c r="F61" s="159">
        <f t="shared" si="1"/>
        <v>0.05001667222</v>
      </c>
      <c r="G61" s="160">
        <v>3158.0</v>
      </c>
    </row>
    <row r="62">
      <c r="A62" s="157" t="s">
        <v>308</v>
      </c>
      <c r="B62" s="108" t="s">
        <v>309</v>
      </c>
      <c r="C62" s="108" t="s">
        <v>95</v>
      </c>
      <c r="D62" s="108">
        <v>124151.0</v>
      </c>
      <c r="E62" s="158">
        <f t="array" ref="E62">INDEX(Haupt!D:D,MATCH(1,(Haupt!A:A=B62)*(Haupt!B:B=C62),0))</f>
        <v>14</v>
      </c>
      <c r="F62" s="159">
        <f t="shared" si="1"/>
        <v>0.112765906</v>
      </c>
      <c r="G62" s="160">
        <v>3103.0</v>
      </c>
    </row>
    <row r="63">
      <c r="A63" s="157" t="s">
        <v>310</v>
      </c>
      <c r="B63" s="108" t="s">
        <v>53</v>
      </c>
      <c r="C63" s="108" t="s">
        <v>95</v>
      </c>
      <c r="D63" s="108">
        <v>569352.0</v>
      </c>
      <c r="E63" s="158">
        <f t="array" ref="E63">INDEX(Haupt!D:D,MATCH(1,(Haupt!A:A=B63)*(Haupt!B:B=C63),0))</f>
        <v>112</v>
      </c>
      <c r="F63" s="159">
        <f t="shared" si="1"/>
        <v>0.1967148618</v>
      </c>
      <c r="G63" s="160">
        <v>4011.0</v>
      </c>
    </row>
    <row r="64">
      <c r="A64" s="157" t="s">
        <v>312</v>
      </c>
      <c r="B64" s="108" t="s">
        <v>313</v>
      </c>
      <c r="C64" s="108" t="s">
        <v>95</v>
      </c>
      <c r="D64" s="108">
        <v>113634.0</v>
      </c>
      <c r="E64" s="158">
        <f t="array" ref="E64">INDEX(Haupt!D:D,MATCH(1,(Haupt!A:A=B64)*(Haupt!B:B=C64),0))</f>
        <v>15</v>
      </c>
      <c r="F64" s="159">
        <f t="shared" si="1"/>
        <v>0.1320027457</v>
      </c>
      <c r="G64" s="160">
        <v>4012.0</v>
      </c>
    </row>
    <row r="65">
      <c r="A65" s="157" t="s">
        <v>315</v>
      </c>
      <c r="B65" s="108" t="s">
        <v>316</v>
      </c>
      <c r="C65" s="108" t="s">
        <v>95</v>
      </c>
      <c r="D65" s="108">
        <v>333786.0</v>
      </c>
      <c r="E65" s="158">
        <f t="array" ref="E65">INDEX(Haupt!D:D,MATCH(1,(Haupt!A:A=B65)*(Haupt!B:B=C65),0))</f>
        <v>72</v>
      </c>
      <c r="F65" s="159">
        <f t="shared" si="1"/>
        <v>0.2157070698</v>
      </c>
      <c r="G65" s="160">
        <v>5711.0</v>
      </c>
    </row>
    <row r="66">
      <c r="A66" s="157" t="s">
        <v>317</v>
      </c>
      <c r="B66" s="108" t="s">
        <v>318</v>
      </c>
      <c r="C66" s="108" t="s">
        <v>95</v>
      </c>
      <c r="D66" s="108">
        <v>364628.0</v>
      </c>
      <c r="E66" s="158">
        <f t="array" ref="E66">INDEX(Haupt!D:D,MATCH(1,(Haupt!A:A=B66)*(Haupt!B:B=C66),0))</f>
        <v>81</v>
      </c>
      <c r="F66" s="159">
        <f t="shared" si="1"/>
        <v>0.2221442127</v>
      </c>
      <c r="G66" s="160">
        <v>5911.0</v>
      </c>
    </row>
    <row r="67">
      <c r="A67" s="157" t="s">
        <v>320</v>
      </c>
      <c r="B67" s="108" t="s">
        <v>321</v>
      </c>
      <c r="C67" s="108" t="s">
        <v>95</v>
      </c>
      <c r="D67" s="108">
        <v>327258.0</v>
      </c>
      <c r="E67" s="158">
        <f t="array" ref="E67">INDEX(Haupt!D:D,MATCH(1,(Haupt!A:A=B67)*(Haupt!B:B=C67),0))</f>
        <v>103</v>
      </c>
      <c r="F67" s="159">
        <f t="shared" si="1"/>
        <v>0.3147363854</v>
      </c>
      <c r="G67" s="160">
        <v>5314.0</v>
      </c>
    </row>
    <row r="68">
      <c r="A68" s="157" t="s">
        <v>322</v>
      </c>
      <c r="B68" s="108" t="s">
        <v>323</v>
      </c>
      <c r="C68" s="108" t="s">
        <v>55</v>
      </c>
      <c r="D68" s="108">
        <v>370676.0</v>
      </c>
      <c r="E68" s="158">
        <f t="array" ref="E68">INDEX(Haupt!D:D,MATCH(1,(Haupt!A:A=B68)*(Haupt!B:B=C68),0))</f>
        <v>252</v>
      </c>
      <c r="F68" s="159">
        <f t="shared" si="1"/>
        <v>0.6798389969</v>
      </c>
      <c r="G68" s="160">
        <v>5554.0</v>
      </c>
    </row>
    <row r="69">
      <c r="A69" s="157" t="s">
        <v>324</v>
      </c>
      <c r="B69" s="108" t="s">
        <v>325</v>
      </c>
      <c r="C69" s="108" t="s">
        <v>95</v>
      </c>
      <c r="D69" s="108">
        <v>117383.0</v>
      </c>
      <c r="E69" s="158">
        <f t="array" ref="E69">INDEX(Haupt!D:D,MATCH(1,(Haupt!A:A=B69)*(Haupt!B:B=C69),0))</f>
        <v>13</v>
      </c>
      <c r="F69" s="159">
        <f t="shared" si="1"/>
        <v>0.1107485752</v>
      </c>
      <c r="G69" s="160">
        <v>5512.0</v>
      </c>
    </row>
    <row r="70">
      <c r="A70" s="157" t="s">
        <v>326</v>
      </c>
      <c r="B70" s="108" t="s">
        <v>327</v>
      </c>
      <c r="C70" s="108" t="s">
        <v>55</v>
      </c>
      <c r="D70" s="108">
        <v>219929.0</v>
      </c>
      <c r="E70" s="158">
        <f t="array" ref="E70">INDEX(Haupt!D:D,MATCH(1,(Haupt!A:A=B70)*(Haupt!B:B=C70),0))</f>
        <v>127</v>
      </c>
      <c r="F70" s="159">
        <f t="shared" si="1"/>
        <v>0.5774590891</v>
      </c>
      <c r="G70" s="160">
        <v>5558.0</v>
      </c>
    </row>
    <row r="71">
      <c r="A71" s="157" t="s">
        <v>328</v>
      </c>
      <c r="B71" s="108" t="s">
        <v>329</v>
      </c>
      <c r="C71" s="108" t="s">
        <v>55</v>
      </c>
      <c r="D71" s="108">
        <v>263722.0</v>
      </c>
      <c r="E71" s="158">
        <f t="array" ref="E71">INDEX(Haupt!D:D,MATCH(1,(Haupt!A:A=B71)*(Haupt!B:B=C71),0))</f>
        <v>111</v>
      </c>
      <c r="F71" s="159">
        <f t="shared" si="1"/>
        <v>0.4208977636</v>
      </c>
      <c r="G71" s="160">
        <v>5358.0</v>
      </c>
    </row>
    <row r="72">
      <c r="A72" s="157" t="s">
        <v>331</v>
      </c>
      <c r="B72" s="108" t="s">
        <v>332</v>
      </c>
      <c r="C72" s="108" t="s">
        <v>95</v>
      </c>
      <c r="D72" s="108">
        <v>619294.0</v>
      </c>
      <c r="E72" s="158">
        <f t="array" ref="E72">INDEX(Haupt!D:D,MATCH(1,(Haupt!A:A=B72)*(Haupt!B:B=C72),0))</f>
        <v>207</v>
      </c>
      <c r="F72" s="159">
        <f t="shared" si="1"/>
        <v>0.3342515833</v>
      </c>
      <c r="G72" s="160">
        <v>5111.0</v>
      </c>
    </row>
    <row r="73">
      <c r="A73" s="157" t="s">
        <v>334</v>
      </c>
      <c r="B73" s="108" t="s">
        <v>335</v>
      </c>
      <c r="C73" s="108" t="s">
        <v>95</v>
      </c>
      <c r="D73" s="108">
        <v>587010.0</v>
      </c>
      <c r="E73" s="158">
        <f t="array" ref="E73">INDEX(Haupt!D:D,MATCH(1,(Haupt!A:A=B73)*(Haupt!B:B=C73),0))</f>
        <v>140</v>
      </c>
      <c r="F73" s="159">
        <f t="shared" si="1"/>
        <v>0.2384967888</v>
      </c>
      <c r="G73" s="160">
        <v>5913.0</v>
      </c>
    </row>
    <row r="74">
      <c r="A74" s="157" t="s">
        <v>336</v>
      </c>
      <c r="B74" s="108" t="s">
        <v>337</v>
      </c>
      <c r="C74" s="108" t="s">
        <v>95</v>
      </c>
      <c r="D74" s="108">
        <v>498590.0</v>
      </c>
      <c r="E74" s="158">
        <f t="array" ref="E74">INDEX(Haupt!D:D,MATCH(1,(Haupt!A:A=B74)*(Haupt!B:B=C74),0))</f>
        <v>81</v>
      </c>
      <c r="F74" s="159">
        <f t="shared" si="1"/>
        <v>0.1624581319</v>
      </c>
      <c r="G74" s="160">
        <v>5112.0</v>
      </c>
    </row>
    <row r="75">
      <c r="A75" s="157" t="s">
        <v>339</v>
      </c>
      <c r="B75" s="108" t="s">
        <v>340</v>
      </c>
      <c r="C75" s="108" t="s">
        <v>55</v>
      </c>
      <c r="D75" s="108">
        <v>324296.0</v>
      </c>
      <c r="E75" s="158">
        <f t="array" ref="E75">INDEX(Haupt!D:D,MATCH(1,(Haupt!A:A=B75)*(Haupt!B:B=C75),0))</f>
        <v>52</v>
      </c>
      <c r="F75" s="159">
        <f t="shared" si="1"/>
        <v>0.160347337</v>
      </c>
      <c r="G75" s="160">
        <v>5954.0</v>
      </c>
    </row>
    <row r="76">
      <c r="A76" s="157" t="s">
        <v>341</v>
      </c>
      <c r="B76" s="108" t="s">
        <v>342</v>
      </c>
      <c r="C76" s="108" t="s">
        <v>95</v>
      </c>
      <c r="D76" s="108">
        <v>583109.0</v>
      </c>
      <c r="E76" s="158">
        <f t="array" ref="E76">INDEX(Haupt!D:D,MATCH(1,(Haupt!A:A=B76)*(Haupt!B:B=C76),0))</f>
        <v>164</v>
      </c>
      <c r="F76" s="159">
        <f t="shared" si="1"/>
        <v>0.2812510182</v>
      </c>
      <c r="G76" s="160">
        <v>5113.0</v>
      </c>
    </row>
    <row r="77">
      <c r="A77" s="157" t="s">
        <v>343</v>
      </c>
      <c r="B77" s="108" t="s">
        <v>344</v>
      </c>
      <c r="C77" s="108" t="s">
        <v>55</v>
      </c>
      <c r="D77" s="108">
        <v>192840.0</v>
      </c>
      <c r="E77" s="158">
        <f t="array" ref="E77">INDEX(Haupt!D:D,MATCH(1,(Haupt!A:A=B77)*(Haupt!B:B=C77),0))</f>
        <v>51</v>
      </c>
      <c r="F77" s="159">
        <f t="shared" si="1"/>
        <v>0.2644679527</v>
      </c>
      <c r="G77" s="160">
        <v>5366.0</v>
      </c>
    </row>
    <row r="78">
      <c r="A78" s="157" t="s">
        <v>346</v>
      </c>
      <c r="B78" s="108" t="s">
        <v>347</v>
      </c>
      <c r="C78" s="108" t="s">
        <v>55</v>
      </c>
      <c r="D78" s="108">
        <v>364083.0</v>
      </c>
      <c r="E78" s="158">
        <f t="array" ref="E78">INDEX(Haupt!D:D,MATCH(1,(Haupt!A:A=B78)*(Haupt!B:B=C78),0))</f>
        <v>179</v>
      </c>
      <c r="F78" s="159">
        <f t="shared" si="1"/>
        <v>0.4916461356</v>
      </c>
      <c r="G78" s="160">
        <v>5754.0</v>
      </c>
    </row>
    <row r="79">
      <c r="A79" s="157" t="s">
        <v>348</v>
      </c>
      <c r="B79" s="108" t="s">
        <v>349</v>
      </c>
      <c r="C79" s="108" t="s">
        <v>95</v>
      </c>
      <c r="D79" s="108">
        <v>260654.0</v>
      </c>
      <c r="E79" s="158">
        <f t="array" ref="E79">INDEX(Haupt!D:D,MATCH(1,(Haupt!A:A=B79)*(Haupt!B:B=C79),0))</f>
        <v>41</v>
      </c>
      <c r="F79" s="159">
        <f t="shared" si="1"/>
        <v>0.1572966461</v>
      </c>
      <c r="G79" s="160">
        <v>5513.0</v>
      </c>
    </row>
    <row r="80">
      <c r="A80" s="157" t="s">
        <v>350</v>
      </c>
      <c r="B80" s="108" t="s">
        <v>351</v>
      </c>
      <c r="C80" s="108" t="s">
        <v>55</v>
      </c>
      <c r="D80" s="108">
        <v>140667.0</v>
      </c>
      <c r="E80" s="158">
        <f t="array" ref="E80">INDEX(Haupt!D:D,MATCH(1,(Haupt!A:A=B80)*(Haupt!B:B=C80),0))</f>
        <v>16</v>
      </c>
      <c r="F80" s="159">
        <f t="shared" si="1"/>
        <v>0.1137438063</v>
      </c>
      <c r="G80" s="160">
        <v>5762.0</v>
      </c>
    </row>
    <row r="81">
      <c r="A81" s="157" t="s">
        <v>353</v>
      </c>
      <c r="B81" s="108" t="s">
        <v>354</v>
      </c>
      <c r="C81" s="108" t="s">
        <v>95</v>
      </c>
      <c r="D81" s="108">
        <v>188814.0</v>
      </c>
      <c r="E81" s="158">
        <f t="array" ref="E81">INDEX(Haupt!D:D,MATCH(1,(Haupt!A:A=B81)*(Haupt!B:B=C81),0))</f>
        <v>28</v>
      </c>
      <c r="F81" s="159">
        <f t="shared" si="1"/>
        <v>0.1482940884</v>
      </c>
      <c r="G81" s="160">
        <v>5914.0</v>
      </c>
    </row>
    <row r="82">
      <c r="A82" s="157" t="s">
        <v>356</v>
      </c>
      <c r="B82" s="108" t="s">
        <v>357</v>
      </c>
      <c r="C82" s="108" t="s">
        <v>95</v>
      </c>
      <c r="D82" s="108">
        <v>179111.0</v>
      </c>
      <c r="E82" s="158">
        <f t="array" ref="E82">INDEX(Haupt!D:D,MATCH(1,(Haupt!A:A=B82)*(Haupt!B:B=C82),0))</f>
        <v>60</v>
      </c>
      <c r="F82" s="159">
        <f t="shared" si="1"/>
        <v>0.3349878009</v>
      </c>
      <c r="G82" s="160">
        <v>5915.0</v>
      </c>
    </row>
    <row r="83">
      <c r="A83" s="157" t="s">
        <v>359</v>
      </c>
      <c r="B83" s="108" t="s">
        <v>360</v>
      </c>
      <c r="C83" s="108" t="s">
        <v>55</v>
      </c>
      <c r="D83" s="108">
        <v>254322.0</v>
      </c>
      <c r="E83" s="158">
        <f t="array" ref="E83">INDEX(Haupt!D:D,MATCH(1,(Haupt!A:A=B83)*(Haupt!B:B=C83),0))</f>
        <v>916</v>
      </c>
      <c r="F83" s="159">
        <f t="shared" si="1"/>
        <v>3.601733236</v>
      </c>
      <c r="G83" s="160">
        <v>5370.0</v>
      </c>
    </row>
    <row r="84">
      <c r="A84" s="157" t="s">
        <v>361</v>
      </c>
      <c r="B84" s="108" t="s">
        <v>362</v>
      </c>
      <c r="C84" s="108" t="s">
        <v>55</v>
      </c>
      <c r="D84" s="108">
        <v>250783.0</v>
      </c>
      <c r="E84" s="158">
        <f t="array" ref="E84">INDEX(Haupt!D:D,MATCH(1,(Haupt!A:A=B84)*(Haupt!B:B=C84),0))</f>
        <v>84</v>
      </c>
      <c r="F84" s="159">
        <f t="shared" si="1"/>
        <v>0.3349509337</v>
      </c>
      <c r="G84" s="160">
        <v>5758.0</v>
      </c>
    </row>
    <row r="85">
      <c r="A85" s="157" t="s">
        <v>363</v>
      </c>
      <c r="B85" s="108" t="s">
        <v>364</v>
      </c>
      <c r="C85" s="108" t="s">
        <v>95</v>
      </c>
      <c r="D85" s="108">
        <v>156374.0</v>
      </c>
      <c r="E85" s="158">
        <f t="array" ref="E85">INDEX(Haupt!D:D,MATCH(1,(Haupt!A:A=B85)*(Haupt!B:B=C85),0))</f>
        <v>16</v>
      </c>
      <c r="F85" s="159">
        <f t="shared" si="1"/>
        <v>0.1023187998</v>
      </c>
      <c r="G85" s="160">
        <v>5916.0</v>
      </c>
    </row>
    <row r="86">
      <c r="A86" s="157" t="s">
        <v>366</v>
      </c>
      <c r="B86" s="108" t="s">
        <v>367</v>
      </c>
      <c r="C86" s="108" t="s">
        <v>55</v>
      </c>
      <c r="D86" s="108">
        <v>260475.0</v>
      </c>
      <c r="E86" s="158">
        <f t="array" ref="E86">INDEX(Haupt!D:D,MATCH(1,(Haupt!A:A=B86)*(Haupt!B:B=C86),0))</f>
        <v>85</v>
      </c>
      <c r="F86" s="159">
        <f t="shared" si="1"/>
        <v>0.3263269028</v>
      </c>
      <c r="G86" s="160">
        <v>5958.0</v>
      </c>
    </row>
    <row r="87">
      <c r="A87" s="157" t="s">
        <v>368</v>
      </c>
      <c r="B87" s="108" t="s">
        <v>369</v>
      </c>
      <c r="C87" s="108" t="s">
        <v>95</v>
      </c>
      <c r="D87" s="108">
        <v>1085664.0</v>
      </c>
      <c r="E87" s="158">
        <f t="array" ref="E87">INDEX(Haupt!D:D,MATCH(1,(Haupt!A:A=B87)*(Haupt!B:B=C87),0))</f>
        <v>679</v>
      </c>
      <c r="F87" s="159">
        <f t="shared" si="1"/>
        <v>0.6254237038</v>
      </c>
      <c r="G87" s="160">
        <v>5315.0</v>
      </c>
    </row>
    <row r="88">
      <c r="A88" s="157" t="s">
        <v>370</v>
      </c>
      <c r="B88" s="108" t="s">
        <v>371</v>
      </c>
      <c r="C88" s="108" t="s">
        <v>55</v>
      </c>
      <c r="D88" s="108">
        <v>310974.0</v>
      </c>
      <c r="E88" s="158">
        <f t="array" ref="E88">INDEX(Haupt!D:D,MATCH(1,(Haupt!A:A=B88)*(Haupt!B:B=C88),0))</f>
        <v>111</v>
      </c>
      <c r="F88" s="159">
        <f t="shared" si="1"/>
        <v>0.3569430242</v>
      </c>
      <c r="G88" s="160">
        <v>5154.0</v>
      </c>
    </row>
    <row r="89">
      <c r="A89" s="157" t="s">
        <v>373</v>
      </c>
      <c r="B89" s="108" t="s">
        <v>374</v>
      </c>
      <c r="C89" s="108" t="s">
        <v>95</v>
      </c>
      <c r="D89" s="108">
        <v>227020.0</v>
      </c>
      <c r="E89" s="158">
        <f t="array" ref="E89">INDEX(Haupt!D:D,MATCH(1,(Haupt!A:A=B89)*(Haupt!B:B=C89),0))</f>
        <v>73</v>
      </c>
      <c r="F89" s="159">
        <f t="shared" si="1"/>
        <v>0.321557572</v>
      </c>
      <c r="G89" s="160">
        <v>5114.0</v>
      </c>
    </row>
    <row r="90">
      <c r="A90" s="157" t="s">
        <v>375</v>
      </c>
      <c r="B90" s="108" t="s">
        <v>376</v>
      </c>
      <c r="C90" s="108" t="s">
        <v>95</v>
      </c>
      <c r="D90" s="108">
        <v>163838.0</v>
      </c>
      <c r="E90" s="158">
        <f t="array" ref="E90">INDEX(Haupt!D:D,MATCH(1,(Haupt!A:A=B90)*(Haupt!B:B=C90),0))</f>
        <v>40</v>
      </c>
      <c r="F90" s="159">
        <f t="shared" si="1"/>
        <v>0.2441436053</v>
      </c>
      <c r="G90" s="160">
        <v>5316.0</v>
      </c>
    </row>
    <row r="91">
      <c r="A91" s="157" t="s">
        <v>377</v>
      </c>
      <c r="B91" s="108" t="s">
        <v>378</v>
      </c>
      <c r="C91" s="108" t="s">
        <v>55</v>
      </c>
      <c r="D91" s="108">
        <v>348391.0</v>
      </c>
      <c r="E91" s="158">
        <f t="array" ref="E91">INDEX(Haupt!D:D,MATCH(1,(Haupt!A:A=B91)*(Haupt!B:B=C91),0))</f>
        <v>133</v>
      </c>
      <c r="F91" s="159">
        <f t="shared" si="1"/>
        <v>0.3817549822</v>
      </c>
      <c r="G91" s="160">
        <v>5766.0</v>
      </c>
    </row>
    <row r="92">
      <c r="A92" s="157" t="s">
        <v>380</v>
      </c>
      <c r="B92" s="108" t="s">
        <v>381</v>
      </c>
      <c r="C92" s="108" t="s">
        <v>95</v>
      </c>
      <c r="D92" s="108">
        <v>170880.0</v>
      </c>
      <c r="E92" s="158">
        <f t="array" ref="E92">INDEX(Haupt!D:D,MATCH(1,(Haupt!A:A=B92)*(Haupt!B:B=C92),0))</f>
        <v>36</v>
      </c>
      <c r="F92" s="159">
        <f t="shared" si="1"/>
        <v>0.2106741573</v>
      </c>
      <c r="G92" s="160">
        <v>5117.0</v>
      </c>
    </row>
    <row r="93">
      <c r="A93" s="157" t="s">
        <v>382</v>
      </c>
      <c r="B93" s="108" t="s">
        <v>383</v>
      </c>
      <c r="C93" s="108" t="s">
        <v>95</v>
      </c>
      <c r="D93" s="108">
        <v>314319.0</v>
      </c>
      <c r="E93" s="158">
        <f t="array" ref="E93">INDEX(Haupt!D:D,MATCH(1,(Haupt!A:A=B93)*(Haupt!B:B=C93),0))</f>
        <v>219</v>
      </c>
      <c r="F93" s="159">
        <f t="shared" si="1"/>
        <v>0.6967443903</v>
      </c>
      <c r="G93" s="160">
        <v>5515.0</v>
      </c>
    </row>
    <row r="94">
      <c r="A94" s="157" t="s">
        <v>384</v>
      </c>
      <c r="B94" s="108" t="s">
        <v>385</v>
      </c>
      <c r="C94" s="108" t="s">
        <v>95</v>
      </c>
      <c r="D94" s="108">
        <v>261454.0</v>
      </c>
      <c r="E94" s="158">
        <f t="array" ref="E94">INDEX(Haupt!D:D,MATCH(1,(Haupt!A:A=B94)*(Haupt!B:B=C94),0))</f>
        <v>72</v>
      </c>
      <c r="F94" s="159">
        <f t="shared" si="1"/>
        <v>0.2753830502</v>
      </c>
      <c r="G94" s="160">
        <v>5116.0</v>
      </c>
    </row>
    <row r="95">
      <c r="A95" s="157" t="s">
        <v>387</v>
      </c>
      <c r="B95" s="108" t="s">
        <v>388</v>
      </c>
      <c r="C95" s="108" t="s">
        <v>55</v>
      </c>
      <c r="D95" s="108">
        <v>412120.0</v>
      </c>
      <c r="E95" s="158">
        <f t="array" ref="E95">INDEX(Haupt!D:D,MATCH(1,(Haupt!A:A=B95)*(Haupt!B:B=C95),0))</f>
        <v>33</v>
      </c>
      <c r="F95" s="159">
        <f t="shared" si="1"/>
        <v>0.08007376492</v>
      </c>
      <c r="G95" s="160">
        <v>5962.0</v>
      </c>
    </row>
    <row r="96">
      <c r="A96" s="157" t="s">
        <v>389</v>
      </c>
      <c r="B96" s="108" t="s">
        <v>390</v>
      </c>
      <c r="C96" s="108" t="s">
        <v>55</v>
      </c>
      <c r="D96" s="108">
        <v>485684.0</v>
      </c>
      <c r="E96" s="158">
        <f t="array" ref="E96">INDEX(Haupt!D:D,MATCH(1,(Haupt!A:A=B96)*(Haupt!B:B=C96),0))</f>
        <v>154</v>
      </c>
      <c r="F96" s="159">
        <f t="shared" si="1"/>
        <v>0.3170785943</v>
      </c>
      <c r="G96" s="160">
        <v>5158.0</v>
      </c>
    </row>
    <row r="97">
      <c r="A97" s="157" t="s">
        <v>391</v>
      </c>
      <c r="B97" s="108" t="s">
        <v>392</v>
      </c>
      <c r="C97" s="108" t="s">
        <v>55</v>
      </c>
      <c r="D97" s="108">
        <v>310710.0</v>
      </c>
      <c r="E97" s="158">
        <f t="array" ref="E97">INDEX(Haupt!D:D,MATCH(1,(Haupt!A:A=B97)*(Haupt!B:B=C97),0))</f>
        <v>140</v>
      </c>
      <c r="F97" s="159">
        <f t="shared" si="1"/>
        <v>0.4505809276</v>
      </c>
      <c r="G97" s="160">
        <v>5770.0</v>
      </c>
    </row>
    <row r="98">
      <c r="A98" s="157" t="s">
        <v>394</v>
      </c>
      <c r="B98" s="108" t="s">
        <v>395</v>
      </c>
      <c r="C98" s="108" t="s">
        <v>55</v>
      </c>
      <c r="D98" s="108">
        <v>272471.0</v>
      </c>
      <c r="E98" s="158">
        <f t="array" ref="E98">INDEX(Haupt!D:D,MATCH(1,(Haupt!A:A=B98)*(Haupt!B:B=C98),0))</f>
        <v>78</v>
      </c>
      <c r="F98" s="159">
        <f t="shared" si="1"/>
        <v>0.2862689974</v>
      </c>
      <c r="G98" s="160">
        <v>5374.0</v>
      </c>
    </row>
    <row r="99">
      <c r="A99" s="157" t="s">
        <v>397</v>
      </c>
      <c r="B99" s="108" t="s">
        <v>398</v>
      </c>
      <c r="C99" s="108" t="s">
        <v>95</v>
      </c>
      <c r="D99" s="108">
        <v>210829.0</v>
      </c>
      <c r="E99" s="158">
        <f t="array" ref="E99">INDEX(Haupt!D:D,MATCH(1,(Haupt!A:A=B99)*(Haupt!B:B=C99),0))</f>
        <v>35</v>
      </c>
      <c r="F99" s="159">
        <f t="shared" si="1"/>
        <v>0.1660113172</v>
      </c>
      <c r="G99" s="160">
        <v>5119.0</v>
      </c>
    </row>
    <row r="100">
      <c r="A100" s="157" t="s">
        <v>399</v>
      </c>
      <c r="B100" s="108" t="s">
        <v>400</v>
      </c>
      <c r="C100" s="108" t="s">
        <v>55</v>
      </c>
      <c r="D100" s="108">
        <v>134775.0</v>
      </c>
      <c r="E100" s="158">
        <f t="array" ref="E100">INDEX(Haupt!D:D,MATCH(1,(Haupt!A:A=B100)*(Haupt!B:B=C100),0))</f>
        <v>17</v>
      </c>
      <c r="F100" s="159">
        <f t="shared" si="1"/>
        <v>0.1261361528</v>
      </c>
      <c r="G100" s="160">
        <v>5966.0</v>
      </c>
    </row>
    <row r="101">
      <c r="A101" s="157" t="s">
        <v>402</v>
      </c>
      <c r="B101" s="108" t="s">
        <v>403</v>
      </c>
      <c r="C101" s="108" t="s">
        <v>55</v>
      </c>
      <c r="D101" s="108">
        <v>306890.0</v>
      </c>
      <c r="E101" s="158">
        <f t="array" ref="E101">INDEX(Haupt!D:D,MATCH(1,(Haupt!A:A=B101)*(Haupt!B:B=C101),0))</f>
        <v>75</v>
      </c>
      <c r="F101" s="159">
        <f t="shared" si="1"/>
        <v>0.2443872397</v>
      </c>
      <c r="G101" s="160">
        <v>5774.0</v>
      </c>
    </row>
    <row r="102">
      <c r="A102" s="157" t="s">
        <v>404</v>
      </c>
      <c r="B102" s="108" t="s">
        <v>405</v>
      </c>
      <c r="C102" s="108" t="s">
        <v>55</v>
      </c>
      <c r="D102" s="108">
        <v>615261.0</v>
      </c>
      <c r="E102" s="158">
        <f t="array" ref="E102">INDEX(Haupt!D:D,MATCH(1,(Haupt!A:A=B102)*(Haupt!B:B=C102),0))</f>
        <v>125</v>
      </c>
      <c r="F102" s="159">
        <f t="shared" si="1"/>
        <v>0.2031658109</v>
      </c>
      <c r="G102" s="160">
        <v>5562.0</v>
      </c>
    </row>
    <row r="103">
      <c r="A103" s="157" t="s">
        <v>406</v>
      </c>
      <c r="B103" s="108" t="s">
        <v>407</v>
      </c>
      <c r="C103" s="108" t="s">
        <v>95</v>
      </c>
      <c r="D103" s="108">
        <v>110994.0</v>
      </c>
      <c r="E103" s="158">
        <f t="array" ref="E103">INDEX(Haupt!D:D,MATCH(1,(Haupt!A:A=B103)*(Haupt!B:B=C103),0))</f>
        <v>21</v>
      </c>
      <c r="F103" s="159">
        <f t="shared" si="1"/>
        <v>0.1891994162</v>
      </c>
      <c r="G103" s="160">
        <v>5120.0</v>
      </c>
    </row>
    <row r="104">
      <c r="A104" s="157" t="s">
        <v>409</v>
      </c>
      <c r="B104" s="108" t="s">
        <v>410</v>
      </c>
      <c r="C104" s="108" t="s">
        <v>55</v>
      </c>
      <c r="D104" s="108">
        <v>470089.0</v>
      </c>
      <c r="E104" s="158">
        <f t="array" ref="E104">INDEX(Haupt!D:D,MATCH(1,(Haupt!A:A=B104)*(Haupt!B:B=C104),0))</f>
        <v>149</v>
      </c>
      <c r="F104" s="159">
        <f t="shared" si="1"/>
        <v>0.3169612563</v>
      </c>
      <c r="G104" s="160">
        <v>5362.0</v>
      </c>
    </row>
    <row r="105">
      <c r="A105" s="157" t="s">
        <v>411</v>
      </c>
      <c r="B105" s="108" t="s">
        <v>412</v>
      </c>
      <c r="C105" s="108" t="s">
        <v>55</v>
      </c>
      <c r="D105" s="108">
        <v>451007.0</v>
      </c>
      <c r="E105" s="158">
        <f t="array" ref="E105">INDEX(Haupt!D:D,MATCH(1,(Haupt!A:A=B105)*(Haupt!B:B=C105),0))</f>
        <v>86</v>
      </c>
      <c r="F105" s="159">
        <f t="shared" si="1"/>
        <v>0.1906844018</v>
      </c>
      <c r="G105" s="160">
        <v>5162.0</v>
      </c>
    </row>
    <row r="106">
      <c r="A106" s="157" t="s">
        <v>413</v>
      </c>
      <c r="B106" s="108" t="s">
        <v>414</v>
      </c>
      <c r="C106" s="108" t="s">
        <v>55</v>
      </c>
      <c r="D106" s="108">
        <v>599780.0</v>
      </c>
      <c r="E106" s="158">
        <f t="array" ref="E106">INDEX(Haupt!D:D,MATCH(1,(Haupt!A:A=B106)*(Haupt!B:B=C106),0))</f>
        <v>260</v>
      </c>
      <c r="F106" s="159">
        <f t="shared" si="1"/>
        <v>0.4334922805</v>
      </c>
      <c r="G106" s="160">
        <v>5382.0</v>
      </c>
    </row>
    <row r="107">
      <c r="A107" s="157" t="s">
        <v>416</v>
      </c>
      <c r="B107" s="108" t="s">
        <v>417</v>
      </c>
      <c r="C107" s="108" t="s">
        <v>55</v>
      </c>
      <c r="D107" s="108">
        <v>283455.0</v>
      </c>
      <c r="E107" s="158">
        <f t="array" ref="E107">INDEX(Haupt!D:D,MATCH(1,(Haupt!A:A=B107)*(Haupt!B:B=C107),0))</f>
        <v>95</v>
      </c>
      <c r="F107" s="159">
        <f t="shared" si="1"/>
        <v>0.3351502002</v>
      </c>
      <c r="G107" s="160">
        <v>5378.0</v>
      </c>
    </row>
    <row r="108">
      <c r="A108" s="157" t="s">
        <v>419</v>
      </c>
      <c r="B108" s="108" t="s">
        <v>420</v>
      </c>
      <c r="C108" s="108" t="s">
        <v>55</v>
      </c>
      <c r="D108" s="108">
        <v>278210.0</v>
      </c>
      <c r="E108" s="158">
        <f t="array" ref="E108">INDEX(Haupt!D:D,MATCH(1,(Haupt!A:A=B108)*(Haupt!B:B=C108),0))</f>
        <v>39</v>
      </c>
      <c r="F108" s="159">
        <f t="shared" si="1"/>
        <v>0.140181877</v>
      </c>
      <c r="G108" s="160">
        <v>5970.0</v>
      </c>
    </row>
    <row r="109">
      <c r="A109" s="157" t="s">
        <v>421</v>
      </c>
      <c r="B109" s="108" t="s">
        <v>422</v>
      </c>
      <c r="C109" s="108" t="s">
        <v>55</v>
      </c>
      <c r="D109" s="108">
        <v>301902.0</v>
      </c>
      <c r="E109" s="158">
        <f t="array" ref="E109">INDEX(Haupt!D:D,MATCH(1,(Haupt!A:A=B109)*(Haupt!B:B=C109),0))</f>
        <v>62</v>
      </c>
      <c r="F109" s="159">
        <f t="shared" si="1"/>
        <v>0.2053646548</v>
      </c>
      <c r="G109" s="160">
        <v>5974.0</v>
      </c>
    </row>
    <row r="110">
      <c r="A110" s="157" t="s">
        <v>424</v>
      </c>
      <c r="B110" s="108" t="s">
        <v>425</v>
      </c>
      <c r="C110" s="108" t="s">
        <v>95</v>
      </c>
      <c r="D110" s="108">
        <v>159360.0</v>
      </c>
      <c r="E110" s="158">
        <f t="array" ref="E110">INDEX(Haupt!D:D,MATCH(1,(Haupt!A:A=B110)*(Haupt!B:B=C110),0))</f>
        <v>38</v>
      </c>
      <c r="F110" s="159">
        <f t="shared" si="1"/>
        <v>0.2384538153</v>
      </c>
      <c r="G110" s="160">
        <v>5122.0</v>
      </c>
    </row>
    <row r="111">
      <c r="A111" s="157" t="s">
        <v>426</v>
      </c>
      <c r="B111" s="108" t="s">
        <v>427</v>
      </c>
      <c r="C111" s="108" t="s">
        <v>55</v>
      </c>
      <c r="D111" s="108">
        <v>555465.0</v>
      </c>
      <c r="E111" s="158">
        <f t="array" ref="E111">INDEX(Haupt!D:D,MATCH(1,(Haupt!A:A=B111)*(Haupt!B:B=C111),0))</f>
        <v>405</v>
      </c>
      <c r="F111" s="159">
        <f t="shared" si="1"/>
        <v>0.7291188464</v>
      </c>
      <c r="G111" s="160">
        <v>5334.0</v>
      </c>
    </row>
    <row r="112">
      <c r="A112" s="157" t="s">
        <v>428</v>
      </c>
      <c r="B112" s="108" t="s">
        <v>430</v>
      </c>
      <c r="C112" s="108" t="s">
        <v>55</v>
      </c>
      <c r="D112" s="108">
        <v>447614.0</v>
      </c>
      <c r="E112" s="158">
        <f t="array" ref="E112">INDEX(Haupt!D:D,MATCH(1,(Haupt!A:A=B112)*(Haupt!B:B=C112),0))</f>
        <v>167</v>
      </c>
      <c r="F112" s="159">
        <f t="shared" si="1"/>
        <v>0.3730893136</v>
      </c>
      <c r="G112" s="160">
        <v>5566.0</v>
      </c>
    </row>
    <row r="113">
      <c r="A113" s="157" t="s">
        <v>432</v>
      </c>
      <c r="B113" s="108" t="s">
        <v>433</v>
      </c>
      <c r="C113" s="108" t="s">
        <v>55</v>
      </c>
      <c r="D113" s="108">
        <v>394782.0</v>
      </c>
      <c r="E113" s="158">
        <f t="array" ref="E113">INDEX(Haupt!D:D,MATCH(1,(Haupt!A:A=B113)*(Haupt!B:B=C113),0))</f>
        <v>83</v>
      </c>
      <c r="F113" s="159">
        <f t="shared" si="1"/>
        <v>0.2102426149</v>
      </c>
      <c r="G113" s="160">
        <v>5978.0</v>
      </c>
    </row>
    <row r="114">
      <c r="A114" s="157" t="s">
        <v>434</v>
      </c>
      <c r="B114" s="108" t="s">
        <v>435</v>
      </c>
      <c r="C114" s="108" t="s">
        <v>55</v>
      </c>
      <c r="D114" s="108">
        <v>298935.0</v>
      </c>
      <c r="E114" s="158">
        <f t="array" ref="E114">INDEX(Haupt!D:D,MATCH(1,(Haupt!A:A=B114)*(Haupt!B:B=C114),0))</f>
        <v>123</v>
      </c>
      <c r="F114" s="159">
        <f t="shared" si="1"/>
        <v>0.4114606854</v>
      </c>
      <c r="G114" s="160">
        <v>5166.0</v>
      </c>
    </row>
    <row r="115">
      <c r="A115" s="157" t="s">
        <v>436</v>
      </c>
      <c r="B115" s="108" t="s">
        <v>437</v>
      </c>
      <c r="C115" s="108" t="s">
        <v>55</v>
      </c>
      <c r="D115" s="108">
        <v>277783.0</v>
      </c>
      <c r="E115" s="158">
        <f t="array" ref="E115">INDEX(Haupt!D:D,MATCH(1,(Haupt!A:A=B115)*(Haupt!B:B=C115),0))</f>
        <v>181</v>
      </c>
      <c r="F115" s="159">
        <f t="shared" si="1"/>
        <v>0.6515877502</v>
      </c>
      <c r="G115" s="160">
        <v>5570.0</v>
      </c>
    </row>
    <row r="116">
      <c r="A116" s="157" t="s">
        <v>439</v>
      </c>
      <c r="B116" s="108" t="s">
        <v>440</v>
      </c>
      <c r="C116" s="108" t="s">
        <v>55</v>
      </c>
      <c r="D116" s="108">
        <v>459809.0</v>
      </c>
      <c r="E116" s="158">
        <f t="array" ref="E116">INDEX(Haupt!D:D,MATCH(1,(Haupt!A:A=B116)*(Haupt!B:B=C116),0))</f>
        <v>124</v>
      </c>
      <c r="F116" s="159">
        <f t="shared" si="1"/>
        <v>0.2696771921</v>
      </c>
      <c r="G116" s="160">
        <v>5170.0</v>
      </c>
    </row>
    <row r="117">
      <c r="A117" s="157" t="s">
        <v>441</v>
      </c>
      <c r="B117" s="108" t="s">
        <v>442</v>
      </c>
      <c r="C117" s="108" t="s">
        <v>95</v>
      </c>
      <c r="D117" s="108">
        <v>354382.0</v>
      </c>
      <c r="E117" s="158">
        <f t="array" ref="E117">INDEX(Haupt!D:D,MATCH(1,(Haupt!A:A=B117)*(Haupt!B:B=C117),0))</f>
        <v>74</v>
      </c>
      <c r="F117" s="159">
        <f t="shared" si="1"/>
        <v>0.2088142174</v>
      </c>
      <c r="G117" s="160">
        <v>5124.0</v>
      </c>
    </row>
    <row r="118">
      <c r="A118" s="157" t="s">
        <v>444</v>
      </c>
      <c r="B118" s="108" t="s">
        <v>445</v>
      </c>
      <c r="C118" s="108" t="s">
        <v>164</v>
      </c>
      <c r="D118" s="108">
        <v>269694.0</v>
      </c>
      <c r="E118" s="158">
        <f t="array" ref="E118">INDEX(Haupt!D:D,MATCH(1,(Haupt!A:A=B118)*(Haupt!B:B=C118),0))</f>
        <v>47</v>
      </c>
      <c r="F118" s="159">
        <f t="shared" si="1"/>
        <v>0.1742715819</v>
      </c>
      <c r="G118" s="160">
        <v>6431.0</v>
      </c>
    </row>
    <row r="119">
      <c r="A119" s="157" t="s">
        <v>447</v>
      </c>
      <c r="B119" s="108" t="s">
        <v>448</v>
      </c>
      <c r="C119" s="108" t="s">
        <v>95</v>
      </c>
      <c r="D119" s="108">
        <v>159207.0</v>
      </c>
      <c r="E119" s="158">
        <f t="array" ref="E119">INDEX(Haupt!D:D,MATCH(1,(Haupt!A:A=B119)*(Haupt!B:B=C119),0))</f>
        <v>21</v>
      </c>
      <c r="F119" s="159">
        <f t="shared" si="1"/>
        <v>0.131903748</v>
      </c>
      <c r="G119" s="160">
        <v>6411.0</v>
      </c>
    </row>
    <row r="120">
      <c r="A120" s="157" t="s">
        <v>449</v>
      </c>
      <c r="B120" s="108" t="s">
        <v>450</v>
      </c>
      <c r="C120" s="108" t="s">
        <v>164</v>
      </c>
      <c r="D120" s="108">
        <v>297399.0</v>
      </c>
      <c r="E120" s="158">
        <f t="array" ref="E120">INDEX(Haupt!D:D,MATCH(1,(Haupt!A:A=B120)*(Haupt!B:B=C120),0))</f>
        <v>62</v>
      </c>
      <c r="F120" s="159">
        <f t="shared" si="1"/>
        <v>0.2084741374</v>
      </c>
      <c r="G120" s="160">
        <v>6432.0</v>
      </c>
    </row>
    <row r="121">
      <c r="A121" s="157" t="s">
        <v>451</v>
      </c>
      <c r="B121" s="108" t="s">
        <v>452</v>
      </c>
      <c r="C121" s="108" t="s">
        <v>95</v>
      </c>
      <c r="D121" s="108">
        <v>753056.0</v>
      </c>
      <c r="E121" s="158">
        <f t="array" ref="E121">INDEX(Haupt!D:D,MATCH(1,(Haupt!A:A=B121)*(Haupt!B:B=C121),0))</f>
        <v>122</v>
      </c>
      <c r="F121" s="159">
        <f t="shared" si="1"/>
        <v>0.162006544</v>
      </c>
      <c r="G121" s="160">
        <v>6412.0</v>
      </c>
    </row>
    <row r="122">
      <c r="A122" s="157" t="s">
        <v>453</v>
      </c>
      <c r="B122" s="108" t="s">
        <v>454</v>
      </c>
      <c r="C122" s="108" t="s">
        <v>164</v>
      </c>
      <c r="D122" s="108">
        <v>222584.0</v>
      </c>
      <c r="E122" s="158">
        <f t="array" ref="E122">INDEX(Haupt!D:D,MATCH(1,(Haupt!A:A=B122)*(Haupt!B:B=C122),0))</f>
        <v>73</v>
      </c>
      <c r="F122" s="159">
        <f t="shared" si="1"/>
        <v>0.3279660712</v>
      </c>
      <c r="G122" s="160">
        <v>6631.0</v>
      </c>
    </row>
    <row r="123">
      <c r="A123" s="157" t="s">
        <v>455</v>
      </c>
      <c r="B123" s="108" t="s">
        <v>456</v>
      </c>
      <c r="C123" s="108" t="s">
        <v>164</v>
      </c>
      <c r="D123" s="108">
        <v>268876.0</v>
      </c>
      <c r="E123" s="158">
        <f t="array" ref="E123">INDEX(Haupt!D:D,MATCH(1,(Haupt!A:A=B123)*(Haupt!B:B=C123),0))</f>
        <v>56</v>
      </c>
      <c r="F123" s="159">
        <f t="shared" si="1"/>
        <v>0.2082744462</v>
      </c>
      <c r="G123" s="160">
        <v>6531.0</v>
      </c>
    </row>
    <row r="124">
      <c r="A124" s="157" t="s">
        <v>457</v>
      </c>
      <c r="B124" s="108" t="s">
        <v>458</v>
      </c>
      <c r="C124" s="108" t="s">
        <v>164</v>
      </c>
      <c r="D124" s="108">
        <v>274526.0</v>
      </c>
      <c r="E124" s="158">
        <f t="array" ref="E124">INDEX(Haupt!D:D,MATCH(1,(Haupt!A:A=B124)*(Haupt!B:B=C124),0))</f>
        <v>48</v>
      </c>
      <c r="F124" s="159">
        <f t="shared" si="1"/>
        <v>0.1748468269</v>
      </c>
      <c r="G124" s="160">
        <v>6433.0</v>
      </c>
    </row>
    <row r="125">
      <c r="A125" s="157" t="s">
        <v>460</v>
      </c>
      <c r="B125" s="108" t="s">
        <v>461</v>
      </c>
      <c r="C125" s="108" t="s">
        <v>164</v>
      </c>
      <c r="D125" s="108">
        <v>120829.0</v>
      </c>
      <c r="E125" s="158">
        <f t="array" ref="E125">INDEX(Haupt!D:D,MATCH(1,(Haupt!A:A=B125)*(Haupt!B:B=C125),0))</f>
        <v>29</v>
      </c>
      <c r="F125" s="159">
        <f t="shared" si="1"/>
        <v>0.2400086072</v>
      </c>
      <c r="G125" s="160">
        <v>6632.0</v>
      </c>
    </row>
    <row r="126">
      <c r="A126" s="157" t="s">
        <v>462</v>
      </c>
      <c r="B126" s="108" t="s">
        <v>463</v>
      </c>
      <c r="C126" s="108" t="s">
        <v>164</v>
      </c>
      <c r="D126" s="108">
        <v>236564.0</v>
      </c>
      <c r="E126" s="158">
        <f t="array" ref="E126">INDEX(Haupt!D:D,MATCH(1,(Haupt!A:A=B126)*(Haupt!B:B=C126),0))</f>
        <v>52</v>
      </c>
      <c r="F126" s="159">
        <f t="shared" si="1"/>
        <v>0.2198136656</v>
      </c>
      <c r="G126" s="160">
        <v>6434.0</v>
      </c>
    </row>
    <row r="127">
      <c r="A127" s="157" t="s">
        <v>465</v>
      </c>
      <c r="B127" s="108" t="s">
        <v>466</v>
      </c>
      <c r="C127" s="108" t="s">
        <v>95</v>
      </c>
      <c r="D127" s="108">
        <v>201585.0</v>
      </c>
      <c r="E127" s="158">
        <f t="array" ref="E127">INDEX(Haupt!D:D,MATCH(1,(Haupt!A:A=B127)*(Haupt!B:B=C127),0))</f>
        <v>38</v>
      </c>
      <c r="F127" s="159">
        <f t="shared" si="1"/>
        <v>0.1885060892</v>
      </c>
      <c r="G127" s="160">
        <v>6611.0</v>
      </c>
    </row>
    <row r="128">
      <c r="A128" s="157" t="s">
        <v>467</v>
      </c>
      <c r="B128" s="108" t="s">
        <v>466</v>
      </c>
      <c r="C128" s="108" t="s">
        <v>164</v>
      </c>
      <c r="D128" s="108">
        <v>236633.0</v>
      </c>
      <c r="E128" s="158">
        <f t="array" ref="E128">INDEX(Haupt!D:D,MATCH(1,(Haupt!A:A=B128)*(Haupt!B:B=C128),0))</f>
        <v>38</v>
      </c>
      <c r="F128" s="159">
        <f t="shared" si="1"/>
        <v>0.1605862242</v>
      </c>
      <c r="G128" s="160">
        <v>6633.0</v>
      </c>
    </row>
    <row r="129">
      <c r="A129" s="157" t="s">
        <v>469</v>
      </c>
      <c r="B129" s="108" t="s">
        <v>470</v>
      </c>
      <c r="C129" s="108" t="s">
        <v>164</v>
      </c>
      <c r="D129" s="108">
        <v>253777.0</v>
      </c>
      <c r="E129" s="158">
        <f t="array" ref="E129">INDEX(Haupt!D:D,MATCH(1,(Haupt!A:A=B129)*(Haupt!B:B=C129),0))</f>
        <v>66</v>
      </c>
      <c r="F129" s="159">
        <f t="shared" si="1"/>
        <v>0.2600708496</v>
      </c>
      <c r="G129" s="160">
        <v>6532.0</v>
      </c>
    </row>
    <row r="130">
      <c r="A130" s="157" t="s">
        <v>471</v>
      </c>
      <c r="B130" s="108" t="s">
        <v>472</v>
      </c>
      <c r="C130" s="108" t="s">
        <v>164</v>
      </c>
      <c r="D130" s="108">
        <v>172083.0</v>
      </c>
      <c r="E130" s="158">
        <f t="array" ref="E130">INDEX(Haupt!D:D,MATCH(1,(Haupt!A:A=B130)*(Haupt!B:B=C130),0))</f>
        <v>45</v>
      </c>
      <c r="F130" s="159">
        <f t="shared" si="1"/>
        <v>0.2615017172</v>
      </c>
      <c r="G130" s="160">
        <v>6533.0</v>
      </c>
    </row>
    <row r="131">
      <c r="A131" s="157" t="s">
        <v>474</v>
      </c>
      <c r="B131" s="108" t="s">
        <v>475</v>
      </c>
      <c r="C131" s="108" t="s">
        <v>164</v>
      </c>
      <c r="D131" s="108">
        <v>418950.0</v>
      </c>
      <c r="E131" s="158">
        <f t="array" ref="E131">INDEX(Haupt!D:D,MATCH(1,(Haupt!A:A=B131)*(Haupt!B:B=C131),0))</f>
        <v>64</v>
      </c>
      <c r="F131" s="159">
        <f t="shared" si="1"/>
        <v>0.1527628595</v>
      </c>
      <c r="G131" s="160">
        <v>6435.0</v>
      </c>
    </row>
    <row r="132">
      <c r="A132" s="157" t="s">
        <v>476</v>
      </c>
      <c r="B132" s="108" t="s">
        <v>477</v>
      </c>
      <c r="C132" s="108" t="s">
        <v>164</v>
      </c>
      <c r="D132" s="108">
        <v>237735.0</v>
      </c>
      <c r="E132" s="158">
        <f t="array" ref="E132">INDEX(Haupt!D:D,MATCH(1,(Haupt!A:A=B132)*(Haupt!B:B=C132),0))</f>
        <v>40</v>
      </c>
      <c r="F132" s="159">
        <f t="shared" si="1"/>
        <v>0.1682545692</v>
      </c>
      <c r="G132" s="160">
        <v>6436.0</v>
      </c>
    </row>
    <row r="133">
      <c r="A133" s="157" t="s">
        <v>479</v>
      </c>
      <c r="B133" s="108" t="s">
        <v>480</v>
      </c>
      <c r="C133" s="108" t="s">
        <v>164</v>
      </c>
      <c r="D133" s="108">
        <v>246648.0</v>
      </c>
      <c r="E133" s="158">
        <f t="array" ref="E133">INDEX(Haupt!D:D,MATCH(1,(Haupt!A:A=B133)*(Haupt!B:B=C133),0))</f>
        <v>44</v>
      </c>
      <c r="F133" s="159">
        <f t="shared" si="1"/>
        <v>0.1783918783</v>
      </c>
      <c r="G133" s="160">
        <v>6534.0</v>
      </c>
    </row>
    <row r="134">
      <c r="A134" s="157" t="s">
        <v>482</v>
      </c>
      <c r="B134" s="108" t="s">
        <v>483</v>
      </c>
      <c r="C134" s="108" t="s">
        <v>164</v>
      </c>
      <c r="D134" s="108">
        <v>96798.0</v>
      </c>
      <c r="E134" s="158">
        <f t="array" ref="E134">INDEX(Haupt!D:D,MATCH(1,(Haupt!A:A=B134)*(Haupt!B:B=C134),0))</f>
        <v>16</v>
      </c>
      <c r="F134" s="159">
        <f t="shared" si="1"/>
        <v>0.1652926713</v>
      </c>
      <c r="G134" s="160">
        <v>6437.0</v>
      </c>
    </row>
    <row r="135">
      <c r="A135" s="157" t="s">
        <v>484</v>
      </c>
      <c r="B135" s="108" t="s">
        <v>485</v>
      </c>
      <c r="C135" s="108" t="s">
        <v>164</v>
      </c>
      <c r="D135" s="108">
        <v>354092.0</v>
      </c>
      <c r="E135" s="158">
        <f t="array" ref="E135">INDEX(Haupt!D:D,MATCH(1,(Haupt!A:A=B135)*(Haupt!B:B=C135),0))</f>
        <v>65</v>
      </c>
      <c r="F135" s="159">
        <f t="shared" si="1"/>
        <v>0.1835681122</v>
      </c>
      <c r="G135" s="160">
        <v>6438.0</v>
      </c>
    </row>
    <row r="136">
      <c r="A136" s="157" t="s">
        <v>487</v>
      </c>
      <c r="B136" s="108" t="s">
        <v>488</v>
      </c>
      <c r="C136" s="108" t="s">
        <v>95</v>
      </c>
      <c r="D136" s="108">
        <v>128744.0</v>
      </c>
      <c r="E136" s="158">
        <f t="array" ref="E136">INDEX(Haupt!D:D,MATCH(1,(Haupt!A:A=B136)*(Haupt!B:B=C136),0))</f>
        <v>6</v>
      </c>
      <c r="F136" s="159">
        <f t="shared" si="1"/>
        <v>0.04660411359</v>
      </c>
      <c r="G136" s="160">
        <v>6413.0</v>
      </c>
    </row>
    <row r="137">
      <c r="A137" s="157" t="s">
        <v>489</v>
      </c>
      <c r="B137" s="108" t="s">
        <v>490</v>
      </c>
      <c r="C137" s="108" t="s">
        <v>164</v>
      </c>
      <c r="D137" s="108">
        <v>187157.0</v>
      </c>
      <c r="E137" s="158">
        <f t="array" ref="E137">INDEX(Haupt!D:D,MATCH(1,(Haupt!A:A=B137)*(Haupt!B:B=C137),0))</f>
        <v>26</v>
      </c>
      <c r="F137" s="159">
        <f t="shared" si="1"/>
        <v>0.1389207991</v>
      </c>
      <c r="G137" s="160">
        <v>6439.0</v>
      </c>
    </row>
    <row r="138">
      <c r="A138" s="157" t="s">
        <v>491</v>
      </c>
      <c r="B138" s="108" t="s">
        <v>492</v>
      </c>
      <c r="C138" s="108" t="s">
        <v>164</v>
      </c>
      <c r="D138" s="108">
        <v>180222.0</v>
      </c>
      <c r="E138" s="158">
        <f t="array" ref="E138">INDEX(Haupt!D:D,MATCH(1,(Haupt!A:A=B138)*(Haupt!B:B=C138),0))</f>
        <v>66</v>
      </c>
      <c r="F138" s="159">
        <f t="shared" si="1"/>
        <v>0.3662150015</v>
      </c>
      <c r="G138" s="160">
        <v>6634.0</v>
      </c>
    </row>
    <row r="139">
      <c r="A139" s="157" t="s">
        <v>493</v>
      </c>
      <c r="B139" s="108" t="s">
        <v>494</v>
      </c>
      <c r="C139" s="108" t="s">
        <v>164</v>
      </c>
      <c r="D139" s="108">
        <v>105878.0</v>
      </c>
      <c r="E139" s="158">
        <f t="array" ref="E139">INDEX(Haupt!D:D,MATCH(1,(Haupt!A:A=B139)*(Haupt!B:B=C139),0))</f>
        <v>17</v>
      </c>
      <c r="F139" s="159">
        <f t="shared" si="1"/>
        <v>0.1605621564</v>
      </c>
      <c r="G139" s="160">
        <v>6535.0</v>
      </c>
    </row>
    <row r="140">
      <c r="A140" s="157" t="s">
        <v>496</v>
      </c>
      <c r="B140" s="108" t="s">
        <v>497</v>
      </c>
      <c r="C140" s="108" t="s">
        <v>164</v>
      </c>
      <c r="D140" s="108">
        <v>156953.0</v>
      </c>
      <c r="E140" s="158">
        <f t="array" ref="E140">INDEX(Haupt!D:D,MATCH(1,(Haupt!A:A=B140)*(Haupt!B:B=C140),0))</f>
        <v>25</v>
      </c>
      <c r="F140" s="159">
        <f t="shared" si="1"/>
        <v>0.1592833523</v>
      </c>
      <c r="G140" s="160">
        <v>6635.0</v>
      </c>
    </row>
    <row r="141">
      <c r="A141" s="157" t="s">
        <v>498</v>
      </c>
      <c r="B141" s="108" t="s">
        <v>499</v>
      </c>
      <c r="C141" s="108" t="s">
        <v>164</v>
      </c>
      <c r="D141" s="108">
        <v>101017.0</v>
      </c>
      <c r="E141" s="158">
        <f t="array" ref="E141">INDEX(Haupt!D:D,MATCH(1,(Haupt!A:A=B141)*(Haupt!B:B=C141),0))</f>
        <v>2</v>
      </c>
      <c r="F141" s="159">
        <f t="shared" si="1"/>
        <v>0.01979864775</v>
      </c>
      <c r="G141" s="160">
        <v>6636.0</v>
      </c>
    </row>
    <row r="142">
      <c r="A142" s="157" t="s">
        <v>501</v>
      </c>
      <c r="B142" s="108" t="s">
        <v>502</v>
      </c>
      <c r="C142" s="108" t="s">
        <v>164</v>
      </c>
      <c r="D142" s="108">
        <v>306460.0</v>
      </c>
      <c r="E142" s="158">
        <f t="array" ref="E142">INDEX(Haupt!D:D,MATCH(1,(Haupt!A:A=B142)*(Haupt!B:B=C142),0))</f>
        <v>26</v>
      </c>
      <c r="F142" s="159">
        <f t="shared" si="1"/>
        <v>0.08483978333</v>
      </c>
      <c r="G142" s="160">
        <v>6440.0</v>
      </c>
    </row>
    <row r="143">
      <c r="A143" s="157" t="s">
        <v>503</v>
      </c>
      <c r="B143" s="108" t="s">
        <v>504</v>
      </c>
      <c r="C143" s="108" t="s">
        <v>95</v>
      </c>
      <c r="D143" s="108">
        <v>278342.0</v>
      </c>
      <c r="E143" s="158">
        <f t="array" ref="E143">INDEX(Haupt!D:D,MATCH(1,(Haupt!A:A=B143)*(Haupt!B:B=C143),0))</f>
        <v>59</v>
      </c>
      <c r="F143" s="159">
        <f t="shared" si="1"/>
        <v>0.2119694477</v>
      </c>
      <c r="G143" s="160">
        <v>6414.0</v>
      </c>
    </row>
    <row r="144">
      <c r="A144" s="157" t="s">
        <v>506</v>
      </c>
      <c r="B144" s="108" t="s">
        <v>507</v>
      </c>
      <c r="C144" s="108" t="s">
        <v>164</v>
      </c>
      <c r="D144" s="108">
        <v>129727.0</v>
      </c>
      <c r="E144" s="158">
        <f t="array" ref="E144">INDEX(Haupt!D:D,MATCH(1,(Haupt!A:A=B144)*(Haupt!B:B=C144),0))</f>
        <v>31</v>
      </c>
      <c r="F144" s="159">
        <f t="shared" si="1"/>
        <v>0.2389633615</v>
      </c>
      <c r="G144" s="160">
        <v>7131.0</v>
      </c>
    </row>
    <row r="145">
      <c r="A145" s="157" t="s">
        <v>508</v>
      </c>
      <c r="B145" s="108" t="s">
        <v>509</v>
      </c>
      <c r="C145" s="108" t="s">
        <v>164</v>
      </c>
      <c r="D145" s="108">
        <v>128705.0</v>
      </c>
      <c r="E145" s="158">
        <f t="array" ref="E145">INDEX(Haupt!D:D,MATCH(1,(Haupt!A:A=B145)*(Haupt!B:B=C145),0))</f>
        <v>13</v>
      </c>
      <c r="F145" s="159">
        <f t="shared" si="1"/>
        <v>0.1010061769</v>
      </c>
      <c r="G145" s="160">
        <v>7132.0</v>
      </c>
    </row>
    <row r="146">
      <c r="A146" s="157" t="s">
        <v>510</v>
      </c>
      <c r="B146" s="108" t="s">
        <v>512</v>
      </c>
      <c r="C146" s="108" t="s">
        <v>164</v>
      </c>
      <c r="D146" s="108">
        <v>129244.0</v>
      </c>
      <c r="E146" s="158">
        <f t="array" ref="E146">INDEX(Haupt!D:D,MATCH(1,(Haupt!A:A=B146)*(Haupt!B:B=C146),0))</f>
        <v>59</v>
      </c>
      <c r="F146" s="159">
        <f t="shared" si="1"/>
        <v>0.4565008821</v>
      </c>
      <c r="G146" s="160">
        <v>7331.0</v>
      </c>
    </row>
    <row r="147">
      <c r="A147" s="157" t="s">
        <v>514</v>
      </c>
      <c r="B147" s="108" t="s">
        <v>515</v>
      </c>
      <c r="C147" s="108" t="s">
        <v>164</v>
      </c>
      <c r="D147" s="108">
        <v>132660.0</v>
      </c>
      <c r="E147" s="158">
        <f t="array" ref="E147">INDEX(Haupt!D:D,MATCH(1,(Haupt!A:A=B147)*(Haupt!B:B=C147),0))</f>
        <v>56</v>
      </c>
      <c r="F147" s="159">
        <f t="shared" si="1"/>
        <v>0.4221317654</v>
      </c>
      <c r="G147" s="160">
        <v>7332.0</v>
      </c>
    </row>
    <row r="148">
      <c r="A148" s="157" t="s">
        <v>516</v>
      </c>
      <c r="B148" s="108" t="s">
        <v>517</v>
      </c>
      <c r="C148" s="108" t="s">
        <v>164</v>
      </c>
      <c r="D148" s="108">
        <v>158080.0</v>
      </c>
      <c r="E148" s="158">
        <f t="array" ref="E148">INDEX(Haupt!D:D,MATCH(1,(Haupt!A:A=B148)*(Haupt!B:B=C148),0))</f>
        <v>42</v>
      </c>
      <c r="F148" s="159">
        <f t="shared" si="1"/>
        <v>0.2656882591</v>
      </c>
      <c r="G148" s="160">
        <v>7133.0</v>
      </c>
    </row>
    <row r="149">
      <c r="A149" s="157" t="s">
        <v>518</v>
      </c>
      <c r="B149" s="108" t="s">
        <v>519</v>
      </c>
      <c r="C149" s="108" t="s">
        <v>164</v>
      </c>
      <c r="D149" s="108">
        <v>112262.0</v>
      </c>
      <c r="E149" s="158">
        <f t="array" ref="E149">INDEX(Haupt!D:D,MATCH(1,(Haupt!A:A=B149)*(Haupt!B:B=C149),0))</f>
        <v>18</v>
      </c>
      <c r="F149" s="159">
        <f t="shared" si="1"/>
        <v>0.1603392065</v>
      </c>
      <c r="G149" s="160">
        <v>7231.0</v>
      </c>
    </row>
    <row r="150">
      <c r="A150" s="157" t="s">
        <v>521</v>
      </c>
      <c r="B150" s="108" t="s">
        <v>522</v>
      </c>
      <c r="C150" s="108" t="s">
        <v>164</v>
      </c>
      <c r="D150" s="108">
        <v>80720.0</v>
      </c>
      <c r="E150" s="158">
        <f t="array" ref="E150">INDEX(Haupt!D:D,MATCH(1,(Haupt!A:A=B150)*(Haupt!B:B=C150),0))</f>
        <v>5</v>
      </c>
      <c r="F150" s="159">
        <f t="shared" si="1"/>
        <v>0.06194251734</v>
      </c>
      <c r="G150" s="160">
        <v>7134.0</v>
      </c>
    </row>
    <row r="151">
      <c r="A151" s="157" t="s">
        <v>523</v>
      </c>
      <c r="B151" s="108" t="s">
        <v>524</v>
      </c>
      <c r="C151" s="108" t="s">
        <v>164</v>
      </c>
      <c r="D151" s="108">
        <v>61587.0</v>
      </c>
      <c r="E151" s="158">
        <f t="array" ref="E151">INDEX(Haupt!D:D,MATCH(1,(Haupt!A:A=B151)*(Haupt!B:B=C151),0))</f>
        <v>43</v>
      </c>
      <c r="F151" s="159">
        <f t="shared" si="1"/>
        <v>0.6981992953</v>
      </c>
      <c r="G151" s="160">
        <v>7135.0</v>
      </c>
    </row>
    <row r="152">
      <c r="A152" s="157" t="s">
        <v>525</v>
      </c>
      <c r="B152" s="108" t="s">
        <v>526</v>
      </c>
      <c r="C152" s="108" t="s">
        <v>164</v>
      </c>
      <c r="D152" s="108">
        <v>75101.0</v>
      </c>
      <c r="E152" s="158">
        <f t="array" ref="E152">INDEX(Haupt!D:D,MATCH(1,(Haupt!A:A=B152)*(Haupt!B:B=C152),0))</f>
        <v>24</v>
      </c>
      <c r="F152" s="159">
        <f t="shared" si="1"/>
        <v>0.3195696462</v>
      </c>
      <c r="G152" s="160">
        <v>7333.0</v>
      </c>
    </row>
    <row r="153">
      <c r="A153" s="157" t="s">
        <v>528</v>
      </c>
      <c r="B153" s="108" t="s">
        <v>529</v>
      </c>
      <c r="C153" s="108" t="s">
        <v>164</v>
      </c>
      <c r="D153" s="108">
        <v>98561.0</v>
      </c>
      <c r="E153" s="158">
        <f t="array" ref="E153">INDEX(Haupt!D:D,MATCH(1,(Haupt!A:A=B153)*(Haupt!B:B=C153),0))</f>
        <v>32</v>
      </c>
      <c r="F153" s="159">
        <f t="shared" si="1"/>
        <v>0.3246720305</v>
      </c>
      <c r="G153" s="160">
        <v>7232.0</v>
      </c>
    </row>
    <row r="154">
      <c r="A154" s="157" t="s">
        <v>530</v>
      </c>
      <c r="B154" s="108" t="s">
        <v>531</v>
      </c>
      <c r="C154" s="108" t="s">
        <v>95</v>
      </c>
      <c r="D154" s="108">
        <v>48561.0</v>
      </c>
      <c r="E154" s="158">
        <f t="array" ref="E154">INDEX(Haupt!D:D,MATCH(1,(Haupt!A:A=B154)*(Haupt!B:B=C154),0))</f>
        <v>9</v>
      </c>
      <c r="F154" s="159">
        <f t="shared" si="1"/>
        <v>0.1853339099</v>
      </c>
      <c r="G154" s="160">
        <v>7311.0</v>
      </c>
    </row>
    <row r="155">
      <c r="A155" s="157" t="s">
        <v>533</v>
      </c>
      <c r="B155" s="108" t="s">
        <v>534</v>
      </c>
      <c r="C155" s="108" t="s">
        <v>164</v>
      </c>
      <c r="D155" s="108">
        <v>129075.0</v>
      </c>
      <c r="E155" s="158">
        <f t="array" ref="E155">INDEX(Haupt!D:D,MATCH(1,(Haupt!A:A=B155)*(Haupt!B:B=C155),0))</f>
        <v>27</v>
      </c>
      <c r="F155" s="159">
        <f t="shared" si="1"/>
        <v>0.2091807089</v>
      </c>
      <c r="G155" s="160">
        <v>7334.0</v>
      </c>
    </row>
    <row r="156">
      <c r="A156" s="157" t="s">
        <v>536</v>
      </c>
      <c r="B156" s="108" t="s">
        <v>537</v>
      </c>
      <c r="C156" s="108" t="s">
        <v>95</v>
      </c>
      <c r="D156" s="108">
        <v>99845.0</v>
      </c>
      <c r="E156" s="158">
        <f t="array" ref="E156">INDEX(Haupt!D:D,MATCH(1,(Haupt!A:A=B156)*(Haupt!B:B=C156),0))</f>
        <v>12</v>
      </c>
      <c r="F156" s="159">
        <f t="shared" si="1"/>
        <v>0.1201862887</v>
      </c>
      <c r="G156" s="160">
        <v>7312.0</v>
      </c>
    </row>
    <row r="157">
      <c r="A157" s="157" t="s">
        <v>538</v>
      </c>
      <c r="B157" s="108" t="s">
        <v>537</v>
      </c>
      <c r="C157" s="108" t="s">
        <v>164</v>
      </c>
      <c r="D157" s="108">
        <v>106057.0</v>
      </c>
      <c r="E157" s="158">
        <f t="array" ref="E157">INDEX(Haupt!D:D,MATCH(1,(Haupt!A:A=B157)*(Haupt!B:B=C157),0))</f>
        <v>20</v>
      </c>
      <c r="F157" s="159">
        <f t="shared" si="1"/>
        <v>0.1885778402</v>
      </c>
      <c r="G157" s="160">
        <v>7335.0</v>
      </c>
    </row>
    <row r="158">
      <c r="A158" s="157" t="s">
        <v>540</v>
      </c>
      <c r="B158" s="108" t="s">
        <v>541</v>
      </c>
      <c r="C158" s="108" t="s">
        <v>95</v>
      </c>
      <c r="D158" s="108">
        <v>114024.0</v>
      </c>
      <c r="E158" s="158">
        <f t="array" ref="E158">INDEX(Haupt!D:D,MATCH(1,(Haupt!A:A=B158)*(Haupt!B:B=C158),0))</f>
        <v>51</v>
      </c>
      <c r="F158" s="159">
        <f t="shared" si="1"/>
        <v>0.4472742581</v>
      </c>
      <c r="G158" s="160">
        <v>7111.0</v>
      </c>
    </row>
    <row r="159">
      <c r="A159" s="157" t="s">
        <v>542</v>
      </c>
      <c r="B159" s="108" t="s">
        <v>543</v>
      </c>
      <c r="C159" s="108" t="s">
        <v>164</v>
      </c>
      <c r="D159" s="108">
        <v>70526.0</v>
      </c>
      <c r="E159" s="158">
        <f t="array" ref="E159">INDEX(Haupt!D:D,MATCH(1,(Haupt!A:A=B159)*(Haupt!B:B=C159),0))</f>
        <v>18</v>
      </c>
      <c r="F159" s="159">
        <f t="shared" si="1"/>
        <v>0.2552250234</v>
      </c>
      <c r="G159" s="160">
        <v>7336.0</v>
      </c>
    </row>
    <row r="160">
      <c r="A160" s="157" t="s">
        <v>544</v>
      </c>
      <c r="B160" s="108" t="s">
        <v>545</v>
      </c>
      <c r="C160" s="108" t="s">
        <v>95</v>
      </c>
      <c r="D160" s="108">
        <v>46677.0</v>
      </c>
      <c r="E160" s="158">
        <f t="array" ref="E160">INDEX(Haupt!D:D,MATCH(1,(Haupt!A:A=B160)*(Haupt!B:B=C160),0))</f>
        <v>4</v>
      </c>
      <c r="F160" s="159">
        <f t="shared" si="1"/>
        <v>0.08569531032</v>
      </c>
      <c r="G160" s="160">
        <v>7313.0</v>
      </c>
    </row>
    <row r="161">
      <c r="A161" s="157" t="s">
        <v>547</v>
      </c>
      <c r="B161" s="108" t="s">
        <v>548</v>
      </c>
      <c r="C161" s="108" t="s">
        <v>95</v>
      </c>
      <c r="D161" s="108">
        <v>171061.0</v>
      </c>
      <c r="E161" s="158">
        <f t="array" ref="E161">INDEX(Haupt!D:D,MATCH(1,(Haupt!A:A=B161)*(Haupt!B:B=C161),0))</f>
        <v>13</v>
      </c>
      <c r="F161" s="159">
        <f t="shared" si="1"/>
        <v>0.07599628203</v>
      </c>
      <c r="G161" s="160">
        <v>7314.0</v>
      </c>
    </row>
    <row r="162">
      <c r="A162" s="157" t="s">
        <v>549</v>
      </c>
      <c r="B162" s="108" t="s">
        <v>550</v>
      </c>
      <c r="C162" s="108" t="s">
        <v>95</v>
      </c>
      <c r="D162" s="108">
        <v>217118.0</v>
      </c>
      <c r="E162" s="158">
        <f t="array" ref="E162">INDEX(Haupt!D:D,MATCH(1,(Haupt!A:A=B162)*(Haupt!B:B=C162),0))</f>
        <v>55</v>
      </c>
      <c r="F162" s="159">
        <f t="shared" si="1"/>
        <v>0.253318472</v>
      </c>
      <c r="G162" s="160">
        <v>7315.0</v>
      </c>
    </row>
    <row r="163">
      <c r="A163" s="157" t="s">
        <v>551</v>
      </c>
      <c r="B163" s="108" t="s">
        <v>552</v>
      </c>
      <c r="C163" s="108" t="s">
        <v>164</v>
      </c>
      <c r="D163" s="108">
        <v>210889.0</v>
      </c>
      <c r="E163" s="158">
        <f t="array" ref="E163">INDEX(Haupt!D:D,MATCH(1,(Haupt!A:A=B163)*(Haupt!B:B=C163),0))</f>
        <v>37</v>
      </c>
      <c r="F163" s="159">
        <f t="shared" si="1"/>
        <v>0.1754477474</v>
      </c>
      <c r="G163" s="160">
        <v>7339.0</v>
      </c>
    </row>
    <row r="164">
      <c r="A164" s="157" t="s">
        <v>554</v>
      </c>
      <c r="B164" s="108" t="s">
        <v>555</v>
      </c>
      <c r="C164" s="108" t="s">
        <v>164</v>
      </c>
      <c r="D164" s="108">
        <v>214259.0</v>
      </c>
      <c r="E164" s="158">
        <f t="array" ref="E164">INDEX(Haupt!D:D,MATCH(1,(Haupt!A:A=B164)*(Haupt!B:B=C164),0))</f>
        <v>108</v>
      </c>
      <c r="F164" s="159">
        <f t="shared" si="1"/>
        <v>0.5040628398</v>
      </c>
      <c r="G164" s="160">
        <v>7137.0</v>
      </c>
    </row>
    <row r="165">
      <c r="A165" s="157" t="s">
        <v>556</v>
      </c>
      <c r="B165" s="108" t="s">
        <v>557</v>
      </c>
      <c r="C165" s="108" t="s">
        <v>95</v>
      </c>
      <c r="D165" s="108">
        <v>53148.0</v>
      </c>
      <c r="E165" s="158">
        <f t="array" ref="E165">INDEX(Haupt!D:D,MATCH(1,(Haupt!A:A=B165)*(Haupt!B:B=C165),0))</f>
        <v>8</v>
      </c>
      <c r="F165" s="159">
        <f t="shared" si="1"/>
        <v>0.1505230677</v>
      </c>
      <c r="G165" s="160">
        <v>7316.0</v>
      </c>
    </row>
    <row r="166">
      <c r="A166" s="157" t="s">
        <v>558</v>
      </c>
      <c r="B166" s="108" t="s">
        <v>559</v>
      </c>
      <c r="C166" s="108" t="s">
        <v>164</v>
      </c>
      <c r="D166" s="108">
        <v>181941.0</v>
      </c>
      <c r="E166" s="158">
        <f t="array" ref="E166">INDEX(Haupt!D:D,MATCH(1,(Haupt!A:A=B166)*(Haupt!B:B=C166),0))</f>
        <v>61</v>
      </c>
      <c r="F166" s="159">
        <f t="shared" si="1"/>
        <v>0.3352735227</v>
      </c>
      <c r="G166" s="160">
        <v>7138.0</v>
      </c>
    </row>
    <row r="167">
      <c r="A167" s="157" t="s">
        <v>561</v>
      </c>
      <c r="B167" s="108" t="s">
        <v>562</v>
      </c>
      <c r="C167" s="108" t="s">
        <v>95</v>
      </c>
      <c r="D167" s="108">
        <v>40403.0</v>
      </c>
      <c r="E167" s="158">
        <f t="array" ref="E167">INDEX(Haupt!D:D,MATCH(1,(Haupt!A:A=B167)*(Haupt!B:B=C167),0))</f>
        <v>1</v>
      </c>
      <c r="F167" s="159">
        <f t="shared" si="1"/>
        <v>0.02475063733</v>
      </c>
      <c r="G167" s="160">
        <v>7317.0</v>
      </c>
    </row>
    <row r="168">
      <c r="A168" s="157" t="s">
        <v>563</v>
      </c>
      <c r="B168" s="108" t="s">
        <v>564</v>
      </c>
      <c r="C168" s="108" t="s">
        <v>164</v>
      </c>
      <c r="D168" s="108">
        <v>102937.0</v>
      </c>
      <c r="E168" s="158">
        <f t="array" ref="E168">INDEX(Haupt!D:D,MATCH(1,(Haupt!A:A=B168)*(Haupt!B:B=C168),0))</f>
        <v>46</v>
      </c>
      <c r="F168" s="159">
        <f t="shared" si="1"/>
        <v>0.4468752732</v>
      </c>
      <c r="G168" s="160">
        <v>7140.0</v>
      </c>
    </row>
    <row r="169">
      <c r="A169" s="157" t="s">
        <v>566</v>
      </c>
      <c r="B169" s="108" t="s">
        <v>567</v>
      </c>
      <c r="C169" s="108" t="s">
        <v>164</v>
      </c>
      <c r="D169" s="108">
        <v>122308.0</v>
      </c>
      <c r="E169" s="158">
        <f t="array" ref="E169">INDEX(Haupt!D:D,MATCH(1,(Haupt!A:A=B169)*(Haupt!B:B=C169),0))</f>
        <v>33</v>
      </c>
      <c r="F169" s="159">
        <f t="shared" si="1"/>
        <v>0.269810642</v>
      </c>
      <c r="G169" s="160">
        <v>7141.0</v>
      </c>
    </row>
    <row r="170">
      <c r="A170" s="157" t="s">
        <v>568</v>
      </c>
      <c r="B170" s="108" t="s">
        <v>569</v>
      </c>
      <c r="C170" s="108" t="s">
        <v>164</v>
      </c>
      <c r="D170" s="108">
        <v>154201.0</v>
      </c>
      <c r="E170" s="158">
        <f t="array" ref="E170">INDEX(Haupt!D:D,MATCH(1,(Haupt!A:A=B170)*(Haupt!B:B=C170),0))</f>
        <v>10</v>
      </c>
      <c r="F170" s="159">
        <f t="shared" si="1"/>
        <v>0.0648504225</v>
      </c>
      <c r="G170" s="160">
        <v>7338.0</v>
      </c>
    </row>
    <row r="171">
      <c r="A171" s="157" t="s">
        <v>570</v>
      </c>
      <c r="B171" s="108" t="s">
        <v>571</v>
      </c>
      <c r="C171" s="108" t="s">
        <v>164</v>
      </c>
      <c r="D171" s="108">
        <v>110356.0</v>
      </c>
      <c r="E171" s="158">
        <f t="array" ref="E171">INDEX(Haupt!D:D,MATCH(1,(Haupt!A:A=B171)*(Haupt!B:B=C171),0))</f>
        <v>28</v>
      </c>
      <c r="F171" s="159">
        <f t="shared" si="1"/>
        <v>0.2537243104</v>
      </c>
      <c r="G171" s="160">
        <v>7337.0</v>
      </c>
    </row>
    <row r="172">
      <c r="A172" s="157" t="s">
        <v>572</v>
      </c>
      <c r="B172" s="108" t="s">
        <v>573</v>
      </c>
      <c r="C172" s="108" t="s">
        <v>164</v>
      </c>
      <c r="D172" s="108">
        <v>95113.0</v>
      </c>
      <c r="E172" s="158">
        <f t="array" ref="E172">INDEX(Haupt!D:D,MATCH(1,(Haupt!A:A=B172)*(Haupt!B:B=C172),0))</f>
        <v>11</v>
      </c>
      <c r="F172" s="159">
        <f t="shared" si="1"/>
        <v>0.1156519088</v>
      </c>
      <c r="G172" s="160">
        <v>7340.0</v>
      </c>
    </row>
    <row r="173">
      <c r="A173" s="157" t="s">
        <v>575</v>
      </c>
      <c r="B173" s="108" t="s">
        <v>576</v>
      </c>
      <c r="C173" s="108" t="s">
        <v>95</v>
      </c>
      <c r="D173" s="108">
        <v>50378.0</v>
      </c>
      <c r="E173" s="158">
        <f t="array" ref="E173">INDEX(Haupt!D:D,MATCH(1,(Haupt!A:A=B173)*(Haupt!B:B=C173),0))</f>
        <v>9</v>
      </c>
      <c r="F173" s="159">
        <f t="shared" si="1"/>
        <v>0.1786494105</v>
      </c>
      <c r="G173" s="160">
        <v>7318.0</v>
      </c>
    </row>
    <row r="174">
      <c r="A174" s="157" t="s">
        <v>577</v>
      </c>
      <c r="B174" s="108" t="s">
        <v>578</v>
      </c>
      <c r="C174" s="108" t="s">
        <v>95</v>
      </c>
      <c r="D174" s="108">
        <v>110636.0</v>
      </c>
      <c r="E174" s="158">
        <f t="array" ref="E174">INDEX(Haupt!D:D,MATCH(1,(Haupt!A:A=B174)*(Haupt!B:B=C174),0))</f>
        <v>13</v>
      </c>
      <c r="F174" s="159">
        <f t="shared" si="1"/>
        <v>0.1175024404</v>
      </c>
      <c r="G174" s="160">
        <v>7211.0</v>
      </c>
    </row>
    <row r="175">
      <c r="A175" s="157" t="s">
        <v>579</v>
      </c>
      <c r="B175" s="108" t="s">
        <v>580</v>
      </c>
      <c r="C175" s="108" t="s">
        <v>164</v>
      </c>
      <c r="D175" s="108">
        <v>148945.0</v>
      </c>
      <c r="E175" s="158">
        <f t="array" ref="E175">INDEX(Haupt!D:D,MATCH(1,(Haupt!A:A=B175)*(Haupt!B:B=C175),0))</f>
        <v>20</v>
      </c>
      <c r="F175" s="159">
        <f t="shared" si="1"/>
        <v>0.1342777535</v>
      </c>
      <c r="G175" s="160">
        <v>7235.0</v>
      </c>
    </row>
    <row r="176">
      <c r="A176" s="157" t="s">
        <v>581</v>
      </c>
      <c r="B176" s="108" t="s">
        <v>582</v>
      </c>
      <c r="C176" s="108" t="s">
        <v>164</v>
      </c>
      <c r="D176" s="108">
        <v>60603.0</v>
      </c>
      <c r="E176" s="158">
        <f t="array" ref="E176">INDEX(Haupt!D:D,MATCH(1,(Haupt!A:A=B176)*(Haupt!B:B=C176),0))</f>
        <v>28</v>
      </c>
      <c r="F176" s="159">
        <f t="shared" si="1"/>
        <v>0.4620233322</v>
      </c>
      <c r="G176" s="160">
        <v>7233.0</v>
      </c>
    </row>
    <row r="177">
      <c r="A177" s="157" t="s">
        <v>584</v>
      </c>
      <c r="B177" s="108" t="s">
        <v>585</v>
      </c>
      <c r="C177" s="108" t="s">
        <v>164</v>
      </c>
      <c r="D177" s="108">
        <v>201597.0</v>
      </c>
      <c r="E177" s="158">
        <f t="array" ref="E177">INDEX(Haupt!D:D,MATCH(1,(Haupt!A:A=B177)*(Haupt!B:B=C177),0))</f>
        <v>78</v>
      </c>
      <c r="F177" s="159">
        <f t="shared" si="1"/>
        <v>0.3869105195</v>
      </c>
      <c r="G177" s="160">
        <v>7143.0</v>
      </c>
    </row>
    <row r="178">
      <c r="A178" s="157" t="s">
        <v>586</v>
      </c>
      <c r="B178" s="108" t="s">
        <v>587</v>
      </c>
      <c r="C178" s="108" t="s">
        <v>95</v>
      </c>
      <c r="D178" s="108">
        <v>83330.0</v>
      </c>
      <c r="E178" s="158">
        <f t="array" ref="E178">INDEX(Haupt!D:D,MATCH(1,(Haupt!A:A=B178)*(Haupt!B:B=C178),0))</f>
        <v>22</v>
      </c>
      <c r="F178" s="159">
        <f t="shared" si="1"/>
        <v>0.2640105604</v>
      </c>
      <c r="G178" s="160">
        <v>7319.0</v>
      </c>
    </row>
    <row r="179">
      <c r="A179" s="157" t="s">
        <v>589</v>
      </c>
      <c r="B179" s="108" t="s">
        <v>590</v>
      </c>
      <c r="C179" s="108" t="s">
        <v>95</v>
      </c>
      <c r="D179" s="108">
        <v>34209.0</v>
      </c>
      <c r="E179" s="158">
        <f t="array" ref="E179">INDEX(Haupt!D:D,MATCH(1,(Haupt!A:A=B179)*(Haupt!B:B=C179),0))</f>
        <v>2</v>
      </c>
      <c r="F179" s="159">
        <f t="shared" si="1"/>
        <v>0.05846414686</v>
      </c>
      <c r="G179" s="160">
        <v>7320.0</v>
      </c>
    </row>
    <row r="180">
      <c r="A180" s="157" t="s">
        <v>592</v>
      </c>
      <c r="B180" s="108" t="s">
        <v>593</v>
      </c>
      <c r="C180" s="108" t="s">
        <v>164</v>
      </c>
      <c r="D180" s="108">
        <v>196047.0</v>
      </c>
      <c r="E180" s="158">
        <f t="array" ref="E180">INDEX(Haupt!D:D,MATCH(1,(Haupt!A:A=B180)*(Haupt!B:B=C180),0))</f>
        <v>57</v>
      </c>
      <c r="F180" s="159">
        <f t="shared" si="1"/>
        <v>0.2907466067</v>
      </c>
      <c r="G180" s="160">
        <v>8425.0</v>
      </c>
    </row>
    <row r="181">
      <c r="A181" s="157" t="s">
        <v>594</v>
      </c>
      <c r="B181" s="108" t="s">
        <v>595</v>
      </c>
      <c r="C181" s="108" t="s">
        <v>164</v>
      </c>
      <c r="D181" s="108">
        <v>391640.0</v>
      </c>
      <c r="E181" s="158">
        <f t="array" ref="E181">INDEX(Haupt!D:D,MATCH(1,(Haupt!A:A=B181)*(Haupt!B:B=C181),0))</f>
        <v>125</v>
      </c>
      <c r="F181" s="159">
        <f t="shared" si="1"/>
        <v>0.3191706669</v>
      </c>
      <c r="G181" s="160">
        <v>8115.0</v>
      </c>
    </row>
    <row r="182">
      <c r="A182" s="157" t="s">
        <v>596</v>
      </c>
      <c r="B182" s="108" t="s">
        <v>597</v>
      </c>
      <c r="C182" s="108" t="s">
        <v>598</v>
      </c>
      <c r="D182" s="108">
        <v>55123.0</v>
      </c>
      <c r="E182" s="158">
        <f t="array" ref="E182">INDEX(Haupt!D:D,MATCH(1,(Haupt!A:A=B182)*(Haupt!B:B=C182),0))</f>
        <v>21</v>
      </c>
      <c r="F182" s="159">
        <f t="shared" si="1"/>
        <v>0.3809662029</v>
      </c>
      <c r="G182" s="160">
        <v>8211.0</v>
      </c>
    </row>
    <row r="183">
      <c r="A183" s="157" t="s">
        <v>600</v>
      </c>
      <c r="B183" s="108" t="s">
        <v>601</v>
      </c>
      <c r="C183" s="108" t="s">
        <v>164</v>
      </c>
      <c r="D183" s="108">
        <v>199742.0</v>
      </c>
      <c r="E183" s="158">
        <f t="array" ref="E183">INDEX(Haupt!D:D,MATCH(1,(Haupt!A:A=B183)*(Haupt!B:B=C183),0))</f>
        <v>55</v>
      </c>
      <c r="F183" s="159">
        <f t="shared" si="1"/>
        <v>0.2753552082</v>
      </c>
      <c r="G183" s="160">
        <v>8426.0</v>
      </c>
    </row>
    <row r="184">
      <c r="A184" s="157" t="s">
        <v>602</v>
      </c>
      <c r="B184" s="108" t="s">
        <v>603</v>
      </c>
      <c r="C184" s="108" t="s">
        <v>164</v>
      </c>
      <c r="D184" s="108">
        <v>216227.0</v>
      </c>
      <c r="E184" s="158">
        <f t="array" ref="E184">INDEX(Haupt!D:D,MATCH(1,(Haupt!A:A=B184)*(Haupt!B:B=C184),0))</f>
        <v>75</v>
      </c>
      <c r="F184" s="159">
        <f t="shared" si="1"/>
        <v>0.3468577005</v>
      </c>
      <c r="G184" s="160">
        <v>8435.0</v>
      </c>
    </row>
    <row r="185">
      <c r="A185" s="157" t="s">
        <v>604</v>
      </c>
      <c r="B185" s="108" t="s">
        <v>605</v>
      </c>
      <c r="C185" s="108" t="s">
        <v>164</v>
      </c>
      <c r="D185" s="108">
        <v>262795.0</v>
      </c>
      <c r="E185" s="158">
        <f t="array" ref="E185">INDEX(Haupt!D:D,MATCH(1,(Haupt!A:A=B185)*(Haupt!B:B=C185),0))</f>
        <v>145</v>
      </c>
      <c r="F185" s="159">
        <f t="shared" si="1"/>
        <v>0.5517608783</v>
      </c>
      <c r="G185" s="160">
        <v>8315.0</v>
      </c>
    </row>
    <row r="186">
      <c r="A186" s="157" t="s">
        <v>607</v>
      </c>
      <c r="B186" s="108" t="s">
        <v>608</v>
      </c>
      <c r="C186" s="108" t="s">
        <v>164</v>
      </c>
      <c r="D186" s="108">
        <v>158397.0</v>
      </c>
      <c r="E186" s="158">
        <f t="array" ref="E186">INDEX(Haupt!D:D,MATCH(1,(Haupt!A:A=B186)*(Haupt!B:B=C186),0))</f>
        <v>113</v>
      </c>
      <c r="F186" s="159">
        <f t="shared" si="1"/>
        <v>0.7133973497</v>
      </c>
      <c r="G186" s="160">
        <v>8235.0</v>
      </c>
    </row>
    <row r="187">
      <c r="A187" s="157" t="s">
        <v>610</v>
      </c>
      <c r="B187" s="108" t="s">
        <v>611</v>
      </c>
      <c r="C187" s="108" t="s">
        <v>164</v>
      </c>
      <c r="D187" s="108">
        <v>165383.0</v>
      </c>
      <c r="E187" s="158">
        <f t="array" ref="E187">INDEX(Haupt!D:D,MATCH(1,(Haupt!A:A=B187)*(Haupt!B:B=C187),0))</f>
        <v>110</v>
      </c>
      <c r="F187" s="159">
        <f t="shared" si="1"/>
        <v>0.6651227756</v>
      </c>
      <c r="G187" s="160">
        <v>8316.0</v>
      </c>
    </row>
    <row r="188">
      <c r="A188" s="157" t="s">
        <v>612</v>
      </c>
      <c r="B188" s="108" t="s">
        <v>613</v>
      </c>
      <c r="C188" s="108" t="s">
        <v>164</v>
      </c>
      <c r="D188" s="108">
        <v>198905.0</v>
      </c>
      <c r="E188" s="158">
        <f t="array" ref="E188">INDEX(Haupt!D:D,MATCH(1,(Haupt!A:A=B188)*(Haupt!B:B=C188),0))</f>
        <v>30</v>
      </c>
      <c r="F188" s="159">
        <f t="shared" si="1"/>
        <v>0.1508257711</v>
      </c>
      <c r="G188" s="160">
        <v>8236.0</v>
      </c>
    </row>
    <row r="189">
      <c r="A189" s="157" t="s">
        <v>614</v>
      </c>
      <c r="B189" s="108" t="s">
        <v>615</v>
      </c>
      <c r="C189" s="108" t="s">
        <v>164</v>
      </c>
      <c r="D189" s="108">
        <v>533859.0</v>
      </c>
      <c r="E189" s="158">
        <f t="array" ref="E189">INDEX(Haupt!D:D,MATCH(1,(Haupt!A:A=B189)*(Haupt!B:B=C189),0))</f>
        <v>360</v>
      </c>
      <c r="F189" s="159">
        <f t="shared" si="1"/>
        <v>0.6743353582</v>
      </c>
      <c r="G189" s="160">
        <v>8116.0</v>
      </c>
    </row>
    <row r="190">
      <c r="A190" s="157" t="s">
        <v>617</v>
      </c>
      <c r="B190" s="108" t="s">
        <v>618</v>
      </c>
      <c r="C190" s="108" t="s">
        <v>598</v>
      </c>
      <c r="D190" s="108">
        <v>230241.0</v>
      </c>
      <c r="E190" s="158">
        <f t="array" ref="E190">INDEX(Haupt!D:D,MATCH(1,(Haupt!A:A=B190)*(Haupt!B:B=C190),0))</f>
        <v>158</v>
      </c>
      <c r="F190" s="159">
        <f t="shared" si="1"/>
        <v>0.6862374642</v>
      </c>
      <c r="G190" s="160">
        <v>8311.0</v>
      </c>
    </row>
    <row r="191">
      <c r="A191" s="157" t="s">
        <v>619</v>
      </c>
      <c r="B191" s="108" t="s">
        <v>620</v>
      </c>
      <c r="C191" s="108" t="s">
        <v>164</v>
      </c>
      <c r="D191" s="108">
        <v>117935.0</v>
      </c>
      <c r="E191" s="158">
        <f t="array" ref="E191">INDEX(Haupt!D:D,MATCH(1,(Haupt!A:A=B191)*(Haupt!B:B=C191),0))</f>
        <v>16</v>
      </c>
      <c r="F191" s="159">
        <f t="shared" si="1"/>
        <v>0.1356679527</v>
      </c>
      <c r="G191" s="160">
        <v>8237.0</v>
      </c>
    </row>
    <row r="192">
      <c r="A192" s="157" t="s">
        <v>621</v>
      </c>
      <c r="B192" s="108" t="s">
        <v>622</v>
      </c>
      <c r="C192" s="108" t="s">
        <v>164</v>
      </c>
      <c r="D192" s="108">
        <v>257253.0</v>
      </c>
      <c r="E192" s="158">
        <f t="array" ref="E192">INDEX(Haupt!D:D,MATCH(1,(Haupt!A:A=B192)*(Haupt!B:B=C192),0))</f>
        <v>110</v>
      </c>
      <c r="F192" s="159">
        <f t="shared" si="1"/>
        <v>0.4275946247</v>
      </c>
      <c r="G192" s="160">
        <v>8117.0</v>
      </c>
    </row>
    <row r="193">
      <c r="A193" s="157" t="s">
        <v>624</v>
      </c>
      <c r="B193" s="108" t="s">
        <v>625</v>
      </c>
      <c r="C193" s="108" t="s">
        <v>598</v>
      </c>
      <c r="D193" s="108">
        <v>160355.0</v>
      </c>
      <c r="E193" s="158">
        <f t="array" ref="E193">INDEX(Haupt!D:D,MATCH(1,(Haupt!A:A=B193)*(Haupt!B:B=C193),0))</f>
        <v>66</v>
      </c>
      <c r="F193" s="159">
        <f t="shared" si="1"/>
        <v>0.4115867918</v>
      </c>
      <c r="G193" s="160">
        <v>8221.0</v>
      </c>
    </row>
    <row r="194">
      <c r="A194" s="157" t="s">
        <v>626</v>
      </c>
      <c r="B194" s="108" t="s">
        <v>627</v>
      </c>
      <c r="C194" s="108" t="s">
        <v>164</v>
      </c>
      <c r="D194" s="108">
        <v>132472.0</v>
      </c>
      <c r="E194" s="158">
        <f t="array" ref="E194">INDEX(Haupt!D:D,MATCH(1,(Haupt!A:A=B194)*(Haupt!B:B=C194),0))</f>
        <v>50</v>
      </c>
      <c r="F194" s="159">
        <f t="shared" si="1"/>
        <v>0.3774382511</v>
      </c>
      <c r="G194" s="160">
        <v>8135.0</v>
      </c>
    </row>
    <row r="195">
      <c r="A195" s="157" t="s">
        <v>628</v>
      </c>
      <c r="B195" s="108" t="s">
        <v>629</v>
      </c>
      <c r="C195" s="108" t="s">
        <v>598</v>
      </c>
      <c r="D195" s="108">
        <v>125960.0</v>
      </c>
      <c r="E195" s="158">
        <f t="array" ref="E195">INDEX(Haupt!D:D,MATCH(1,(Haupt!A:A=B195)*(Haupt!B:B=C195),0))</f>
        <v>20</v>
      </c>
      <c r="F195" s="159">
        <f t="shared" si="1"/>
        <v>0.1587805653</v>
      </c>
      <c r="G195" s="160">
        <v>8121.0</v>
      </c>
    </row>
    <row r="196">
      <c r="A196" s="157" t="s">
        <v>631</v>
      </c>
      <c r="B196" s="108" t="s">
        <v>629</v>
      </c>
      <c r="C196" s="108" t="s">
        <v>164</v>
      </c>
      <c r="D196" s="108">
        <v>343068.0</v>
      </c>
      <c r="E196" s="158">
        <f t="array" ref="E196">INDEX(Haupt!D:D,MATCH(1,(Haupt!A:A=B196)*(Haupt!B:B=C196),0))</f>
        <v>135</v>
      </c>
      <c r="F196" s="159">
        <f t="shared" si="1"/>
        <v>0.3935079926</v>
      </c>
      <c r="G196" s="160">
        <v>8125.0</v>
      </c>
    </row>
    <row r="197">
      <c r="A197" s="157" t="s">
        <v>632</v>
      </c>
      <c r="B197" s="108" t="s">
        <v>633</v>
      </c>
      <c r="C197" s="108" t="s">
        <v>164</v>
      </c>
      <c r="D197" s="108">
        <v>112010.0</v>
      </c>
      <c r="E197" s="158">
        <f t="array" ref="E197">INDEX(Haupt!D:D,MATCH(1,(Haupt!A:A=B197)*(Haupt!B:B=C197),0))</f>
        <v>182</v>
      </c>
      <c r="F197" s="159">
        <f t="shared" si="1"/>
        <v>1.624854924</v>
      </c>
      <c r="G197" s="160">
        <v>8126.0</v>
      </c>
    </row>
    <row r="198">
      <c r="A198" s="157" t="s">
        <v>634</v>
      </c>
      <c r="B198" s="108" t="s">
        <v>635</v>
      </c>
      <c r="C198" s="108" t="s">
        <v>598</v>
      </c>
      <c r="D198" s="108">
        <v>313092.0</v>
      </c>
      <c r="E198" s="158">
        <f t="array" ref="E198">INDEX(Haupt!D:D,MATCH(1,(Haupt!A:A=B198)*(Haupt!B:B=C198),0))</f>
        <v>57</v>
      </c>
      <c r="F198" s="159">
        <f t="shared" si="1"/>
        <v>0.1820551148</v>
      </c>
      <c r="G198" s="160">
        <v>8212.0</v>
      </c>
    </row>
    <row r="199">
      <c r="A199" s="157" t="s">
        <v>638</v>
      </c>
      <c r="B199" s="108" t="s">
        <v>635</v>
      </c>
      <c r="C199" s="108" t="s">
        <v>164</v>
      </c>
      <c r="D199" s="108">
        <v>444232.0</v>
      </c>
      <c r="E199" s="158">
        <f t="array" ref="E199">INDEX(Haupt!D:D,MATCH(1,(Haupt!A:A=B199)*(Haupt!B:B=C199),0))</f>
        <v>151</v>
      </c>
      <c r="F199" s="159">
        <f t="shared" si="1"/>
        <v>0.3399124782</v>
      </c>
      <c r="G199" s="160">
        <v>8215.0</v>
      </c>
    </row>
    <row r="200">
      <c r="A200" s="157" t="s">
        <v>639</v>
      </c>
      <c r="B200" s="108" t="s">
        <v>640</v>
      </c>
      <c r="C200" s="108" t="s">
        <v>164</v>
      </c>
      <c r="D200" s="108">
        <v>285325.0</v>
      </c>
      <c r="E200" s="158">
        <f t="array" ref="E200">INDEX(Haupt!D:D,MATCH(1,(Haupt!A:A=B200)*(Haupt!B:B=C200),0))</f>
        <v>69</v>
      </c>
      <c r="F200" s="159">
        <f t="shared" si="1"/>
        <v>0.2418294927</v>
      </c>
      <c r="G200" s="160">
        <v>8335.0</v>
      </c>
    </row>
    <row r="201">
      <c r="A201" s="157" t="s">
        <v>642</v>
      </c>
      <c r="B201" s="108" t="s">
        <v>643</v>
      </c>
      <c r="C201" s="108" t="s">
        <v>164</v>
      </c>
      <c r="D201" s="108">
        <v>228639.0</v>
      </c>
      <c r="E201" s="158">
        <f t="array" ref="E201">INDEX(Haupt!D:D,MATCH(1,(Haupt!A:A=B201)*(Haupt!B:B=C201),0))</f>
        <v>81</v>
      </c>
      <c r="F201" s="159">
        <f t="shared" si="1"/>
        <v>0.3542702689</v>
      </c>
      <c r="G201" s="160">
        <v>8336.0</v>
      </c>
    </row>
    <row r="202">
      <c r="A202" s="157" t="s">
        <v>645</v>
      </c>
      <c r="B202" s="108" t="s">
        <v>646</v>
      </c>
      <c r="C202" s="108" t="s">
        <v>164</v>
      </c>
      <c r="D202" s="108">
        <v>543984.0</v>
      </c>
      <c r="E202" s="158">
        <f t="array" ref="E202">INDEX(Haupt!D:D,MATCH(1,(Haupt!A:A=B202)*(Haupt!B:B=C202),0))</f>
        <v>175</v>
      </c>
      <c r="F202" s="159">
        <f t="shared" si="1"/>
        <v>0.3217006383</v>
      </c>
      <c r="G202" s="160">
        <v>8118.0</v>
      </c>
    </row>
    <row r="203">
      <c r="A203" s="157" t="s">
        <v>647</v>
      </c>
      <c r="B203" s="108" t="s">
        <v>648</v>
      </c>
      <c r="C203" s="108" t="s">
        <v>164</v>
      </c>
      <c r="D203" s="108">
        <v>132321.0</v>
      </c>
      <c r="E203" s="158">
        <f t="array" ref="E203">INDEX(Haupt!D:D,MATCH(1,(Haupt!A:A=B203)*(Haupt!B:B=C203),0))</f>
        <v>43</v>
      </c>
      <c r="F203" s="159">
        <f t="shared" si="1"/>
        <v>0.3249673143</v>
      </c>
      <c r="G203" s="160">
        <v>8128.0</v>
      </c>
    </row>
    <row r="204">
      <c r="A204" s="157" t="s">
        <v>649</v>
      </c>
      <c r="B204" s="108" t="s">
        <v>650</v>
      </c>
      <c r="C204" s="108" t="s">
        <v>598</v>
      </c>
      <c r="D204" s="108">
        <v>309370.0</v>
      </c>
      <c r="E204" s="158">
        <f t="array" ref="E204">INDEX(Haupt!D:D,MATCH(1,(Haupt!A:A=B204)*(Haupt!B:B=C204),0))</f>
        <v>102</v>
      </c>
      <c r="F204" s="159">
        <f t="shared" si="1"/>
        <v>0.3297022982</v>
      </c>
      <c r="G204" s="160">
        <v>8222.0</v>
      </c>
    </row>
    <row r="205">
      <c r="A205" s="157" t="s">
        <v>653</v>
      </c>
      <c r="B205" s="108" t="s">
        <v>654</v>
      </c>
      <c r="C205" s="108" t="s">
        <v>164</v>
      </c>
      <c r="D205" s="108">
        <v>143535.0</v>
      </c>
      <c r="E205" s="158">
        <f t="array" ref="E205">INDEX(Haupt!D:D,MATCH(1,(Haupt!A:A=B205)*(Haupt!B:B=C205),0))</f>
        <v>30</v>
      </c>
      <c r="F205" s="159">
        <f t="shared" si="1"/>
        <v>0.2090082558</v>
      </c>
      <c r="G205" s="160">
        <v>8225.0</v>
      </c>
    </row>
    <row r="206">
      <c r="A206" s="157" t="s">
        <v>655</v>
      </c>
      <c r="B206" s="108" t="s">
        <v>656</v>
      </c>
      <c r="C206" s="108" t="s">
        <v>164</v>
      </c>
      <c r="D206" s="108">
        <v>429479.0</v>
      </c>
      <c r="E206" s="158">
        <f t="array" ref="E206">INDEX(Haupt!D:D,MATCH(1,(Haupt!A:A=B206)*(Haupt!B:B=C206),0))</f>
        <v>82</v>
      </c>
      <c r="F206" s="159">
        <f t="shared" si="1"/>
        <v>0.1909290093</v>
      </c>
      <c r="G206" s="160">
        <v>8317.0</v>
      </c>
    </row>
    <row r="207">
      <c r="A207" s="157" t="s">
        <v>657</v>
      </c>
      <c r="B207" s="108" t="s">
        <v>658</v>
      </c>
      <c r="C207" s="108" t="s">
        <v>164</v>
      </c>
      <c r="D207" s="108">
        <v>314002.0</v>
      </c>
      <c r="E207" s="158">
        <f t="array" ref="E207">INDEX(Haupt!D:D,MATCH(1,(Haupt!A:A=B207)*(Haupt!B:B=C207),0))</f>
        <v>138</v>
      </c>
      <c r="F207" s="159">
        <f t="shared" si="1"/>
        <v>0.4394876466</v>
      </c>
      <c r="G207" s="160">
        <v>8136.0</v>
      </c>
    </row>
    <row r="208">
      <c r="A208" s="157" t="s">
        <v>659</v>
      </c>
      <c r="B208" s="108" t="s">
        <v>660</v>
      </c>
      <c r="C208" s="108" t="s">
        <v>598</v>
      </c>
      <c r="D208" s="108">
        <v>125542.0</v>
      </c>
      <c r="E208" s="158">
        <f t="array" ref="E208">INDEX(Haupt!D:D,MATCH(1,(Haupt!A:A=B208)*(Haupt!B:B=C208),0))</f>
        <v>19</v>
      </c>
      <c r="F208" s="159">
        <f t="shared" si="1"/>
        <v>0.1513437734</v>
      </c>
      <c r="G208" s="160">
        <v>8231.0</v>
      </c>
    </row>
    <row r="209">
      <c r="A209" s="157" t="s">
        <v>661</v>
      </c>
      <c r="B209" s="108" t="s">
        <v>662</v>
      </c>
      <c r="C209" s="108" t="s">
        <v>164</v>
      </c>
      <c r="D209" s="108">
        <v>231018.0</v>
      </c>
      <c r="E209" s="158">
        <f t="array" ref="E209">INDEX(Haupt!D:D,MATCH(1,(Haupt!A:A=B209)*(Haupt!B:B=C209),0))</f>
        <v>83</v>
      </c>
      <c r="F209" s="159">
        <f t="shared" si="1"/>
        <v>0.3592793635</v>
      </c>
      <c r="G209" s="160">
        <v>8216.0</v>
      </c>
    </row>
    <row r="210">
      <c r="A210" s="157" t="s">
        <v>663</v>
      </c>
      <c r="B210" s="108" t="s">
        <v>664</v>
      </c>
      <c r="C210" s="108" t="s">
        <v>164</v>
      </c>
      <c r="D210" s="108">
        <v>284285.0</v>
      </c>
      <c r="E210" s="158">
        <f t="array" ref="E210">INDEX(Haupt!D:D,MATCH(1,(Haupt!A:A=B210)*(Haupt!B:B=C210),0))</f>
        <v>110</v>
      </c>
      <c r="F210" s="159">
        <f t="shared" si="1"/>
        <v>0.3869356456</v>
      </c>
      <c r="G210" s="160">
        <v>8436.0</v>
      </c>
    </row>
    <row r="211">
      <c r="A211" s="157" t="s">
        <v>666</v>
      </c>
      <c r="B211" s="108" t="s">
        <v>667</v>
      </c>
      <c r="C211" s="108" t="s">
        <v>164</v>
      </c>
      <c r="D211" s="108">
        <v>426158.0</v>
      </c>
      <c r="E211" s="158">
        <f t="array" ref="E211">INDEX(Haupt!D:D,MATCH(1,(Haupt!A:A=B211)*(Haupt!B:B=C211),0))</f>
        <v>117</v>
      </c>
      <c r="F211" s="159">
        <f t="shared" si="1"/>
        <v>0.2745460604</v>
      </c>
      <c r="G211" s="160">
        <v>8119.0</v>
      </c>
    </row>
    <row r="212">
      <c r="A212" s="157" t="s">
        <v>669</v>
      </c>
      <c r="B212" s="108" t="s">
        <v>670</v>
      </c>
      <c r="C212" s="108" t="s">
        <v>164</v>
      </c>
      <c r="D212" s="108">
        <v>286748.0</v>
      </c>
      <c r="E212" s="158">
        <f t="array" ref="E212">INDEX(Haupt!D:D,MATCH(1,(Haupt!A:A=B212)*(Haupt!B:B=C212),0))</f>
        <v>96</v>
      </c>
      <c r="F212" s="159">
        <f t="shared" si="1"/>
        <v>0.3347887344</v>
      </c>
      <c r="G212" s="160">
        <v>8415.0</v>
      </c>
    </row>
    <row r="213">
      <c r="A213" s="157" t="s">
        <v>671</v>
      </c>
      <c r="B213" s="108" t="s">
        <v>672</v>
      </c>
      <c r="C213" s="108" t="s">
        <v>164</v>
      </c>
      <c r="D213" s="108">
        <v>547625.0</v>
      </c>
      <c r="E213" s="158">
        <f t="array" ref="E213">INDEX(Haupt!D:D,MATCH(1,(Haupt!A:A=B213)*(Haupt!B:B=C213),0))</f>
        <v>182</v>
      </c>
      <c r="F213" s="159">
        <f t="shared" si="1"/>
        <v>0.3323442136</v>
      </c>
      <c r="G213" s="160">
        <v>8226.0</v>
      </c>
    </row>
    <row r="214">
      <c r="A214" s="157" t="s">
        <v>674</v>
      </c>
      <c r="B214" s="108" t="s">
        <v>675</v>
      </c>
      <c r="C214" s="108" t="s">
        <v>164</v>
      </c>
      <c r="D214" s="108">
        <v>139455.0</v>
      </c>
      <c r="E214" s="158">
        <f t="array" ref="E214">INDEX(Haupt!D:D,MATCH(1,(Haupt!A:A=B214)*(Haupt!B:B=C214),0))</f>
        <v>8</v>
      </c>
      <c r="F214" s="159">
        <f t="shared" si="1"/>
        <v>0.05736617547</v>
      </c>
      <c r="G214" s="160">
        <v>8325.0</v>
      </c>
    </row>
    <row r="215">
      <c r="A215" s="157" t="s">
        <v>676</v>
      </c>
      <c r="B215" s="108" t="s">
        <v>677</v>
      </c>
      <c r="C215" s="108" t="s">
        <v>164</v>
      </c>
      <c r="D215" s="108">
        <v>195861.0</v>
      </c>
      <c r="E215" s="158">
        <f t="array" ref="E215">INDEX(Haupt!D:D,MATCH(1,(Haupt!A:A=B215)*(Haupt!B:B=C215),0))</f>
        <v>98</v>
      </c>
      <c r="F215" s="159">
        <f t="shared" si="1"/>
        <v>0.5003548435</v>
      </c>
      <c r="G215" s="160">
        <v>8127.0</v>
      </c>
    </row>
    <row r="216">
      <c r="A216" s="157" t="s">
        <v>679</v>
      </c>
      <c r="B216" s="108" t="s">
        <v>680</v>
      </c>
      <c r="C216" s="108" t="s">
        <v>164</v>
      </c>
      <c r="D216" s="108">
        <v>212381.0</v>
      </c>
      <c r="E216" s="158">
        <f t="array" ref="E216">INDEX(Haupt!D:D,MATCH(1,(Haupt!A:A=B216)*(Haupt!B:B=C216),0))</f>
        <v>43</v>
      </c>
      <c r="F216" s="159">
        <f t="shared" si="1"/>
        <v>0.2024663223</v>
      </c>
      <c r="G216" s="160">
        <v>8326.0</v>
      </c>
    </row>
    <row r="217">
      <c r="A217" s="157" t="s">
        <v>682</v>
      </c>
      <c r="B217" s="108" t="s">
        <v>683</v>
      </c>
      <c r="C217" s="108" t="s">
        <v>164</v>
      </c>
      <c r="D217" s="108">
        <v>130873.0</v>
      </c>
      <c r="E217" s="158">
        <f t="array" ref="E217">INDEX(Haupt!D:D,MATCH(1,(Haupt!A:A=B217)*(Haupt!B:B=C217),0))</f>
        <v>74</v>
      </c>
      <c r="F217" s="159">
        <f t="shared" si="1"/>
        <v>0.5654336647</v>
      </c>
      <c r="G217" s="160">
        <v>8437.0</v>
      </c>
    </row>
    <row r="218">
      <c r="A218" s="157" t="s">
        <v>685</v>
      </c>
      <c r="B218" s="108" t="s">
        <v>686</v>
      </c>
      <c r="C218" s="108" t="s">
        <v>598</v>
      </c>
      <c r="D218" s="108">
        <v>634830.0</v>
      </c>
      <c r="E218" s="158">
        <f t="array" ref="E218">INDEX(Haupt!D:D,MATCH(1,(Haupt!A:A=B218)*(Haupt!B:B=C218),0))</f>
        <v>341</v>
      </c>
      <c r="F218" s="159">
        <f t="shared" si="1"/>
        <v>0.5371516784</v>
      </c>
      <c r="G218" s="160">
        <v>8111.0</v>
      </c>
    </row>
    <row r="219">
      <c r="A219" s="157" t="s">
        <v>687</v>
      </c>
      <c r="B219" s="108" t="s">
        <v>688</v>
      </c>
      <c r="C219" s="108" t="s">
        <v>164</v>
      </c>
      <c r="D219" s="108">
        <v>227331.0</v>
      </c>
      <c r="E219" s="158">
        <f t="array" ref="E219">INDEX(Haupt!D:D,MATCH(1,(Haupt!A:A=B219)*(Haupt!B:B=C219),0))</f>
        <v>144</v>
      </c>
      <c r="F219" s="159">
        <f t="shared" si="1"/>
        <v>0.6334375866</v>
      </c>
      <c r="G219" s="160">
        <v>8416.0</v>
      </c>
    </row>
    <row r="220">
      <c r="A220" s="157" t="s">
        <v>690</v>
      </c>
      <c r="B220" s="108" t="s">
        <v>691</v>
      </c>
      <c r="C220" s="108" t="s">
        <v>164</v>
      </c>
      <c r="D220" s="108">
        <v>140152.0</v>
      </c>
      <c r="E220" s="158">
        <f t="array" ref="E220">INDEX(Haupt!D:D,MATCH(1,(Haupt!A:A=B220)*(Haupt!B:B=C220),0))</f>
        <v>13</v>
      </c>
      <c r="F220" s="159">
        <f t="shared" si="1"/>
        <v>0.09275643587</v>
      </c>
      <c r="G220" s="160">
        <v>8327.0</v>
      </c>
    </row>
    <row r="221">
      <c r="A221" s="157" t="s">
        <v>692</v>
      </c>
      <c r="B221" s="108" t="s">
        <v>693</v>
      </c>
      <c r="C221" s="108" t="s">
        <v>598</v>
      </c>
      <c r="D221" s="108">
        <v>126329.0</v>
      </c>
      <c r="E221" s="158">
        <f t="array" ref="E221">INDEX(Haupt!D:D,MATCH(1,(Haupt!A:A=B221)*(Haupt!B:B=C221),0))</f>
        <v>50</v>
      </c>
      <c r="F221" s="159">
        <f t="shared" si="1"/>
        <v>0.3957919401</v>
      </c>
      <c r="G221" s="160">
        <v>8421.0</v>
      </c>
    </row>
    <row r="222">
      <c r="A222" s="157" t="s">
        <v>696</v>
      </c>
      <c r="B222" s="108" t="s">
        <v>697</v>
      </c>
      <c r="C222" s="108" t="s">
        <v>164</v>
      </c>
      <c r="D222" s="108">
        <v>170619.0</v>
      </c>
      <c r="E222" s="158">
        <f t="array" ref="E222">INDEX(Haupt!D:D,MATCH(1,(Haupt!A:A=B222)*(Haupt!B:B=C222),0))</f>
        <v>28</v>
      </c>
      <c r="F222" s="159">
        <f t="shared" si="1"/>
        <v>0.1641083349</v>
      </c>
      <c r="G222" s="160">
        <v>8337.0</v>
      </c>
    </row>
    <row r="223">
      <c r="A223" s="157" t="s">
        <v>699</v>
      </c>
      <c r="B223" s="108" t="s">
        <v>700</v>
      </c>
      <c r="C223" s="108" t="s">
        <v>164</v>
      </c>
      <c r="D223" s="108">
        <v>188935.0</v>
      </c>
      <c r="E223" s="158">
        <f t="array" ref="E223">INDEX(Haupt!D:D,MATCH(1,(Haupt!A:A=B223)*(Haupt!B:B=C223),0))</f>
        <v>76</v>
      </c>
      <c r="F223" s="159">
        <f t="shared" si="1"/>
        <v>0.4022547437</v>
      </c>
      <c r="G223" s="160">
        <v>8417.0</v>
      </c>
    </row>
    <row r="224">
      <c r="A224" s="157" t="s">
        <v>702</v>
      </c>
      <c r="B224" s="108" t="s">
        <v>703</v>
      </c>
      <c r="C224" s="108" t="s">
        <v>164</v>
      </c>
      <c r="D224" s="108">
        <v>133596.0</v>
      </c>
      <c r="E224" s="158">
        <f t="array" ref="E224">INDEX(Haupt!D:D,MATCH(1,(Haupt!A:A=B224)*(Haupt!B:B=C224),0))</f>
        <v>31</v>
      </c>
      <c r="F224" s="159">
        <f t="shared" si="1"/>
        <v>0.2320428755</v>
      </c>
      <c r="G224" s="160">
        <v>9771.0</v>
      </c>
    </row>
    <row r="225">
      <c r="A225" s="157" t="s">
        <v>706</v>
      </c>
      <c r="B225" s="108" t="s">
        <v>707</v>
      </c>
      <c r="C225" s="108" t="s">
        <v>164</v>
      </c>
      <c r="D225" s="108">
        <v>111210.0</v>
      </c>
      <c r="E225" s="158">
        <f t="array" ref="E225">INDEX(Haupt!D:D,MATCH(1,(Haupt!A:A=B225)*(Haupt!B:B=C225),0))</f>
        <v>18</v>
      </c>
      <c r="F225" s="159">
        <f t="shared" si="1"/>
        <v>0.1618559482</v>
      </c>
      <c r="G225" s="160">
        <v>9171.0</v>
      </c>
    </row>
    <row r="226">
      <c r="A226" s="157" t="s">
        <v>711</v>
      </c>
      <c r="B226" s="108" t="s">
        <v>712</v>
      </c>
      <c r="C226" s="108" t="s">
        <v>95</v>
      </c>
      <c r="D226" s="108">
        <v>41970.0</v>
      </c>
      <c r="E226" s="158">
        <f t="array" ref="E226">INDEX(Haupt!D:D,MATCH(1,(Haupt!A:A=B226)*(Haupt!B:B=C226),0))</f>
        <v>2</v>
      </c>
      <c r="F226" s="159">
        <f t="shared" si="1"/>
        <v>0.04765308554</v>
      </c>
      <c r="G226" s="160">
        <v>9361.0</v>
      </c>
    </row>
    <row r="227">
      <c r="A227" s="157" t="s">
        <v>716</v>
      </c>
      <c r="B227" s="108" t="s">
        <v>717</v>
      </c>
      <c r="C227" s="108" t="s">
        <v>164</v>
      </c>
      <c r="D227" s="108">
        <v>103109.0</v>
      </c>
      <c r="E227" s="158">
        <f t="array" ref="E227">INDEX(Haupt!D:D,MATCH(1,(Haupt!A:A=B227)*(Haupt!B:B=C227),0))</f>
        <v>18</v>
      </c>
      <c r="F227" s="159">
        <f t="shared" si="1"/>
        <v>0.1745725397</v>
      </c>
      <c r="G227" s="160">
        <v>9371.0</v>
      </c>
    </row>
    <row r="228">
      <c r="A228" s="157" t="s">
        <v>720</v>
      </c>
      <c r="B228" s="108" t="s">
        <v>721</v>
      </c>
      <c r="C228" s="108" t="s">
        <v>95</v>
      </c>
      <c r="D228" s="108">
        <v>41847.0</v>
      </c>
      <c r="E228" s="158">
        <f t="array" ref="E228">INDEX(Haupt!D:D,MATCH(1,(Haupt!A:A=B228)*(Haupt!B:B=C228),0))</f>
        <v>8</v>
      </c>
      <c r="F228" s="159">
        <f t="shared" si="1"/>
        <v>0.191172605</v>
      </c>
      <c r="G228" s="160">
        <v>9561.0</v>
      </c>
    </row>
    <row r="229">
      <c r="A229" s="157" t="s">
        <v>723</v>
      </c>
      <c r="B229" s="108" t="s">
        <v>721</v>
      </c>
      <c r="C229" s="108" t="s">
        <v>164</v>
      </c>
      <c r="D229" s="108">
        <v>183949.0</v>
      </c>
      <c r="E229" s="158">
        <f t="array" ref="E229">INDEX(Haupt!D:D,MATCH(1,(Haupt!A:A=B229)*(Haupt!B:B=C229),0))</f>
        <v>30</v>
      </c>
      <c r="F229" s="159">
        <f t="shared" si="1"/>
        <v>0.1630886822</v>
      </c>
      <c r="G229" s="160">
        <v>9571.0</v>
      </c>
    </row>
    <row r="230">
      <c r="A230" s="157" t="s">
        <v>724</v>
      </c>
      <c r="B230" s="108" t="s">
        <v>725</v>
      </c>
      <c r="C230" s="108" t="s">
        <v>95</v>
      </c>
      <c r="D230" s="108">
        <v>70527.0</v>
      </c>
      <c r="E230" s="158">
        <f t="array" ref="E230">INDEX(Haupt!D:D,MATCH(1,(Haupt!A:A=B230)*(Haupt!B:B=C230),0))</f>
        <v>20</v>
      </c>
      <c r="F230" s="159">
        <f t="shared" si="1"/>
        <v>0.2835793384</v>
      </c>
      <c r="G230" s="160">
        <v>9661.0</v>
      </c>
    </row>
    <row r="231">
      <c r="A231" s="157" t="s">
        <v>727</v>
      </c>
      <c r="B231" s="108" t="s">
        <v>725</v>
      </c>
      <c r="C231" s="108" t="s">
        <v>164</v>
      </c>
      <c r="D231" s="108">
        <v>174208.0</v>
      </c>
      <c r="E231" s="158">
        <f t="array" ref="E231">INDEX(Haupt!D:D,MATCH(1,(Haupt!A:A=B231)*(Haupt!B:B=C231),0))</f>
        <v>31</v>
      </c>
      <c r="F231" s="159">
        <f t="shared" si="1"/>
        <v>0.1779481999</v>
      </c>
      <c r="G231" s="160">
        <v>9671.0</v>
      </c>
    </row>
    <row r="232">
      <c r="A232" s="157" t="s">
        <v>728</v>
      </c>
      <c r="B232" s="108" t="s">
        <v>730</v>
      </c>
      <c r="C232" s="108" t="s">
        <v>95</v>
      </c>
      <c r="D232" s="108">
        <v>295135.0</v>
      </c>
      <c r="E232" s="158">
        <f t="array" ref="E232">INDEX(Haupt!D:D,MATCH(1,(Haupt!A:A=B232)*(Haupt!B:B=C232),0))</f>
        <v>43</v>
      </c>
      <c r="F232" s="159">
        <f t="shared" si="1"/>
        <v>0.1456960374</v>
      </c>
      <c r="G232" s="160">
        <v>9761.0</v>
      </c>
    </row>
    <row r="233">
      <c r="A233" s="157" t="s">
        <v>731</v>
      </c>
      <c r="B233" s="108" t="s">
        <v>730</v>
      </c>
      <c r="C233" s="108" t="s">
        <v>164</v>
      </c>
      <c r="D233" s="108">
        <v>251534.0</v>
      </c>
      <c r="E233" s="158">
        <f t="array" ref="E233">INDEX(Haupt!D:D,MATCH(1,(Haupt!A:A=B233)*(Haupt!B:B=C233),0))</f>
        <v>54</v>
      </c>
      <c r="F233" s="159">
        <f t="shared" si="1"/>
        <v>0.2146827069</v>
      </c>
      <c r="G233" s="160">
        <v>9772.0</v>
      </c>
    </row>
    <row r="234">
      <c r="A234" s="157" t="s">
        <v>732</v>
      </c>
      <c r="B234" s="108" t="s">
        <v>733</v>
      </c>
      <c r="C234" s="108" t="s">
        <v>164</v>
      </c>
      <c r="D234" s="108">
        <v>103218.0</v>
      </c>
      <c r="E234" s="158">
        <f t="array" ref="E234">INDEX(Haupt!D:D,MATCH(1,(Haupt!A:A=B234)*(Haupt!B:B=C234),0))</f>
        <v>14</v>
      </c>
      <c r="F234" s="159">
        <f t="shared" si="1"/>
        <v>0.1356352574</v>
      </c>
      <c r="G234" s="160">
        <v>9672.0</v>
      </c>
    </row>
    <row r="235">
      <c r="A235" s="157" t="s">
        <v>735</v>
      </c>
      <c r="B235" s="108" t="s">
        <v>736</v>
      </c>
      <c r="C235" s="108" t="s">
        <v>164</v>
      </c>
      <c r="D235" s="108">
        <v>127227.0</v>
      </c>
      <c r="E235" s="158">
        <f t="array" ref="E235">INDEX(Haupt!D:D,MATCH(1,(Haupt!A:A=B235)*(Haupt!B:B=C235),0))</f>
        <v>31</v>
      </c>
      <c r="F235" s="159">
        <f t="shared" si="1"/>
        <v>0.2436589718</v>
      </c>
      <c r="G235" s="160">
        <v>9173.0</v>
      </c>
    </row>
    <row r="236">
      <c r="A236" s="157" t="s">
        <v>738</v>
      </c>
      <c r="B236" s="108" t="s">
        <v>739</v>
      </c>
      <c r="C236" s="108" t="s">
        <v>95</v>
      </c>
      <c r="D236" s="108">
        <v>77592.0</v>
      </c>
      <c r="E236" s="158">
        <f t="array" ref="E236">INDEX(Haupt!D:D,MATCH(1,(Haupt!A:A=B236)*(Haupt!B:B=C236),0))</f>
        <v>26</v>
      </c>
      <c r="F236" s="159">
        <f t="shared" si="1"/>
        <v>0.3350860913</v>
      </c>
      <c r="G236" s="160">
        <v>9461.0</v>
      </c>
    </row>
    <row r="237">
      <c r="A237" s="157" t="s">
        <v>740</v>
      </c>
      <c r="B237" s="108" t="s">
        <v>739</v>
      </c>
      <c r="C237" s="108" t="s">
        <v>164</v>
      </c>
      <c r="D237" s="108">
        <v>147086.0</v>
      </c>
      <c r="E237" s="158">
        <f t="array" ref="E237">INDEX(Haupt!D:D,MATCH(1,(Haupt!A:A=B237)*(Haupt!B:B=C237),0))</f>
        <v>41</v>
      </c>
      <c r="F237" s="159">
        <f t="shared" si="1"/>
        <v>0.2787484873</v>
      </c>
      <c r="G237" s="160">
        <v>9471.0</v>
      </c>
    </row>
    <row r="238">
      <c r="A238" s="157" t="s">
        <v>742</v>
      </c>
      <c r="B238" s="108" t="s">
        <v>743</v>
      </c>
      <c r="C238" s="108" t="s">
        <v>95</v>
      </c>
      <c r="D238" s="108">
        <v>74657.0</v>
      </c>
      <c r="E238" s="158">
        <f t="array" ref="E238">INDEX(Haupt!D:D,MATCH(1,(Haupt!A:A=B238)*(Haupt!B:B=C238),0))</f>
        <v>2</v>
      </c>
      <c r="F238" s="159">
        <f t="shared" si="1"/>
        <v>0.02678918253</v>
      </c>
      <c r="G238" s="160">
        <v>9462.0</v>
      </c>
    </row>
    <row r="239">
      <c r="A239" s="157" t="s">
        <v>744</v>
      </c>
      <c r="B239" s="108" t="s">
        <v>743</v>
      </c>
      <c r="C239" s="108" t="s">
        <v>164</v>
      </c>
      <c r="D239" s="108">
        <v>103656.0</v>
      </c>
      <c r="E239" s="158">
        <f t="array" ref="E239">INDEX(Haupt!D:D,MATCH(1,(Haupt!A:A=B239)*(Haupt!B:B=C239),0))</f>
        <v>26</v>
      </c>
      <c r="F239" s="159">
        <f t="shared" si="1"/>
        <v>0.2508296674</v>
      </c>
      <c r="G239" s="160">
        <v>9472.0</v>
      </c>
    </row>
    <row r="240">
      <c r="A240" s="157" t="s">
        <v>745</v>
      </c>
      <c r="B240" s="108" t="s">
        <v>746</v>
      </c>
      <c r="C240" s="108" t="s">
        <v>164</v>
      </c>
      <c r="D240" s="108">
        <v>105722.0</v>
      </c>
      <c r="E240" s="158">
        <f t="array" ref="E240">INDEX(Haupt!D:D,MATCH(1,(Haupt!A:A=B240)*(Haupt!B:B=C240),0))</f>
        <v>25</v>
      </c>
      <c r="F240" s="159">
        <f t="shared" si="1"/>
        <v>0.2364692306</v>
      </c>
      <c r="G240" s="160">
        <v>9172.0</v>
      </c>
    </row>
    <row r="241">
      <c r="A241" s="157" t="s">
        <v>747</v>
      </c>
      <c r="B241" s="108" t="s">
        <v>748</v>
      </c>
      <c r="C241" s="108" t="s">
        <v>164</v>
      </c>
      <c r="D241" s="108">
        <v>127882.0</v>
      </c>
      <c r="E241" s="158">
        <f t="array" ref="E241">INDEX(Haupt!D:D,MATCH(1,(Haupt!A:A=B241)*(Haupt!B:B=C241),0))</f>
        <v>40</v>
      </c>
      <c r="F241" s="159">
        <f t="shared" si="1"/>
        <v>0.3127883518</v>
      </c>
      <c r="G241" s="160">
        <v>9372.0</v>
      </c>
    </row>
    <row r="242">
      <c r="A242" s="157" t="s">
        <v>750</v>
      </c>
      <c r="B242" s="108" t="s">
        <v>751</v>
      </c>
      <c r="C242" s="108" t="s">
        <v>95</v>
      </c>
      <c r="D242" s="108">
        <v>41249.0</v>
      </c>
      <c r="E242" s="158">
        <f t="array" ref="E242">INDEX(Haupt!D:D,MATCH(1,(Haupt!A:A=B242)*(Haupt!B:B=C242),0))</f>
        <v>6</v>
      </c>
      <c r="F242" s="159">
        <f t="shared" si="1"/>
        <v>0.1454580717</v>
      </c>
      <c r="G242" s="160">
        <v>9463.0</v>
      </c>
    </row>
    <row r="243">
      <c r="A243" s="157" t="s">
        <v>752</v>
      </c>
      <c r="B243" s="108" t="s">
        <v>751</v>
      </c>
      <c r="C243" s="108" t="s">
        <v>164</v>
      </c>
      <c r="D243" s="108">
        <v>86906.0</v>
      </c>
      <c r="E243" s="158">
        <f t="array" ref="E243">INDEX(Haupt!D:D,MATCH(1,(Haupt!A:A=B243)*(Haupt!B:B=C243),0))</f>
        <v>22</v>
      </c>
      <c r="F243" s="159">
        <f t="shared" si="1"/>
        <v>0.2531470785</v>
      </c>
      <c r="G243" s="160">
        <v>9473.0</v>
      </c>
    </row>
    <row r="244">
      <c r="A244" s="157" t="s">
        <v>753</v>
      </c>
      <c r="B244" s="108" t="s">
        <v>754</v>
      </c>
      <c r="C244" s="108" t="s">
        <v>164</v>
      </c>
      <c r="D244" s="108">
        <v>153884.0</v>
      </c>
      <c r="E244" s="158">
        <f t="array" ref="E244">INDEX(Haupt!D:D,MATCH(1,(Haupt!A:A=B244)*(Haupt!B:B=C244),0))</f>
        <v>63</v>
      </c>
      <c r="F244" s="159">
        <f t="shared" si="1"/>
        <v>0.4093992878</v>
      </c>
      <c r="G244" s="160">
        <v>9174.0</v>
      </c>
    </row>
    <row r="245">
      <c r="A245" s="157" t="s">
        <v>756</v>
      </c>
      <c r="B245" s="108" t="s">
        <v>757</v>
      </c>
      <c r="C245" s="108" t="s">
        <v>164</v>
      </c>
      <c r="D245" s="108">
        <v>119326.0</v>
      </c>
      <c r="E245" s="158">
        <f t="array" ref="E245">INDEX(Haupt!D:D,MATCH(1,(Haupt!A:A=B245)*(Haupt!B:B=C245),0))</f>
        <v>35</v>
      </c>
      <c r="F245" s="159">
        <f t="shared" si="1"/>
        <v>0.2933141143</v>
      </c>
      <c r="G245" s="160">
        <v>9271.0</v>
      </c>
    </row>
    <row r="246">
      <c r="A246" s="157" t="s">
        <v>758</v>
      </c>
      <c r="B246" s="108" t="s">
        <v>759</v>
      </c>
      <c r="C246" s="108" t="s">
        <v>164</v>
      </c>
      <c r="D246" s="108">
        <v>96021.0</v>
      </c>
      <c r="E246" s="158">
        <f t="array" ref="E246">INDEX(Haupt!D:D,MATCH(1,(Haupt!A:A=B246)*(Haupt!B:B=C246),0))</f>
        <v>6</v>
      </c>
      <c r="F246" s="159">
        <f t="shared" si="1"/>
        <v>0.06248633112</v>
      </c>
      <c r="G246" s="160">
        <v>9773.0</v>
      </c>
    </row>
    <row r="247">
      <c r="A247" s="157" t="s">
        <v>761</v>
      </c>
      <c r="B247" s="108" t="s">
        <v>762</v>
      </c>
      <c r="C247" s="108" t="s">
        <v>164</v>
      </c>
      <c r="D247" s="108">
        <v>96217.0</v>
      </c>
      <c r="E247" s="158">
        <f t="array" ref="E247">INDEX(Haupt!D:D,MATCH(1,(Haupt!A:A=B247)*(Haupt!B:B=C247),0))</f>
        <v>25</v>
      </c>
      <c r="F247" s="159">
        <f t="shared" si="1"/>
        <v>0.2598293441</v>
      </c>
      <c r="G247" s="160">
        <v>9279.0</v>
      </c>
    </row>
    <row r="248">
      <c r="A248" s="157" t="s">
        <v>763</v>
      </c>
      <c r="B248" s="108" t="s">
        <v>764</v>
      </c>
      <c r="C248" s="108" t="s">
        <v>164</v>
      </c>
      <c r="D248" s="108">
        <v>133496.0</v>
      </c>
      <c r="E248" s="158">
        <f t="array" ref="E248">INDEX(Haupt!D:D,MATCH(1,(Haupt!A:A=B248)*(Haupt!B:B=C248),0))</f>
        <v>20</v>
      </c>
      <c r="F248" s="159">
        <f t="shared" si="1"/>
        <v>0.149817223</v>
      </c>
      <c r="G248" s="160">
        <v>9779.0</v>
      </c>
    </row>
    <row r="249">
      <c r="A249" s="157" t="s">
        <v>765</v>
      </c>
      <c r="B249" s="108" t="s">
        <v>766</v>
      </c>
      <c r="C249" s="108" t="s">
        <v>164</v>
      </c>
      <c r="D249" s="108">
        <v>142142.0</v>
      </c>
      <c r="E249" s="158">
        <f t="array" ref="E249">INDEX(Haupt!D:D,MATCH(1,(Haupt!A:A=B249)*(Haupt!B:B=C249),0))</f>
        <v>42</v>
      </c>
      <c r="F249" s="159">
        <f t="shared" si="1"/>
        <v>0.2954791687</v>
      </c>
      <c r="G249" s="160">
        <v>9175.0</v>
      </c>
    </row>
    <row r="250">
      <c r="A250" s="157" t="s">
        <v>769</v>
      </c>
      <c r="B250" s="108" t="s">
        <v>770</v>
      </c>
      <c r="C250" s="108" t="s">
        <v>164</v>
      </c>
      <c r="D250" s="108">
        <v>132341.0</v>
      </c>
      <c r="E250" s="158">
        <f t="array" ref="E250">INDEX(Haupt!D:D,MATCH(1,(Haupt!A:A=B250)*(Haupt!B:B=C250),0))</f>
        <v>15</v>
      </c>
      <c r="F250" s="159">
        <f t="shared" si="1"/>
        <v>0.1133435594</v>
      </c>
      <c r="G250" s="160">
        <v>9176.0</v>
      </c>
    </row>
    <row r="251">
      <c r="A251" s="157" t="s">
        <v>771</v>
      </c>
      <c r="B251" s="108" t="s">
        <v>772</v>
      </c>
      <c r="C251" s="108" t="s">
        <v>164</v>
      </c>
      <c r="D251" s="108">
        <v>137660.0</v>
      </c>
      <c r="E251" s="158">
        <f t="array" ref="E251">INDEX(Haupt!D:D,MATCH(1,(Haupt!A:A=B251)*(Haupt!B:B=C251),0))</f>
        <v>70</v>
      </c>
      <c r="F251" s="159">
        <f t="shared" si="1"/>
        <v>0.5084992009</v>
      </c>
      <c r="G251" s="160">
        <v>9177.0</v>
      </c>
    </row>
    <row r="252">
      <c r="A252" s="157" t="s">
        <v>774</v>
      </c>
      <c r="B252" s="108" t="s">
        <v>775</v>
      </c>
      <c r="C252" s="108" t="s">
        <v>95</v>
      </c>
      <c r="D252" s="108">
        <v>111962.0</v>
      </c>
      <c r="E252" s="158">
        <f t="array" ref="E252">INDEX(Haupt!D:D,MATCH(1,(Haupt!A:A=B252)*(Haupt!B:B=C252),0))</f>
        <v>20</v>
      </c>
      <c r="F252" s="159">
        <f t="shared" si="1"/>
        <v>0.1786320359</v>
      </c>
      <c r="G252" s="160">
        <v>9562.0</v>
      </c>
    </row>
    <row r="253">
      <c r="A253" s="157" t="s">
        <v>777</v>
      </c>
      <c r="B253" s="108" t="s">
        <v>778</v>
      </c>
      <c r="C253" s="108" t="s">
        <v>164</v>
      </c>
      <c r="D253" s="108">
        <v>136271.0</v>
      </c>
      <c r="E253" s="158">
        <f t="array" ref="E253">INDEX(Haupt!D:D,MATCH(1,(Haupt!A:A=B253)*(Haupt!B:B=C253),0))</f>
        <v>21</v>
      </c>
      <c r="F253" s="159">
        <f t="shared" si="1"/>
        <v>0.1541046885</v>
      </c>
      <c r="G253" s="160">
        <v>9572.0</v>
      </c>
    </row>
    <row r="254">
      <c r="A254" s="157" t="s">
        <v>779</v>
      </c>
      <c r="B254" s="108" t="s">
        <v>780</v>
      </c>
      <c r="C254" s="108" t="s">
        <v>164</v>
      </c>
      <c r="D254" s="108">
        <v>219320.0</v>
      </c>
      <c r="E254" s="158">
        <f t="array" ref="E254">INDEX(Haupt!D:D,MATCH(1,(Haupt!A:A=B254)*(Haupt!B:B=C254),0))</f>
        <v>36</v>
      </c>
      <c r="F254" s="159">
        <f t="shared" si="1"/>
        <v>0.1641437169</v>
      </c>
      <c r="G254" s="160">
        <v>9179.0</v>
      </c>
    </row>
    <row r="255">
      <c r="A255" s="157" t="s">
        <v>782</v>
      </c>
      <c r="B255" s="108" t="s">
        <v>783</v>
      </c>
      <c r="C255" s="108" t="s">
        <v>95</v>
      </c>
      <c r="D255" s="108">
        <v>127748.0</v>
      </c>
      <c r="E255" s="158">
        <f t="array" ref="E255">INDEX(Haupt!D:D,MATCH(1,(Haupt!A:A=B255)*(Haupt!B:B=C255),0))</f>
        <v>16</v>
      </c>
      <c r="F255" s="159">
        <f t="shared" si="1"/>
        <v>0.1252465792</v>
      </c>
      <c r="G255" s="160">
        <v>9563.0</v>
      </c>
    </row>
    <row r="256">
      <c r="A256" s="157" t="s">
        <v>784</v>
      </c>
      <c r="B256" s="108" t="s">
        <v>783</v>
      </c>
      <c r="C256" s="108" t="s">
        <v>164</v>
      </c>
      <c r="D256" s="108">
        <v>117387.0</v>
      </c>
      <c r="E256" s="158">
        <f t="array" ref="E256">INDEX(Haupt!D:D,MATCH(1,(Haupt!A:A=B256)*(Haupt!B:B=C256),0))</f>
        <v>7</v>
      </c>
      <c r="F256" s="159">
        <f t="shared" si="1"/>
        <v>0.05963181613</v>
      </c>
      <c r="G256" s="160">
        <v>9573.0</v>
      </c>
    </row>
    <row r="257">
      <c r="A257" s="157" t="s">
        <v>787</v>
      </c>
      <c r="B257" s="108" t="s">
        <v>788</v>
      </c>
      <c r="C257" s="108" t="s">
        <v>164</v>
      </c>
      <c r="D257" s="108">
        <v>116099.0</v>
      </c>
      <c r="E257" s="158">
        <f t="array" ref="E257">INDEX(Haupt!D:D,MATCH(1,(Haupt!A:A=B257)*(Haupt!B:B=C257),0))</f>
        <v>18</v>
      </c>
      <c r="F257" s="159">
        <f t="shared" si="1"/>
        <v>0.1550400951</v>
      </c>
      <c r="G257" s="160">
        <v>9474.0</v>
      </c>
    </row>
    <row r="258">
      <c r="A258" s="157" t="s">
        <v>789</v>
      </c>
      <c r="B258" s="108" t="s">
        <v>790</v>
      </c>
      <c r="C258" s="108" t="s">
        <v>164</v>
      </c>
      <c r="D258" s="108">
        <v>179116.0</v>
      </c>
      <c r="E258" s="158">
        <f t="array" ref="E258">INDEX(Haupt!D:D,MATCH(1,(Haupt!A:A=B258)*(Haupt!B:B=C258),0))</f>
        <v>164</v>
      </c>
      <c r="F258" s="159">
        <f t="shared" si="1"/>
        <v>0.9156077626</v>
      </c>
      <c r="G258" s="160">
        <v>9178.0</v>
      </c>
    </row>
    <row r="259">
      <c r="A259" s="157" t="s">
        <v>792</v>
      </c>
      <c r="B259" s="108" t="s">
        <v>793</v>
      </c>
      <c r="C259" s="108" t="s">
        <v>164</v>
      </c>
      <c r="D259" s="108">
        <v>78355.0</v>
      </c>
      <c r="E259" s="158">
        <f t="array" ref="E259">INDEX(Haupt!D:D,MATCH(1,(Haupt!A:A=B259)*(Haupt!B:B=C259),0))</f>
        <v>8</v>
      </c>
      <c r="F259" s="159">
        <f t="shared" si="1"/>
        <v>0.1020994193</v>
      </c>
      <c r="G259" s="160">
        <v>9272.0</v>
      </c>
    </row>
    <row r="260">
      <c r="A260" s="157" t="s">
        <v>795</v>
      </c>
      <c r="B260" s="108" t="s">
        <v>796</v>
      </c>
      <c r="C260" s="108" t="s">
        <v>164</v>
      </c>
      <c r="D260" s="108">
        <v>125747.0</v>
      </c>
      <c r="E260" s="158">
        <f t="array" ref="E260">INDEX(Haupt!D:D,MATCH(1,(Haupt!A:A=B260)*(Haupt!B:B=C260),0))</f>
        <v>11</v>
      </c>
      <c r="F260" s="159">
        <f t="shared" si="1"/>
        <v>0.08747723604</v>
      </c>
      <c r="G260" s="160">
        <v>9774.0</v>
      </c>
    </row>
    <row r="261">
      <c r="A261" s="157" t="s">
        <v>797</v>
      </c>
      <c r="B261" s="108" t="s">
        <v>798</v>
      </c>
      <c r="C261" s="108" t="s">
        <v>164</v>
      </c>
      <c r="D261" s="108">
        <v>88467.0</v>
      </c>
      <c r="E261" s="158">
        <f t="array" ref="E261">INDEX(Haupt!D:D,MATCH(1,(Haupt!A:A=B261)*(Haupt!B:B=C261),0))</f>
        <v>38</v>
      </c>
      <c r="F261" s="159">
        <f t="shared" si="1"/>
        <v>0.429538698</v>
      </c>
      <c r="G261" s="160">
        <v>9180.0</v>
      </c>
    </row>
    <row r="262">
      <c r="A262" s="157" t="s">
        <v>800</v>
      </c>
      <c r="B262" s="108" t="s">
        <v>801</v>
      </c>
      <c r="C262" s="108" t="s">
        <v>164</v>
      </c>
      <c r="D262" s="108">
        <v>84599.0</v>
      </c>
      <c r="E262" s="158">
        <f t="array" ref="E262">INDEX(Haupt!D:D,MATCH(1,(Haupt!A:A=B262)*(Haupt!B:B=C262),0))</f>
        <v>14</v>
      </c>
      <c r="F262" s="159">
        <f t="shared" si="1"/>
        <v>0.1654865897</v>
      </c>
      <c r="G262" s="160">
        <v>9674.0</v>
      </c>
    </row>
    <row r="263">
      <c r="A263" s="157" t="s">
        <v>802</v>
      </c>
      <c r="B263" s="108" t="s">
        <v>803</v>
      </c>
      <c r="C263" s="108" t="s">
        <v>95</v>
      </c>
      <c r="D263" s="108">
        <v>45930.0</v>
      </c>
      <c r="E263" s="158">
        <f t="array" ref="E263">INDEX(Haupt!D:D,MATCH(1,(Haupt!A:A=B263)*(Haupt!B:B=C263),0))</f>
        <v>9</v>
      </c>
      <c r="F263" s="159">
        <f t="shared" si="1"/>
        <v>0.1959503592</v>
      </c>
      <c r="G263" s="160">
        <v>9464.0</v>
      </c>
    </row>
    <row r="264">
      <c r="A264" s="157" t="s">
        <v>806</v>
      </c>
      <c r="B264" s="108" t="s">
        <v>803</v>
      </c>
      <c r="C264" s="108" t="s">
        <v>164</v>
      </c>
      <c r="D264" s="108">
        <v>95311.0</v>
      </c>
      <c r="E264" s="158">
        <f t="array" ref="E264">INDEX(Haupt!D:D,MATCH(1,(Haupt!A:A=B264)*(Haupt!B:B=C264),0))</f>
        <v>17</v>
      </c>
      <c r="F264" s="159">
        <f t="shared" si="1"/>
        <v>0.1783634628</v>
      </c>
      <c r="G264" s="160">
        <v>9475.0</v>
      </c>
    </row>
    <row r="265">
      <c r="A265" s="157" t="s">
        <v>808</v>
      </c>
      <c r="B265" s="108" t="s">
        <v>809</v>
      </c>
      <c r="C265" s="108" t="s">
        <v>95</v>
      </c>
      <c r="D265" s="108">
        <v>136981.0</v>
      </c>
      <c r="E265" s="158">
        <f t="array" ref="E265">INDEX(Haupt!D:D,MATCH(1,(Haupt!A:A=B265)*(Haupt!B:B=C265),0))</f>
        <v>4</v>
      </c>
      <c r="F265" s="159">
        <f t="shared" si="1"/>
        <v>0.02920113008</v>
      </c>
      <c r="G265" s="160">
        <v>9161.0</v>
      </c>
    </row>
    <row r="266">
      <c r="A266" s="157" t="s">
        <v>810</v>
      </c>
      <c r="B266" s="108" t="s">
        <v>811</v>
      </c>
      <c r="C266" s="108" t="s">
        <v>95</v>
      </c>
      <c r="D266" s="108">
        <v>43893.0</v>
      </c>
      <c r="E266" s="158">
        <f t="array" ref="E266">INDEX(Haupt!D:D,MATCH(1,(Haupt!A:A=B266)*(Haupt!B:B=C266),0))</f>
        <v>7</v>
      </c>
      <c r="F266" s="159">
        <f t="shared" si="1"/>
        <v>0.1594787324</v>
      </c>
      <c r="G266" s="160">
        <v>9762.0</v>
      </c>
    </row>
    <row r="267">
      <c r="A267" s="157" t="s">
        <v>813</v>
      </c>
      <c r="B267" s="108" t="s">
        <v>814</v>
      </c>
      <c r="C267" s="108" t="s">
        <v>164</v>
      </c>
      <c r="D267" s="108">
        <v>122258.0</v>
      </c>
      <c r="E267" s="158">
        <f t="array" ref="E267">INDEX(Haupt!D:D,MATCH(1,(Haupt!A:A=B267)*(Haupt!B:B=C267),0))</f>
        <v>26</v>
      </c>
      <c r="F267" s="159">
        <f t="shared" si="1"/>
        <v>0.2126650199</v>
      </c>
      <c r="G267" s="160">
        <v>9273.0</v>
      </c>
    </row>
    <row r="268">
      <c r="A268" s="157" t="s">
        <v>815</v>
      </c>
      <c r="B268" s="108" t="s">
        <v>816</v>
      </c>
      <c r="C268" s="108" t="s">
        <v>95</v>
      </c>
      <c r="D268" s="108">
        <v>68907.0</v>
      </c>
      <c r="E268" s="158">
        <f t="array" ref="E268">INDEX(Haupt!D:D,MATCH(1,(Haupt!A:A=B268)*(Haupt!B:B=C268),0))</f>
        <v>7</v>
      </c>
      <c r="F268" s="159">
        <f t="shared" si="1"/>
        <v>0.1015861959</v>
      </c>
      <c r="G268" s="160">
        <v>9763.0</v>
      </c>
    </row>
    <row r="269">
      <c r="A269" s="157" t="s">
        <v>819</v>
      </c>
      <c r="B269" s="108" t="s">
        <v>820</v>
      </c>
      <c r="C269" s="108" t="s">
        <v>164</v>
      </c>
      <c r="D269" s="108">
        <v>90909.0</v>
      </c>
      <c r="E269" s="158">
        <f t="array" ref="E269">INDEX(Haupt!D:D,MATCH(1,(Haupt!A:A=B269)*(Haupt!B:B=C269),0))</f>
        <v>11</v>
      </c>
      <c r="F269" s="159">
        <f t="shared" si="1"/>
        <v>0.121000121</v>
      </c>
      <c r="G269" s="160">
        <v>9675.0</v>
      </c>
    </row>
    <row r="270">
      <c r="A270" s="157" t="s">
        <v>822</v>
      </c>
      <c r="B270" s="108" t="s">
        <v>823</v>
      </c>
      <c r="C270" s="108" t="s">
        <v>164</v>
      </c>
      <c r="D270" s="108">
        <v>67135.0</v>
      </c>
      <c r="E270" s="158">
        <f t="array" ref="E270">INDEX(Haupt!D:D,MATCH(1,(Haupt!A:A=B270)*(Haupt!B:B=C270),0))</f>
        <v>4</v>
      </c>
      <c r="F270" s="159">
        <f t="shared" si="1"/>
        <v>0.05958144038</v>
      </c>
      <c r="G270" s="160">
        <v>9476.0</v>
      </c>
    </row>
    <row r="271">
      <c r="A271" s="157" t="s">
        <v>825</v>
      </c>
      <c r="B271" s="108" t="s">
        <v>826</v>
      </c>
      <c r="C271" s="108" t="s">
        <v>164</v>
      </c>
      <c r="D271" s="108">
        <v>71845.0</v>
      </c>
      <c r="E271" s="158">
        <f t="array" ref="E271">INDEX(Haupt!D:D,MATCH(1,(Haupt!A:A=B271)*(Haupt!B:B=C271),0))</f>
        <v>12</v>
      </c>
      <c r="F271" s="159">
        <f t="shared" si="1"/>
        <v>0.167026237</v>
      </c>
      <c r="G271" s="160">
        <v>9477.0</v>
      </c>
    </row>
    <row r="272">
      <c r="A272" s="157" t="s">
        <v>827</v>
      </c>
      <c r="B272" s="108" t="s">
        <v>828</v>
      </c>
      <c r="C272" s="108" t="s">
        <v>164</v>
      </c>
      <c r="D272" s="108">
        <v>120071.0</v>
      </c>
      <c r="E272" s="158">
        <f t="array" ref="E272">INDEX(Haupt!D:D,MATCH(1,(Haupt!A:A=B272)*(Haupt!B:B=C272),0))</f>
        <v>18</v>
      </c>
      <c r="F272" s="159">
        <f t="shared" si="1"/>
        <v>0.1499113025</v>
      </c>
      <c r="G272" s="160">
        <v>9181.0</v>
      </c>
    </row>
    <row r="273">
      <c r="A273" s="157" t="s">
        <v>830</v>
      </c>
      <c r="B273" s="108" t="s">
        <v>831</v>
      </c>
      <c r="C273" s="108" t="s">
        <v>95</v>
      </c>
      <c r="D273" s="108">
        <v>72404.0</v>
      </c>
      <c r="E273" s="158">
        <f t="array" ref="E273">INDEX(Haupt!D:D,MATCH(1,(Haupt!A:A=B273)*(Haupt!B:B=C273),0))</f>
        <v>24</v>
      </c>
      <c r="F273" s="159">
        <f t="shared" si="1"/>
        <v>0.3314733993</v>
      </c>
      <c r="G273" s="160">
        <v>9261.0</v>
      </c>
    </row>
    <row r="274">
      <c r="A274" s="157" t="s">
        <v>832</v>
      </c>
      <c r="B274" s="108" t="s">
        <v>831</v>
      </c>
      <c r="C274" s="108" t="s">
        <v>164</v>
      </c>
      <c r="D274" s="108">
        <v>158698.0</v>
      </c>
      <c r="E274" s="158">
        <f t="array" ref="E274">INDEX(Haupt!D:D,MATCH(1,(Haupt!A:A=B274)*(Haupt!B:B=C274),0))</f>
        <v>73</v>
      </c>
      <c r="F274" s="159">
        <f t="shared" si="1"/>
        <v>0.4599931946</v>
      </c>
      <c r="G274" s="160">
        <v>9274.0</v>
      </c>
    </row>
    <row r="275">
      <c r="A275" s="157" t="s">
        <v>834</v>
      </c>
      <c r="B275" s="108" t="s">
        <v>835</v>
      </c>
      <c r="C275" s="108" t="s">
        <v>164</v>
      </c>
      <c r="D275" s="108">
        <v>66838.0</v>
      </c>
      <c r="E275" s="158">
        <f t="array" ref="E275">INDEX(Haupt!D:D,MATCH(1,(Haupt!A:A=B275)*(Haupt!B:B=C275),0))</f>
        <v>7</v>
      </c>
      <c r="F275" s="159">
        <f t="shared" si="1"/>
        <v>0.1047308417</v>
      </c>
      <c r="G275" s="160">
        <v>9478.0</v>
      </c>
    </row>
    <row r="276">
      <c r="A276" s="157" t="s">
        <v>836</v>
      </c>
      <c r="B276" s="108" t="s">
        <v>837</v>
      </c>
      <c r="C276" s="108" t="s">
        <v>164</v>
      </c>
      <c r="D276" s="108">
        <v>81669.0</v>
      </c>
      <c r="E276" s="158">
        <f t="array" ref="E276">INDEX(Haupt!D:D,MATCH(1,(Haupt!A:A=B276)*(Haupt!B:B=C276),0))</f>
        <v>35</v>
      </c>
      <c r="F276" s="159">
        <f t="shared" si="1"/>
        <v>0.428559184</v>
      </c>
      <c r="G276" s="160">
        <v>9776.0</v>
      </c>
    </row>
    <row r="277">
      <c r="A277" s="157" t="s">
        <v>839</v>
      </c>
      <c r="B277" s="108" t="s">
        <v>840</v>
      </c>
      <c r="C277" s="108" t="s">
        <v>164</v>
      </c>
      <c r="D277" s="108">
        <v>115250.0</v>
      </c>
      <c r="E277" s="158">
        <f t="array" ref="E277">INDEX(Haupt!D:D,MATCH(1,(Haupt!A:A=B277)*(Haupt!B:B=C277),0))</f>
        <v>16</v>
      </c>
      <c r="F277" s="159">
        <f t="shared" si="1"/>
        <v>0.1388286334</v>
      </c>
      <c r="G277" s="160">
        <v>9183.0</v>
      </c>
    </row>
    <row r="278">
      <c r="A278" s="157" t="s">
        <v>841</v>
      </c>
      <c r="B278" s="108" t="s">
        <v>842</v>
      </c>
      <c r="C278" s="108" t="s">
        <v>95</v>
      </c>
      <c r="D278" s="108">
        <v>1471508.0</v>
      </c>
      <c r="E278" s="158">
        <f t="array" ref="E278">INDEX(Haupt!D:D,MATCH(1,(Haupt!A:A=B278)*(Haupt!B:B=C278),0))</f>
        <v>878</v>
      </c>
      <c r="F278" s="159">
        <f t="shared" si="1"/>
        <v>0.5966668207</v>
      </c>
      <c r="G278" s="160">
        <v>9162.0</v>
      </c>
    </row>
    <row r="279">
      <c r="A279" s="157" t="s">
        <v>844</v>
      </c>
      <c r="B279" s="108" t="s">
        <v>842</v>
      </c>
      <c r="C279" s="108" t="s">
        <v>164</v>
      </c>
      <c r="D279" s="108">
        <v>348871.0</v>
      </c>
      <c r="E279" s="158">
        <f t="array" ref="E279">INDEX(Haupt!D:D,MATCH(1,(Haupt!A:A=B279)*(Haupt!B:B=C279),0))</f>
        <v>200</v>
      </c>
      <c r="F279" s="159">
        <f t="shared" si="1"/>
        <v>0.5732778018</v>
      </c>
      <c r="G279" s="160">
        <v>9184.0</v>
      </c>
    </row>
    <row r="280">
      <c r="A280" s="157" t="s">
        <v>846</v>
      </c>
      <c r="B280" s="108" t="s">
        <v>847</v>
      </c>
      <c r="C280" s="108" t="s">
        <v>164</v>
      </c>
      <c r="D280" s="108">
        <v>126365.0</v>
      </c>
      <c r="E280" s="158">
        <f t="array" ref="E280">INDEX(Haupt!D:D,MATCH(1,(Haupt!A:A=B280)*(Haupt!B:B=C280),0))</f>
        <v>11</v>
      </c>
      <c r="F280" s="159">
        <f t="shared" si="1"/>
        <v>0.08704942033</v>
      </c>
      <c r="G280" s="160">
        <v>9677.0</v>
      </c>
    </row>
    <row r="281">
      <c r="A281" s="157" t="s">
        <v>848</v>
      </c>
      <c r="B281" s="108" t="s">
        <v>849</v>
      </c>
      <c r="C281" s="108" t="s">
        <v>95</v>
      </c>
      <c r="D281" s="108">
        <v>43837.0</v>
      </c>
      <c r="E281" s="158">
        <f t="array" ref="E281">INDEX(Haupt!D:D,MATCH(1,(Haupt!A:A=B281)*(Haupt!B:B=C281),0))</f>
        <v>9</v>
      </c>
      <c r="F281" s="159">
        <f t="shared" si="1"/>
        <v>0.20530602</v>
      </c>
      <c r="G281" s="160">
        <v>9764.0</v>
      </c>
    </row>
    <row r="282">
      <c r="A282" s="157" t="s">
        <v>851</v>
      </c>
      <c r="B282" s="108" t="s">
        <v>852</v>
      </c>
      <c r="C282" s="108" t="s">
        <v>164</v>
      </c>
      <c r="D282" s="108">
        <v>99726.0</v>
      </c>
      <c r="E282" s="158">
        <f t="array" ref="E282">INDEX(Haupt!D:D,MATCH(1,(Haupt!A:A=B282)*(Haupt!B:B=C282),0))</f>
        <v>58</v>
      </c>
      <c r="F282" s="159">
        <f t="shared" si="1"/>
        <v>0.5815935664</v>
      </c>
      <c r="G282" s="160">
        <v>9182.0</v>
      </c>
    </row>
    <row r="283">
      <c r="A283" s="157" t="s">
        <v>853</v>
      </c>
      <c r="B283" s="108" t="s">
        <v>854</v>
      </c>
      <c r="C283" s="108" t="s">
        <v>164</v>
      </c>
      <c r="D283" s="108">
        <v>128756.0</v>
      </c>
      <c r="E283" s="158">
        <f t="array" ref="E283">INDEX(Haupt!D:D,MATCH(1,(Haupt!A:A=B283)*(Haupt!B:B=C283),0))</f>
        <v>25</v>
      </c>
      <c r="F283" s="159">
        <f t="shared" si="1"/>
        <v>0.1941657088</v>
      </c>
      <c r="G283" s="160">
        <v>9676.0</v>
      </c>
    </row>
    <row r="284">
      <c r="A284" s="157" t="s">
        <v>856</v>
      </c>
      <c r="B284" s="108" t="s">
        <v>857</v>
      </c>
      <c r="C284" s="108" t="s">
        <v>95</v>
      </c>
      <c r="D284" s="108">
        <v>518365.0</v>
      </c>
      <c r="E284" s="158">
        <f t="array" ref="E284">INDEX(Haupt!D:D,MATCH(1,(Haupt!A:A=B284)*(Haupt!B:B=C284),0))</f>
        <v>74</v>
      </c>
      <c r="F284" s="159">
        <f t="shared" si="1"/>
        <v>0.1427565519</v>
      </c>
      <c r="G284" s="160">
        <v>9564.0</v>
      </c>
    </row>
    <row r="285">
      <c r="A285" s="157" t="s">
        <v>858</v>
      </c>
      <c r="B285" s="108" t="s">
        <v>859</v>
      </c>
      <c r="C285" s="108" t="s">
        <v>164</v>
      </c>
      <c r="D285" s="108">
        <v>170365.0</v>
      </c>
      <c r="E285" s="158">
        <f t="array" ref="E285">INDEX(Haupt!D:D,MATCH(1,(Haupt!A:A=B285)*(Haupt!B:B=C285),0))</f>
        <v>40</v>
      </c>
      <c r="F285" s="159">
        <f t="shared" si="1"/>
        <v>0.2347900097</v>
      </c>
      <c r="G285" s="160">
        <v>9574.0</v>
      </c>
    </row>
    <row r="286">
      <c r="A286" s="157" t="s">
        <v>861</v>
      </c>
      <c r="B286" s="108" t="s">
        <v>862</v>
      </c>
      <c r="C286" s="108" t="s">
        <v>164</v>
      </c>
      <c r="D286" s="108">
        <v>174200.0</v>
      </c>
      <c r="E286" s="158">
        <f t="array" ref="E286">INDEX(Haupt!D:D,MATCH(1,(Haupt!A:A=B286)*(Haupt!B:B=C286),0))</f>
        <v>34</v>
      </c>
      <c r="F286" s="159">
        <f t="shared" si="1"/>
        <v>0.1951779564</v>
      </c>
      <c r="G286" s="160">
        <v>9775.0</v>
      </c>
    </row>
    <row r="287">
      <c r="A287" s="157" t="s">
        <v>864</v>
      </c>
      <c r="B287" s="108" t="s">
        <v>865</v>
      </c>
      <c r="C287" s="108" t="s">
        <v>164</v>
      </c>
      <c r="D287" s="108">
        <v>96680.0</v>
      </c>
      <c r="E287" s="158">
        <f t="array" ref="E287">INDEX(Haupt!D:D,MATCH(1,(Haupt!A:A=B287)*(Haupt!B:B=C287),0))</f>
        <v>22</v>
      </c>
      <c r="F287" s="159">
        <f t="shared" si="1"/>
        <v>0.22755482</v>
      </c>
      <c r="G287" s="160">
        <v>9185.0</v>
      </c>
    </row>
    <row r="288">
      <c r="A288" s="157" t="s">
        <v>866</v>
      </c>
      <c r="B288" s="108" t="s">
        <v>867</v>
      </c>
      <c r="C288" s="108" t="s">
        <v>164</v>
      </c>
      <c r="D288" s="108">
        <v>133561.0</v>
      </c>
      <c r="E288" s="158">
        <f t="array" ref="E288">INDEX(Haupt!D:D,MATCH(1,(Haupt!A:A=B288)*(Haupt!B:B=C288),0))</f>
        <v>18</v>
      </c>
      <c r="F288" s="159">
        <f t="shared" si="1"/>
        <v>0.1347698804</v>
      </c>
      <c r="G288" s="160">
        <v>9373.0</v>
      </c>
    </row>
    <row r="289">
      <c r="A289" s="157" t="s">
        <v>869</v>
      </c>
      <c r="B289" s="108" t="s">
        <v>870</v>
      </c>
      <c r="C289" s="108" t="s">
        <v>164</v>
      </c>
      <c r="D289" s="108">
        <v>100364.0</v>
      </c>
      <c r="E289" s="158">
        <f t="array" ref="E289">INDEX(Haupt!D:D,MATCH(1,(Haupt!A:A=B289)*(Haupt!B:B=C289),0))</f>
        <v>7</v>
      </c>
      <c r="F289" s="159">
        <f t="shared" si="1"/>
        <v>0.06974612411</v>
      </c>
      <c r="G289" s="160">
        <v>9575.0</v>
      </c>
    </row>
    <row r="290">
      <c r="A290" s="157" t="s">
        <v>871</v>
      </c>
      <c r="B290" s="108" t="s">
        <v>872</v>
      </c>
      <c r="C290" s="108" t="s">
        <v>164</v>
      </c>
      <c r="D290" s="108">
        <v>94352.0</v>
      </c>
      <c r="E290" s="158">
        <f t="array" ref="E290">INDEX(Haupt!D:D,MATCH(1,(Haupt!A:A=B290)*(Haupt!B:B=C290),0))</f>
        <v>3</v>
      </c>
      <c r="F290" s="159">
        <f t="shared" si="1"/>
        <v>0.03179582839</v>
      </c>
      <c r="G290" s="160">
        <v>9374.0</v>
      </c>
    </row>
    <row r="291">
      <c r="A291" s="157" t="s">
        <v>874</v>
      </c>
      <c r="B291" s="108" t="s">
        <v>875</v>
      </c>
      <c r="C291" s="108" t="s">
        <v>164</v>
      </c>
      <c r="D291" s="108">
        <v>155362.0</v>
      </c>
      <c r="E291" s="158">
        <f t="array" ref="E291">INDEX(Haupt!D:D,MATCH(1,(Haupt!A:A=B291)*(Haupt!B:B=C291),0))</f>
        <v>42</v>
      </c>
      <c r="F291" s="159">
        <f t="shared" si="1"/>
        <v>0.2703363757</v>
      </c>
      <c r="G291" s="160">
        <v>9780.0</v>
      </c>
    </row>
    <row r="292">
      <c r="A292" s="157" t="s">
        <v>877</v>
      </c>
      <c r="B292" s="108" t="s">
        <v>878</v>
      </c>
      <c r="C292" s="108" t="s">
        <v>164</v>
      </c>
      <c r="D292" s="108">
        <v>140316.0</v>
      </c>
      <c r="E292" s="158">
        <f t="array" ref="E292">INDEX(Haupt!D:D,MATCH(1,(Haupt!A:A=B292)*(Haupt!B:B=C292),0))</f>
        <v>24</v>
      </c>
      <c r="F292" s="159">
        <f t="shared" si="1"/>
        <v>0.1710425041</v>
      </c>
      <c r="G292" s="160">
        <v>9777.0</v>
      </c>
    </row>
    <row r="293">
      <c r="A293" s="157" t="s">
        <v>879</v>
      </c>
      <c r="B293" s="108" t="s">
        <v>880</v>
      </c>
      <c r="C293" s="108" t="s">
        <v>95</v>
      </c>
      <c r="D293" s="108">
        <v>52469.0</v>
      </c>
      <c r="E293" s="158">
        <f t="array" ref="E293">INDEX(Haupt!D:D,MATCH(1,(Haupt!A:A=B293)*(Haupt!B:B=C293),0))</f>
        <v>6</v>
      </c>
      <c r="F293" s="159">
        <f t="shared" si="1"/>
        <v>0.1143532371</v>
      </c>
      <c r="G293" s="160">
        <v>9262.0</v>
      </c>
    </row>
    <row r="294">
      <c r="A294" s="157" t="s">
        <v>882</v>
      </c>
      <c r="B294" s="108" t="s">
        <v>880</v>
      </c>
      <c r="C294" s="108" t="s">
        <v>164</v>
      </c>
      <c r="D294" s="108">
        <v>192043.0</v>
      </c>
      <c r="E294" s="158">
        <f t="array" ref="E294">INDEX(Haupt!D:D,MATCH(1,(Haupt!A:A=B294)*(Haupt!B:B=C294),0))</f>
        <v>23</v>
      </c>
      <c r="F294" s="159">
        <f t="shared" si="1"/>
        <v>0.1197648443</v>
      </c>
      <c r="G294" s="160">
        <v>9275.0</v>
      </c>
    </row>
    <row r="295">
      <c r="A295" s="157" t="s">
        <v>883</v>
      </c>
      <c r="B295" s="108" t="s">
        <v>884</v>
      </c>
      <c r="C295" s="108" t="s">
        <v>164</v>
      </c>
      <c r="D295" s="108">
        <v>127151.0</v>
      </c>
      <c r="E295" s="158">
        <f t="array" ref="E295">INDEX(Haupt!D:D,MATCH(1,(Haupt!A:A=B295)*(Haupt!B:B=C295),0))</f>
        <v>24</v>
      </c>
      <c r="F295" s="159">
        <f t="shared" si="1"/>
        <v>0.1887519563</v>
      </c>
      <c r="G295" s="160">
        <v>9186.0</v>
      </c>
    </row>
    <row r="296">
      <c r="A296" s="157" t="s">
        <v>886</v>
      </c>
      <c r="B296" s="108" t="s">
        <v>887</v>
      </c>
      <c r="C296" s="108" t="s">
        <v>164</v>
      </c>
      <c r="D296" s="108">
        <v>77656.0</v>
      </c>
      <c r="E296" s="158">
        <f t="array" ref="E296">INDEX(Haupt!D:D,MATCH(1,(Haupt!A:A=B296)*(Haupt!B:B=C296),0))</f>
        <v>23</v>
      </c>
      <c r="F296" s="159">
        <f t="shared" si="1"/>
        <v>0.2961780159</v>
      </c>
      <c r="G296" s="160">
        <v>9276.0</v>
      </c>
    </row>
    <row r="297">
      <c r="A297" s="157" t="s">
        <v>889</v>
      </c>
      <c r="B297" s="108" t="s">
        <v>890</v>
      </c>
      <c r="C297" s="108" t="s">
        <v>95</v>
      </c>
      <c r="D297" s="108">
        <v>152610.0</v>
      </c>
      <c r="E297" s="158">
        <f t="array" ref="E297">INDEX(Haupt!D:D,MATCH(1,(Haupt!A:A=B297)*(Haupt!B:B=C297),0))</f>
        <v>74</v>
      </c>
      <c r="F297" s="159">
        <f t="shared" si="1"/>
        <v>0.4848961405</v>
      </c>
      <c r="G297" s="160">
        <v>9362.0</v>
      </c>
    </row>
    <row r="298">
      <c r="A298" s="157" t="s">
        <v>891</v>
      </c>
      <c r="B298" s="108" t="s">
        <v>890</v>
      </c>
      <c r="C298" s="108" t="s">
        <v>164</v>
      </c>
      <c r="D298" s="108">
        <v>193572.0</v>
      </c>
      <c r="E298" s="158">
        <f t="array" ref="E298">INDEX(Haupt!D:D,MATCH(1,(Haupt!A:A=B298)*(Haupt!B:B=C298),0))</f>
        <v>67</v>
      </c>
      <c r="F298" s="159">
        <f t="shared" si="1"/>
        <v>0.3461244395</v>
      </c>
      <c r="G298" s="160">
        <v>9375.0</v>
      </c>
    </row>
    <row r="299">
      <c r="A299" s="157" t="s">
        <v>893</v>
      </c>
      <c r="B299" s="108" t="s">
        <v>894</v>
      </c>
      <c r="C299" s="108" t="s">
        <v>164</v>
      </c>
      <c r="D299" s="108">
        <v>79690.0</v>
      </c>
      <c r="E299" s="158">
        <f t="array" ref="E299">INDEX(Haupt!D:D,MATCH(1,(Haupt!A:A=B299)*(Haupt!B:B=C299),0))</f>
        <v>11</v>
      </c>
      <c r="F299" s="159">
        <f t="shared" si="1"/>
        <v>0.1380348852</v>
      </c>
      <c r="G299" s="160">
        <v>9673.0</v>
      </c>
    </row>
    <row r="300">
      <c r="A300" s="157" t="s">
        <v>896</v>
      </c>
      <c r="B300" s="108" t="s">
        <v>897</v>
      </c>
      <c r="C300" s="108" t="s">
        <v>95</v>
      </c>
      <c r="D300" s="108">
        <v>63324.0</v>
      </c>
      <c r="E300" s="158">
        <f t="array" ref="E300">INDEX(Haupt!D:D,MATCH(1,(Haupt!A:A=B300)*(Haupt!B:B=C300),0))</f>
        <v>1</v>
      </c>
      <c r="F300" s="159">
        <f t="shared" si="1"/>
        <v>0.0157918009</v>
      </c>
      <c r="G300" s="160">
        <v>9163.0</v>
      </c>
    </row>
    <row r="301">
      <c r="A301" s="157" t="s">
        <v>898</v>
      </c>
      <c r="B301" s="108" t="s">
        <v>897</v>
      </c>
      <c r="C301" s="108" t="s">
        <v>164</v>
      </c>
      <c r="D301" s="108">
        <v>260983.0</v>
      </c>
      <c r="E301" s="158">
        <f t="array" ref="E301">INDEX(Haupt!D:D,MATCH(1,(Haupt!A:A=B301)*(Haupt!B:B=C301),0))</f>
        <v>100</v>
      </c>
      <c r="F301" s="159">
        <f t="shared" si="1"/>
        <v>0.3831667197</v>
      </c>
      <c r="G301" s="160">
        <v>9187.0</v>
      </c>
    </row>
    <row r="302">
      <c r="A302" s="157" t="s">
        <v>900</v>
      </c>
      <c r="B302" s="108" t="s">
        <v>901</v>
      </c>
      <c r="C302" s="108" t="s">
        <v>164</v>
      </c>
      <c r="D302" s="108">
        <v>126958.0</v>
      </c>
      <c r="E302" s="158">
        <f t="array" ref="E302">INDEX(Haupt!D:D,MATCH(1,(Haupt!A:A=B302)*(Haupt!B:B=C302),0))</f>
        <v>12</v>
      </c>
      <c r="F302" s="159">
        <f t="shared" si="1"/>
        <v>0.09451944738</v>
      </c>
      <c r="G302" s="160">
        <v>9576.0</v>
      </c>
    </row>
    <row r="303">
      <c r="A303" s="157" t="s">
        <v>903</v>
      </c>
      <c r="B303" s="108" t="s">
        <v>904</v>
      </c>
      <c r="C303" s="108" t="s">
        <v>164</v>
      </c>
      <c r="D303" s="108">
        <v>120659.0</v>
      </c>
      <c r="E303" s="158">
        <f t="array" ref="E303">INDEX(Haupt!D:D,MATCH(1,(Haupt!A:A=B303)*(Haupt!B:B=C303),0))</f>
        <v>55</v>
      </c>
      <c r="F303" s="159">
        <f t="shared" si="1"/>
        <v>0.4558300666</v>
      </c>
      <c r="G303" s="160">
        <v>9277.0</v>
      </c>
    </row>
    <row r="304">
      <c r="A304" s="157" t="s">
        <v>905</v>
      </c>
      <c r="B304" s="108" t="s">
        <v>906</v>
      </c>
      <c r="C304" s="108" t="s">
        <v>95</v>
      </c>
      <c r="D304" s="108">
        <v>40792.0</v>
      </c>
      <c r="E304" s="158">
        <f t="array" ref="E304">INDEX(Haupt!D:D,MATCH(1,(Haupt!A:A=B304)*(Haupt!B:B=C304),0))</f>
        <v>8</v>
      </c>
      <c r="F304" s="159">
        <f t="shared" si="1"/>
        <v>0.1961168857</v>
      </c>
      <c r="G304" s="160">
        <v>9565.0</v>
      </c>
    </row>
    <row r="305">
      <c r="A305" s="157" t="s">
        <v>908</v>
      </c>
      <c r="B305" s="108" t="s">
        <v>909</v>
      </c>
      <c r="C305" s="108" t="s">
        <v>164</v>
      </c>
      <c r="D305" s="108">
        <v>147189.0</v>
      </c>
      <c r="E305" s="158">
        <f t="array" ref="E305">INDEX(Haupt!D:D,MATCH(1,(Haupt!A:A=B305)*(Haupt!B:B=C305),0))</f>
        <v>24</v>
      </c>
      <c r="F305" s="159">
        <f t="shared" si="1"/>
        <v>0.1630556631</v>
      </c>
      <c r="G305" s="160">
        <v>9376.0</v>
      </c>
    </row>
    <row r="306">
      <c r="A306" s="157" t="s">
        <v>910</v>
      </c>
      <c r="B306" s="108" t="s">
        <v>911</v>
      </c>
      <c r="C306" s="108" t="s">
        <v>95</v>
      </c>
      <c r="D306" s="108">
        <v>54032.0</v>
      </c>
      <c r="E306" s="158">
        <f t="array" ref="E306">INDEX(Haupt!D:D,MATCH(1,(Haupt!A:A=B306)*(Haupt!B:B=C306),0))</f>
        <v>12</v>
      </c>
      <c r="F306" s="159">
        <f t="shared" si="1"/>
        <v>0.222090613</v>
      </c>
      <c r="G306" s="160">
        <v>9662.0</v>
      </c>
    </row>
    <row r="307">
      <c r="A307" s="157" t="s">
        <v>912</v>
      </c>
      <c r="B307" s="108" t="s">
        <v>911</v>
      </c>
      <c r="C307" s="108" t="s">
        <v>164</v>
      </c>
      <c r="D307" s="108">
        <v>115106.0</v>
      </c>
      <c r="E307" s="158">
        <f t="array" ref="E307">INDEX(Haupt!D:D,MATCH(1,(Haupt!A:A=B307)*(Haupt!B:B=C307),0))</f>
        <v>27</v>
      </c>
      <c r="F307" s="159">
        <f t="shared" si="1"/>
        <v>0.2345663997</v>
      </c>
      <c r="G307" s="160">
        <v>9678.0</v>
      </c>
    </row>
    <row r="308">
      <c r="A308" s="157" t="s">
        <v>913</v>
      </c>
      <c r="B308" s="108" t="s">
        <v>914</v>
      </c>
      <c r="C308" s="108" t="s">
        <v>164</v>
      </c>
      <c r="D308" s="108">
        <v>136092.0</v>
      </c>
      <c r="E308" s="158">
        <f t="array" ref="E308">INDEX(Haupt!D:D,MATCH(1,(Haupt!A:A=B308)*(Haupt!B:B=C308),0))</f>
        <v>69</v>
      </c>
      <c r="F308" s="159">
        <f t="shared" si="1"/>
        <v>0.5070099638</v>
      </c>
      <c r="G308" s="160">
        <v>9188.0</v>
      </c>
    </row>
    <row r="309">
      <c r="A309" s="157" t="s">
        <v>916</v>
      </c>
      <c r="B309" s="108" t="s">
        <v>917</v>
      </c>
      <c r="C309" s="108" t="s">
        <v>95</v>
      </c>
      <c r="D309" s="108">
        <v>47794.0</v>
      </c>
      <c r="E309" s="158">
        <f t="array" ref="E309">INDEX(Haupt!D:D,MATCH(1,(Haupt!A:A=B309)*(Haupt!B:B=C309),0))</f>
        <v>29</v>
      </c>
      <c r="F309" s="159">
        <f t="shared" si="1"/>
        <v>0.6067707244</v>
      </c>
      <c r="G309" s="160">
        <v>9263.0</v>
      </c>
    </row>
    <row r="310">
      <c r="A310" s="157" t="s">
        <v>918</v>
      </c>
      <c r="B310" s="108" t="s">
        <v>919</v>
      </c>
      <c r="C310" s="108" t="s">
        <v>164</v>
      </c>
      <c r="D310" s="108">
        <v>100649.0</v>
      </c>
      <c r="E310" s="158">
        <f t="array" ref="E310">INDEX(Haupt!D:D,MATCH(1,(Haupt!A:A=B310)*(Haupt!B:B=C310),0))</f>
        <v>29</v>
      </c>
      <c r="F310" s="159">
        <f t="shared" si="1"/>
        <v>0.2881300361</v>
      </c>
      <c r="G310" s="160">
        <v>9278.0</v>
      </c>
    </row>
    <row r="311">
      <c r="A311" s="157" t="s">
        <v>921</v>
      </c>
      <c r="B311" s="108" t="s">
        <v>922</v>
      </c>
      <c r="C311" s="108" t="s">
        <v>164</v>
      </c>
      <c r="D311" s="108">
        <v>72504.0</v>
      </c>
      <c r="E311" s="158">
        <f t="array" ref="E311">INDEX(Haupt!D:D,MATCH(1,(Haupt!A:A=B311)*(Haupt!B:B=C311),0))</f>
        <v>77</v>
      </c>
      <c r="F311" s="159">
        <f t="shared" si="1"/>
        <v>1.062010372</v>
      </c>
      <c r="G311" s="160">
        <v>9377.0</v>
      </c>
    </row>
    <row r="312">
      <c r="A312" s="157" t="s">
        <v>923</v>
      </c>
      <c r="B312" s="108" t="s">
        <v>924</v>
      </c>
      <c r="C312" s="108" t="s">
        <v>164</v>
      </c>
      <c r="D312" s="108">
        <v>177089.0</v>
      </c>
      <c r="E312" s="158">
        <f t="array" ref="E312">INDEX(Haupt!D:D,MATCH(1,(Haupt!A:A=B312)*(Haupt!B:B=C312),0))</f>
        <v>34</v>
      </c>
      <c r="F312" s="159">
        <f t="shared" si="1"/>
        <v>0.1919938562</v>
      </c>
      <c r="G312" s="160">
        <v>9189.0</v>
      </c>
    </row>
    <row r="313">
      <c r="A313" s="157" t="s">
        <v>927</v>
      </c>
      <c r="B313" s="108" t="s">
        <v>928</v>
      </c>
      <c r="C313" s="108" t="s">
        <v>164</v>
      </c>
      <c r="D313" s="108">
        <v>144041.0</v>
      </c>
      <c r="E313" s="158">
        <f t="array" ref="E313">INDEX(Haupt!D:D,MATCH(1,(Haupt!A:A=B313)*(Haupt!B:B=C313),0))</f>
        <v>31</v>
      </c>
      <c r="F313" s="159">
        <f t="shared" si="1"/>
        <v>0.2152165009</v>
      </c>
      <c r="G313" s="160">
        <v>9778.0</v>
      </c>
    </row>
    <row r="314">
      <c r="A314" s="157" t="s">
        <v>929</v>
      </c>
      <c r="B314" s="108" t="s">
        <v>930</v>
      </c>
      <c r="C314" s="108" t="s">
        <v>95</v>
      </c>
      <c r="D314" s="108">
        <v>127880.0</v>
      </c>
      <c r="E314" s="158">
        <f t="array" ref="E314">INDEX(Haupt!D:D,MATCH(1,(Haupt!A:A=B314)*(Haupt!B:B=C314),0))</f>
        <v>66</v>
      </c>
      <c r="F314" s="159">
        <f t="shared" si="1"/>
        <v>0.516108852</v>
      </c>
      <c r="G314" s="160">
        <v>9663.0</v>
      </c>
    </row>
    <row r="315">
      <c r="A315" s="157" t="s">
        <v>932</v>
      </c>
      <c r="B315" s="108" t="s">
        <v>930</v>
      </c>
      <c r="C315" s="108" t="s">
        <v>164</v>
      </c>
      <c r="D315" s="108">
        <v>161834.0</v>
      </c>
      <c r="E315" s="158">
        <f t="array" ref="E315">INDEX(Haupt!D:D,MATCH(1,(Haupt!A:A=B315)*(Haupt!B:B=C315),0))</f>
        <v>100</v>
      </c>
      <c r="F315" s="159">
        <f t="shared" si="1"/>
        <v>0.617917125</v>
      </c>
      <c r="G315" s="160">
        <v>9679.0</v>
      </c>
    </row>
    <row r="316">
      <c r="A316" s="157" t="s">
        <v>933</v>
      </c>
      <c r="B316" s="108" t="s">
        <v>934</v>
      </c>
      <c r="C316" s="108" t="s">
        <v>164</v>
      </c>
      <c r="D316" s="108">
        <v>94393.0</v>
      </c>
      <c r="E316" s="158">
        <f t="array" ref="E316">INDEX(Haupt!D:D,MATCH(1,(Haupt!A:A=B316)*(Haupt!B:B=C316),0))</f>
        <v>8</v>
      </c>
      <c r="F316" s="159">
        <f t="shared" si="1"/>
        <v>0.08475204729</v>
      </c>
      <c r="G316" s="160">
        <v>9577.0</v>
      </c>
    </row>
    <row r="317">
      <c r="A317" s="157" t="s">
        <v>935</v>
      </c>
      <c r="B317" s="108" t="s">
        <v>936</v>
      </c>
      <c r="C317" s="108" t="s">
        <v>95</v>
      </c>
      <c r="D317" s="108">
        <v>42520.0</v>
      </c>
      <c r="E317" s="158">
        <f t="array" ref="E317">INDEX(Haupt!D:D,MATCH(1,(Haupt!A:A=B317)*(Haupt!B:B=C317),0))</f>
        <v>7</v>
      </c>
      <c r="F317" s="159">
        <f t="shared" si="1"/>
        <v>0.1646284102</v>
      </c>
      <c r="G317" s="160">
        <v>9363.0</v>
      </c>
    </row>
    <row r="318">
      <c r="A318" s="157" t="s">
        <v>939</v>
      </c>
      <c r="B318" s="108" t="s">
        <v>940</v>
      </c>
      <c r="C318" s="108" t="s">
        <v>164</v>
      </c>
      <c r="D318" s="108">
        <v>135348.0</v>
      </c>
      <c r="E318" s="158">
        <f t="array" ref="E318">INDEX(Haupt!D:D,MATCH(1,(Haupt!A:A=B318)*(Haupt!B:B=C318),0))</f>
        <v>56</v>
      </c>
      <c r="F318" s="159">
        <f t="shared" si="1"/>
        <v>0.4137482637</v>
      </c>
      <c r="G318" s="160">
        <v>9190.0</v>
      </c>
    </row>
    <row r="319">
      <c r="A319" s="157" t="s">
        <v>941</v>
      </c>
      <c r="B319" s="108" t="s">
        <v>942</v>
      </c>
      <c r="C319" s="108" t="s">
        <v>164</v>
      </c>
      <c r="D319" s="108">
        <v>73178.0</v>
      </c>
      <c r="E319" s="158">
        <f t="array" ref="E319">INDEX(Haupt!D:D,MATCH(1,(Haupt!A:A=B319)*(Haupt!B:B=C319),0))</f>
        <v>16</v>
      </c>
      <c r="F319" s="159">
        <f t="shared" si="1"/>
        <v>0.2186449479</v>
      </c>
      <c r="G319" s="160">
        <v>9479.0</v>
      </c>
    </row>
    <row r="320">
      <c r="A320" s="197" t="s">
        <v>944</v>
      </c>
      <c r="B320" s="108" t="s">
        <v>945</v>
      </c>
      <c r="C320" s="108" t="s">
        <v>164</v>
      </c>
      <c r="D320" s="108">
        <v>103366.0</v>
      </c>
      <c r="E320" s="158">
        <f t="array" ref="E320">INDEX(Haupt!D:D,MATCH(1,(Haupt!A:A=B320)*(Haupt!B:B=C320),0))</f>
        <v>15</v>
      </c>
      <c r="F320" s="159">
        <f t="shared" si="1"/>
        <v>0.1451154151</v>
      </c>
      <c r="G320" s="160">
        <v>10042.0</v>
      </c>
    </row>
    <row r="321">
      <c r="A321" s="197" t="s">
        <v>947</v>
      </c>
      <c r="B321" s="108" t="s">
        <v>948</v>
      </c>
      <c r="C321" s="108" t="s">
        <v>164</v>
      </c>
      <c r="D321" s="108">
        <v>132206.0</v>
      </c>
      <c r="E321" s="158">
        <f t="array" ref="E321">INDEX(Haupt!D:D,MATCH(1,(Haupt!A:A=B321)*(Haupt!B:B=C321),0))</f>
        <v>34</v>
      </c>
      <c r="F321" s="159">
        <f t="shared" si="1"/>
        <v>0.2571744096</v>
      </c>
      <c r="G321" s="160">
        <v>10043.0</v>
      </c>
    </row>
    <row r="322">
      <c r="A322" s="197" t="s">
        <v>949</v>
      </c>
      <c r="B322" s="108" t="s">
        <v>950</v>
      </c>
      <c r="C322" s="108" t="s">
        <v>164</v>
      </c>
      <c r="D322" s="108">
        <v>329708.0</v>
      </c>
      <c r="E322" s="158">
        <f t="array" ref="E322">INDEX(Haupt!D:D,MATCH(1,(Haupt!A:A=B322)*(Haupt!B:B=C322),0))</f>
        <v>102</v>
      </c>
      <c r="F322" s="159">
        <f t="shared" si="1"/>
        <v>0.3093646499</v>
      </c>
      <c r="G322" s="160">
        <v>10041.0</v>
      </c>
    </row>
    <row r="323">
      <c r="A323" s="197" t="s">
        <v>952</v>
      </c>
      <c r="B323" s="108" t="s">
        <v>953</v>
      </c>
      <c r="C323" s="108" t="s">
        <v>164</v>
      </c>
      <c r="D323" s="108">
        <v>195201.0</v>
      </c>
      <c r="E323" s="158">
        <f t="array" ref="E323">INDEX(Haupt!D:D,MATCH(1,(Haupt!A:A=B323)*(Haupt!B:B=C323),0))</f>
        <v>39</v>
      </c>
      <c r="F323" s="159">
        <f t="shared" si="1"/>
        <v>0.1997940584</v>
      </c>
      <c r="G323" s="160">
        <v>10044.0</v>
      </c>
    </row>
    <row r="324">
      <c r="A324" s="197" t="s">
        <v>954</v>
      </c>
      <c r="B324" s="108" t="s">
        <v>955</v>
      </c>
      <c r="C324" s="108" t="s">
        <v>164</v>
      </c>
      <c r="D324" s="108">
        <v>142631.0</v>
      </c>
      <c r="E324" s="158">
        <f t="array" ref="E324">INDEX(Haupt!D:D,MATCH(1,(Haupt!A:A=B324)*(Haupt!B:B=C324),0))</f>
        <v>40</v>
      </c>
      <c r="F324" s="159">
        <f t="shared" si="1"/>
        <v>0.2804439428</v>
      </c>
      <c r="G324" s="160">
        <v>10045.0</v>
      </c>
    </row>
    <row r="325">
      <c r="A325" s="197" t="s">
        <v>957</v>
      </c>
      <c r="B325" s="108" t="s">
        <v>958</v>
      </c>
      <c r="C325" s="108" t="s">
        <v>164</v>
      </c>
      <c r="D325" s="108">
        <v>87397.0</v>
      </c>
      <c r="E325" s="158">
        <f t="array" ref="E325">INDEX(Haupt!D:D,MATCH(1,(Haupt!A:A=B325)*(Haupt!B:B=C325),0))</f>
        <v>38</v>
      </c>
      <c r="F325" s="159">
        <f t="shared" si="1"/>
        <v>0.4347975331</v>
      </c>
      <c r="G325" s="160">
        <v>10046.0</v>
      </c>
    </row>
    <row r="326">
      <c r="A326" s="197" t="s">
        <v>959</v>
      </c>
      <c r="B326" s="108" t="s">
        <v>114</v>
      </c>
      <c r="C326" s="108" t="s">
        <v>95</v>
      </c>
      <c r="D326" s="108">
        <v>3644826.0</v>
      </c>
      <c r="E326" s="158">
        <f t="array" ref="E326">INDEX(Haupt!D:D,MATCH(1,(Haupt!A:A=B326)*(Haupt!B:B=C326),0))</f>
        <v>868</v>
      </c>
      <c r="F326" s="159">
        <f t="shared" si="1"/>
        <v>0.238145799</v>
      </c>
      <c r="G326" s="160">
        <v>11000.0</v>
      </c>
    </row>
    <row r="327">
      <c r="A327" s="197" t="s">
        <v>961</v>
      </c>
      <c r="B327" s="108" t="s">
        <v>962</v>
      </c>
      <c r="C327" s="108" t="s">
        <v>164</v>
      </c>
      <c r="D327" s="108">
        <v>182760.0</v>
      </c>
      <c r="E327" s="158">
        <f t="array" ref="E327">INDEX(Haupt!D:D,MATCH(1,(Haupt!A:A=B327)*(Haupt!B:B=C327),0))</f>
        <v>29</v>
      </c>
      <c r="F327" s="159">
        <f t="shared" si="1"/>
        <v>0.1586780477</v>
      </c>
      <c r="G327" s="160">
        <v>12060.0</v>
      </c>
    </row>
    <row r="328">
      <c r="A328" s="197" t="s">
        <v>963</v>
      </c>
      <c r="B328" s="108" t="s">
        <v>964</v>
      </c>
      <c r="C328" s="108" t="s">
        <v>95</v>
      </c>
      <c r="D328" s="108">
        <v>72124.0</v>
      </c>
      <c r="E328" s="158">
        <f t="array" ref="E328">INDEX(Haupt!D:D,MATCH(1,(Haupt!A:A=B328)*(Haupt!B:B=C328),0))</f>
        <v>7</v>
      </c>
      <c r="F328" s="159">
        <f t="shared" si="1"/>
        <v>0.09705507182</v>
      </c>
      <c r="G328" s="160">
        <v>12051.0</v>
      </c>
    </row>
    <row r="329">
      <c r="A329" s="197" t="s">
        <v>967</v>
      </c>
      <c r="B329" s="108" t="s">
        <v>968</v>
      </c>
      <c r="C329" s="108" t="s">
        <v>95</v>
      </c>
      <c r="D329" s="108">
        <v>100219.0</v>
      </c>
      <c r="E329" s="158">
        <f t="array" ref="E329">INDEX(Haupt!D:D,MATCH(1,(Haupt!A:A=B329)*(Haupt!B:B=C329),0))</f>
        <v>20</v>
      </c>
      <c r="F329" s="159">
        <f t="shared" si="1"/>
        <v>0.1995629571</v>
      </c>
      <c r="G329" s="160">
        <v>12052.0</v>
      </c>
    </row>
    <row r="330">
      <c r="A330" s="197" t="s">
        <v>969</v>
      </c>
      <c r="B330" s="108" t="s">
        <v>970</v>
      </c>
      <c r="C330" s="108" t="s">
        <v>164</v>
      </c>
      <c r="D330" s="108">
        <v>169067.0</v>
      </c>
      <c r="E330" s="158">
        <f t="array" ref="E330">INDEX(Haupt!D:D,MATCH(1,(Haupt!A:A=B330)*(Haupt!B:B=C330),0))</f>
        <v>21</v>
      </c>
      <c r="F330" s="159">
        <f t="shared" si="1"/>
        <v>0.1242111116</v>
      </c>
      <c r="G330" s="160">
        <v>12061.0</v>
      </c>
    </row>
    <row r="331">
      <c r="A331" s="197" t="s">
        <v>972</v>
      </c>
      <c r="B331" s="108" t="s">
        <v>973</v>
      </c>
      <c r="C331" s="108" t="s">
        <v>164</v>
      </c>
      <c r="D331" s="108">
        <v>102638.0</v>
      </c>
      <c r="E331" s="158">
        <f t="array" ref="E331">INDEX(Haupt!D:D,MATCH(1,(Haupt!A:A=B331)*(Haupt!B:B=C331),0))</f>
        <v>8</v>
      </c>
      <c r="F331" s="159">
        <f t="shared" si="1"/>
        <v>0.07794384146</v>
      </c>
      <c r="G331" s="160">
        <v>12062.0</v>
      </c>
    </row>
    <row r="332">
      <c r="A332" s="197" t="s">
        <v>976</v>
      </c>
      <c r="B332" s="108" t="s">
        <v>977</v>
      </c>
      <c r="C332" s="108" t="s">
        <v>95</v>
      </c>
      <c r="D332" s="108">
        <v>57873.0</v>
      </c>
      <c r="E332" s="158">
        <f t="array" ref="E332">INDEX(Haupt!D:D,MATCH(1,(Haupt!A:A=B332)*(Haupt!B:B=C332),0))</f>
        <v>3</v>
      </c>
      <c r="F332" s="159">
        <f t="shared" si="1"/>
        <v>0.0518376445</v>
      </c>
      <c r="G332" s="160">
        <v>12053.0</v>
      </c>
    </row>
    <row r="333">
      <c r="A333" s="197" t="s">
        <v>978</v>
      </c>
      <c r="B333" s="108" t="s">
        <v>979</v>
      </c>
      <c r="C333" s="108" t="s">
        <v>164</v>
      </c>
      <c r="D333" s="108">
        <v>161909.0</v>
      </c>
      <c r="E333" s="158">
        <f t="array" ref="E333">INDEX(Haupt!D:D,MATCH(1,(Haupt!A:A=B333)*(Haupt!B:B=C333),0))</f>
        <v>10</v>
      </c>
      <c r="F333" s="159">
        <f t="shared" si="1"/>
        <v>0.06176308914</v>
      </c>
      <c r="G333" s="160">
        <v>12063.0</v>
      </c>
    </row>
    <row r="334">
      <c r="A334" s="197" t="s">
        <v>982</v>
      </c>
      <c r="B334" s="108" t="s">
        <v>983</v>
      </c>
      <c r="C334" s="108" t="s">
        <v>164</v>
      </c>
      <c r="D334" s="108">
        <v>194328.0</v>
      </c>
      <c r="E334" s="158">
        <f t="array" ref="E334">INDEX(Haupt!D:D,MATCH(1,(Haupt!A:A=B334)*(Haupt!B:B=C334),0))</f>
        <v>40</v>
      </c>
      <c r="F334" s="159">
        <f t="shared" si="1"/>
        <v>0.205837553</v>
      </c>
      <c r="G334" s="160">
        <v>12064.0</v>
      </c>
    </row>
    <row r="335">
      <c r="A335" s="197" t="s">
        <v>985</v>
      </c>
      <c r="B335" s="108" t="s">
        <v>986</v>
      </c>
      <c r="C335" s="108" t="s">
        <v>164</v>
      </c>
      <c r="D335" s="108">
        <v>211249.0</v>
      </c>
      <c r="E335" s="158">
        <f t="array" ref="E335">INDEX(Haupt!D:D,MATCH(1,(Haupt!A:A=B335)*(Haupt!B:B=C335),0))</f>
        <v>29</v>
      </c>
      <c r="F335" s="159">
        <f t="shared" si="1"/>
        <v>0.1372787563</v>
      </c>
      <c r="G335" s="160">
        <v>12065.0</v>
      </c>
    </row>
    <row r="336">
      <c r="A336" s="197" t="s">
        <v>988</v>
      </c>
      <c r="B336" s="108" t="s">
        <v>989</v>
      </c>
      <c r="C336" s="108" t="s">
        <v>164</v>
      </c>
      <c r="D336" s="108">
        <v>110476.0</v>
      </c>
      <c r="E336" s="158">
        <f t="array" ref="E336">INDEX(Haupt!D:D,MATCH(1,(Haupt!A:A=B336)*(Haupt!B:B=C336),0))</f>
        <v>6</v>
      </c>
      <c r="F336" s="159">
        <f t="shared" si="1"/>
        <v>0.05431043847</v>
      </c>
      <c r="G336" s="160">
        <v>12066.0</v>
      </c>
    </row>
    <row r="337">
      <c r="A337" s="197" t="s">
        <v>991</v>
      </c>
      <c r="B337" s="108" t="s">
        <v>992</v>
      </c>
      <c r="C337" s="108" t="s">
        <v>164</v>
      </c>
      <c r="D337" s="108">
        <v>178658.0</v>
      </c>
      <c r="E337" s="158">
        <f t="array" ref="E337">INDEX(Haupt!D:D,MATCH(1,(Haupt!A:A=B337)*(Haupt!B:B=C337),0))</f>
        <v>37</v>
      </c>
      <c r="F337" s="159">
        <f t="shared" si="1"/>
        <v>0.2070995981</v>
      </c>
      <c r="G337" s="160">
        <v>12067.0</v>
      </c>
    </row>
    <row r="338">
      <c r="A338" s="197" t="s">
        <v>993</v>
      </c>
      <c r="B338" s="108" t="s">
        <v>994</v>
      </c>
      <c r="C338" s="108" t="s">
        <v>164</v>
      </c>
      <c r="D338" s="108">
        <v>99078.0</v>
      </c>
      <c r="E338" s="158">
        <f t="array" ref="E338">INDEX(Haupt!D:D,MATCH(1,(Haupt!A:A=B338)*(Haupt!B:B=C338),0))</f>
        <v>6</v>
      </c>
      <c r="F338" s="159">
        <f t="shared" si="1"/>
        <v>0.06055834797</v>
      </c>
      <c r="G338" s="160">
        <v>12068.0</v>
      </c>
    </row>
    <row r="339">
      <c r="A339" s="197" t="s">
        <v>995</v>
      </c>
      <c r="B339" s="108" t="s">
        <v>996</v>
      </c>
      <c r="C339" s="108" t="s">
        <v>95</v>
      </c>
      <c r="D339" s="108">
        <v>178089.0</v>
      </c>
      <c r="E339" s="158">
        <f t="array" ref="E339">INDEX(Haupt!D:D,MATCH(1,(Haupt!A:A=B339)*(Haupt!B:B=C339),0))</f>
        <v>37</v>
      </c>
      <c r="F339" s="159">
        <f t="shared" si="1"/>
        <v>0.2077612879</v>
      </c>
      <c r="G339" s="160">
        <v>12054.0</v>
      </c>
    </row>
    <row r="340">
      <c r="A340" s="197" t="s">
        <v>997</v>
      </c>
      <c r="B340" s="108" t="s">
        <v>998</v>
      </c>
      <c r="C340" s="108" t="s">
        <v>164</v>
      </c>
      <c r="D340" s="108">
        <v>214664.0</v>
      </c>
      <c r="E340" s="158">
        <f t="array" ref="E340">INDEX(Haupt!D:D,MATCH(1,(Haupt!A:A=B340)*(Haupt!B:B=C340),0))</f>
        <v>28</v>
      </c>
      <c r="F340" s="159">
        <f t="shared" si="1"/>
        <v>0.1304364029</v>
      </c>
      <c r="G340" s="160">
        <v>12069.0</v>
      </c>
    </row>
    <row r="341">
      <c r="A341" s="197" t="s">
        <v>999</v>
      </c>
      <c r="B341" s="108" t="s">
        <v>1000</v>
      </c>
      <c r="C341" s="108" t="s">
        <v>164</v>
      </c>
      <c r="D341" s="108">
        <v>76508.0</v>
      </c>
      <c r="E341" s="158">
        <f t="array" ref="E341">INDEX(Haupt!D:D,MATCH(1,(Haupt!A:A=B341)*(Haupt!B:B=C341),0))</f>
        <v>1</v>
      </c>
      <c r="F341" s="159">
        <f t="shared" si="1"/>
        <v>0.01307052857</v>
      </c>
      <c r="G341" s="160">
        <v>12070.0</v>
      </c>
    </row>
    <row r="342">
      <c r="A342" s="197" t="s">
        <v>1002</v>
      </c>
      <c r="B342" s="108" t="s">
        <v>1003</v>
      </c>
      <c r="C342" s="108" t="s">
        <v>164</v>
      </c>
      <c r="D342" s="108">
        <v>114429.0</v>
      </c>
      <c r="E342" s="158">
        <f t="array" ref="E342">INDEX(Haupt!D:D,MATCH(1,(Haupt!A:A=B342)*(Haupt!B:B=C342),0))</f>
        <v>23</v>
      </c>
      <c r="F342" s="159">
        <f t="shared" si="1"/>
        <v>0.2009979988</v>
      </c>
      <c r="G342" s="160">
        <v>12071.0</v>
      </c>
    </row>
    <row r="343">
      <c r="A343" s="197" t="s">
        <v>1005</v>
      </c>
      <c r="B343" s="108" t="s">
        <v>1006</v>
      </c>
      <c r="C343" s="108" t="s">
        <v>164</v>
      </c>
      <c r="D343" s="108">
        <v>168296.0</v>
      </c>
      <c r="E343" s="158">
        <f t="array" ref="E343">INDEX(Haupt!D:D,MATCH(1,(Haupt!A:A=B343)*(Haupt!B:B=C343),0))</f>
        <v>13</v>
      </c>
      <c r="F343" s="159">
        <f t="shared" si="1"/>
        <v>0.0772448543</v>
      </c>
      <c r="G343" s="160">
        <v>12072.0</v>
      </c>
    </row>
    <row r="344">
      <c r="A344" s="197" t="s">
        <v>1009</v>
      </c>
      <c r="B344" s="108" t="s">
        <v>1010</v>
      </c>
      <c r="C344" s="108" t="s">
        <v>164</v>
      </c>
      <c r="D344" s="108">
        <v>119552.0</v>
      </c>
      <c r="E344" s="158">
        <f t="array" ref="E344">INDEX(Haupt!D:D,MATCH(1,(Haupt!A:A=B344)*(Haupt!B:B=C344),0))</f>
        <v>6</v>
      </c>
      <c r="F344" s="159">
        <f t="shared" si="1"/>
        <v>0.05018736617</v>
      </c>
      <c r="G344" s="160">
        <v>12073.0</v>
      </c>
    </row>
    <row r="345">
      <c r="A345" s="197" t="s">
        <v>1012</v>
      </c>
      <c r="B345" s="108" t="s">
        <v>1013</v>
      </c>
      <c r="C345" s="108" t="s">
        <v>164</v>
      </c>
      <c r="D345" s="108">
        <v>212618.0</v>
      </c>
      <c r="E345" s="158">
        <f t="array" ref="E345">INDEX(Haupt!D:D,MATCH(1,(Haupt!A:A=B345)*(Haupt!B:B=C345),0))</f>
        <v>18</v>
      </c>
      <c r="F345" s="159">
        <f t="shared" si="1"/>
        <v>0.08465887178</v>
      </c>
      <c r="G345" s="160">
        <v>13076.0</v>
      </c>
    </row>
    <row r="346">
      <c r="A346" s="197" t="s">
        <v>1014</v>
      </c>
      <c r="B346" s="108" t="s">
        <v>1015</v>
      </c>
      <c r="C346" s="108" t="s">
        <v>164</v>
      </c>
      <c r="D346" s="108">
        <v>259130.0</v>
      </c>
      <c r="E346" s="158">
        <f t="array" ref="E346">INDEX(Haupt!D:D,MATCH(1,(Haupt!A:A=B346)*(Haupt!B:B=C346),0))</f>
        <v>23</v>
      </c>
      <c r="F346" s="159">
        <f t="shared" si="1"/>
        <v>0.08875853819</v>
      </c>
      <c r="G346" s="160">
        <v>13071.0</v>
      </c>
    </row>
    <row r="347">
      <c r="A347" s="197" t="s">
        <v>1016</v>
      </c>
      <c r="B347" s="108" t="s">
        <v>1017</v>
      </c>
      <c r="C347" s="108" t="s">
        <v>164</v>
      </c>
      <c r="D347" s="108">
        <v>156729.0</v>
      </c>
      <c r="E347" s="158">
        <f t="array" ref="E347">INDEX(Haupt!D:D,MATCH(1,(Haupt!A:A=B347)*(Haupt!B:B=C347),0))</f>
        <v>17</v>
      </c>
      <c r="F347" s="159">
        <f t="shared" si="1"/>
        <v>0.1084674821</v>
      </c>
      <c r="G347" s="160">
        <v>13074.0</v>
      </c>
    </row>
    <row r="348">
      <c r="A348" s="197" t="s">
        <v>1018</v>
      </c>
      <c r="B348" s="108" t="s">
        <v>1019</v>
      </c>
      <c r="C348" s="108" t="s">
        <v>95</v>
      </c>
      <c r="D348" s="108">
        <v>208886.0</v>
      </c>
      <c r="E348" s="158">
        <f t="array" ref="E348">INDEX(Haupt!D:D,MATCH(1,(Haupt!A:A=B348)*(Haupt!B:B=C348),0))</f>
        <v>23</v>
      </c>
      <c r="F348" s="159">
        <f t="shared" si="1"/>
        <v>0.1101079057</v>
      </c>
      <c r="G348" s="160">
        <v>13003.0</v>
      </c>
    </row>
    <row r="349">
      <c r="A349" s="197" t="s">
        <v>1021</v>
      </c>
      <c r="B349" s="108" t="s">
        <v>1019</v>
      </c>
      <c r="C349" s="108" t="s">
        <v>164</v>
      </c>
      <c r="D349" s="108">
        <v>215113.0</v>
      </c>
      <c r="E349" s="158">
        <f t="array" ref="E349">INDEX(Haupt!D:D,MATCH(1,(Haupt!A:A=B349)*(Haupt!B:B=C349),0))</f>
        <v>17</v>
      </c>
      <c r="F349" s="159">
        <f t="shared" si="1"/>
        <v>0.07902823167</v>
      </c>
      <c r="G349" s="160">
        <v>13072.0</v>
      </c>
    </row>
    <row r="350">
      <c r="A350" s="197" t="s">
        <v>1022</v>
      </c>
      <c r="B350" s="108" t="s">
        <v>1023</v>
      </c>
      <c r="C350" s="108" t="s">
        <v>95</v>
      </c>
      <c r="D350" s="108">
        <v>95818.0</v>
      </c>
      <c r="E350" s="158">
        <f t="array" ref="E350">INDEX(Haupt!D:D,MATCH(1,(Haupt!A:A=B350)*(Haupt!B:B=C350),0))</f>
        <v>33</v>
      </c>
      <c r="F350" s="159">
        <f t="shared" si="1"/>
        <v>0.3444029306</v>
      </c>
      <c r="G350" s="160">
        <v>13004.0</v>
      </c>
    </row>
    <row r="351">
      <c r="A351" s="197" t="s">
        <v>1024</v>
      </c>
      <c r="B351" s="108" t="s">
        <v>1025</v>
      </c>
      <c r="C351" s="108" t="s">
        <v>164</v>
      </c>
      <c r="D351" s="108">
        <v>236697.0</v>
      </c>
      <c r="E351" s="158">
        <f t="array" ref="E351">INDEX(Haupt!D:D,MATCH(1,(Haupt!A:A=B351)*(Haupt!B:B=C351),0))</f>
        <v>24</v>
      </c>
      <c r="F351" s="159">
        <f t="shared" si="1"/>
        <v>0.1013954549</v>
      </c>
      <c r="G351" s="160">
        <v>13075.0</v>
      </c>
    </row>
    <row r="352">
      <c r="A352" s="197" t="s">
        <v>1027</v>
      </c>
      <c r="B352" s="108" t="s">
        <v>1029</v>
      </c>
      <c r="C352" s="108" t="s">
        <v>164</v>
      </c>
      <c r="D352" s="108">
        <v>224684.0</v>
      </c>
      <c r="E352" s="158">
        <f t="array" ref="E352">INDEX(Haupt!D:D,MATCH(1,(Haupt!A:A=B352)*(Haupt!B:B=C352),0))</f>
        <v>12</v>
      </c>
      <c r="F352" s="159">
        <f t="shared" si="1"/>
        <v>0.05340834238</v>
      </c>
      <c r="G352" s="160">
        <v>13073.0</v>
      </c>
    </row>
    <row r="353">
      <c r="A353" s="197" t="s">
        <v>1030</v>
      </c>
      <c r="B353" s="108" t="s">
        <v>1031</v>
      </c>
      <c r="C353" s="108" t="s">
        <v>164</v>
      </c>
      <c r="D353" s="108">
        <v>300880.0</v>
      </c>
      <c r="E353" s="158">
        <f t="array" ref="E353">INDEX(Haupt!D:D,MATCH(1,(Haupt!A:A=B353)*(Haupt!B:B=C353),0))</f>
        <v>55</v>
      </c>
      <c r="F353" s="159">
        <f t="shared" si="1"/>
        <v>0.1827971284</v>
      </c>
      <c r="G353" s="160">
        <v>14625.0</v>
      </c>
    </row>
    <row r="354">
      <c r="A354" s="197" t="s">
        <v>1033</v>
      </c>
      <c r="B354" s="108" t="s">
        <v>1034</v>
      </c>
      <c r="C354" s="108" t="s">
        <v>95</v>
      </c>
      <c r="D354" s="108">
        <v>247237.0</v>
      </c>
      <c r="E354" s="158">
        <f t="array" ref="E354">INDEX(Haupt!D:D,MATCH(1,(Haupt!A:A=B354)*(Haupt!B:B=C354),0))</f>
        <v>35</v>
      </c>
      <c r="F354" s="159">
        <f t="shared" si="1"/>
        <v>0.1415645716</v>
      </c>
      <c r="G354" s="160">
        <v>14511.0</v>
      </c>
    </row>
    <row r="355">
      <c r="A355" s="197" t="s">
        <v>1035</v>
      </c>
      <c r="B355" s="108" t="s">
        <v>1036</v>
      </c>
      <c r="C355" s="108" t="s">
        <v>95</v>
      </c>
      <c r="D355" s="108">
        <v>554649.0</v>
      </c>
      <c r="E355" s="158">
        <f t="array" ref="E355">INDEX(Haupt!D:D,MATCH(1,(Haupt!A:A=B355)*(Haupt!B:B=C355),0))</f>
        <v>97</v>
      </c>
      <c r="F355" s="159">
        <f t="shared" si="1"/>
        <v>0.174885378</v>
      </c>
      <c r="G355" s="160">
        <v>14612.0</v>
      </c>
    </row>
    <row r="356">
      <c r="A356" s="197" t="s">
        <v>1038</v>
      </c>
      <c r="B356" s="108" t="s">
        <v>1039</v>
      </c>
      <c r="C356" s="108" t="s">
        <v>164</v>
      </c>
      <c r="D356" s="108">
        <v>337696.0</v>
      </c>
      <c r="E356" s="158">
        <f t="array" ref="E356">INDEX(Haupt!D:D,MATCH(1,(Haupt!A:A=B356)*(Haupt!B:B=C356),0))</f>
        <v>29</v>
      </c>
      <c r="F356" s="159">
        <f t="shared" si="1"/>
        <v>0.0858760542</v>
      </c>
      <c r="G356" s="160">
        <v>14521.0</v>
      </c>
    </row>
    <row r="357">
      <c r="A357" s="197" t="s">
        <v>1040</v>
      </c>
      <c r="B357" s="108" t="s">
        <v>1041</v>
      </c>
      <c r="C357" s="108" t="s">
        <v>164</v>
      </c>
      <c r="D357" s="108">
        <v>254894.0</v>
      </c>
      <c r="E357" s="158">
        <f t="array" ref="E357">INDEX(Haupt!D:D,MATCH(1,(Haupt!A:A=B357)*(Haupt!B:B=C357),0))</f>
        <v>15</v>
      </c>
      <c r="F357" s="159">
        <f t="shared" si="1"/>
        <v>0.05884799171</v>
      </c>
      <c r="G357" s="160">
        <v>14626.0</v>
      </c>
    </row>
    <row r="358">
      <c r="A358" s="197" t="s">
        <v>1042</v>
      </c>
      <c r="B358" s="108" t="s">
        <v>1043</v>
      </c>
      <c r="C358" s="108" t="s">
        <v>95</v>
      </c>
      <c r="D358" s="108">
        <v>587857.0</v>
      </c>
      <c r="E358" s="158">
        <f t="array" ref="E358">INDEX(Haupt!D:D,MATCH(1,(Haupt!A:A=B358)*(Haupt!B:B=C358),0))</f>
        <v>119</v>
      </c>
      <c r="F358" s="159">
        <f t="shared" si="1"/>
        <v>0.2024301829</v>
      </c>
      <c r="G358" s="160">
        <v>14713.0</v>
      </c>
    </row>
    <row r="359">
      <c r="A359" s="197" t="s">
        <v>1045</v>
      </c>
      <c r="B359" s="108" t="s">
        <v>1043</v>
      </c>
      <c r="C359" s="108" t="s">
        <v>164</v>
      </c>
      <c r="D359" s="108">
        <v>257763.0</v>
      </c>
      <c r="E359" s="158">
        <f t="array" ref="E359">INDEX(Haupt!D:D,MATCH(1,(Haupt!A:A=B359)*(Haupt!B:B=C359),0))</f>
        <v>33</v>
      </c>
      <c r="F359" s="159">
        <f t="shared" si="1"/>
        <v>0.1280245807</v>
      </c>
      <c r="G359" s="160">
        <v>14729.0</v>
      </c>
    </row>
    <row r="360">
      <c r="A360" s="197" t="s">
        <v>1046</v>
      </c>
      <c r="B360" s="108" t="s">
        <v>1047</v>
      </c>
      <c r="C360" s="108" t="s">
        <v>164</v>
      </c>
      <c r="D360" s="108">
        <v>242165.0</v>
      </c>
      <c r="E360" s="158">
        <f t="array" ref="E360">INDEX(Haupt!D:D,MATCH(1,(Haupt!A:A=B360)*(Haupt!B:B=C360),0))</f>
        <v>18</v>
      </c>
      <c r="F360" s="159">
        <f t="shared" si="1"/>
        <v>0.07432948609</v>
      </c>
      <c r="G360" s="160">
        <v>14627.0</v>
      </c>
    </row>
    <row r="361">
      <c r="A361" s="197" t="s">
        <v>1048</v>
      </c>
      <c r="B361" s="108" t="s">
        <v>1049</v>
      </c>
      <c r="C361" s="108" t="s">
        <v>164</v>
      </c>
      <c r="D361" s="108">
        <v>306185.0</v>
      </c>
      <c r="E361" s="158">
        <f t="array" ref="E361">INDEX(Haupt!D:D,MATCH(1,(Haupt!A:A=B361)*(Haupt!B:B=C361),0))</f>
        <v>24</v>
      </c>
      <c r="F361" s="159">
        <f t="shared" si="1"/>
        <v>0.07838398354</v>
      </c>
      <c r="G361" s="160">
        <v>14522.0</v>
      </c>
    </row>
    <row r="362">
      <c r="A362" s="197" t="s">
        <v>1051</v>
      </c>
      <c r="B362" s="108" t="s">
        <v>1052</v>
      </c>
      <c r="C362" s="108" t="s">
        <v>164</v>
      </c>
      <c r="D362" s="108">
        <v>197673.0</v>
      </c>
      <c r="E362" s="158">
        <f t="array" ref="E362">INDEX(Haupt!D:D,MATCH(1,(Haupt!A:A=B362)*(Haupt!B:B=C362),0))</f>
        <v>15</v>
      </c>
      <c r="F362" s="159">
        <f t="shared" si="1"/>
        <v>0.07588289751</v>
      </c>
      <c r="G362" s="160">
        <v>14730.0</v>
      </c>
    </row>
    <row r="363">
      <c r="A363" s="197" t="s">
        <v>1054</v>
      </c>
      <c r="B363" s="108" t="s">
        <v>1055</v>
      </c>
      <c r="C363" s="108" t="s">
        <v>164</v>
      </c>
      <c r="D363" s="108">
        <v>245611.0</v>
      </c>
      <c r="E363" s="158">
        <f t="array" ref="E363">INDEX(Haupt!D:D,MATCH(1,(Haupt!A:A=B363)*(Haupt!B:B=C363),0))</f>
        <v>35</v>
      </c>
      <c r="F363" s="159">
        <f t="shared" si="1"/>
        <v>0.1425017609</v>
      </c>
      <c r="G363" s="160">
        <v>14628.0</v>
      </c>
    </row>
    <row r="364">
      <c r="A364" s="197" t="s">
        <v>1056</v>
      </c>
      <c r="B364" s="108" t="s">
        <v>1057</v>
      </c>
      <c r="C364" s="108" t="s">
        <v>164</v>
      </c>
      <c r="D364" s="108">
        <v>227796.0</v>
      </c>
      <c r="E364" s="158">
        <f t="array" ref="E364">INDEX(Haupt!D:D,MATCH(1,(Haupt!A:A=B364)*(Haupt!B:B=C364),0))</f>
        <v>10</v>
      </c>
      <c r="F364" s="159">
        <f t="shared" si="1"/>
        <v>0.04389892711</v>
      </c>
      <c r="G364" s="160">
        <v>14523.0</v>
      </c>
    </row>
    <row r="365">
      <c r="A365" s="197" t="s">
        <v>1058</v>
      </c>
      <c r="B365" s="108" t="s">
        <v>1059</v>
      </c>
      <c r="C365" s="108" t="s">
        <v>164</v>
      </c>
      <c r="D365" s="108">
        <v>317531.0</v>
      </c>
      <c r="E365" s="158">
        <f t="array" ref="E365">INDEX(Haupt!D:D,MATCH(1,(Haupt!A:A=B365)*(Haupt!B:B=C365),0))</f>
        <v>110</v>
      </c>
      <c r="F365" s="159">
        <f t="shared" si="1"/>
        <v>0.3464228689</v>
      </c>
      <c r="G365" s="160">
        <v>14524.0</v>
      </c>
    </row>
    <row r="366">
      <c r="A366" s="197" t="s">
        <v>1061</v>
      </c>
      <c r="B366" s="108" t="s">
        <v>1062</v>
      </c>
      <c r="C366" s="108" t="s">
        <v>164</v>
      </c>
      <c r="D366" s="108">
        <v>83765.0</v>
      </c>
      <c r="E366" s="158">
        <f t="array" ref="E366">INDEX(Haupt!D:D,MATCH(1,(Haupt!A:A=B366)*(Haupt!B:B=C366),0))</f>
        <v>3</v>
      </c>
      <c r="F366" s="159">
        <f t="shared" si="1"/>
        <v>0.03581448099</v>
      </c>
      <c r="G366" s="160">
        <v>15081.0</v>
      </c>
    </row>
    <row r="367">
      <c r="A367" s="197" t="s">
        <v>1064</v>
      </c>
      <c r="B367" s="108" t="s">
        <v>1065</v>
      </c>
      <c r="C367" s="108" t="s">
        <v>164</v>
      </c>
      <c r="D367" s="108">
        <v>159854.0</v>
      </c>
      <c r="E367" s="158">
        <f t="array" ref="E367">INDEX(Haupt!D:D,MATCH(1,(Haupt!A:A=B367)*(Haupt!B:B=C367),0))</f>
        <v>9</v>
      </c>
      <c r="F367" s="159">
        <f t="shared" si="1"/>
        <v>0.056301375</v>
      </c>
      <c r="G367" s="160">
        <v>15082.0</v>
      </c>
    </row>
    <row r="368">
      <c r="A368" s="197" t="s">
        <v>1066</v>
      </c>
      <c r="B368" s="108" t="s">
        <v>1067</v>
      </c>
      <c r="C368" s="108" t="s">
        <v>164</v>
      </c>
      <c r="D368" s="108">
        <v>171734.0</v>
      </c>
      <c r="E368" s="158">
        <f t="array" ref="E368">INDEX(Haupt!D:D,MATCH(1,(Haupt!A:A=B368)*(Haupt!B:B=C368),0))</f>
        <v>29</v>
      </c>
      <c r="F368" s="159">
        <f t="shared" si="1"/>
        <v>0.1688658041</v>
      </c>
      <c r="G368" s="160">
        <v>15083.0</v>
      </c>
    </row>
    <row r="369">
      <c r="A369" s="197" t="s">
        <v>1069</v>
      </c>
      <c r="B369" s="108" t="s">
        <v>1070</v>
      </c>
      <c r="C369" s="108" t="s">
        <v>164</v>
      </c>
      <c r="D369" s="108">
        <v>180190.0</v>
      </c>
      <c r="E369" s="158">
        <f t="array" ref="E369">INDEX(Haupt!D:D,MATCH(1,(Haupt!A:A=B369)*(Haupt!B:B=C369),0))</f>
        <v>15</v>
      </c>
      <c r="F369" s="159">
        <f t="shared" si="1"/>
        <v>0.08324546312</v>
      </c>
      <c r="G369" s="160">
        <v>15084.0</v>
      </c>
    </row>
    <row r="370">
      <c r="A370" s="197" t="s">
        <v>1071</v>
      </c>
      <c r="B370" s="108" t="s">
        <v>1072</v>
      </c>
      <c r="C370" s="108" t="s">
        <v>95</v>
      </c>
      <c r="D370" s="108">
        <v>81237.0</v>
      </c>
      <c r="E370" s="158">
        <f t="array" ref="E370">INDEX(Haupt!D:D,MATCH(1,(Haupt!A:A=B370)*(Haupt!B:B=C370),0))</f>
        <v>9</v>
      </c>
      <c r="F370" s="159">
        <f t="shared" si="1"/>
        <v>0.1107869567</v>
      </c>
      <c r="G370" s="160">
        <v>15001.0</v>
      </c>
    </row>
    <row r="371">
      <c r="A371" s="197" t="s">
        <v>1074</v>
      </c>
      <c r="B371" s="108" t="s">
        <v>1075</v>
      </c>
      <c r="C371" s="108" t="s">
        <v>95</v>
      </c>
      <c r="D371" s="108">
        <v>239257.0</v>
      </c>
      <c r="E371" s="158">
        <f t="array" ref="E371">INDEX(Haupt!D:D,MATCH(1,(Haupt!A:A=B371)*(Haupt!B:B=C371),0))</f>
        <v>57</v>
      </c>
      <c r="F371" s="159">
        <f t="shared" si="1"/>
        <v>0.2382375437</v>
      </c>
      <c r="G371" s="160">
        <v>15002.0</v>
      </c>
    </row>
    <row r="372">
      <c r="A372" s="197" t="s">
        <v>1076</v>
      </c>
      <c r="B372" s="108" t="s">
        <v>1077</v>
      </c>
      <c r="C372" s="108" t="s">
        <v>164</v>
      </c>
      <c r="D372" s="108">
        <v>214446.0</v>
      </c>
      <c r="E372" s="158">
        <f t="array" ref="E372">INDEX(Haupt!D:D,MATCH(1,(Haupt!A:A=B372)*(Haupt!B:B=C372),0))</f>
        <v>12</v>
      </c>
      <c r="F372" s="159">
        <f t="shared" si="1"/>
        <v>0.05595814331</v>
      </c>
      <c r="G372" s="160">
        <v>15085.0</v>
      </c>
    </row>
    <row r="373">
      <c r="A373" s="197" t="s">
        <v>1078</v>
      </c>
      <c r="B373" s="108" t="s">
        <v>1079</v>
      </c>
      <c r="C373" s="108" t="s">
        <v>164</v>
      </c>
      <c r="D373" s="108">
        <v>89928.0</v>
      </c>
      <c r="E373" s="158">
        <f t="array" ref="E373">INDEX(Haupt!D:D,MATCH(1,(Haupt!A:A=B373)*(Haupt!B:B=C373),0))</f>
        <v>6</v>
      </c>
      <c r="F373" s="159">
        <f t="shared" si="1"/>
        <v>0.0667200427</v>
      </c>
      <c r="G373" s="160">
        <v>15086.0</v>
      </c>
    </row>
    <row r="374">
      <c r="A374" s="197" t="s">
        <v>1082</v>
      </c>
      <c r="B374" s="108" t="s">
        <v>1083</v>
      </c>
      <c r="C374" s="108" t="s">
        <v>95</v>
      </c>
      <c r="D374" s="108">
        <v>238697.0</v>
      </c>
      <c r="E374" s="158">
        <f t="array" ref="E374">INDEX(Haupt!D:D,MATCH(1,(Haupt!A:A=B374)*(Haupt!B:B=C374),0))</f>
        <v>39</v>
      </c>
      <c r="F374" s="159">
        <f t="shared" si="1"/>
        <v>0.1633870556</v>
      </c>
      <c r="G374" s="160">
        <v>15003.0</v>
      </c>
    </row>
    <row r="375">
      <c r="A375" s="197" t="s">
        <v>1085</v>
      </c>
      <c r="B375" s="108" t="s">
        <v>1086</v>
      </c>
      <c r="C375" s="108" t="s">
        <v>164</v>
      </c>
      <c r="D375" s="108">
        <v>136249.0</v>
      </c>
      <c r="E375" s="158">
        <f t="array" ref="E375">INDEX(Haupt!D:D,MATCH(1,(Haupt!A:A=B375)*(Haupt!B:B=C375),0))</f>
        <v>5</v>
      </c>
      <c r="F375" s="159">
        <f t="shared" si="1"/>
        <v>0.03669751705</v>
      </c>
      <c r="G375" s="160">
        <v>15087.0</v>
      </c>
    </row>
    <row r="376">
      <c r="A376" s="197" t="s">
        <v>1089</v>
      </c>
      <c r="B376" s="108" t="s">
        <v>1090</v>
      </c>
      <c r="C376" s="108" t="s">
        <v>164</v>
      </c>
      <c r="D376" s="108">
        <v>184582.0</v>
      </c>
      <c r="E376" s="158">
        <f t="array" ref="E376">INDEX(Haupt!D:D,MATCH(1,(Haupt!A:A=B376)*(Haupt!B:B=C376),0))</f>
        <v>15</v>
      </c>
      <c r="F376" s="159">
        <f t="shared" si="1"/>
        <v>0.08126469537</v>
      </c>
      <c r="G376" s="160">
        <v>15088.0</v>
      </c>
    </row>
    <row r="377">
      <c r="A377" s="197" t="s">
        <v>1092</v>
      </c>
      <c r="B377" s="108" t="s">
        <v>1093</v>
      </c>
      <c r="C377" s="108" t="s">
        <v>164</v>
      </c>
      <c r="D377" s="108">
        <v>190560.0</v>
      </c>
      <c r="E377" s="158">
        <f t="array" ref="E377">INDEX(Haupt!D:D,MATCH(1,(Haupt!A:A=B377)*(Haupt!B:B=C377),0))</f>
        <v>18</v>
      </c>
      <c r="F377" s="159">
        <f t="shared" si="1"/>
        <v>0.09445843829</v>
      </c>
      <c r="G377" s="160">
        <v>15089.0</v>
      </c>
    </row>
    <row r="378">
      <c r="A378" s="197" t="s">
        <v>1094</v>
      </c>
      <c r="B378" s="108" t="s">
        <v>1095</v>
      </c>
      <c r="C378" s="108" t="s">
        <v>164</v>
      </c>
      <c r="D378" s="108">
        <v>111982.0</v>
      </c>
      <c r="E378" s="158">
        <f t="array" ref="E378">INDEX(Haupt!D:D,MATCH(1,(Haupt!A:A=B378)*(Haupt!B:B=C378),0))</f>
        <v>10</v>
      </c>
      <c r="F378" s="159">
        <f t="shared" si="1"/>
        <v>0.08930006608</v>
      </c>
      <c r="G378" s="160">
        <v>15090.0</v>
      </c>
    </row>
    <row r="379">
      <c r="A379" s="197" t="s">
        <v>1097</v>
      </c>
      <c r="B379" s="108" t="s">
        <v>1098</v>
      </c>
      <c r="C379" s="108" t="s">
        <v>164</v>
      </c>
      <c r="D379" s="108">
        <v>125840.0</v>
      </c>
      <c r="E379" s="158">
        <f t="array" ref="E379">INDEX(Haupt!D:D,MATCH(1,(Haupt!A:A=B379)*(Haupt!B:B=C379),0))</f>
        <v>15</v>
      </c>
      <c r="F379" s="159">
        <f t="shared" si="1"/>
        <v>0.1191989828</v>
      </c>
      <c r="G379" s="160">
        <v>15091.0</v>
      </c>
    </row>
    <row r="380">
      <c r="A380" s="197" t="s">
        <v>1100</v>
      </c>
      <c r="B380" s="108" t="s">
        <v>1101</v>
      </c>
      <c r="C380" s="108" t="s">
        <v>164</v>
      </c>
      <c r="D380" s="108">
        <v>90118.0</v>
      </c>
      <c r="E380" s="158">
        <f t="array" ref="E380">INDEX(Haupt!D:D,MATCH(1,(Haupt!A:A=B380)*(Haupt!B:B=C380),0))</f>
        <v>5</v>
      </c>
      <c r="F380" s="159">
        <f t="shared" si="1"/>
        <v>0.05548281143</v>
      </c>
      <c r="G380" s="160">
        <v>16077.0</v>
      </c>
    </row>
    <row r="381">
      <c r="A381" s="197" t="s">
        <v>1103</v>
      </c>
      <c r="B381" s="108" t="s">
        <v>1104</v>
      </c>
      <c r="C381" s="108" t="s">
        <v>164</v>
      </c>
      <c r="D381" s="108">
        <v>100380.0</v>
      </c>
      <c r="E381" s="158">
        <f t="array" ref="E381">INDEX(Haupt!D:D,MATCH(1,(Haupt!A:A=B381)*(Haupt!B:B=C381),0))</f>
        <v>7</v>
      </c>
      <c r="F381" s="159">
        <f t="shared" si="1"/>
        <v>0.06973500697</v>
      </c>
      <c r="G381" s="160">
        <v>16061.0</v>
      </c>
    </row>
    <row r="382">
      <c r="A382" s="197" t="s">
        <v>1105</v>
      </c>
      <c r="B382" s="108" t="s">
        <v>1106</v>
      </c>
      <c r="C382" s="108" t="s">
        <v>95</v>
      </c>
      <c r="D382" s="108">
        <v>42370.0</v>
      </c>
      <c r="E382" s="158">
        <f t="array" ref="E382">INDEX(Haupt!D:D,MATCH(1,(Haupt!A:A=B382)*(Haupt!B:B=C382),0))</f>
        <v>2</v>
      </c>
      <c r="F382" s="159">
        <f t="shared" si="1"/>
        <v>0.04720320982</v>
      </c>
      <c r="G382" s="160">
        <v>16056.0</v>
      </c>
    </row>
    <row r="383">
      <c r="A383" s="197" t="s">
        <v>1107</v>
      </c>
      <c r="B383" s="108" t="s">
        <v>1108</v>
      </c>
      <c r="C383" s="108" t="s">
        <v>95</v>
      </c>
      <c r="D383" s="108">
        <v>213699.0</v>
      </c>
      <c r="E383" s="158">
        <f t="array" ref="E383">INDEX(Haupt!D:D,MATCH(1,(Haupt!A:A=B383)*(Haupt!B:B=C383),0))</f>
        <v>27</v>
      </c>
      <c r="F383" s="159">
        <f t="shared" si="1"/>
        <v>0.1263459352</v>
      </c>
      <c r="G383" s="160">
        <v>16051.0</v>
      </c>
    </row>
    <row r="384">
      <c r="A384" s="197" t="s">
        <v>1110</v>
      </c>
      <c r="B384" s="108" t="s">
        <v>1111</v>
      </c>
      <c r="C384" s="108" t="s">
        <v>95</v>
      </c>
      <c r="D384" s="108">
        <v>94152.0</v>
      </c>
      <c r="E384" s="158">
        <f t="array" ref="E384">INDEX(Haupt!D:D,MATCH(1,(Haupt!A:A=B384)*(Haupt!B:B=C384),0))</f>
        <v>5</v>
      </c>
      <c r="F384" s="159">
        <f t="shared" si="1"/>
        <v>0.05310561645</v>
      </c>
      <c r="G384" s="160">
        <v>16052.0</v>
      </c>
    </row>
    <row r="385">
      <c r="A385" s="197" t="s">
        <v>1112</v>
      </c>
      <c r="B385" s="108" t="s">
        <v>1113</v>
      </c>
      <c r="C385" s="108" t="s">
        <v>164</v>
      </c>
      <c r="D385" s="108">
        <v>135452.0</v>
      </c>
      <c r="E385" s="158">
        <f t="array" ref="E385">INDEX(Haupt!D:D,MATCH(1,(Haupt!A:A=B385)*(Haupt!B:B=C385),0))</f>
        <v>7</v>
      </c>
      <c r="F385" s="159">
        <f t="shared" si="1"/>
        <v>0.05167882349</v>
      </c>
      <c r="G385" s="160">
        <v>16067.0</v>
      </c>
    </row>
    <row r="386">
      <c r="A386" s="197" t="s">
        <v>1115</v>
      </c>
      <c r="B386" s="108" t="s">
        <v>1116</v>
      </c>
      <c r="C386" s="108" t="s">
        <v>164</v>
      </c>
      <c r="D386" s="108">
        <v>98159.0</v>
      </c>
      <c r="E386" s="158">
        <f t="array" ref="E386">INDEX(Haupt!D:D,MATCH(1,(Haupt!A:A=B386)*(Haupt!B:B=C386),0))</f>
        <v>29</v>
      </c>
      <c r="F386" s="159">
        <f t="shared" si="1"/>
        <v>0.2954390326</v>
      </c>
      <c r="G386" s="160">
        <v>16076.0</v>
      </c>
    </row>
    <row r="387">
      <c r="A387" s="197" t="s">
        <v>1118</v>
      </c>
      <c r="B387" s="108" t="s">
        <v>1119</v>
      </c>
      <c r="C387" s="108" t="s">
        <v>164</v>
      </c>
      <c r="D387" s="108">
        <v>63553.0</v>
      </c>
      <c r="E387" s="158">
        <f t="array" ref="E387">INDEX(Haupt!D:D,MATCH(1,(Haupt!A:A=B387)*(Haupt!B:B=C387),0))</f>
        <v>0</v>
      </c>
      <c r="F387" s="159">
        <f t="shared" si="1"/>
        <v>0</v>
      </c>
      <c r="G387" s="160">
        <v>16069.0</v>
      </c>
    </row>
    <row r="388">
      <c r="A388" s="197" t="s">
        <v>1120</v>
      </c>
      <c r="B388" s="108" t="s">
        <v>1121</v>
      </c>
      <c r="C388" s="108" t="s">
        <v>164</v>
      </c>
      <c r="D388" s="108">
        <v>108742.0</v>
      </c>
      <c r="E388" s="158">
        <f t="array" ref="E388">INDEX(Haupt!D:D,MATCH(1,(Haupt!A:A=B388)*(Haupt!B:B=C388),0))</f>
        <v>5</v>
      </c>
      <c r="F388" s="159">
        <f t="shared" si="1"/>
        <v>0.04598039396</v>
      </c>
      <c r="G388" s="160">
        <v>16070.0</v>
      </c>
    </row>
    <row r="389">
      <c r="A389" s="197" t="s">
        <v>1123</v>
      </c>
      <c r="B389" s="108" t="s">
        <v>1124</v>
      </c>
      <c r="C389" s="108" t="s">
        <v>95</v>
      </c>
      <c r="D389" s="108">
        <v>111407.0</v>
      </c>
      <c r="E389" s="158">
        <f t="array" ref="E389">INDEX(Haupt!D:D,MATCH(1,(Haupt!A:A=B389)*(Haupt!B:B=C389),0))</f>
        <v>55</v>
      </c>
      <c r="F389" s="159">
        <f t="shared" si="1"/>
        <v>0.493685316</v>
      </c>
      <c r="G389" s="160">
        <v>16053.0</v>
      </c>
    </row>
    <row r="390">
      <c r="A390" s="197" t="s">
        <v>1126</v>
      </c>
      <c r="B390" s="108" t="s">
        <v>1127</v>
      </c>
      <c r="C390" s="108" t="s">
        <v>164</v>
      </c>
      <c r="D390" s="108">
        <v>75009.0</v>
      </c>
      <c r="E390" s="158">
        <f t="array" ref="E390">INDEX(Haupt!D:D,MATCH(1,(Haupt!A:A=B390)*(Haupt!B:B=C390),0))</f>
        <v>10</v>
      </c>
      <c r="F390" s="159">
        <f t="shared" si="1"/>
        <v>0.1333173353</v>
      </c>
      <c r="G390" s="160">
        <v>16065.0</v>
      </c>
    </row>
    <row r="391">
      <c r="A391" s="197" t="s">
        <v>1129</v>
      </c>
      <c r="B391" s="108" t="s">
        <v>1130</v>
      </c>
      <c r="C391" s="108" t="s">
        <v>164</v>
      </c>
      <c r="D391" s="108">
        <v>83822.0</v>
      </c>
      <c r="E391" s="158">
        <f t="array" ref="E391">INDEX(Haupt!D:D,MATCH(1,(Haupt!A:A=B391)*(Haupt!B:B=C391),0))</f>
        <v>3</v>
      </c>
      <c r="F391" s="159">
        <f t="shared" si="1"/>
        <v>0.0357901267</v>
      </c>
      <c r="G391" s="160">
        <v>16062.0</v>
      </c>
    </row>
    <row r="392">
      <c r="A392" s="197" t="s">
        <v>1132</v>
      </c>
      <c r="B392" s="108" t="s">
        <v>1133</v>
      </c>
      <c r="C392" s="108" t="s">
        <v>164</v>
      </c>
      <c r="D392" s="108">
        <v>69655.0</v>
      </c>
      <c r="E392" s="158">
        <f t="array" ref="E392">INDEX(Haupt!D:D,MATCH(1,(Haupt!A:A=B392)*(Haupt!B:B=C392),0))</f>
        <v>2</v>
      </c>
      <c r="F392" s="159">
        <f t="shared" si="1"/>
        <v>0.02871294236</v>
      </c>
      <c r="G392" s="160">
        <v>16068.0</v>
      </c>
    </row>
    <row r="393">
      <c r="A393" s="197" t="s">
        <v>1135</v>
      </c>
      <c r="B393" s="108" t="s">
        <v>1136</v>
      </c>
      <c r="C393" s="108" t="s">
        <v>164</v>
      </c>
      <c r="D393" s="108">
        <v>83051.0</v>
      </c>
      <c r="E393" s="158">
        <f t="array" ref="E393">INDEX(Haupt!D:D,MATCH(1,(Haupt!A:A=B393)*(Haupt!B:B=C393),0))</f>
        <v>14</v>
      </c>
      <c r="F393" s="159">
        <f t="shared" si="1"/>
        <v>0.168571119</v>
      </c>
      <c r="G393" s="160">
        <v>16074.0</v>
      </c>
    </row>
    <row r="394">
      <c r="A394" s="197" t="s">
        <v>1137</v>
      </c>
      <c r="B394" s="108" t="s">
        <v>1138</v>
      </c>
      <c r="C394" s="108" t="s">
        <v>164</v>
      </c>
      <c r="D394" s="108">
        <v>80868.0</v>
      </c>
      <c r="E394" s="158">
        <f t="array" ref="E394">INDEX(Haupt!D:D,MATCH(1,(Haupt!A:A=B394)*(Haupt!B:B=C394),0))</f>
        <v>6</v>
      </c>
      <c r="F394" s="159">
        <f t="shared" si="1"/>
        <v>0.07419498442</v>
      </c>
      <c r="G394" s="160">
        <v>16075.0</v>
      </c>
    </row>
    <row r="395">
      <c r="A395" s="197" t="s">
        <v>1141</v>
      </c>
      <c r="B395" s="108" t="s">
        <v>1142</v>
      </c>
      <c r="C395" s="108" t="s">
        <v>164</v>
      </c>
      <c r="D395" s="108">
        <v>106356.0</v>
      </c>
      <c r="E395" s="158">
        <f t="array" ref="E395">INDEX(Haupt!D:D,MATCH(1,(Haupt!A:A=B395)*(Haupt!B:B=C395),0))</f>
        <v>12</v>
      </c>
      <c r="F395" s="159">
        <f t="shared" si="1"/>
        <v>0.1128286133</v>
      </c>
      <c r="G395" s="160">
        <v>16073.0</v>
      </c>
    </row>
    <row r="396">
      <c r="A396" s="197" t="s">
        <v>1143</v>
      </c>
      <c r="B396" s="108" t="s">
        <v>1144</v>
      </c>
      <c r="C396" s="108" t="s">
        <v>164</v>
      </c>
      <c r="D396" s="108">
        <v>122347.0</v>
      </c>
      <c r="E396" s="158">
        <f t="array" ref="E396">INDEX(Haupt!D:D,MATCH(1,(Haupt!A:A=B396)*(Haupt!B:B=C396),0))</f>
        <v>9</v>
      </c>
      <c r="F396" s="159">
        <f t="shared" si="1"/>
        <v>0.07356126427</v>
      </c>
      <c r="G396" s="160">
        <v>16066.0</v>
      </c>
    </row>
    <row r="397">
      <c r="A397" s="197" t="s">
        <v>1146</v>
      </c>
      <c r="B397" s="108" t="s">
        <v>1147</v>
      </c>
      <c r="C397" s="108" t="s">
        <v>164</v>
      </c>
      <c r="D397" s="108">
        <v>56196.0</v>
      </c>
      <c r="E397" s="158">
        <f t="array" ref="E397">INDEX(Haupt!D:D,MATCH(1,(Haupt!A:A=B397)*(Haupt!B:B=C397),0))</f>
        <v>3</v>
      </c>
      <c r="F397" s="159">
        <f t="shared" si="1"/>
        <v>0.05338458253</v>
      </c>
      <c r="G397" s="160">
        <v>16072.0</v>
      </c>
    </row>
    <row r="398">
      <c r="A398" s="197" t="s">
        <v>1148</v>
      </c>
      <c r="B398" s="108" t="s">
        <v>1149</v>
      </c>
      <c r="C398" s="108" t="s">
        <v>95</v>
      </c>
      <c r="D398" s="108">
        <v>34835.0</v>
      </c>
      <c r="E398" s="158">
        <f t="array" ref="E398">INDEX(Haupt!D:D,MATCH(1,(Haupt!A:A=B398)*(Haupt!B:B=C398),0))</f>
        <v>1</v>
      </c>
      <c r="F398" s="159">
        <f t="shared" si="1"/>
        <v>0.02870676044</v>
      </c>
      <c r="G398" s="160">
        <v>16054.0</v>
      </c>
    </row>
    <row r="399">
      <c r="A399" s="197" t="s">
        <v>1152</v>
      </c>
      <c r="B399" s="108" t="s">
        <v>1153</v>
      </c>
      <c r="C399" s="108" t="s">
        <v>164</v>
      </c>
      <c r="D399" s="108">
        <v>102912.0</v>
      </c>
      <c r="E399" s="158">
        <f t="array" ref="E399">INDEX(Haupt!D:D,MATCH(1,(Haupt!A:A=B399)*(Haupt!B:B=C399),0))</f>
        <v>5</v>
      </c>
      <c r="F399" s="159">
        <f t="shared" si="1"/>
        <v>0.048585199</v>
      </c>
      <c r="G399" s="160">
        <v>16064.0</v>
      </c>
    </row>
    <row r="400">
      <c r="A400" s="197" t="s">
        <v>1154</v>
      </c>
      <c r="B400" s="108" t="s">
        <v>1155</v>
      </c>
      <c r="C400" s="108" t="s">
        <v>164</v>
      </c>
      <c r="D400" s="108">
        <v>123025.0</v>
      </c>
      <c r="E400" s="158">
        <f t="array" ref="E400">INDEX(Haupt!D:D,MATCH(1,(Haupt!A:A=B400)*(Haupt!B:B=C400),0))</f>
        <v>10</v>
      </c>
      <c r="F400" s="159">
        <f t="shared" si="1"/>
        <v>0.08128429181</v>
      </c>
      <c r="G400" s="160">
        <v>16063.0</v>
      </c>
    </row>
    <row r="401">
      <c r="A401" s="197" t="s">
        <v>1157</v>
      </c>
      <c r="B401" s="108" t="s">
        <v>1158</v>
      </c>
      <c r="C401" s="108" t="s">
        <v>95</v>
      </c>
      <c r="D401" s="108">
        <v>65090.0</v>
      </c>
      <c r="E401" s="158">
        <f t="array" ref="E401">INDEX(Haupt!D:D,MATCH(1,(Haupt!A:A=B401)*(Haupt!B:B=C401),0))</f>
        <v>11</v>
      </c>
      <c r="F401" s="159">
        <f t="shared" si="1"/>
        <v>0.1689967737</v>
      </c>
      <c r="G401" s="160">
        <v>16055.0</v>
      </c>
    </row>
    <row r="402">
      <c r="A402" s="197" t="s">
        <v>1160</v>
      </c>
      <c r="B402" s="108" t="s">
        <v>1161</v>
      </c>
      <c r="C402" s="108" t="s">
        <v>164</v>
      </c>
      <c r="D402" s="108">
        <v>81947.0</v>
      </c>
      <c r="E402" s="158">
        <f t="array" ref="E402">INDEX(Haupt!D:D,MATCH(1,(Haupt!A:A=B402)*(Haupt!B:B=C402),0))</f>
        <v>5</v>
      </c>
      <c r="F402" s="159">
        <f t="shared" si="1"/>
        <v>0.06101504631</v>
      </c>
      <c r="G402" s="160">
        <v>16071.0</v>
      </c>
    </row>
    <row r="403">
      <c r="A403" s="204"/>
    </row>
    <row r="404">
      <c r="A404" s="204"/>
    </row>
    <row r="405">
      <c r="A405" s="204"/>
    </row>
    <row r="406">
      <c r="A406" s="204"/>
    </row>
    <row r="407">
      <c r="A407" s="204"/>
    </row>
    <row r="408">
      <c r="A408" s="204"/>
    </row>
    <row r="409">
      <c r="A409" s="204"/>
    </row>
    <row r="410">
      <c r="A410" s="204"/>
    </row>
    <row r="411">
      <c r="A411" s="204"/>
    </row>
    <row r="412">
      <c r="A412" s="204"/>
    </row>
    <row r="413">
      <c r="A413" s="204"/>
    </row>
    <row r="414">
      <c r="A414" s="204"/>
    </row>
    <row r="415">
      <c r="A415" s="204"/>
    </row>
    <row r="416">
      <c r="A416" s="204"/>
    </row>
    <row r="417">
      <c r="A417" s="204"/>
    </row>
    <row r="418">
      <c r="A418" s="204"/>
    </row>
    <row r="419">
      <c r="A419" s="204"/>
    </row>
    <row r="420">
      <c r="A420" s="204"/>
    </row>
    <row r="421">
      <c r="A421" s="204"/>
    </row>
    <row r="422">
      <c r="A422" s="204"/>
    </row>
    <row r="423">
      <c r="A423" s="204"/>
    </row>
    <row r="424">
      <c r="A424" s="204"/>
    </row>
    <row r="425">
      <c r="A425" s="204"/>
    </row>
    <row r="426">
      <c r="A426" s="204"/>
    </row>
    <row r="427">
      <c r="A427" s="204"/>
    </row>
    <row r="428">
      <c r="A428" s="204"/>
    </row>
    <row r="429">
      <c r="A429" s="204"/>
    </row>
    <row r="430">
      <c r="A430" s="204"/>
    </row>
    <row r="431">
      <c r="A431" s="204"/>
    </row>
    <row r="432">
      <c r="A432" s="204"/>
    </row>
    <row r="433">
      <c r="A433" s="204"/>
    </row>
    <row r="434">
      <c r="A434" s="204"/>
    </row>
    <row r="435">
      <c r="A435" s="204"/>
    </row>
    <row r="436">
      <c r="A436" s="204"/>
    </row>
    <row r="437">
      <c r="A437" s="204"/>
    </row>
    <row r="438">
      <c r="A438" s="204"/>
    </row>
    <row r="439">
      <c r="A439" s="204"/>
    </row>
    <row r="440">
      <c r="A440" s="204"/>
    </row>
    <row r="441">
      <c r="A441" s="204"/>
    </row>
    <row r="442">
      <c r="A442" s="204"/>
    </row>
    <row r="443">
      <c r="A443" s="204"/>
    </row>
    <row r="444">
      <c r="A444" s="204"/>
    </row>
    <row r="445">
      <c r="A445" s="204"/>
    </row>
    <row r="446">
      <c r="A446" s="204"/>
    </row>
    <row r="447">
      <c r="A447" s="204"/>
    </row>
    <row r="448">
      <c r="A448" s="204"/>
    </row>
    <row r="449">
      <c r="A449" s="204"/>
    </row>
    <row r="450">
      <c r="A450" s="204"/>
    </row>
    <row r="451">
      <c r="A451" s="204"/>
    </row>
    <row r="452">
      <c r="A452" s="204"/>
    </row>
    <row r="453">
      <c r="A453" s="204"/>
    </row>
    <row r="454">
      <c r="A454" s="204"/>
    </row>
    <row r="455">
      <c r="A455" s="204"/>
    </row>
    <row r="456">
      <c r="A456" s="204"/>
    </row>
    <row r="457">
      <c r="A457" s="204"/>
    </row>
    <row r="458">
      <c r="A458" s="204"/>
    </row>
    <row r="459">
      <c r="A459" s="204"/>
    </row>
    <row r="460">
      <c r="A460" s="204"/>
    </row>
    <row r="461">
      <c r="A461" s="204"/>
    </row>
    <row r="462">
      <c r="A462" s="204"/>
    </row>
    <row r="463">
      <c r="A463" s="204"/>
    </row>
    <row r="464">
      <c r="A464" s="204"/>
    </row>
    <row r="465">
      <c r="A465" s="204"/>
    </row>
    <row r="466">
      <c r="A466" s="204"/>
    </row>
    <row r="467">
      <c r="A467" s="204"/>
    </row>
    <row r="468">
      <c r="A468" s="204"/>
    </row>
    <row r="469">
      <c r="A469" s="204"/>
    </row>
    <row r="470">
      <c r="A470" s="204"/>
    </row>
    <row r="471">
      <c r="A471" s="204"/>
    </row>
    <row r="472">
      <c r="A472" s="204"/>
    </row>
    <row r="473">
      <c r="A473" s="204"/>
    </row>
    <row r="474">
      <c r="A474" s="204"/>
    </row>
    <row r="475">
      <c r="A475" s="204"/>
    </row>
    <row r="476">
      <c r="A476" s="204"/>
    </row>
    <row r="477">
      <c r="A477" s="204"/>
    </row>
    <row r="478">
      <c r="A478" s="204"/>
    </row>
    <row r="479">
      <c r="A479" s="204"/>
    </row>
    <row r="480">
      <c r="A480" s="204"/>
    </row>
    <row r="481">
      <c r="A481" s="204"/>
    </row>
    <row r="482">
      <c r="A482" s="204"/>
    </row>
    <row r="483">
      <c r="A483" s="204"/>
    </row>
    <row r="484">
      <c r="A484" s="204"/>
    </row>
    <row r="485">
      <c r="A485" s="204"/>
    </row>
    <row r="486">
      <c r="A486" s="204"/>
    </row>
    <row r="487">
      <c r="A487" s="204"/>
    </row>
    <row r="488">
      <c r="A488" s="204"/>
    </row>
    <row r="489">
      <c r="A489" s="204"/>
    </row>
    <row r="490">
      <c r="A490" s="204"/>
    </row>
    <row r="491">
      <c r="A491" s="204"/>
    </row>
    <row r="492">
      <c r="A492" s="204"/>
    </row>
    <row r="493">
      <c r="A493" s="204"/>
    </row>
    <row r="494">
      <c r="A494" s="204"/>
    </row>
    <row r="495">
      <c r="A495" s="204"/>
    </row>
    <row r="496">
      <c r="A496" s="204"/>
    </row>
    <row r="497">
      <c r="A497" s="204"/>
    </row>
    <row r="498">
      <c r="A498" s="204"/>
    </row>
    <row r="499">
      <c r="A499" s="204"/>
    </row>
    <row r="500">
      <c r="A500" s="204"/>
    </row>
    <row r="501">
      <c r="A501" s="204"/>
    </row>
    <row r="502">
      <c r="A502" s="204"/>
    </row>
    <row r="503">
      <c r="A503" s="204"/>
    </row>
    <row r="504">
      <c r="A504" s="204"/>
    </row>
    <row r="505">
      <c r="A505" s="204"/>
    </row>
    <row r="506">
      <c r="A506" s="204"/>
    </row>
    <row r="507">
      <c r="A507" s="204"/>
    </row>
    <row r="508">
      <c r="A508" s="204"/>
    </row>
    <row r="509">
      <c r="A509" s="204"/>
    </row>
    <row r="510">
      <c r="A510" s="204"/>
    </row>
    <row r="511">
      <c r="A511" s="204"/>
    </row>
    <row r="512">
      <c r="A512" s="204"/>
    </row>
    <row r="513">
      <c r="A513" s="204"/>
    </row>
    <row r="514">
      <c r="A514" s="204"/>
    </row>
    <row r="515">
      <c r="A515" s="204"/>
    </row>
    <row r="516">
      <c r="A516" s="204"/>
    </row>
    <row r="517">
      <c r="A517" s="204"/>
    </row>
    <row r="518">
      <c r="A518" s="204"/>
    </row>
    <row r="519">
      <c r="A519" s="204"/>
    </row>
    <row r="520">
      <c r="A520" s="204"/>
    </row>
    <row r="521">
      <c r="A521" s="204"/>
    </row>
    <row r="522">
      <c r="A522" s="204"/>
    </row>
    <row r="523">
      <c r="A523" s="204"/>
    </row>
    <row r="524">
      <c r="A524" s="204"/>
    </row>
    <row r="525">
      <c r="A525" s="204"/>
    </row>
    <row r="526">
      <c r="A526" s="204"/>
    </row>
    <row r="527">
      <c r="A527" s="204"/>
    </row>
    <row r="528">
      <c r="A528" s="204"/>
    </row>
    <row r="529">
      <c r="A529" s="204"/>
    </row>
    <row r="530">
      <c r="A530" s="204"/>
    </row>
    <row r="531">
      <c r="A531" s="204"/>
    </row>
    <row r="532">
      <c r="A532" s="204"/>
    </row>
    <row r="533">
      <c r="A533" s="204"/>
    </row>
    <row r="534">
      <c r="A534" s="204"/>
    </row>
    <row r="535">
      <c r="A535" s="204"/>
    </row>
    <row r="536">
      <c r="A536" s="204"/>
    </row>
    <row r="537">
      <c r="A537" s="204"/>
    </row>
    <row r="538">
      <c r="A538" s="204"/>
    </row>
    <row r="539">
      <c r="A539" s="204"/>
    </row>
    <row r="540">
      <c r="A540" s="204"/>
    </row>
    <row r="541">
      <c r="A541" s="204"/>
    </row>
    <row r="542">
      <c r="A542" s="204"/>
    </row>
    <row r="543">
      <c r="A543" s="204"/>
    </row>
    <row r="544">
      <c r="A544" s="204"/>
    </row>
    <row r="545">
      <c r="A545" s="204"/>
    </row>
    <row r="546">
      <c r="A546" s="204"/>
    </row>
    <row r="547">
      <c r="A547" s="204"/>
    </row>
    <row r="548">
      <c r="A548" s="204"/>
    </row>
    <row r="549">
      <c r="A549" s="204"/>
    </row>
    <row r="550">
      <c r="A550" s="204"/>
    </row>
    <row r="551">
      <c r="A551" s="204"/>
    </row>
    <row r="552">
      <c r="A552" s="204"/>
    </row>
    <row r="553">
      <c r="A553" s="204"/>
    </row>
    <row r="554">
      <c r="A554" s="204"/>
    </row>
    <row r="555">
      <c r="A555" s="204"/>
    </row>
    <row r="556">
      <c r="A556" s="204"/>
    </row>
    <row r="557">
      <c r="A557" s="204"/>
    </row>
    <row r="558">
      <c r="A558" s="204"/>
    </row>
    <row r="559">
      <c r="A559" s="204"/>
    </row>
    <row r="560">
      <c r="A560" s="204"/>
    </row>
    <row r="561">
      <c r="A561" s="204"/>
    </row>
    <row r="562">
      <c r="A562" s="204"/>
    </row>
    <row r="563">
      <c r="A563" s="204"/>
    </row>
    <row r="564">
      <c r="A564" s="204"/>
    </row>
    <row r="565">
      <c r="A565" s="204"/>
    </row>
    <row r="566">
      <c r="A566" s="204"/>
    </row>
    <row r="567">
      <c r="A567" s="204"/>
    </row>
    <row r="568">
      <c r="A568" s="204"/>
    </row>
    <row r="569">
      <c r="A569" s="204"/>
    </row>
    <row r="570">
      <c r="A570" s="204"/>
    </row>
    <row r="571">
      <c r="A571" s="204"/>
    </row>
    <row r="572">
      <c r="A572" s="204"/>
    </row>
    <row r="573">
      <c r="A573" s="204"/>
    </row>
    <row r="574">
      <c r="A574" s="204"/>
    </row>
    <row r="575">
      <c r="A575" s="204"/>
    </row>
    <row r="576">
      <c r="A576" s="204"/>
    </row>
    <row r="577">
      <c r="A577" s="204"/>
    </row>
    <row r="578">
      <c r="A578" s="204"/>
    </row>
    <row r="579">
      <c r="A579" s="204"/>
    </row>
    <row r="580">
      <c r="A580" s="204"/>
    </row>
    <row r="581">
      <c r="A581" s="204"/>
    </row>
    <row r="582">
      <c r="A582" s="204"/>
    </row>
    <row r="583">
      <c r="A583" s="204"/>
    </row>
    <row r="584">
      <c r="A584" s="204"/>
    </row>
    <row r="585">
      <c r="A585" s="204"/>
    </row>
    <row r="586">
      <c r="A586" s="204"/>
    </row>
    <row r="587">
      <c r="A587" s="204"/>
    </row>
    <row r="588">
      <c r="A588" s="204"/>
    </row>
    <row r="589">
      <c r="A589" s="204"/>
    </row>
    <row r="590">
      <c r="A590" s="204"/>
    </row>
    <row r="591">
      <c r="A591" s="204"/>
    </row>
    <row r="592">
      <c r="A592" s="204"/>
    </row>
    <row r="593">
      <c r="A593" s="204"/>
    </row>
    <row r="594">
      <c r="A594" s="204"/>
    </row>
    <row r="595">
      <c r="A595" s="204"/>
    </row>
    <row r="596">
      <c r="A596" s="204"/>
    </row>
    <row r="597">
      <c r="A597" s="204"/>
    </row>
    <row r="598">
      <c r="A598" s="204"/>
    </row>
    <row r="599">
      <c r="A599" s="204"/>
    </row>
    <row r="600">
      <c r="A600" s="204"/>
    </row>
    <row r="601">
      <c r="A601" s="204"/>
    </row>
    <row r="602">
      <c r="A602" s="204"/>
    </row>
    <row r="603">
      <c r="A603" s="204"/>
    </row>
    <row r="604">
      <c r="A604" s="204"/>
    </row>
    <row r="605">
      <c r="A605" s="204"/>
    </row>
    <row r="606">
      <c r="A606" s="204"/>
    </row>
    <row r="607">
      <c r="A607" s="204"/>
    </row>
    <row r="608">
      <c r="A608" s="204"/>
    </row>
    <row r="609">
      <c r="A609" s="204"/>
    </row>
    <row r="610">
      <c r="A610" s="204"/>
    </row>
    <row r="611">
      <c r="A611" s="204"/>
    </row>
    <row r="612">
      <c r="A612" s="204"/>
    </row>
    <row r="613">
      <c r="A613" s="204"/>
    </row>
    <row r="614">
      <c r="A614" s="204"/>
    </row>
    <row r="615">
      <c r="A615" s="204"/>
    </row>
    <row r="616">
      <c r="A616" s="204"/>
    </row>
    <row r="617">
      <c r="A617" s="204"/>
    </row>
    <row r="618">
      <c r="A618" s="204"/>
    </row>
    <row r="619">
      <c r="A619" s="204"/>
    </row>
    <row r="620">
      <c r="A620" s="204"/>
    </row>
    <row r="621">
      <c r="A621" s="204"/>
    </row>
    <row r="622">
      <c r="A622" s="204"/>
    </row>
    <row r="623">
      <c r="A623" s="204"/>
    </row>
    <row r="624">
      <c r="A624" s="204"/>
    </row>
    <row r="625">
      <c r="A625" s="204"/>
    </row>
    <row r="626">
      <c r="A626" s="204"/>
    </row>
    <row r="627">
      <c r="A627" s="204"/>
    </row>
    <row r="628">
      <c r="A628" s="204"/>
    </row>
    <row r="629">
      <c r="A629" s="204"/>
    </row>
    <row r="630">
      <c r="A630" s="204"/>
    </row>
    <row r="631">
      <c r="A631" s="204"/>
    </row>
    <row r="632">
      <c r="A632" s="204"/>
    </row>
    <row r="633">
      <c r="A633" s="204"/>
    </row>
    <row r="634">
      <c r="A634" s="204"/>
    </row>
    <row r="635">
      <c r="A635" s="204"/>
    </row>
    <row r="636">
      <c r="A636" s="204"/>
    </row>
    <row r="637">
      <c r="A637" s="204"/>
    </row>
    <row r="638">
      <c r="A638" s="204"/>
    </row>
    <row r="639">
      <c r="A639" s="204"/>
    </row>
    <row r="640">
      <c r="A640" s="204"/>
    </row>
    <row r="641">
      <c r="A641" s="204"/>
    </row>
    <row r="642">
      <c r="A642" s="204"/>
    </row>
    <row r="643">
      <c r="A643" s="204"/>
    </row>
    <row r="644">
      <c r="A644" s="204"/>
    </row>
    <row r="645">
      <c r="A645" s="204"/>
    </row>
    <row r="646">
      <c r="A646" s="204"/>
    </row>
    <row r="647">
      <c r="A647" s="204"/>
    </row>
    <row r="648">
      <c r="A648" s="204"/>
    </row>
    <row r="649">
      <c r="A649" s="204"/>
    </row>
    <row r="650">
      <c r="A650" s="204"/>
    </row>
    <row r="651">
      <c r="A651" s="204"/>
    </row>
    <row r="652">
      <c r="A652" s="204"/>
    </row>
    <row r="653">
      <c r="A653" s="204"/>
    </row>
    <row r="654">
      <c r="A654" s="204"/>
    </row>
    <row r="655">
      <c r="A655" s="204"/>
    </row>
    <row r="656">
      <c r="A656" s="204"/>
    </row>
    <row r="657">
      <c r="A657" s="204"/>
    </row>
    <row r="658">
      <c r="A658" s="204"/>
    </row>
    <row r="659">
      <c r="A659" s="204"/>
    </row>
    <row r="660">
      <c r="A660" s="204"/>
    </row>
    <row r="661">
      <c r="A661" s="204"/>
    </row>
    <row r="662">
      <c r="A662" s="204"/>
    </row>
    <row r="663">
      <c r="A663" s="204"/>
    </row>
    <row r="664">
      <c r="A664" s="204"/>
    </row>
    <row r="665">
      <c r="A665" s="204"/>
    </row>
    <row r="666">
      <c r="A666" s="204"/>
    </row>
    <row r="667">
      <c r="A667" s="204"/>
    </row>
    <row r="668">
      <c r="A668" s="204"/>
    </row>
    <row r="669">
      <c r="A669" s="204"/>
    </row>
    <row r="670">
      <c r="A670" s="204"/>
    </row>
    <row r="671">
      <c r="A671" s="204"/>
    </row>
    <row r="672">
      <c r="A672" s="204"/>
    </row>
    <row r="673">
      <c r="A673" s="204"/>
    </row>
    <row r="674">
      <c r="A674" s="204"/>
    </row>
    <row r="675">
      <c r="A675" s="204"/>
    </row>
    <row r="676">
      <c r="A676" s="204"/>
    </row>
    <row r="677">
      <c r="A677" s="204"/>
    </row>
    <row r="678">
      <c r="A678" s="204"/>
    </row>
    <row r="679">
      <c r="A679" s="204"/>
    </row>
    <row r="680">
      <c r="A680" s="204"/>
    </row>
    <row r="681">
      <c r="A681" s="204"/>
    </row>
    <row r="682">
      <c r="A682" s="204"/>
    </row>
    <row r="683">
      <c r="A683" s="204"/>
    </row>
    <row r="684">
      <c r="A684" s="204"/>
    </row>
    <row r="685">
      <c r="A685" s="204"/>
    </row>
    <row r="686">
      <c r="A686" s="204"/>
    </row>
    <row r="687">
      <c r="A687" s="204"/>
    </row>
    <row r="688">
      <c r="A688" s="204"/>
    </row>
    <row r="689">
      <c r="A689" s="204"/>
    </row>
    <row r="690">
      <c r="A690" s="204"/>
    </row>
    <row r="691">
      <c r="A691" s="204"/>
    </row>
    <row r="692">
      <c r="A692" s="204"/>
    </row>
    <row r="693">
      <c r="A693" s="204"/>
    </row>
    <row r="694">
      <c r="A694" s="204"/>
    </row>
    <row r="695">
      <c r="A695" s="204"/>
    </row>
    <row r="696">
      <c r="A696" s="204"/>
    </row>
    <row r="697">
      <c r="A697" s="204"/>
    </row>
    <row r="698">
      <c r="A698" s="204"/>
    </row>
    <row r="699">
      <c r="A699" s="204"/>
    </row>
    <row r="700">
      <c r="A700" s="204"/>
    </row>
    <row r="701">
      <c r="A701" s="204"/>
    </row>
    <row r="702">
      <c r="A702" s="204"/>
    </row>
    <row r="703">
      <c r="A703" s="204"/>
    </row>
    <row r="704">
      <c r="A704" s="204"/>
    </row>
    <row r="705">
      <c r="A705" s="204"/>
    </row>
    <row r="706">
      <c r="A706" s="204"/>
    </row>
    <row r="707">
      <c r="A707" s="204"/>
    </row>
    <row r="708">
      <c r="A708" s="204"/>
    </row>
    <row r="709">
      <c r="A709" s="204"/>
    </row>
    <row r="710">
      <c r="A710" s="204"/>
    </row>
    <row r="711">
      <c r="A711" s="204"/>
    </row>
    <row r="712">
      <c r="A712" s="204"/>
    </row>
    <row r="713">
      <c r="A713" s="204"/>
    </row>
    <row r="714">
      <c r="A714" s="204"/>
    </row>
    <row r="715">
      <c r="A715" s="204"/>
    </row>
    <row r="716">
      <c r="A716" s="204"/>
    </row>
    <row r="717">
      <c r="A717" s="204"/>
    </row>
    <row r="718">
      <c r="A718" s="204"/>
    </row>
    <row r="719">
      <c r="A719" s="204"/>
    </row>
    <row r="720">
      <c r="A720" s="204"/>
    </row>
    <row r="721">
      <c r="A721" s="204"/>
    </row>
    <row r="722">
      <c r="A722" s="204"/>
    </row>
    <row r="723">
      <c r="A723" s="204"/>
    </row>
    <row r="724">
      <c r="A724" s="204"/>
    </row>
    <row r="725">
      <c r="A725" s="204"/>
    </row>
    <row r="726">
      <c r="A726" s="204"/>
    </row>
    <row r="727">
      <c r="A727" s="204"/>
    </row>
    <row r="728">
      <c r="A728" s="204"/>
    </row>
    <row r="729">
      <c r="A729" s="204"/>
    </row>
    <row r="730">
      <c r="A730" s="204"/>
    </row>
    <row r="731">
      <c r="A731" s="204"/>
    </row>
    <row r="732">
      <c r="A732" s="204"/>
    </row>
    <row r="733">
      <c r="A733" s="204"/>
    </row>
    <row r="734">
      <c r="A734" s="204"/>
    </row>
    <row r="735">
      <c r="A735" s="204"/>
    </row>
    <row r="736">
      <c r="A736" s="204"/>
    </row>
    <row r="737">
      <c r="A737" s="204"/>
    </row>
    <row r="738">
      <c r="A738" s="204"/>
    </row>
    <row r="739">
      <c r="A739" s="204"/>
    </row>
    <row r="740">
      <c r="A740" s="204"/>
    </row>
    <row r="741">
      <c r="A741" s="204"/>
    </row>
    <row r="742">
      <c r="A742" s="204"/>
    </row>
    <row r="743">
      <c r="A743" s="204"/>
    </row>
    <row r="744">
      <c r="A744" s="204"/>
    </row>
    <row r="745">
      <c r="A745" s="204"/>
    </row>
    <row r="746">
      <c r="A746" s="204"/>
    </row>
    <row r="747">
      <c r="A747" s="204"/>
    </row>
    <row r="748">
      <c r="A748" s="204"/>
    </row>
    <row r="749">
      <c r="A749" s="204"/>
    </row>
    <row r="750">
      <c r="A750" s="204"/>
    </row>
    <row r="751">
      <c r="A751" s="204"/>
    </row>
    <row r="752">
      <c r="A752" s="204"/>
    </row>
    <row r="753">
      <c r="A753" s="204"/>
    </row>
    <row r="754">
      <c r="A754" s="204"/>
    </row>
    <row r="755">
      <c r="A755" s="204"/>
    </row>
    <row r="756">
      <c r="A756" s="204"/>
    </row>
    <row r="757">
      <c r="A757" s="204"/>
    </row>
    <row r="758">
      <c r="A758" s="204"/>
    </row>
    <row r="759">
      <c r="A759" s="204"/>
    </row>
    <row r="760">
      <c r="A760" s="204"/>
    </row>
    <row r="761">
      <c r="A761" s="204"/>
    </row>
    <row r="762">
      <c r="A762" s="204"/>
    </row>
    <row r="763">
      <c r="A763" s="204"/>
    </row>
    <row r="764">
      <c r="A764" s="204"/>
    </row>
    <row r="765">
      <c r="A765" s="204"/>
    </row>
    <row r="766">
      <c r="A766" s="204"/>
    </row>
    <row r="767">
      <c r="A767" s="204"/>
    </row>
    <row r="768">
      <c r="A768" s="204"/>
    </row>
    <row r="769">
      <c r="A769" s="204"/>
    </row>
    <row r="770">
      <c r="A770" s="204"/>
    </row>
    <row r="771">
      <c r="A771" s="204"/>
    </row>
    <row r="772">
      <c r="A772" s="204"/>
    </row>
    <row r="773">
      <c r="A773" s="204"/>
    </row>
    <row r="774">
      <c r="A774" s="204"/>
    </row>
    <row r="775">
      <c r="A775" s="204"/>
    </row>
    <row r="776">
      <c r="A776" s="204"/>
    </row>
    <row r="777">
      <c r="A777" s="204"/>
    </row>
    <row r="778">
      <c r="A778" s="204"/>
    </row>
    <row r="779">
      <c r="A779" s="204"/>
    </row>
    <row r="780">
      <c r="A780" s="204"/>
    </row>
    <row r="781">
      <c r="A781" s="204"/>
    </row>
    <row r="782">
      <c r="A782" s="204"/>
    </row>
    <row r="783">
      <c r="A783" s="204"/>
    </row>
    <row r="784">
      <c r="A784" s="204"/>
    </row>
    <row r="785">
      <c r="A785" s="204"/>
    </row>
    <row r="786">
      <c r="A786" s="204"/>
    </row>
    <row r="787">
      <c r="A787" s="204"/>
    </row>
    <row r="788">
      <c r="A788" s="204"/>
    </row>
    <row r="789">
      <c r="A789" s="204"/>
    </row>
    <row r="790">
      <c r="A790" s="204"/>
    </row>
    <row r="791">
      <c r="A791" s="204"/>
    </row>
    <row r="792">
      <c r="A792" s="204"/>
    </row>
    <row r="793">
      <c r="A793" s="204"/>
    </row>
    <row r="794">
      <c r="A794" s="204"/>
    </row>
    <row r="795">
      <c r="A795" s="204"/>
    </row>
    <row r="796">
      <c r="A796" s="204"/>
    </row>
    <row r="797">
      <c r="A797" s="204"/>
    </row>
    <row r="798">
      <c r="A798" s="204"/>
    </row>
    <row r="799">
      <c r="A799" s="204"/>
    </row>
    <row r="800">
      <c r="A800" s="204"/>
    </row>
    <row r="801">
      <c r="A801" s="204"/>
    </row>
    <row r="802">
      <c r="A802" s="204"/>
    </row>
    <row r="803">
      <c r="A803" s="204"/>
    </row>
    <row r="804">
      <c r="A804" s="204"/>
    </row>
    <row r="805">
      <c r="A805" s="204"/>
    </row>
    <row r="806">
      <c r="A806" s="204"/>
    </row>
    <row r="807">
      <c r="A807" s="204"/>
    </row>
    <row r="808">
      <c r="A808" s="204"/>
    </row>
    <row r="809">
      <c r="A809" s="204"/>
    </row>
    <row r="810">
      <c r="A810" s="204"/>
    </row>
    <row r="811">
      <c r="A811" s="204"/>
    </row>
    <row r="812">
      <c r="A812" s="204"/>
    </row>
    <row r="813">
      <c r="A813" s="204"/>
    </row>
    <row r="814">
      <c r="A814" s="204"/>
    </row>
    <row r="815">
      <c r="A815" s="204"/>
    </row>
    <row r="816">
      <c r="A816" s="204"/>
    </row>
    <row r="817">
      <c r="A817" s="204"/>
    </row>
    <row r="818">
      <c r="A818" s="204"/>
    </row>
    <row r="819">
      <c r="A819" s="204"/>
    </row>
    <row r="820">
      <c r="A820" s="204"/>
    </row>
    <row r="821">
      <c r="A821" s="204"/>
    </row>
    <row r="822">
      <c r="A822" s="204"/>
    </row>
    <row r="823">
      <c r="A823" s="204"/>
    </row>
    <row r="824">
      <c r="A824" s="204"/>
    </row>
    <row r="825">
      <c r="A825" s="204"/>
    </row>
    <row r="826">
      <c r="A826" s="204"/>
    </row>
    <row r="827">
      <c r="A827" s="204"/>
    </row>
    <row r="828">
      <c r="A828" s="204"/>
    </row>
    <row r="829">
      <c r="A829" s="204"/>
    </row>
    <row r="830">
      <c r="A830" s="204"/>
    </row>
    <row r="831">
      <c r="A831" s="204"/>
    </row>
    <row r="832">
      <c r="A832" s="204"/>
    </row>
    <row r="833">
      <c r="A833" s="204"/>
    </row>
    <row r="834">
      <c r="A834" s="204"/>
    </row>
    <row r="835">
      <c r="A835" s="204"/>
    </row>
    <row r="836">
      <c r="A836" s="204"/>
    </row>
    <row r="837">
      <c r="A837" s="204"/>
    </row>
    <row r="838">
      <c r="A838" s="204"/>
    </row>
    <row r="839">
      <c r="A839" s="204"/>
    </row>
    <row r="840">
      <c r="A840" s="204"/>
    </row>
    <row r="841">
      <c r="A841" s="204"/>
    </row>
    <row r="842">
      <c r="A842" s="204"/>
    </row>
    <row r="843">
      <c r="A843" s="204"/>
    </row>
    <row r="844">
      <c r="A844" s="204"/>
    </row>
    <row r="845">
      <c r="A845" s="204"/>
    </row>
    <row r="846">
      <c r="A846" s="204"/>
    </row>
    <row r="847">
      <c r="A847" s="204"/>
    </row>
    <row r="848">
      <c r="A848" s="204"/>
    </row>
    <row r="849">
      <c r="A849" s="204"/>
    </row>
    <row r="850">
      <c r="A850" s="204"/>
    </row>
    <row r="851">
      <c r="A851" s="204"/>
    </row>
    <row r="852">
      <c r="A852" s="204"/>
    </row>
    <row r="853">
      <c r="A853" s="204"/>
    </row>
    <row r="854">
      <c r="A854" s="204"/>
    </row>
    <row r="855">
      <c r="A855" s="204"/>
    </row>
    <row r="856">
      <c r="A856" s="204"/>
    </row>
    <row r="857">
      <c r="A857" s="204"/>
    </row>
    <row r="858">
      <c r="A858" s="204"/>
    </row>
    <row r="859">
      <c r="A859" s="204"/>
    </row>
    <row r="860">
      <c r="A860" s="204"/>
    </row>
    <row r="861">
      <c r="A861" s="204"/>
    </row>
    <row r="862">
      <c r="A862" s="204"/>
    </row>
    <row r="863">
      <c r="A863" s="204"/>
    </row>
    <row r="864">
      <c r="A864" s="204"/>
    </row>
    <row r="865">
      <c r="A865" s="204"/>
    </row>
    <row r="866">
      <c r="A866" s="204"/>
    </row>
    <row r="867">
      <c r="A867" s="204"/>
    </row>
    <row r="868">
      <c r="A868" s="204"/>
    </row>
    <row r="869">
      <c r="A869" s="204"/>
    </row>
    <row r="870">
      <c r="A870" s="204"/>
    </row>
    <row r="871">
      <c r="A871" s="204"/>
    </row>
    <row r="872">
      <c r="A872" s="204"/>
    </row>
    <row r="873">
      <c r="A873" s="204"/>
    </row>
    <row r="874">
      <c r="A874" s="204"/>
    </row>
    <row r="875">
      <c r="A875" s="204"/>
    </row>
    <row r="876">
      <c r="A876" s="204"/>
    </row>
    <row r="877">
      <c r="A877" s="204"/>
    </row>
    <row r="878">
      <c r="A878" s="204"/>
    </row>
    <row r="879">
      <c r="A879" s="204"/>
    </row>
    <row r="880">
      <c r="A880" s="204"/>
    </row>
    <row r="881">
      <c r="A881" s="204"/>
    </row>
    <row r="882">
      <c r="A882" s="204"/>
    </row>
    <row r="883">
      <c r="A883" s="204"/>
    </row>
    <row r="884">
      <c r="A884" s="204"/>
    </row>
    <row r="885">
      <c r="A885" s="204"/>
    </row>
    <row r="886">
      <c r="A886" s="204"/>
    </row>
    <row r="887">
      <c r="A887" s="204"/>
    </row>
    <row r="888">
      <c r="A888" s="204"/>
    </row>
    <row r="889">
      <c r="A889" s="204"/>
    </row>
    <row r="890">
      <c r="A890" s="204"/>
    </row>
    <row r="891">
      <c r="A891" s="204"/>
    </row>
    <row r="892">
      <c r="A892" s="204"/>
    </row>
    <row r="893">
      <c r="A893" s="204"/>
    </row>
    <row r="894">
      <c r="A894" s="204"/>
    </row>
    <row r="895">
      <c r="A895" s="204"/>
    </row>
    <row r="896">
      <c r="A896" s="204"/>
    </row>
    <row r="897">
      <c r="A897" s="204"/>
    </row>
    <row r="898">
      <c r="A898" s="204"/>
    </row>
    <row r="899">
      <c r="A899" s="204"/>
    </row>
    <row r="900">
      <c r="A900" s="204"/>
    </row>
    <row r="901">
      <c r="A901" s="204"/>
    </row>
    <row r="902">
      <c r="A902" s="204"/>
    </row>
    <row r="903">
      <c r="A903" s="204"/>
    </row>
    <row r="904">
      <c r="A904" s="204"/>
    </row>
    <row r="905">
      <c r="A905" s="204"/>
    </row>
    <row r="906">
      <c r="A906" s="204"/>
    </row>
    <row r="907">
      <c r="A907" s="204"/>
    </row>
    <row r="908">
      <c r="A908" s="204"/>
    </row>
    <row r="909">
      <c r="A909" s="204"/>
    </row>
    <row r="910">
      <c r="A910" s="204"/>
    </row>
    <row r="911">
      <c r="A911" s="204"/>
    </row>
    <row r="912">
      <c r="A912" s="204"/>
    </row>
    <row r="913">
      <c r="A913" s="204"/>
    </row>
    <row r="914">
      <c r="A914" s="204"/>
    </row>
    <row r="915">
      <c r="A915" s="204"/>
    </row>
    <row r="916">
      <c r="A916" s="204"/>
    </row>
    <row r="917">
      <c r="A917" s="204"/>
    </row>
    <row r="918">
      <c r="A918" s="204"/>
    </row>
    <row r="919">
      <c r="A919" s="204"/>
    </row>
    <row r="920">
      <c r="A920" s="204"/>
    </row>
    <row r="921">
      <c r="A921" s="204"/>
    </row>
    <row r="922">
      <c r="A922" s="204"/>
    </row>
    <row r="923">
      <c r="A923" s="204"/>
    </row>
    <row r="924">
      <c r="A924" s="204"/>
    </row>
    <row r="925">
      <c r="A925" s="204"/>
    </row>
    <row r="926">
      <c r="A926" s="204"/>
    </row>
    <row r="927">
      <c r="A927" s="204"/>
    </row>
    <row r="928">
      <c r="A928" s="204"/>
    </row>
    <row r="929">
      <c r="A929" s="204"/>
    </row>
    <row r="930">
      <c r="A930" s="204"/>
    </row>
    <row r="931">
      <c r="A931" s="204"/>
    </row>
    <row r="932">
      <c r="A932" s="204"/>
    </row>
    <row r="933">
      <c r="A933" s="204"/>
    </row>
    <row r="934">
      <c r="A934" s="204"/>
    </row>
    <row r="935">
      <c r="A935" s="204"/>
    </row>
    <row r="936">
      <c r="A936" s="204"/>
    </row>
    <row r="937">
      <c r="A937" s="204"/>
    </row>
    <row r="938">
      <c r="A938" s="204"/>
    </row>
    <row r="939">
      <c r="A939" s="204"/>
    </row>
    <row r="940">
      <c r="A940" s="204"/>
    </row>
    <row r="941">
      <c r="A941" s="204"/>
    </row>
    <row r="942">
      <c r="A942" s="204"/>
    </row>
    <row r="943">
      <c r="A943" s="204"/>
    </row>
    <row r="944">
      <c r="A944" s="204"/>
    </row>
    <row r="945">
      <c r="A945" s="204"/>
    </row>
    <row r="946">
      <c r="A946" s="204"/>
    </row>
    <row r="947">
      <c r="A947" s="204"/>
    </row>
    <row r="948">
      <c r="A948" s="204"/>
    </row>
    <row r="949">
      <c r="A949" s="204"/>
    </row>
    <row r="950">
      <c r="A950" s="204"/>
    </row>
    <row r="951">
      <c r="A951" s="204"/>
    </row>
    <row r="952">
      <c r="A952" s="204"/>
    </row>
    <row r="953">
      <c r="A953" s="204"/>
    </row>
    <row r="954">
      <c r="A954" s="204"/>
    </row>
    <row r="955">
      <c r="A955" s="204"/>
    </row>
    <row r="956">
      <c r="A956" s="204"/>
    </row>
    <row r="957">
      <c r="A957" s="204"/>
    </row>
    <row r="958">
      <c r="A958" s="204"/>
    </row>
    <row r="959">
      <c r="A959" s="204"/>
    </row>
    <row r="960">
      <c r="A960" s="204"/>
    </row>
    <row r="961">
      <c r="A961" s="204"/>
    </row>
    <row r="962">
      <c r="A962" s="204"/>
    </row>
    <row r="963">
      <c r="A963" s="204"/>
    </row>
    <row r="964">
      <c r="A964" s="204"/>
    </row>
    <row r="965">
      <c r="A965" s="204"/>
    </row>
    <row r="966">
      <c r="A966" s="204"/>
    </row>
    <row r="967">
      <c r="A967" s="204"/>
    </row>
    <row r="968">
      <c r="A968" s="204"/>
    </row>
    <row r="969">
      <c r="A969" s="204"/>
    </row>
    <row r="970">
      <c r="A970" s="204"/>
    </row>
    <row r="971">
      <c r="A971" s="204"/>
    </row>
    <row r="972">
      <c r="A972" s="204"/>
    </row>
    <row r="973">
      <c r="A973" s="204"/>
    </row>
    <row r="974">
      <c r="A974" s="204"/>
    </row>
    <row r="975">
      <c r="A975" s="204"/>
    </row>
    <row r="976">
      <c r="A976" s="204"/>
    </row>
    <row r="977">
      <c r="A977" s="204"/>
    </row>
    <row r="978">
      <c r="A978" s="204"/>
    </row>
    <row r="979">
      <c r="A979" s="204"/>
    </row>
    <row r="980">
      <c r="A980" s="204"/>
    </row>
    <row r="981">
      <c r="A981" s="204"/>
    </row>
    <row r="982">
      <c r="A982" s="204"/>
    </row>
    <row r="983">
      <c r="A983" s="204"/>
    </row>
    <row r="984">
      <c r="A984" s="204"/>
    </row>
    <row r="985">
      <c r="A985" s="204"/>
    </row>
    <row r="986">
      <c r="A986" s="204"/>
    </row>
    <row r="987">
      <c r="A987" s="204"/>
    </row>
    <row r="988">
      <c r="A988" s="204"/>
    </row>
    <row r="989">
      <c r="A989" s="204"/>
    </row>
    <row r="990">
      <c r="A990" s="204"/>
    </row>
    <row r="991">
      <c r="A991" s="204"/>
    </row>
    <row r="992">
      <c r="A992" s="204"/>
    </row>
    <row r="993">
      <c r="A993" s="204"/>
    </row>
    <row r="994">
      <c r="A994" s="204"/>
    </row>
    <row r="995">
      <c r="A995" s="204"/>
    </row>
    <row r="996">
      <c r="A996" s="204"/>
    </row>
    <row r="997">
      <c r="A997" s="204"/>
    </row>
    <row r="998">
      <c r="A998" s="204"/>
    </row>
    <row r="999">
      <c r="A999" s="204"/>
    </row>
    <row r="1000">
      <c r="A1000" s="20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22.0"/>
    <col customWidth="1" min="4" max="8" width="21.57"/>
  </cols>
  <sheetData>
    <row r="1">
      <c r="B1" s="181" t="s">
        <v>705</v>
      </c>
    </row>
    <row r="2">
      <c r="A2" s="182">
        <v>43908.93776677083</v>
      </c>
      <c r="B2" s="108" t="s">
        <v>708</v>
      </c>
    </row>
    <row r="3">
      <c r="A3" s="182">
        <v>43908.95515185186</v>
      </c>
      <c r="B3" s="158">
        <f>Haupt!K99</f>
        <v>77</v>
      </c>
      <c r="C3" s="158">
        <f>Haupt!K35</f>
        <v>51</v>
      </c>
      <c r="D3" s="184" t="s">
        <v>709</v>
      </c>
      <c r="G3" s="184" t="s">
        <v>710</v>
      </c>
    </row>
    <row r="4">
      <c r="A4" s="185">
        <v>43908.993055555555</v>
      </c>
      <c r="C4" s="186" t="s">
        <v>713</v>
      </c>
    </row>
    <row r="5">
      <c r="A5" s="187">
        <f>NOW()</f>
        <v>43911.55406</v>
      </c>
      <c r="B5" s="108" t="s">
        <v>715</v>
      </c>
    </row>
    <row r="6">
      <c r="A6" s="185">
        <v>43909.893055555556</v>
      </c>
      <c r="B6" s="108" t="s">
        <v>718</v>
      </c>
    </row>
    <row r="7">
      <c r="A7" s="188">
        <v>43910.95</v>
      </c>
      <c r="B7" s="108" t="s">
        <v>719</v>
      </c>
    </row>
    <row r="8">
      <c r="A8" s="188"/>
      <c r="B8" s="108"/>
    </row>
    <row r="26">
      <c r="B26" s="108">
        <v>485645.0</v>
      </c>
    </row>
  </sheetData>
  <drawing r:id="rId1"/>
</worksheet>
</file>