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 activeTab="1"/>
  </bookViews>
  <sheets>
    <sheet name="Tabelle1" sheetId="1" r:id="rId1"/>
    <sheet name="Tabelle2" sheetId="2" r:id="rId2"/>
  </sheets>
  <calcPr calcId="152511" iterateDelta="1E-4"/>
</workbook>
</file>

<file path=xl/calcChain.xml><?xml version="1.0" encoding="utf-8"?>
<calcChain xmlns="http://schemas.openxmlformats.org/spreadsheetml/2006/main">
  <c r="E11" i="1" l="1"/>
  <c r="E12" i="1"/>
  <c r="F33" i="1" l="1"/>
  <c r="G33" i="1"/>
  <c r="G35" i="1"/>
  <c r="F32" i="1"/>
  <c r="G32" i="1"/>
  <c r="G29" i="1" l="1"/>
  <c r="G30" i="1"/>
  <c r="G27" i="1"/>
  <c r="G26" i="1"/>
  <c r="G20" i="1"/>
  <c r="G21" i="1"/>
  <c r="G14" i="1"/>
  <c r="G15" i="1"/>
  <c r="G11" i="1"/>
  <c r="G12" i="1"/>
  <c r="G8" i="1"/>
  <c r="G9" i="1"/>
  <c r="F29" i="1"/>
  <c r="F30" i="1"/>
  <c r="F26" i="1"/>
  <c r="F27" i="1"/>
  <c r="F20" i="1"/>
  <c r="F21" i="1"/>
  <c r="F14" i="1"/>
  <c r="F15" i="1"/>
  <c r="F11" i="1"/>
  <c r="F12" i="1"/>
  <c r="F8" i="1"/>
  <c r="F9" i="1"/>
  <c r="C11" i="1" l="1"/>
  <c r="C12" i="1"/>
  <c r="E30" i="1"/>
  <c r="D30" i="1"/>
  <c r="C30" i="1"/>
  <c r="E29" i="1"/>
  <c r="D29" i="1"/>
  <c r="C29" i="1"/>
  <c r="E27" i="1"/>
  <c r="D27" i="1"/>
  <c r="C27" i="1"/>
  <c r="E26" i="1"/>
  <c r="D26" i="1"/>
  <c r="C26" i="1"/>
  <c r="E23" i="1"/>
  <c r="C23" i="1"/>
  <c r="D21" i="1"/>
  <c r="E20" i="1"/>
  <c r="D20" i="1"/>
  <c r="D18" i="1"/>
  <c r="E17" i="1"/>
  <c r="D17" i="1"/>
  <c r="C17" i="1"/>
  <c r="D12" i="1"/>
  <c r="D11" i="1"/>
</calcChain>
</file>

<file path=xl/sharedStrings.xml><?xml version="1.0" encoding="utf-8"?>
<sst xmlns="http://schemas.openxmlformats.org/spreadsheetml/2006/main" count="79" uniqueCount="36">
  <si>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</si>
  <si>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</si>
  <si>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</si>
  <si>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</si>
  <si>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</si>
  <si>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</si>
  <si>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</si>
  <si>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</si>
  <si>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</si>
  <si>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</si>
  <si>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</si>
  <si>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</si>
  <si>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</si>
  <si>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</si>
  <si>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</si>
  <si>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</si>
  <si>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</si>
  <si>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</si>
  <si>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</si>
  <si>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</si>
  <si>
    <t>INTEL</t>
  </si>
  <si>
    <t>Phenom II x6</t>
  </si>
  <si>
    <t>1090T</t>
  </si>
  <si>
    <t>Xeon</t>
  </si>
  <si>
    <t>E5-2670</t>
  </si>
  <si>
    <t>Threads</t>
  </si>
  <si>
    <t>GHz</t>
  </si>
  <si>
    <t>Referance</t>
  </si>
  <si>
    <t>Not parallelized</t>
  </si>
  <si>
    <t>KV 2</t>
  </si>
  <si>
    <t>Thahiti</t>
  </si>
  <si>
    <t>Summe</t>
  </si>
  <si>
    <t>Mittelwert</t>
  </si>
  <si>
    <t>Ergebnis</t>
  </si>
  <si>
    <t>Anzahl</t>
  </si>
  <si>
    <t>Bats: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</si>
</sst>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80000"/>
      <color rgb="FFFF0000"/>
      <color rgb="FF00B050"/>
      <color rgb="FFED7D31"/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0.00</c:formatCode>
                <c:ptCount val="8"/>
                <c:pt idx="0">
                  <c:v>19.013000000000002</c:v>
                </c:pt>
                <c:pt idx="1">
                  <c:v>0.63843366666666668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>
                  <c:v>2.3757225000000002</c:v>
                </c:pt>
                <c:pt idx="7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4576"/>
        <c:axId val="-48815120"/>
      </c:barChart>
      <c:catAx>
        <c:axId val="-4881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5120"/>
        <c:crosses val="autoZero"/>
        <c:auto val="1"/>
        <c:lblAlgn val="ctr"/>
        <c:lblOffset val="100"/>
        <c:noMultiLvlLbl val="1"/>
      </c:catAx>
      <c:valAx>
        <c:axId val="-48815120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-488145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(Tabelle1!$G$9,Tabelle1!$G$12,Tabelle1!$G$15,Tabelle1!$G$21,Tabelle1!$G$27,Tabelle1!$G$30,Tabelle1!$G$33)</c:f>
              <c:numCache>
                <c:formatCode>General</c:formatCode>
                <c:ptCount val="7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0.156558</c:v>
                </c:pt>
                <c:pt idx="4" formatCode="0.00">
                  <c:v>0.15804766666666667</c:v>
                </c:pt>
                <c:pt idx="5" formatCode="0.00">
                  <c:v>0.28774099999999997</c:v>
                </c:pt>
                <c:pt idx="6" formatCode="0.00">
                  <c:v>3.2360066666666673E-2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23408"/>
        <c:axId val="-46428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3.4301499999999998</c:v>
                      </c:pt>
                      <c:pt idx="2" formatCode="0.00">
                        <c:v>0.76924999999999999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2.7390800000000004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(Tabelle1!$F$9,Tabelle1!$F$12,Tabelle1!$F$15,Tabelle1!$F$21,Tabelle1!$F$27,Tabelle1!$F$30,Tabelle1!$F$33)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0.336335</c:v>
                      </c:pt>
                      <c:pt idx="1" formatCode="0.00">
                        <c:v>0.94446533333333338</c:v>
                      </c:pt>
                      <c:pt idx="2" formatCode="0.00">
                        <c:v>0.3609093333333333</c:v>
                      </c:pt>
                      <c:pt idx="3" formatCode="0.00">
                        <c:v>0.59135633333333326</c:v>
                      </c:pt>
                      <c:pt idx="4" formatCode="0.00">
                        <c:v>0.56800899999999999</c:v>
                      </c:pt>
                      <c:pt idx="5" formatCode="0.00">
                        <c:v>0.95830566666666661</c:v>
                      </c:pt>
                      <c:pt idx="6" formatCode="0.00">
                        <c:v>0.11560533333333331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8848"/>
        <c:crosses val="autoZero"/>
        <c:auto val="1"/>
        <c:lblAlgn val="ctr"/>
        <c:lblOffset val="100"/>
        <c:noMultiLvlLbl val="0"/>
      </c:catAx>
      <c:valAx>
        <c:axId val="-46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</a:t>
            </a:r>
            <a:r>
              <a:rPr lang="en-US" baseline="0"/>
              <a:t>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(Tabelle1!$F$8,Tabelle1!$F$11,Tabelle1!$F$14,Tabelle1!$F$20,Tabelle1!$F$26,Tabelle1!$F$29,Tabelle1!$F$32)</c:f>
              <c:numCache>
                <c:formatCode>General</c:formatCode>
                <c:ptCount val="7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2.9464066666666664</c:v>
                </c:pt>
                <c:pt idx="4" formatCode="0.00">
                  <c:v>3.1262899999999996</c:v>
                </c:pt>
                <c:pt idx="5" formatCode="0.00">
                  <c:v>1.8198366666666665</c:v>
                </c:pt>
                <c:pt idx="6" formatCode="0.00">
                  <c:v>14.062533333333334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32656"/>
        <c:axId val="-46422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0.63843366666666668</c:v>
                      </c:pt>
                      <c:pt idx="2" formatCode="0.00">
                        <c:v>2.15306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0.7935812499999999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(Tabelle1!$G$8,Tabelle1!$G$11,Tabelle1!$G$14,Tabelle1!$G$20,Tabelle1!$G$26,Tabelle1!$G$29,Tabelle1!$G$32)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58.801033333333329</c:v>
                      </c:pt>
                      <c:pt idx="1" formatCode="0.00">
                        <c:v>5.7650899999999998</c:v>
                      </c:pt>
                      <c:pt idx="2" formatCode="0.00">
                        <c:v>24.8612</c:v>
                      </c:pt>
                      <c:pt idx="3" formatCode="0.00">
                        <c:v>10.622866666666667</c:v>
                      </c:pt>
                      <c:pt idx="4" formatCode="0.00">
                        <c:v>10.492599999999999</c:v>
                      </c:pt>
                      <c:pt idx="5" formatCode="0.00">
                        <c:v>5.7855733333333346</c:v>
                      </c:pt>
                      <c:pt idx="6" formatCode="0.00">
                        <c:v>50.237900000000003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2320"/>
        <c:crosses val="autoZero"/>
        <c:auto val="1"/>
        <c:lblAlgn val="ctr"/>
        <c:lblOffset val="100"/>
        <c:noMultiLvlLbl val="0"/>
      </c:catAx>
      <c:valAx>
        <c:axId val="-464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(Tabelle1!$F$9,Tabelle1!$F$12,Tabelle1!$F$15,Tabelle1!$F$21,Tabelle1!$F$27,Tabelle1!$F$30,Tabelle1!$F$33)</c:f>
              <c:numCache>
                <c:formatCode>General</c:formatCode>
                <c:ptCount val="7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0.59135633333333326</c:v>
                </c:pt>
                <c:pt idx="4" formatCode="0.00">
                  <c:v>0.56800899999999999</c:v>
                </c:pt>
                <c:pt idx="5" formatCode="0.00">
                  <c:v>0.95830566666666661</c:v>
                </c:pt>
                <c:pt idx="6" formatCode="0.00">
                  <c:v>0.11560533333333331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27760"/>
        <c:axId val="-46421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3.4301499999999998</c:v>
                      </c:pt>
                      <c:pt idx="2" formatCode="0.00">
                        <c:v>0.76924999999999999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2.7390800000000004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(Tabelle1!$G$9,Tabelle1!$G$12,Tabelle1!$G$15,Tabelle1!$G$21,Tabelle1!$G$27,Tabelle1!$G$30,Tabelle1!$G$33)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2.7745933333333334E-2</c:v>
                      </c:pt>
                      <c:pt idx="1" formatCode="0.00">
                        <c:v>0.29635233333333333</c:v>
                      </c:pt>
                      <c:pt idx="2" formatCode="0.00">
                        <c:v>6.5944533333333333E-2</c:v>
                      </c:pt>
                      <c:pt idx="3" formatCode="0.00">
                        <c:v>0.156558</c:v>
                      </c:pt>
                      <c:pt idx="4" formatCode="0.00">
                        <c:v>0.15804766666666667</c:v>
                      </c:pt>
                      <c:pt idx="5" formatCode="0.00">
                        <c:v>0.28774099999999997</c:v>
                      </c:pt>
                      <c:pt idx="6" formatCode="0.00">
                        <c:v>3.2360066666666673E-2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1232"/>
        <c:crosses val="autoZero"/>
        <c:auto val="1"/>
        <c:lblAlgn val="ctr"/>
        <c:lblOffset val="100"/>
        <c:noMultiLvlLbl val="0"/>
      </c:catAx>
      <c:valAx>
        <c:axId val="-464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(Tabelle1!$C$9,Tabelle1!$C$12,Tabelle1!$C$33)</c:f>
              <c:numCache>
                <c:formatCode>General</c:formatCode>
                <c:ptCount val="3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62826315959312E-17"/>
                  <c:y val="5.563791078682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(Tabelle1!$D$9,Tabelle1!$D$12,Tabelle1!$D$33)</c:f>
              <c:numCache>
                <c:formatCode>General</c:formatCode>
                <c:ptCount val="3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(Tabelle1!$E$9,Tabelle1!$E$12,Tabelle1!$E$33)</c:f>
              <c:numCache>
                <c:formatCode>General</c:formatCode>
                <c:ptCount val="3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8832391713747645E-3"/>
                  <c:y val="-1.28385923031025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(Tabelle1!$F$9,Tabelle1!$F$12,Tabelle1!$F$33)</c:f>
              <c:numCache>
                <c:formatCode>General</c:formatCode>
                <c:ptCount val="3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0.11560533333333331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(Tabelle1!$G$9,Tabelle1!$G$12,Tabelle1!$G$33)</c:f>
              <c:numCache>
                <c:formatCode>General</c:formatCode>
                <c:ptCount val="3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3.2360066666666673E-2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73681264"/>
        <c:axId val="-273686704"/>
      </c:barChart>
      <c:catAx>
        <c:axId val="-2736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86704"/>
        <c:crosses val="autoZero"/>
        <c:auto val="1"/>
        <c:lblAlgn val="ctr"/>
        <c:lblOffset val="100"/>
        <c:noMultiLvlLbl val="0"/>
      </c:catAx>
      <c:valAx>
        <c:axId val="-273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v>Tahiti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Tabelle2!$B$5:$AU$5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  <c:pt idx="45">
                  <c:v>16384</c:v>
                </c:pt>
              </c:numCache>
            </c:numRef>
          </c:cat>
          <c:val>
            <c:numRef>
              <c:f>Tabelle2!$B$7:$AU$7</c:f>
              <c:numCache>
                <c:formatCode>General</c:formatCode>
                <c:ptCount val="46"/>
                <c:pt idx="0">
                  <c:v>5.5408799999999998E-3</c:v>
                </c:pt>
                <c:pt idx="1">
                  <c:v>2.3422100000000001E-2</c:v>
                </c:pt>
                <c:pt idx="2">
                  <c:v>9.5552300000000007E-2</c:v>
                </c:pt>
                <c:pt idx="3">
                  <c:v>0.337339</c:v>
                </c:pt>
                <c:pt idx="4">
                  <c:v>0.90450399999999997</c:v>
                </c:pt>
                <c:pt idx="5">
                  <c:v>0.93282900000000002</c:v>
                </c:pt>
                <c:pt idx="6">
                  <c:v>0.91600999999999999</c:v>
                </c:pt>
                <c:pt idx="7">
                  <c:v>0.92445299999999997</c:v>
                </c:pt>
                <c:pt idx="8">
                  <c:v>1.61026</c:v>
                </c:pt>
                <c:pt idx="9">
                  <c:v>1.8747799999999999</c:v>
                </c:pt>
                <c:pt idx="10">
                  <c:v>2.2147899999999998</c:v>
                </c:pt>
                <c:pt idx="11">
                  <c:v>2.20248</c:v>
                </c:pt>
                <c:pt idx="12">
                  <c:v>2.20275</c:v>
                </c:pt>
                <c:pt idx="13">
                  <c:v>1.93919</c:v>
                </c:pt>
                <c:pt idx="14">
                  <c:v>2.17449</c:v>
                </c:pt>
                <c:pt idx="15">
                  <c:v>1.9024700000000001</c:v>
                </c:pt>
                <c:pt idx="16">
                  <c:v>2.34626</c:v>
                </c:pt>
                <c:pt idx="17">
                  <c:v>2.18248</c:v>
                </c:pt>
                <c:pt idx="18">
                  <c:v>2.22695</c:v>
                </c:pt>
                <c:pt idx="19">
                  <c:v>2.2606899999999999</c:v>
                </c:pt>
                <c:pt idx="20">
                  <c:v>3.4471599999999998</c:v>
                </c:pt>
                <c:pt idx="21">
                  <c:v>4.0550699999999997</c:v>
                </c:pt>
                <c:pt idx="22">
                  <c:v>4.1644399999999999</c:v>
                </c:pt>
                <c:pt idx="23">
                  <c:v>3.9754999999999998</c:v>
                </c:pt>
                <c:pt idx="24">
                  <c:v>3.91655</c:v>
                </c:pt>
                <c:pt idx="25">
                  <c:v>4.3037799999999997</c:v>
                </c:pt>
                <c:pt idx="26">
                  <c:v>4.1592000000000002</c:v>
                </c:pt>
                <c:pt idx="27">
                  <c:v>4.0002500000000003</c:v>
                </c:pt>
                <c:pt idx="28">
                  <c:v>4.3012800000000002</c:v>
                </c:pt>
                <c:pt idx="29">
                  <c:v>4.1656300000000002</c:v>
                </c:pt>
                <c:pt idx="30">
                  <c:v>4.4458000000000002</c:v>
                </c:pt>
                <c:pt idx="31">
                  <c:v>4.2327399999999997</c:v>
                </c:pt>
                <c:pt idx="32">
                  <c:v>4.3937499999999998</c:v>
                </c:pt>
                <c:pt idx="33">
                  <c:v>4.8454899999999999</c:v>
                </c:pt>
                <c:pt idx="34">
                  <c:v>4.8556699999999999</c:v>
                </c:pt>
                <c:pt idx="35">
                  <c:v>4.6327499999999997</c:v>
                </c:pt>
                <c:pt idx="36">
                  <c:v>5.1576500000000003</c:v>
                </c:pt>
                <c:pt idx="37">
                  <c:v>5.1847700000000003</c:v>
                </c:pt>
                <c:pt idx="38">
                  <c:v>5.2256400000000003</c:v>
                </c:pt>
                <c:pt idx="39">
                  <c:v>5.14907</c:v>
                </c:pt>
                <c:pt idx="40">
                  <c:v>5.2799500000000004</c:v>
                </c:pt>
                <c:pt idx="41">
                  <c:v>5.97837</c:v>
                </c:pt>
                <c:pt idx="42">
                  <c:v>5.7158800000000003</c:v>
                </c:pt>
                <c:pt idx="43">
                  <c:v>5.5962100000000001</c:v>
                </c:pt>
                <c:pt idx="44">
                  <c:v>5.3292400000000004</c:v>
                </c:pt>
              </c:numCache>
            </c:numRef>
          </c:val>
          <c:smooth val="0"/>
        </c:ser>
        <c:ser>
          <c:idx val="5"/>
          <c:order val="5"/>
          <c:tx>
            <c:v>Barts</c:v>
          </c:tx>
          <c:spPr>
            <a:ln w="34925" cap="rnd">
              <a:solidFill>
                <a:srgbClr val="C8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Tabelle2!$B$5:$AU$5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  <c:pt idx="45">
                  <c:v>16384</c:v>
                </c:pt>
              </c:numCache>
            </c:numRef>
          </c:cat>
          <c:val>
            <c:numRef>
              <c:f>Tabelle2!$B$10:$AQ$10</c:f>
              <c:numCache>
                <c:formatCode>General</c:formatCode>
                <c:ptCount val="42"/>
                <c:pt idx="0">
                  <c:v>5.019E-3</c:v>
                </c:pt>
                <c:pt idx="1">
                  <c:v>2.0990000000000002E-2</c:v>
                </c:pt>
                <c:pt idx="2">
                  <c:v>8.9399999999999993E-2</c:v>
                </c:pt>
                <c:pt idx="3">
                  <c:v>0.31505</c:v>
                </c:pt>
                <c:pt idx="4">
                  <c:v>1.1232500000000001</c:v>
                </c:pt>
                <c:pt idx="5">
                  <c:v>1.0668800000000001</c:v>
                </c:pt>
                <c:pt idx="6">
                  <c:v>0.17849499999999999</c:v>
                </c:pt>
                <c:pt idx="7">
                  <c:v>1.1723699999999999</c:v>
                </c:pt>
                <c:pt idx="8">
                  <c:v>1.49922</c:v>
                </c:pt>
                <c:pt idx="9">
                  <c:v>5.8513099999999998E-2</c:v>
                </c:pt>
                <c:pt idx="10">
                  <c:v>1.83213</c:v>
                </c:pt>
                <c:pt idx="11">
                  <c:v>1.58748</c:v>
                </c:pt>
                <c:pt idx="12">
                  <c:v>1.57826</c:v>
                </c:pt>
                <c:pt idx="13">
                  <c:v>2.2398199999999999</c:v>
                </c:pt>
                <c:pt idx="14">
                  <c:v>1.78939</c:v>
                </c:pt>
                <c:pt idx="15">
                  <c:v>1.9065000000000001</c:v>
                </c:pt>
                <c:pt idx="16">
                  <c:v>2.1084800000000001</c:v>
                </c:pt>
                <c:pt idx="17">
                  <c:v>0.67717499999999997</c:v>
                </c:pt>
                <c:pt idx="18">
                  <c:v>5.8431799999999999E-2</c:v>
                </c:pt>
                <c:pt idx="19">
                  <c:v>1.9411099999999999</c:v>
                </c:pt>
                <c:pt idx="20">
                  <c:v>2.4618000000000002</c:v>
                </c:pt>
                <c:pt idx="21">
                  <c:v>2.6011099999999998</c:v>
                </c:pt>
                <c:pt idx="22">
                  <c:v>2.34083</c:v>
                </c:pt>
                <c:pt idx="23">
                  <c:v>1.1044400000000001</c:v>
                </c:pt>
                <c:pt idx="24">
                  <c:v>2.8807800000000001</c:v>
                </c:pt>
                <c:pt idx="25">
                  <c:v>2.0929799999999998</c:v>
                </c:pt>
                <c:pt idx="26">
                  <c:v>2.7532700000000001</c:v>
                </c:pt>
                <c:pt idx="27">
                  <c:v>2.4075799999999998</c:v>
                </c:pt>
                <c:pt idx="28">
                  <c:v>2.6161400000000001</c:v>
                </c:pt>
                <c:pt idx="29">
                  <c:v>2.6684199999999998</c:v>
                </c:pt>
                <c:pt idx="30">
                  <c:v>5.9329300000000001E-2</c:v>
                </c:pt>
                <c:pt idx="31">
                  <c:v>2.5593699999999999</c:v>
                </c:pt>
                <c:pt idx="32">
                  <c:v>2.94699</c:v>
                </c:pt>
                <c:pt idx="33">
                  <c:v>5.9544E-2</c:v>
                </c:pt>
                <c:pt idx="34">
                  <c:v>1.6210800000000001</c:v>
                </c:pt>
                <c:pt idx="35">
                  <c:v>2.6541399999999999</c:v>
                </c:pt>
                <c:pt idx="36">
                  <c:v>2.5963500000000002</c:v>
                </c:pt>
                <c:pt idx="37">
                  <c:v>0.23222499999999999</c:v>
                </c:pt>
                <c:pt idx="38">
                  <c:v>3.4202300000000001</c:v>
                </c:pt>
                <c:pt idx="39">
                  <c:v>3.2036799999999999</c:v>
                </c:pt>
                <c:pt idx="40">
                  <c:v>3.4894599999999998</c:v>
                </c:pt>
              </c:numCache>
            </c:numRef>
          </c:val>
          <c:smooth val="0"/>
        </c:ser>
        <c:ser>
          <c:idx val="6"/>
          <c:order val="6"/>
          <c:tx>
            <c:v>Tesla</c:v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Tabelle2!$B$13:$AU$13</c:f>
              <c:numCache>
                <c:formatCode>General</c:formatCode>
                <c:ptCount val="46"/>
                <c:pt idx="0">
                  <c:v>1.1166199999999999E-2</c:v>
                </c:pt>
                <c:pt idx="1">
                  <c:v>4.4148199999999999E-2</c:v>
                </c:pt>
                <c:pt idx="2">
                  <c:v>0.164636</c:v>
                </c:pt>
                <c:pt idx="3">
                  <c:v>0.74311099999999997</c:v>
                </c:pt>
                <c:pt idx="4">
                  <c:v>2.4498600000000001</c:v>
                </c:pt>
                <c:pt idx="5">
                  <c:v>2.5259200000000002</c:v>
                </c:pt>
                <c:pt idx="6">
                  <c:v>2.32036</c:v>
                </c:pt>
                <c:pt idx="7">
                  <c:v>2.3388300000000002</c:v>
                </c:pt>
                <c:pt idx="8">
                  <c:v>3.22628</c:v>
                </c:pt>
                <c:pt idx="9">
                  <c:v>2.9894099999999999</c:v>
                </c:pt>
                <c:pt idx="10">
                  <c:v>2.9936600000000002</c:v>
                </c:pt>
                <c:pt idx="11">
                  <c:v>3.1332100000000001</c:v>
                </c:pt>
                <c:pt idx="12">
                  <c:v>3.0511900000000001</c:v>
                </c:pt>
                <c:pt idx="13">
                  <c:v>3.04006</c:v>
                </c:pt>
                <c:pt idx="14">
                  <c:v>3.36266</c:v>
                </c:pt>
                <c:pt idx="15">
                  <c:v>3.0997300000000001</c:v>
                </c:pt>
                <c:pt idx="16">
                  <c:v>3.6686999999999999</c:v>
                </c:pt>
                <c:pt idx="17">
                  <c:v>3.3494199999999998</c:v>
                </c:pt>
                <c:pt idx="18">
                  <c:v>8.8465500000000002E-2</c:v>
                </c:pt>
                <c:pt idx="19">
                  <c:v>3.2538499999999999</c:v>
                </c:pt>
                <c:pt idx="20">
                  <c:v>3.7483200000000001</c:v>
                </c:pt>
                <c:pt idx="21">
                  <c:v>3.31942</c:v>
                </c:pt>
                <c:pt idx="22">
                  <c:v>3.2181500000000001</c:v>
                </c:pt>
                <c:pt idx="23">
                  <c:v>3.8489</c:v>
                </c:pt>
                <c:pt idx="24">
                  <c:v>3.4977499999999999</c:v>
                </c:pt>
                <c:pt idx="25">
                  <c:v>3.4995099999999999</c:v>
                </c:pt>
                <c:pt idx="26">
                  <c:v>3.2401</c:v>
                </c:pt>
                <c:pt idx="27">
                  <c:v>3.8296399999999999</c:v>
                </c:pt>
                <c:pt idx="28">
                  <c:v>3.8532799999999998</c:v>
                </c:pt>
                <c:pt idx="29">
                  <c:v>3.86347</c:v>
                </c:pt>
                <c:pt idx="30">
                  <c:v>8.9053800000000002E-2</c:v>
                </c:pt>
                <c:pt idx="31">
                  <c:v>3.9696400000000001</c:v>
                </c:pt>
                <c:pt idx="32">
                  <c:v>4.1079699999999999</c:v>
                </c:pt>
                <c:pt idx="33">
                  <c:v>8.8708599999999999E-2</c:v>
                </c:pt>
                <c:pt idx="34">
                  <c:v>3.3499699999999999</c:v>
                </c:pt>
                <c:pt idx="35">
                  <c:v>4.2232900000000004</c:v>
                </c:pt>
                <c:pt idx="36">
                  <c:v>3.21231</c:v>
                </c:pt>
                <c:pt idx="37">
                  <c:v>0.16455900000000001</c:v>
                </c:pt>
                <c:pt idx="38">
                  <c:v>3.3492600000000001</c:v>
                </c:pt>
                <c:pt idx="39">
                  <c:v>4.4132999999999996</c:v>
                </c:pt>
                <c:pt idx="40">
                  <c:v>3.3717800000000002</c:v>
                </c:pt>
                <c:pt idx="41">
                  <c:v>3.5147499999999998</c:v>
                </c:pt>
                <c:pt idx="42">
                  <c:v>4.6635099999999996</c:v>
                </c:pt>
                <c:pt idx="43">
                  <c:v>4.0623899999999997</c:v>
                </c:pt>
                <c:pt idx="44">
                  <c:v>0.16372999999999999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258304"/>
        <c:axId val="-1535257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Tabelle2!$B$5:$AU$5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Tabelle2!$B$5:$AQ$5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Tabelle2!$B$6:$AQ$6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9.6318100000000004E-2</c:v>
                      </c:pt>
                      <c:pt idx="1">
                        <c:v>9.6844E-2</c:v>
                      </c:pt>
                      <c:pt idx="2">
                        <c:v>9.6393999999999994E-2</c:v>
                      </c:pt>
                      <c:pt idx="3">
                        <c:v>9.9571000000000007E-2</c:v>
                      </c:pt>
                      <c:pt idx="4">
                        <c:v>0.11032400000000001</c:v>
                      </c:pt>
                      <c:pt idx="5">
                        <c:v>0.111275</c:v>
                      </c:pt>
                      <c:pt idx="6">
                        <c:v>0.109669</c:v>
                      </c:pt>
                      <c:pt idx="7">
                        <c:v>0.109011</c:v>
                      </c:pt>
                      <c:pt idx="8">
                        <c:v>0.12573200000000001</c:v>
                      </c:pt>
                      <c:pt idx="9">
                        <c:v>0.14122699999999999</c:v>
                      </c:pt>
                      <c:pt idx="10">
                        <c:v>0.13062099999999999</c:v>
                      </c:pt>
                      <c:pt idx="11">
                        <c:v>0.132329</c:v>
                      </c:pt>
                      <c:pt idx="12">
                        <c:v>0.13234199999999999</c:v>
                      </c:pt>
                      <c:pt idx="13">
                        <c:v>0.13997299999999999</c:v>
                      </c:pt>
                      <c:pt idx="14">
                        <c:v>0.13356599999999999</c:v>
                      </c:pt>
                      <c:pt idx="15">
                        <c:v>0.14238700000000001</c:v>
                      </c:pt>
                      <c:pt idx="16">
                        <c:v>0.13866899999999999</c:v>
                      </c:pt>
                      <c:pt idx="17">
                        <c:v>0.142571</c:v>
                      </c:pt>
                      <c:pt idx="18">
                        <c:v>0.14111399999999999</c:v>
                      </c:pt>
                      <c:pt idx="19">
                        <c:v>0.139961</c:v>
                      </c:pt>
                      <c:pt idx="20">
                        <c:v>0.15487500000000001</c:v>
                      </c:pt>
                      <c:pt idx="21">
                        <c:v>0.19622500000000001</c:v>
                      </c:pt>
                      <c:pt idx="22">
                        <c:v>0.19957800000000001</c:v>
                      </c:pt>
                      <c:pt idx="23">
                        <c:v>0.20465800000000001</c:v>
                      </c:pt>
                      <c:pt idx="24">
                        <c:v>0.204733</c:v>
                      </c:pt>
                      <c:pt idx="25">
                        <c:v>0.20790500000000001</c:v>
                      </c:pt>
                      <c:pt idx="26">
                        <c:v>0.19908100000000001</c:v>
                      </c:pt>
                      <c:pt idx="27">
                        <c:v>0.204156</c:v>
                      </c:pt>
                      <c:pt idx="28">
                        <c:v>0.20269599999999999</c:v>
                      </c:pt>
                      <c:pt idx="29">
                        <c:v>0.220386</c:v>
                      </c:pt>
                      <c:pt idx="30">
                        <c:v>0.21221899999999999</c:v>
                      </c:pt>
                      <c:pt idx="31">
                        <c:v>0.21756200000000001</c:v>
                      </c:pt>
                      <c:pt idx="32">
                        <c:v>0.30155900000000002</c:v>
                      </c:pt>
                      <c:pt idx="33">
                        <c:v>0.26698899999999998</c:v>
                      </c:pt>
                      <c:pt idx="34">
                        <c:v>0.30341200000000002</c:v>
                      </c:pt>
                      <c:pt idx="35">
                        <c:v>0.27513399999999999</c:v>
                      </c:pt>
                      <c:pt idx="36">
                        <c:v>0.31961299999999998</c:v>
                      </c:pt>
                      <c:pt idx="37">
                        <c:v>0.36530400000000002</c:v>
                      </c:pt>
                      <c:pt idx="38">
                        <c:v>0.46250999999999998</c:v>
                      </c:pt>
                      <c:pt idx="39">
                        <c:v>0.66932899999999995</c:v>
                      </c:pt>
                      <c:pt idx="40">
                        <c:v>0.47188400000000003</c:v>
                      </c:pt>
                      <c:pt idx="41">
                        <c:v>2.0612200000000001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Tabelle2!$B$8:$AQ$8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Tabelle2!$B$9:$AQ$9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9.9056199999999997E-2</c:v>
                      </c:pt>
                      <c:pt idx="1">
                        <c:v>0.106417</c:v>
                      </c:pt>
                      <c:pt idx="2">
                        <c:v>0.10290100000000001</c:v>
                      </c:pt>
                      <c:pt idx="3">
                        <c:v>0.11036899999999999</c:v>
                      </c:pt>
                      <c:pt idx="4">
                        <c:v>0.111274</c:v>
                      </c:pt>
                      <c:pt idx="5">
                        <c:v>0.112979</c:v>
                      </c:pt>
                      <c:pt idx="6">
                        <c:v>0.23264399999999999</c:v>
                      </c:pt>
                      <c:pt idx="7">
                        <c:v>0.11071</c:v>
                      </c:pt>
                      <c:pt idx="8">
                        <c:v>0.122965</c:v>
                      </c:pt>
                      <c:pt idx="9">
                        <c:v>1.7966800000000001</c:v>
                      </c:pt>
                      <c:pt idx="10">
                        <c:v>0.13768900000000001</c:v>
                      </c:pt>
                      <c:pt idx="11">
                        <c:v>0.159217</c:v>
                      </c:pt>
                      <c:pt idx="12">
                        <c:v>0.15651100000000001</c:v>
                      </c:pt>
                      <c:pt idx="13">
                        <c:v>0.13414200000000001</c:v>
                      </c:pt>
                      <c:pt idx="14">
                        <c:v>0.153305</c:v>
                      </c:pt>
                      <c:pt idx="15">
                        <c:v>0.144376</c:v>
                      </c:pt>
                      <c:pt idx="16">
                        <c:v>0.150564</c:v>
                      </c:pt>
                      <c:pt idx="17">
                        <c:v>0.27599000000000001</c:v>
                      </c:pt>
                      <c:pt idx="18">
                        <c:v>2.1975199999999999</c:v>
                      </c:pt>
                      <c:pt idx="19">
                        <c:v>0.15315699999999999</c:v>
                      </c:pt>
                      <c:pt idx="20">
                        <c:v>0.191389</c:v>
                      </c:pt>
                      <c:pt idx="21">
                        <c:v>0.25949899999999998</c:v>
                      </c:pt>
                      <c:pt idx="22">
                        <c:v>0.28839500000000001</c:v>
                      </c:pt>
                      <c:pt idx="23">
                        <c:v>0.48707899999999998</c:v>
                      </c:pt>
                      <c:pt idx="24">
                        <c:v>0.25006899999999999</c:v>
                      </c:pt>
                      <c:pt idx="25">
                        <c:v>0.303929</c:v>
                      </c:pt>
                      <c:pt idx="26">
                        <c:v>0.25919199999999998</c:v>
                      </c:pt>
                      <c:pt idx="27">
                        <c:v>0.27996900000000002</c:v>
                      </c:pt>
                      <c:pt idx="28">
                        <c:v>0.27945199999999998</c:v>
                      </c:pt>
                      <c:pt idx="29">
                        <c:v>0.28987600000000002</c:v>
                      </c:pt>
                      <c:pt idx="30">
                        <c:v>8.4303799999999995</c:v>
                      </c:pt>
                      <c:pt idx="31">
                        <c:v>0.30107</c:v>
                      </c:pt>
                      <c:pt idx="32">
                        <c:v>0.30945400000000001</c:v>
                      </c:pt>
                      <c:pt idx="33">
                        <c:v>12.741300000000001</c:v>
                      </c:pt>
                      <c:pt idx="34">
                        <c:v>0.58611000000000002</c:v>
                      </c:pt>
                      <c:pt idx="35">
                        <c:v>0.41841499999999998</c:v>
                      </c:pt>
                      <c:pt idx="36">
                        <c:v>0.59635000000000005</c:v>
                      </c:pt>
                      <c:pt idx="37">
                        <c:v>5.5910299999999999</c:v>
                      </c:pt>
                      <c:pt idx="38">
                        <c:v>0.64022999999999997</c:v>
                      </c:pt>
                      <c:pt idx="39">
                        <c:v>0.69580500000000001</c:v>
                      </c:pt>
                      <c:pt idx="40">
                        <c:v>0.65119199999999999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352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width and height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57216"/>
        <c:crosses val="autoZero"/>
        <c:auto val="1"/>
        <c:lblAlgn val="ctr"/>
        <c:lblOffset val="100"/>
        <c:noMultiLvlLbl val="0"/>
      </c:catAx>
      <c:valAx>
        <c:axId val="-1535257216"/>
        <c:scaling>
          <c:orientation val="minMax"/>
          <c:max val="6"/>
        </c:scaling>
        <c:delete val="0"/>
        <c:axPos val="l"/>
        <c:majorGridlines>
          <c:spPr>
            <a:ln w="254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58304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Tabelle2!$B$6:$AT$6</c:f>
              <c:numCache>
                <c:formatCode>General</c:formatCode>
                <c:ptCount val="45"/>
                <c:pt idx="0">
                  <c:v>9.6318100000000004E-2</c:v>
                </c:pt>
                <c:pt idx="1">
                  <c:v>9.6844E-2</c:v>
                </c:pt>
                <c:pt idx="2">
                  <c:v>9.6393999999999994E-2</c:v>
                </c:pt>
                <c:pt idx="3">
                  <c:v>9.9571000000000007E-2</c:v>
                </c:pt>
                <c:pt idx="4">
                  <c:v>0.11032400000000001</c:v>
                </c:pt>
                <c:pt idx="5">
                  <c:v>0.111275</c:v>
                </c:pt>
                <c:pt idx="6">
                  <c:v>0.109669</c:v>
                </c:pt>
                <c:pt idx="7">
                  <c:v>0.109011</c:v>
                </c:pt>
                <c:pt idx="8">
                  <c:v>0.12573200000000001</c:v>
                </c:pt>
                <c:pt idx="9">
                  <c:v>0.14122699999999999</c:v>
                </c:pt>
                <c:pt idx="10">
                  <c:v>0.13062099999999999</c:v>
                </c:pt>
                <c:pt idx="11">
                  <c:v>0.132329</c:v>
                </c:pt>
                <c:pt idx="12">
                  <c:v>0.13234199999999999</c:v>
                </c:pt>
                <c:pt idx="13">
                  <c:v>0.13997299999999999</c:v>
                </c:pt>
                <c:pt idx="14">
                  <c:v>0.13356599999999999</c:v>
                </c:pt>
                <c:pt idx="15">
                  <c:v>0.14238700000000001</c:v>
                </c:pt>
                <c:pt idx="16">
                  <c:v>0.13866899999999999</c:v>
                </c:pt>
                <c:pt idx="17">
                  <c:v>0.142571</c:v>
                </c:pt>
                <c:pt idx="18">
                  <c:v>0.14111399999999999</c:v>
                </c:pt>
                <c:pt idx="19">
                  <c:v>0.139961</c:v>
                </c:pt>
                <c:pt idx="20">
                  <c:v>0.15487500000000001</c:v>
                </c:pt>
                <c:pt idx="21">
                  <c:v>0.19622500000000001</c:v>
                </c:pt>
                <c:pt idx="22">
                  <c:v>0.19957800000000001</c:v>
                </c:pt>
                <c:pt idx="23">
                  <c:v>0.20465800000000001</c:v>
                </c:pt>
                <c:pt idx="24">
                  <c:v>0.204733</c:v>
                </c:pt>
                <c:pt idx="25">
                  <c:v>0.20790500000000001</c:v>
                </c:pt>
                <c:pt idx="26">
                  <c:v>0.19908100000000001</c:v>
                </c:pt>
                <c:pt idx="27">
                  <c:v>0.204156</c:v>
                </c:pt>
                <c:pt idx="28">
                  <c:v>0.20269599999999999</c:v>
                </c:pt>
                <c:pt idx="29">
                  <c:v>0.220386</c:v>
                </c:pt>
                <c:pt idx="30">
                  <c:v>0.21221899999999999</c:v>
                </c:pt>
                <c:pt idx="31">
                  <c:v>0.21756200000000001</c:v>
                </c:pt>
                <c:pt idx="32">
                  <c:v>0.30155900000000002</c:v>
                </c:pt>
                <c:pt idx="33">
                  <c:v>0.26698899999999998</c:v>
                </c:pt>
                <c:pt idx="34">
                  <c:v>0.30341200000000002</c:v>
                </c:pt>
                <c:pt idx="35">
                  <c:v>0.27513399999999999</c:v>
                </c:pt>
                <c:pt idx="36">
                  <c:v>0.31961299999999998</c:v>
                </c:pt>
                <c:pt idx="37">
                  <c:v>0.36530400000000002</c:v>
                </c:pt>
                <c:pt idx="38">
                  <c:v>0.46250999999999998</c:v>
                </c:pt>
                <c:pt idx="39">
                  <c:v>0.66932899999999995</c:v>
                </c:pt>
                <c:pt idx="40">
                  <c:v>0.47188400000000003</c:v>
                </c:pt>
                <c:pt idx="41">
                  <c:v>2.0612200000000001</c:v>
                </c:pt>
                <c:pt idx="42">
                  <c:v>3.5881799999999999</c:v>
                </c:pt>
                <c:pt idx="43">
                  <c:v>4.1793199999999997</c:v>
                </c:pt>
                <c:pt idx="44">
                  <c:v>4.6140800000000004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Tabelle2!$B$9:$AT$9</c:f>
              <c:numCache>
                <c:formatCode>General</c:formatCode>
                <c:ptCount val="45"/>
                <c:pt idx="0">
                  <c:v>9.9056199999999997E-2</c:v>
                </c:pt>
                <c:pt idx="1">
                  <c:v>0.106417</c:v>
                </c:pt>
                <c:pt idx="2">
                  <c:v>0.10290100000000001</c:v>
                </c:pt>
                <c:pt idx="3">
                  <c:v>0.11036899999999999</c:v>
                </c:pt>
                <c:pt idx="4">
                  <c:v>0.111274</c:v>
                </c:pt>
                <c:pt idx="5">
                  <c:v>0.112979</c:v>
                </c:pt>
                <c:pt idx="6">
                  <c:v>0.23264399999999999</c:v>
                </c:pt>
                <c:pt idx="7">
                  <c:v>0.11071</c:v>
                </c:pt>
                <c:pt idx="8">
                  <c:v>0.122965</c:v>
                </c:pt>
                <c:pt idx="9">
                  <c:v>1.7966800000000001</c:v>
                </c:pt>
                <c:pt idx="10">
                  <c:v>0.13768900000000001</c:v>
                </c:pt>
                <c:pt idx="11">
                  <c:v>0.159217</c:v>
                </c:pt>
                <c:pt idx="12">
                  <c:v>0.15651100000000001</c:v>
                </c:pt>
                <c:pt idx="13">
                  <c:v>0.13414200000000001</c:v>
                </c:pt>
                <c:pt idx="14">
                  <c:v>0.153305</c:v>
                </c:pt>
                <c:pt idx="15">
                  <c:v>0.144376</c:v>
                </c:pt>
                <c:pt idx="16">
                  <c:v>0.150564</c:v>
                </c:pt>
                <c:pt idx="17">
                  <c:v>0.27599000000000001</c:v>
                </c:pt>
                <c:pt idx="18">
                  <c:v>2.1975199999999999</c:v>
                </c:pt>
                <c:pt idx="19">
                  <c:v>0.15315699999999999</c:v>
                </c:pt>
                <c:pt idx="20">
                  <c:v>0.191389</c:v>
                </c:pt>
                <c:pt idx="21">
                  <c:v>0.25949899999999998</c:v>
                </c:pt>
                <c:pt idx="22">
                  <c:v>0.28839500000000001</c:v>
                </c:pt>
                <c:pt idx="23">
                  <c:v>0.48707899999999998</c:v>
                </c:pt>
                <c:pt idx="24">
                  <c:v>0.25006899999999999</c:v>
                </c:pt>
                <c:pt idx="25">
                  <c:v>0.303929</c:v>
                </c:pt>
                <c:pt idx="26">
                  <c:v>0.25919199999999998</c:v>
                </c:pt>
                <c:pt idx="27">
                  <c:v>0.27996900000000002</c:v>
                </c:pt>
                <c:pt idx="28">
                  <c:v>0.27945199999999998</c:v>
                </c:pt>
                <c:pt idx="29">
                  <c:v>0.28987600000000002</c:v>
                </c:pt>
                <c:pt idx="30">
                  <c:v>8.4303799999999995</c:v>
                </c:pt>
                <c:pt idx="31">
                  <c:v>0.30107</c:v>
                </c:pt>
                <c:pt idx="32">
                  <c:v>0.30945400000000001</c:v>
                </c:pt>
                <c:pt idx="33">
                  <c:v>12.741300000000001</c:v>
                </c:pt>
                <c:pt idx="34">
                  <c:v>0.58611000000000002</c:v>
                </c:pt>
                <c:pt idx="35">
                  <c:v>0.41841499999999998</c:v>
                </c:pt>
                <c:pt idx="36">
                  <c:v>0.59635000000000005</c:v>
                </c:pt>
                <c:pt idx="37">
                  <c:v>5.5910299999999999</c:v>
                </c:pt>
                <c:pt idx="38">
                  <c:v>0.64022999999999997</c:v>
                </c:pt>
                <c:pt idx="39">
                  <c:v>0.69580500000000001</c:v>
                </c:pt>
                <c:pt idx="40">
                  <c:v>0.65119199999999999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Tabelle2!$B$12:$AW$12</c:f>
              <c:numCache>
                <c:formatCode>General</c:formatCode>
                <c:ptCount val="48"/>
                <c:pt idx="0">
                  <c:v>1.9123999999999999E-2</c:v>
                </c:pt>
                <c:pt idx="1">
                  <c:v>2.4823000000000001E-2</c:v>
                </c:pt>
                <c:pt idx="2">
                  <c:v>1.8527100000000001E-2</c:v>
                </c:pt>
                <c:pt idx="3">
                  <c:v>2.6533899999999999E-2</c:v>
                </c:pt>
                <c:pt idx="4">
                  <c:v>1.9039299999999999E-2</c:v>
                </c:pt>
                <c:pt idx="5">
                  <c:v>2.0490000000000001E-2</c:v>
                </c:pt>
                <c:pt idx="6">
                  <c:v>2.9374000000000001E-2</c:v>
                </c:pt>
                <c:pt idx="7">
                  <c:v>2.5696299999999998E-2</c:v>
                </c:pt>
                <c:pt idx="8">
                  <c:v>4.0088100000000002E-2</c:v>
                </c:pt>
                <c:pt idx="9">
                  <c:v>5.1725100000000003E-2</c:v>
                </c:pt>
                <c:pt idx="10">
                  <c:v>5.3771199999999998E-2</c:v>
                </c:pt>
                <c:pt idx="11">
                  <c:v>5.4085000000000001E-2</c:v>
                </c:pt>
                <c:pt idx="12">
                  <c:v>5.2784900000000003E-2</c:v>
                </c:pt>
                <c:pt idx="13">
                  <c:v>4.8189000000000003E-2</c:v>
                </c:pt>
                <c:pt idx="14">
                  <c:v>5.0487799999999999E-2</c:v>
                </c:pt>
                <c:pt idx="15">
                  <c:v>4.7634000000000003E-2</c:v>
                </c:pt>
                <c:pt idx="16">
                  <c:v>5.3466600000000003E-2</c:v>
                </c:pt>
                <c:pt idx="17">
                  <c:v>5.0395000000000002E-2</c:v>
                </c:pt>
                <c:pt idx="18">
                  <c:v>1.4092899999999999</c:v>
                </c:pt>
                <c:pt idx="19">
                  <c:v>5.24021E-2</c:v>
                </c:pt>
                <c:pt idx="20">
                  <c:v>8.6444800000000002E-2</c:v>
                </c:pt>
                <c:pt idx="21">
                  <c:v>0.14962600000000001</c:v>
                </c:pt>
                <c:pt idx="22">
                  <c:v>0.164266</c:v>
                </c:pt>
                <c:pt idx="23">
                  <c:v>0.13971</c:v>
                </c:pt>
                <c:pt idx="24">
                  <c:v>0.15529100000000001</c:v>
                </c:pt>
                <c:pt idx="25">
                  <c:v>0.15013699999999999</c:v>
                </c:pt>
                <c:pt idx="26">
                  <c:v>0.16184200000000001</c:v>
                </c:pt>
                <c:pt idx="27">
                  <c:v>0.13841400000000001</c:v>
                </c:pt>
                <c:pt idx="28">
                  <c:v>0.148282</c:v>
                </c:pt>
                <c:pt idx="29">
                  <c:v>0.16064000000000001</c:v>
                </c:pt>
                <c:pt idx="30">
                  <c:v>5.5718100000000002</c:v>
                </c:pt>
                <c:pt idx="31">
                  <c:v>0.15836500000000001</c:v>
                </c:pt>
                <c:pt idx="32">
                  <c:v>0.18696399999999999</c:v>
                </c:pt>
                <c:pt idx="33">
                  <c:v>8.5270700000000001</c:v>
                </c:pt>
                <c:pt idx="34">
                  <c:v>0.27374799999999999</c:v>
                </c:pt>
                <c:pt idx="35">
                  <c:v>0.22962199999999999</c:v>
                </c:pt>
                <c:pt idx="36">
                  <c:v>0.37350499999999998</c:v>
                </c:pt>
                <c:pt idx="37">
                  <c:v>7.7492599999999996</c:v>
                </c:pt>
                <c:pt idx="38">
                  <c:v>0.57498300000000002</c:v>
                </c:pt>
                <c:pt idx="39">
                  <c:v>0.47492400000000001</c:v>
                </c:pt>
                <c:pt idx="40">
                  <c:v>0.58976200000000001</c:v>
                </c:pt>
                <c:pt idx="41">
                  <c:v>2.2068400000000001</c:v>
                </c:pt>
                <c:pt idx="42">
                  <c:v>2.7793899999999998</c:v>
                </c:pt>
                <c:pt idx="43">
                  <c:v>3.5777199999999998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6415792"/>
        <c:axId val="-1535259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Tabelle2!$B$7:$AT$7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5.5408799999999998E-3</c:v>
                      </c:pt>
                      <c:pt idx="1">
                        <c:v>2.3422100000000001E-2</c:v>
                      </c:pt>
                      <c:pt idx="2">
                        <c:v>9.5552300000000007E-2</c:v>
                      </c:pt>
                      <c:pt idx="3">
                        <c:v>0.337339</c:v>
                      </c:pt>
                      <c:pt idx="4">
                        <c:v>0.90450399999999997</c:v>
                      </c:pt>
                      <c:pt idx="5">
                        <c:v>0.93282900000000002</c:v>
                      </c:pt>
                      <c:pt idx="6">
                        <c:v>0.91600999999999999</c:v>
                      </c:pt>
                      <c:pt idx="7">
                        <c:v>0.92445299999999997</c:v>
                      </c:pt>
                      <c:pt idx="8">
                        <c:v>1.61026</c:v>
                      </c:pt>
                      <c:pt idx="9">
                        <c:v>1.8747799999999999</c:v>
                      </c:pt>
                      <c:pt idx="10">
                        <c:v>2.2147899999999998</c:v>
                      </c:pt>
                      <c:pt idx="11">
                        <c:v>2.20248</c:v>
                      </c:pt>
                      <c:pt idx="12">
                        <c:v>2.20275</c:v>
                      </c:pt>
                      <c:pt idx="13">
                        <c:v>1.93919</c:v>
                      </c:pt>
                      <c:pt idx="14">
                        <c:v>2.17449</c:v>
                      </c:pt>
                      <c:pt idx="15">
                        <c:v>1.9024700000000001</c:v>
                      </c:pt>
                      <c:pt idx="16">
                        <c:v>2.34626</c:v>
                      </c:pt>
                      <c:pt idx="17">
                        <c:v>2.18248</c:v>
                      </c:pt>
                      <c:pt idx="18">
                        <c:v>2.22695</c:v>
                      </c:pt>
                      <c:pt idx="19">
                        <c:v>2.2606899999999999</c:v>
                      </c:pt>
                      <c:pt idx="20">
                        <c:v>3.4471599999999998</c:v>
                      </c:pt>
                      <c:pt idx="21">
                        <c:v>4.0550699999999997</c:v>
                      </c:pt>
                      <c:pt idx="22">
                        <c:v>4.1644399999999999</c:v>
                      </c:pt>
                      <c:pt idx="23">
                        <c:v>3.9754999999999998</c:v>
                      </c:pt>
                      <c:pt idx="24">
                        <c:v>3.91655</c:v>
                      </c:pt>
                      <c:pt idx="25">
                        <c:v>4.3037799999999997</c:v>
                      </c:pt>
                      <c:pt idx="26">
                        <c:v>4.1592000000000002</c:v>
                      </c:pt>
                      <c:pt idx="27">
                        <c:v>4.0002500000000003</c:v>
                      </c:pt>
                      <c:pt idx="28">
                        <c:v>4.3012800000000002</c:v>
                      </c:pt>
                      <c:pt idx="29">
                        <c:v>4.1656300000000002</c:v>
                      </c:pt>
                      <c:pt idx="30">
                        <c:v>4.4458000000000002</c:v>
                      </c:pt>
                      <c:pt idx="31">
                        <c:v>4.2327399999999997</c:v>
                      </c:pt>
                      <c:pt idx="32">
                        <c:v>4.3937499999999998</c:v>
                      </c:pt>
                      <c:pt idx="33">
                        <c:v>4.8454899999999999</c:v>
                      </c:pt>
                      <c:pt idx="34">
                        <c:v>4.8556699999999999</c:v>
                      </c:pt>
                      <c:pt idx="35">
                        <c:v>4.6327499999999997</c:v>
                      </c:pt>
                      <c:pt idx="36">
                        <c:v>5.1576500000000003</c:v>
                      </c:pt>
                      <c:pt idx="37">
                        <c:v>5.1847700000000003</c:v>
                      </c:pt>
                      <c:pt idx="38">
                        <c:v>5.2256400000000003</c:v>
                      </c:pt>
                      <c:pt idx="39">
                        <c:v>5.14907</c:v>
                      </c:pt>
                      <c:pt idx="40">
                        <c:v>5.2799500000000004</c:v>
                      </c:pt>
                      <c:pt idx="41">
                        <c:v>5.97837</c:v>
                      </c:pt>
                      <c:pt idx="42">
                        <c:v>5.7158800000000003</c:v>
                      </c:pt>
                      <c:pt idx="43">
                        <c:v>5.5962100000000001</c:v>
                      </c:pt>
                      <c:pt idx="44">
                        <c:v>5.3292400000000004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Tabelle2!$B$8:$AT$8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Tabelle2!$B$10:$AT$10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5.019E-3</c:v>
                      </c:pt>
                      <c:pt idx="1">
                        <c:v>2.0990000000000002E-2</c:v>
                      </c:pt>
                      <c:pt idx="2">
                        <c:v>8.9399999999999993E-2</c:v>
                      </c:pt>
                      <c:pt idx="3">
                        <c:v>0.31505</c:v>
                      </c:pt>
                      <c:pt idx="4">
                        <c:v>1.1232500000000001</c:v>
                      </c:pt>
                      <c:pt idx="5">
                        <c:v>1.0668800000000001</c:v>
                      </c:pt>
                      <c:pt idx="6">
                        <c:v>0.17849499999999999</c:v>
                      </c:pt>
                      <c:pt idx="7">
                        <c:v>1.1723699999999999</c:v>
                      </c:pt>
                      <c:pt idx="8">
                        <c:v>1.49922</c:v>
                      </c:pt>
                      <c:pt idx="9">
                        <c:v>5.8513099999999998E-2</c:v>
                      </c:pt>
                      <c:pt idx="10">
                        <c:v>1.83213</c:v>
                      </c:pt>
                      <c:pt idx="11">
                        <c:v>1.58748</c:v>
                      </c:pt>
                      <c:pt idx="12">
                        <c:v>1.57826</c:v>
                      </c:pt>
                      <c:pt idx="13">
                        <c:v>2.2398199999999999</c:v>
                      </c:pt>
                      <c:pt idx="14">
                        <c:v>1.78939</c:v>
                      </c:pt>
                      <c:pt idx="15">
                        <c:v>1.9065000000000001</c:v>
                      </c:pt>
                      <c:pt idx="16">
                        <c:v>2.1084800000000001</c:v>
                      </c:pt>
                      <c:pt idx="17">
                        <c:v>0.67717499999999997</c:v>
                      </c:pt>
                      <c:pt idx="18">
                        <c:v>5.8431799999999999E-2</c:v>
                      </c:pt>
                      <c:pt idx="19">
                        <c:v>1.9411099999999999</c:v>
                      </c:pt>
                      <c:pt idx="20">
                        <c:v>2.4618000000000002</c:v>
                      </c:pt>
                      <c:pt idx="21">
                        <c:v>2.6011099999999998</c:v>
                      </c:pt>
                      <c:pt idx="22">
                        <c:v>2.34083</c:v>
                      </c:pt>
                      <c:pt idx="23">
                        <c:v>1.1044400000000001</c:v>
                      </c:pt>
                      <c:pt idx="24">
                        <c:v>2.8807800000000001</c:v>
                      </c:pt>
                      <c:pt idx="25">
                        <c:v>2.0929799999999998</c:v>
                      </c:pt>
                      <c:pt idx="26">
                        <c:v>2.7532700000000001</c:v>
                      </c:pt>
                      <c:pt idx="27">
                        <c:v>2.4075799999999998</c:v>
                      </c:pt>
                      <c:pt idx="28">
                        <c:v>2.6161400000000001</c:v>
                      </c:pt>
                      <c:pt idx="29">
                        <c:v>2.6684199999999998</c:v>
                      </c:pt>
                      <c:pt idx="30">
                        <c:v>5.9329300000000001E-2</c:v>
                      </c:pt>
                      <c:pt idx="31">
                        <c:v>2.5593699999999999</c:v>
                      </c:pt>
                      <c:pt idx="32">
                        <c:v>2.94699</c:v>
                      </c:pt>
                      <c:pt idx="33">
                        <c:v>5.9544E-2</c:v>
                      </c:pt>
                      <c:pt idx="34">
                        <c:v>1.6210800000000001</c:v>
                      </c:pt>
                      <c:pt idx="35">
                        <c:v>2.6541399999999999</c:v>
                      </c:pt>
                      <c:pt idx="36">
                        <c:v>2.5963500000000002</c:v>
                      </c:pt>
                      <c:pt idx="37">
                        <c:v>0.23222499999999999</c:v>
                      </c:pt>
                      <c:pt idx="38">
                        <c:v>3.4202300000000001</c:v>
                      </c:pt>
                      <c:pt idx="39">
                        <c:v>3.2036799999999999</c:v>
                      </c:pt>
                      <c:pt idx="40">
                        <c:v>3.4894599999999998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1.1166199999999999E-2</c:v>
                      </c:pt>
                      <c:pt idx="1">
                        <c:v>4.4148199999999999E-2</c:v>
                      </c:pt>
                      <c:pt idx="2">
                        <c:v>0.164636</c:v>
                      </c:pt>
                      <c:pt idx="3">
                        <c:v>0.74311099999999997</c:v>
                      </c:pt>
                      <c:pt idx="4">
                        <c:v>2.4498600000000001</c:v>
                      </c:pt>
                      <c:pt idx="5">
                        <c:v>2.5259200000000002</c:v>
                      </c:pt>
                      <c:pt idx="6">
                        <c:v>2.32036</c:v>
                      </c:pt>
                      <c:pt idx="7">
                        <c:v>2.3388300000000002</c:v>
                      </c:pt>
                      <c:pt idx="8">
                        <c:v>3.22628</c:v>
                      </c:pt>
                      <c:pt idx="9">
                        <c:v>2.9894099999999999</c:v>
                      </c:pt>
                      <c:pt idx="10">
                        <c:v>2.9936600000000002</c:v>
                      </c:pt>
                      <c:pt idx="11">
                        <c:v>3.1332100000000001</c:v>
                      </c:pt>
                      <c:pt idx="12">
                        <c:v>3.0511900000000001</c:v>
                      </c:pt>
                      <c:pt idx="13">
                        <c:v>3.04006</c:v>
                      </c:pt>
                      <c:pt idx="14">
                        <c:v>3.36266</c:v>
                      </c:pt>
                      <c:pt idx="15">
                        <c:v>3.0997300000000001</c:v>
                      </c:pt>
                      <c:pt idx="16">
                        <c:v>3.6686999999999999</c:v>
                      </c:pt>
                      <c:pt idx="17">
                        <c:v>3.3494199999999998</c:v>
                      </c:pt>
                      <c:pt idx="18">
                        <c:v>8.8465500000000002E-2</c:v>
                      </c:pt>
                      <c:pt idx="19">
                        <c:v>3.2538499999999999</c:v>
                      </c:pt>
                      <c:pt idx="20">
                        <c:v>3.7483200000000001</c:v>
                      </c:pt>
                      <c:pt idx="21">
                        <c:v>3.31942</c:v>
                      </c:pt>
                      <c:pt idx="22">
                        <c:v>3.2181500000000001</c:v>
                      </c:pt>
                      <c:pt idx="23">
                        <c:v>3.8489</c:v>
                      </c:pt>
                      <c:pt idx="24">
                        <c:v>3.4977499999999999</c:v>
                      </c:pt>
                      <c:pt idx="25">
                        <c:v>3.4995099999999999</c:v>
                      </c:pt>
                      <c:pt idx="26">
                        <c:v>3.2401</c:v>
                      </c:pt>
                      <c:pt idx="27">
                        <c:v>3.8296399999999999</c:v>
                      </c:pt>
                      <c:pt idx="28">
                        <c:v>3.8532799999999998</c:v>
                      </c:pt>
                      <c:pt idx="29">
                        <c:v>3.86347</c:v>
                      </c:pt>
                      <c:pt idx="30">
                        <c:v>8.9053800000000002E-2</c:v>
                      </c:pt>
                      <c:pt idx="31">
                        <c:v>3.9696400000000001</c:v>
                      </c:pt>
                      <c:pt idx="32">
                        <c:v>4.1079699999999999</c:v>
                      </c:pt>
                      <c:pt idx="33">
                        <c:v>8.8708599999999999E-2</c:v>
                      </c:pt>
                      <c:pt idx="34">
                        <c:v>3.3499699999999999</c:v>
                      </c:pt>
                      <c:pt idx="35">
                        <c:v>4.2232900000000004</c:v>
                      </c:pt>
                      <c:pt idx="36">
                        <c:v>3.21231</c:v>
                      </c:pt>
                      <c:pt idx="37">
                        <c:v>0.16455900000000001</c:v>
                      </c:pt>
                      <c:pt idx="38">
                        <c:v>3.3492600000000001</c:v>
                      </c:pt>
                      <c:pt idx="39">
                        <c:v>4.4132999999999996</c:v>
                      </c:pt>
                      <c:pt idx="40">
                        <c:v>3.3717800000000002</c:v>
                      </c:pt>
                      <c:pt idx="41">
                        <c:v>3.5147499999999998</c:v>
                      </c:pt>
                      <c:pt idx="42">
                        <c:v>4.6635099999999996</c:v>
                      </c:pt>
                      <c:pt idx="43">
                        <c:v>4.0623899999999997</c:v>
                      </c:pt>
                      <c:pt idx="44">
                        <c:v>0.16372999999999999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59392"/>
        <c:crosses val="autoZero"/>
        <c:auto val="1"/>
        <c:lblAlgn val="ctr"/>
        <c:lblOffset val="100"/>
        <c:noMultiLvlLbl val="0"/>
      </c:catAx>
      <c:valAx>
        <c:axId val="-1535259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(Tabelle1!$C$8,Tabelle1!$C$11,Tabelle1!$C$14,Tabelle1!$C$17,Tabelle1!$C$20,Tabelle1!$C$23,Tabelle1!$C$26,Tabelle1!$C$29)</c:f>
              <c:numCache>
                <c:formatCode>0.00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9136"/>
        <c:axId val="-48804784"/>
      </c:barChart>
      <c:catAx>
        <c:axId val="-4880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4784"/>
        <c:crosses val="autoZero"/>
        <c:auto val="1"/>
        <c:lblAlgn val="ctr"/>
        <c:lblOffset val="100"/>
        <c:noMultiLvlLbl val="1"/>
      </c:catAx>
      <c:valAx>
        <c:axId val="-48804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crossAx val="-48809136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(Tabelle1!$B$8,Tabelle1!$B$11,Tabelle1!$B$14,Tabelle1!$B$17,Tabelle1!$B$20,Tabelle1!$B$26,Tabelle1!$B$29)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(Tabelle1!$D$8,Tabelle1!$D$11,Tabelle1!$D$14,Tabelle1!$D$17,Tabelle1!$D$20,Tabelle1!$D$26,Tabelle1!$D$29)</c:f>
              <c:numCache>
                <c:formatCode>0.00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0.81985074999999996</c:v>
                </c:pt>
                <c:pt idx="6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2400"/>
        <c:axId val="-48813488"/>
      </c:barChart>
      <c:catAx>
        <c:axId val="-48812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3488"/>
        <c:crosses val="autoZero"/>
        <c:auto val="1"/>
        <c:lblAlgn val="ctr"/>
        <c:lblOffset val="100"/>
        <c:noMultiLvlLbl val="1"/>
      </c:catAx>
      <c:valAx>
        <c:axId val="-48813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crossAx val="-4881240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(Tabelle1!$C$8,Tabelle1!$C$11,Tabelle1!$C$14,Tabelle1!$C$17,Tabelle1!$C$20,Tabelle1!$C$23,Tabelle1!$C$26,Tabelle1!$C$29)</c:f>
              <c:numCache>
                <c:formatCode>General</c:formatCode>
                <c:ptCount val="8"/>
                <c:pt idx="0" formatCode="0.00">
                  <c:v>0.53157466669999998</c:v>
                </c:pt>
                <c:pt idx="1" formatCode="0.00">
                  <c:v>0.48299150000000002</c:v>
                </c:pt>
                <c:pt idx="2" formatCode="0.00">
                  <c:v>0.69523500000000005</c:v>
                </c:pt>
                <c:pt idx="3" formatCode="0.00">
                  <c:v>1.0202374999999999</c:v>
                </c:pt>
                <c:pt idx="4" formatCode="0.00">
                  <c:v>0.5261922</c:v>
                </c:pt>
                <c:pt idx="5" formatCode="0.00">
                  <c:v>1.1054575</c:v>
                </c:pt>
                <c:pt idx="6" formatCode="0.00">
                  <c:v>0.64015949999999999</c:v>
                </c:pt>
                <c:pt idx="7" formatCode="0.00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(Tabelle1!$D$8,Tabelle1!$D$11,Tabelle1!$D$14,Tabelle1!$D$17,Tabelle1!$D$20,Tabelle1!$D$23,Tabelle1!$D$26,Tabelle1!$D$29)</c:f>
              <c:numCache>
                <c:formatCode>General</c:formatCode>
                <c:ptCount val="8"/>
                <c:pt idx="0" formatCode="0.00">
                  <c:v>8.1672499999999992</c:v>
                </c:pt>
                <c:pt idx="1" formatCode="0.00">
                  <c:v>0.57916349999999994</c:v>
                </c:pt>
                <c:pt idx="2" formatCode="0.00">
                  <c:v>0.69224300000000005</c:v>
                </c:pt>
                <c:pt idx="3" formatCode="0.00">
                  <c:v>0.65996350000000004</c:v>
                </c:pt>
                <c:pt idx="4" formatCode="0.00">
                  <c:v>0.89916050000000003</c:v>
                </c:pt>
                <c:pt idx="5" formatCode="0.00">
                  <c:v>0</c:v>
                </c:pt>
                <c:pt idx="6" formatCode="0.00">
                  <c:v>0.81985074999999996</c:v>
                </c:pt>
                <c:pt idx="7" formatCode="0.00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General</c:formatCode>
                <c:ptCount val="8"/>
                <c:pt idx="0" formatCode="0.00">
                  <c:v>19.013000000000002</c:v>
                </c:pt>
                <c:pt idx="1" formatCode="0.00">
                  <c:v>0.63843366666666668</c:v>
                </c:pt>
                <c:pt idx="2" formatCode="0.00">
                  <c:v>2.15306</c:v>
                </c:pt>
                <c:pt idx="3" formatCode="0.00">
                  <c:v>1.1096766666666669</c:v>
                </c:pt>
                <c:pt idx="4" formatCode="0.00">
                  <c:v>0.84413766666666668</c:v>
                </c:pt>
                <c:pt idx="5" formatCode="0.00">
                  <c:v>2.954555</c:v>
                </c:pt>
                <c:pt idx="6" formatCode="0.00">
                  <c:v>2.3757225000000002</c:v>
                </c:pt>
                <c:pt idx="7" formatCode="0.00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(Tabelle1!$F$8,Tabelle1!$F$11,Tabelle1!$F$14,Tabelle1!$F$17,Tabelle1!$F$20,Tabelle1!$F$23,Tabelle1!$F$26,Tabelle1!$F$29)</c:f>
              <c:numCache>
                <c:formatCode>General</c:formatCode>
                <c:ptCount val="8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0</c:v>
                </c:pt>
                <c:pt idx="4" formatCode="0.00">
                  <c:v>2.9464066666666664</c:v>
                </c:pt>
                <c:pt idx="5" formatCode="0.00">
                  <c:v>0</c:v>
                </c:pt>
                <c:pt idx="6" formatCode="0.00">
                  <c:v>3.1262899999999996</c:v>
                </c:pt>
                <c:pt idx="7" formatCode="0.00">
                  <c:v>1.8198366666666665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(Tabelle1!$G$8,Tabelle1!$G$11,Tabelle1!$G$14,Tabelle1!$G$17,Tabelle1!$G$20,Tabelle1!$G$23,Tabelle1!$G$26,Tabelle1!$G$29)</c:f>
              <c:numCache>
                <c:formatCode>General</c:formatCode>
                <c:ptCount val="8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0</c:v>
                </c:pt>
                <c:pt idx="4" formatCode="0.00">
                  <c:v>10.622866666666667</c:v>
                </c:pt>
                <c:pt idx="5" formatCode="0.00">
                  <c:v>0</c:v>
                </c:pt>
                <c:pt idx="6" formatCode="0.00">
                  <c:v>10.492599999999999</c:v>
                </c:pt>
                <c:pt idx="7" formatCode="0.00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7504"/>
        <c:axId val="-48804240"/>
      </c:barChart>
      <c:catAx>
        <c:axId val="-4880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4240"/>
        <c:crosses val="autoZero"/>
        <c:auto val="1"/>
        <c:lblAlgn val="ctr"/>
        <c:lblOffset val="100"/>
        <c:noMultiLvlLbl val="1"/>
      </c:catAx>
      <c:valAx>
        <c:axId val="-48804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48807504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0.00</c:formatCode>
                <c:ptCount val="8"/>
                <c:pt idx="0">
                  <c:v>8.5662699999999994E-2</c:v>
                </c:pt>
                <c:pt idx="1">
                  <c:v>3.4301499999999998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>
                  <c:v>0.77546300000000001</c:v>
                </c:pt>
                <c:pt idx="7">
                  <c:v>2.7390800000000004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5872"/>
        <c:axId val="-48802608"/>
      </c:barChart>
      <c:catAx>
        <c:axId val="-4880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2608"/>
        <c:crosses val="autoZero"/>
        <c:auto val="1"/>
        <c:lblAlgn val="ctr"/>
        <c:lblOffset val="100"/>
        <c:noMultiLvlLbl val="1"/>
      </c:catAx>
      <c:valAx>
        <c:axId val="-48802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48805872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(Tabelle1!$C$9,Tabelle1!$C$12,Tabelle1!$C$15,Tabelle1!$C$18,Tabelle1!$C$21,Tabelle1!$C$24,Tabelle1!$C$27,Tabelle1!$C$30)</c:f>
              <c:numCache>
                <c:formatCode>0.00</c:formatCode>
                <c:ptCount val="8"/>
                <c:pt idx="0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1312"/>
        <c:axId val="-48810768"/>
      </c:barChart>
      <c:catAx>
        <c:axId val="-4881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0768"/>
        <c:crosses val="autoZero"/>
        <c:auto val="1"/>
        <c:lblAlgn val="ctr"/>
        <c:lblOffset val="100"/>
        <c:noMultiLvlLbl val="1"/>
      </c:catAx>
      <c:valAx>
        <c:axId val="-488107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crossAx val="-48811312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0.00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2.2293775</c:v>
                </c:pt>
                <c:pt idx="6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5328"/>
        <c:axId val="-48801520"/>
      </c:barChart>
      <c:catAx>
        <c:axId val="-48805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1520"/>
        <c:crosses val="autoZero"/>
        <c:auto val="1"/>
        <c:lblAlgn val="ctr"/>
        <c:lblOffset val="100"/>
        <c:noMultiLvlLbl val="1"/>
      </c:catAx>
      <c:valAx>
        <c:axId val="-48801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488053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(Tabelle1!$C$9,Tabelle1!$C$12,Tabelle1!$C$15,Tabelle1!$C$18,Tabelle1!$C$21,Tabelle1!$C$24,Tabelle1!$C$27,Tabelle1!$C$30)</c:f>
              <c:numCache>
                <c:formatCode>General</c:formatCode>
                <c:ptCount val="8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3.4630000000000001</c:v>
                </c:pt>
                <c:pt idx="3" formatCode="0.00">
                  <c:v>2.4160599999999999</c:v>
                </c:pt>
                <c:pt idx="4" formatCode="0.00">
                  <c:v>4.8210899999999999</c:v>
                </c:pt>
                <c:pt idx="5" formatCode="0.00">
                  <c:v>1.4354499999999999</c:v>
                </c:pt>
                <c:pt idx="6" formatCode="0.00">
                  <c:v>3.8240875000000001</c:v>
                </c:pt>
                <c:pt idx="7" formatCode="0.00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(Tabelle1!$D$9,Tabelle1!$D$12,Tabelle1!$D$15,Tabelle1!$D$18,Tabelle1!$D$21,Tabelle1!$D$24,Tabelle1!$D$27,Tabelle1!$D$30)</c:f>
              <c:numCache>
                <c:formatCode>General</c:formatCode>
                <c:ptCount val="8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2.6963900000000001</c:v>
                </c:pt>
                <c:pt idx="3" formatCode="0.00">
                  <c:v>2.8530249999999997</c:v>
                </c:pt>
                <c:pt idx="4" formatCode="0.00">
                  <c:v>2.0138775</c:v>
                </c:pt>
                <c:pt idx="5" formatCode="0.00">
                  <c:v>0</c:v>
                </c:pt>
                <c:pt idx="6" formatCode="0.00">
                  <c:v>2.2293775</c:v>
                </c:pt>
                <c:pt idx="7" formatCode="0.00">
                  <c:v>3.4846724999999994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General</c:formatCode>
                <c:ptCount val="8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0.76924999999999999</c:v>
                </c:pt>
                <c:pt idx="3" formatCode="0.00">
                  <c:v>1.7616400000000001</c:v>
                </c:pt>
                <c:pt idx="4" formatCode="0.00">
                  <c:v>2.47004</c:v>
                </c:pt>
                <c:pt idx="5" formatCode="0.00">
                  <c:v>0.75661400000000001</c:v>
                </c:pt>
                <c:pt idx="6" formatCode="0.00">
                  <c:v>0.77546300000000001</c:v>
                </c:pt>
                <c:pt idx="7" formatCode="0.00">
                  <c:v>2.7390800000000004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(Tabelle1!$F$9,Tabelle1!$F$12,Tabelle1!$F$15,Tabelle1!$F$18,Tabelle1!$F$21,Tabelle1!$F$24,Tabelle1!$F$27,Tabelle1!$F$30)</c:f>
              <c:numCache>
                <c:formatCode>General</c:formatCode>
                <c:ptCount val="8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</c:v>
                </c:pt>
                <c:pt idx="4" formatCode="0.00">
                  <c:v>0.59135633333333326</c:v>
                </c:pt>
                <c:pt idx="5" formatCode="0.00">
                  <c:v>0</c:v>
                </c:pt>
                <c:pt idx="6" formatCode="0.00">
                  <c:v>0.56800899999999999</c:v>
                </c:pt>
                <c:pt idx="7" formatCode="0.00">
                  <c:v>0.95830566666666661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(Tabelle1!$G$9,Tabelle1!$G$12,Tabelle1!$G$15,Tabelle1!$G$18,Tabelle1!$G$21,Tabelle1!$G$24,Tabelle1!$G$27,Tabelle1!$G$30)</c:f>
              <c:numCache>
                <c:formatCode>General</c:formatCode>
                <c:ptCount val="8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</c:v>
                </c:pt>
                <c:pt idx="4" formatCode="0.00">
                  <c:v>0.156558</c:v>
                </c:pt>
                <c:pt idx="5" formatCode="0.00">
                  <c:v>0</c:v>
                </c:pt>
                <c:pt idx="6" formatCode="0.00">
                  <c:v>0.15804766666666667</c:v>
                </c:pt>
                <c:pt idx="7" formatCode="0.00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173760"/>
        <c:axId val="-49171456"/>
      </c:barChart>
      <c:catAx>
        <c:axId val="-5017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9171456"/>
        <c:crosses val="autoZero"/>
        <c:auto val="1"/>
        <c:lblAlgn val="ctr"/>
        <c:lblOffset val="100"/>
        <c:noMultiLvlLbl val="1"/>
      </c:catAx>
      <c:valAx>
        <c:axId val="-49171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5017376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Runtime</a:t>
            </a:r>
            <a:r>
              <a:rPr lang="en-US" baseline="0"/>
              <a:t>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(Tabelle1!$G$8,Tabelle1!$G$11,Tabelle1!$G$14,Tabelle1!$G$20,Tabelle1!$G$26,Tabelle1!$G$29,Tabelle1!$G$32)</c:f>
              <c:numCache>
                <c:formatCode>General</c:formatCode>
                <c:ptCount val="7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10.622866666666667</c:v>
                </c:pt>
                <c:pt idx="4" formatCode="0.00">
                  <c:v>10.492599999999999</c:v>
                </c:pt>
                <c:pt idx="5" formatCode="0.00">
                  <c:v>5.7855733333333346</c:v>
                </c:pt>
                <c:pt idx="6" formatCode="0.00">
                  <c:v>50.237900000000003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31024"/>
        <c:axId val="-46418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0.63843366666666668</c:v>
                      </c:pt>
                      <c:pt idx="2" formatCode="0.00">
                        <c:v>2.15306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0.7935812499999999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(Tabelle1!$F$8,Tabelle1!$F$11,Tabelle1!$F$14,Tabelle1!$F$20,Tabelle1!$F$26,Tabelle1!$F$29,Tabelle1!$F$32)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5.0288733333333333</c:v>
                      </c:pt>
                      <c:pt idx="1" formatCode="0.00">
                        <c:v>1.9161333333333335</c:v>
                      </c:pt>
                      <c:pt idx="2" formatCode="0.00">
                        <c:v>4.7090099999999993</c:v>
                      </c:pt>
                      <c:pt idx="3" formatCode="0.00">
                        <c:v>2.9464066666666664</c:v>
                      </c:pt>
                      <c:pt idx="4" formatCode="0.00">
                        <c:v>3.1262899999999996</c:v>
                      </c:pt>
                      <c:pt idx="5" formatCode="0.00">
                        <c:v>1.8198366666666665</c:v>
                      </c:pt>
                      <c:pt idx="6" formatCode="0.00">
                        <c:v>14.062533333333334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8512"/>
        <c:crosses val="autoZero"/>
        <c:auto val="1"/>
        <c:lblAlgn val="ctr"/>
        <c:lblOffset val="100"/>
        <c:noMultiLvlLbl val="0"/>
      </c:catAx>
      <c:valAx>
        <c:axId val="-464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310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712740</xdr:colOff>
      <xdr:row>1</xdr:row>
      <xdr:rowOff>81480</xdr:rowOff>
    </xdr:from>
    <xdr:to>
      <xdr:col>28</xdr:col>
      <xdr:colOff>398159</xdr:colOff>
      <xdr:row>23</xdr:row>
      <xdr:rowOff>141300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693660</xdr:colOff>
      <xdr:row>25</xdr:row>
      <xdr:rowOff>143700</xdr:rowOff>
    </xdr:from>
    <xdr:to>
      <xdr:col>28</xdr:col>
      <xdr:colOff>426599</xdr:colOff>
      <xdr:row>50</xdr:row>
      <xdr:rowOff>116340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17520</xdr:colOff>
      <xdr:row>51</xdr:row>
      <xdr:rowOff>7440</xdr:rowOff>
    </xdr:from>
    <xdr:to>
      <xdr:col>28</xdr:col>
      <xdr:colOff>502799</xdr:colOff>
      <xdr:row>71</xdr:row>
      <xdr:rowOff>154740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325723</xdr:colOff>
      <xdr:row>89</xdr:row>
      <xdr:rowOff>139669</xdr:rowOff>
    </xdr:from>
    <xdr:to>
      <xdr:col>18</xdr:col>
      <xdr:colOff>631511</xdr:colOff>
      <xdr:row>128</xdr:row>
      <xdr:rowOff>96469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531900</xdr:colOff>
      <xdr:row>1</xdr:row>
      <xdr:rowOff>148320</xdr:rowOff>
    </xdr:from>
    <xdr:to>
      <xdr:col>37</xdr:col>
      <xdr:colOff>1485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465060</xdr:colOff>
      <xdr:row>25</xdr:row>
      <xdr:rowOff>174960</xdr:rowOff>
    </xdr:from>
    <xdr:to>
      <xdr:col>36</xdr:col>
      <xdr:colOff>645721</xdr:colOff>
      <xdr:row>50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598380</xdr:colOff>
      <xdr:row>50</xdr:row>
      <xdr:rowOff>83580</xdr:rowOff>
    </xdr:from>
    <xdr:to>
      <xdr:col>37</xdr:col>
      <xdr:colOff>1365</xdr:colOff>
      <xdr:row>71</xdr:row>
      <xdr:rowOff>171840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547810</xdr:colOff>
      <xdr:row>50</xdr:row>
      <xdr:rowOff>125814</xdr:rowOff>
    </xdr:from>
    <xdr:to>
      <xdr:col>16</xdr:col>
      <xdr:colOff>366152</xdr:colOff>
      <xdr:row>89</xdr:row>
      <xdr:rowOff>54174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41563</xdr:colOff>
      <xdr:row>72</xdr:row>
      <xdr:rowOff>55418</xdr:rowOff>
    </xdr:from>
    <xdr:to>
      <xdr:col>28</xdr:col>
      <xdr:colOff>512617</xdr:colOff>
      <xdr:row>95</xdr:row>
      <xdr:rowOff>177337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540326</xdr:colOff>
      <xdr:row>72</xdr:row>
      <xdr:rowOff>96981</xdr:rowOff>
    </xdr:from>
    <xdr:to>
      <xdr:col>36</xdr:col>
      <xdr:colOff>706580</xdr:colOff>
      <xdr:row>95</xdr:row>
      <xdr:rowOff>124689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41563</xdr:colOff>
      <xdr:row>95</xdr:row>
      <xdr:rowOff>138546</xdr:rowOff>
    </xdr:from>
    <xdr:to>
      <xdr:col>28</xdr:col>
      <xdr:colOff>457200</xdr:colOff>
      <xdr:row>118</xdr:row>
      <xdr:rowOff>83127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512618</xdr:colOff>
      <xdr:row>95</xdr:row>
      <xdr:rowOff>124691</xdr:rowOff>
    </xdr:from>
    <xdr:to>
      <xdr:col>36</xdr:col>
      <xdr:colOff>637308</xdr:colOff>
      <xdr:row>118</xdr:row>
      <xdr:rowOff>55417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251460</xdr:colOff>
      <xdr:row>26</xdr:row>
      <xdr:rowOff>111760</xdr:rowOff>
    </xdr:from>
    <xdr:to>
      <xdr:col>16</xdr:col>
      <xdr:colOff>342900</xdr:colOff>
      <xdr:row>46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478971</xdr:colOff>
      <xdr:row>18</xdr:row>
      <xdr:rowOff>168729</xdr:rowOff>
    </xdr:from>
    <xdr:to>
      <xdr:col>37</xdr:col>
      <xdr:colOff>762000</xdr:colOff>
      <xdr:row>48</xdr:row>
      <xdr:rowOff>97973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674913</xdr:colOff>
      <xdr:row>14</xdr:row>
      <xdr:rowOff>125185</xdr:rowOff>
    </xdr:from>
    <xdr:to>
      <xdr:col>18</xdr:col>
      <xdr:colOff>272142</xdr:colOff>
      <xdr:row>47</xdr:row>
      <xdr:rowOff>174170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topLeftCell="G27" zoomScale="160" zoomScaleNormal="160" workbookViewId="0">
      <selection activeCell="R34" sqref="R34"/>
    </sheetView>
  </sheetViews>
  <sheetFormatPr baseColWidth="10" defaultColWidth="8.88671875" defaultRowHeight="14.4" x14ac:dyDescent="0.3"/>
  <cols>
    <col min="1" max="5" width="10.5546875"/>
    <col min="6" max="6" width="12.21875" customWidth="1"/>
    <col min="7" max="7" width="12.33203125" bestFit="1" customWidth="1"/>
    <col min="8" max="1027" width="10.5546875"/>
  </cols>
  <sheetData>
    <row r="3" spans="1:8" x14ac:dyDescent="0.3">
      <c r="C3" t="s">
        <v>0</v>
      </c>
      <c r="D3" t="s">
        <v>1</v>
      </c>
      <c r="E3" t="s">
        <v>0</v>
      </c>
      <c r="F3" t="s">
        <v>20</v>
      </c>
      <c r="G3" t="s">
        <v>0</v>
      </c>
    </row>
    <row r="4" spans="1:8" ht="28.8" x14ac:dyDescent="0.3">
      <c r="A4" s="1" t="s">
        <v>2</v>
      </c>
      <c r="B4" s="2"/>
      <c r="C4" t="s">
        <v>3</v>
      </c>
      <c r="D4" t="s">
        <v>4</v>
      </c>
      <c r="E4" t="s">
        <v>5</v>
      </c>
      <c r="F4" t="s">
        <v>24</v>
      </c>
      <c r="G4" t="s">
        <v>22</v>
      </c>
    </row>
    <row r="5" spans="1:8" x14ac:dyDescent="0.3">
      <c r="B5" t="s">
        <v>6</v>
      </c>
      <c r="C5" t="s">
        <v>7</v>
      </c>
      <c r="D5" t="s">
        <v>8</v>
      </c>
      <c r="E5" t="s">
        <v>9</v>
      </c>
      <c r="F5" t="s">
        <v>23</v>
      </c>
      <c r="G5" t="s">
        <v>21</v>
      </c>
    </row>
    <row r="6" spans="1:8" x14ac:dyDescent="0.3">
      <c r="F6">
        <v>32</v>
      </c>
      <c r="G6">
        <v>6</v>
      </c>
      <c r="H6" t="s">
        <v>25</v>
      </c>
    </row>
    <row r="7" spans="1:8" x14ac:dyDescent="0.3">
      <c r="F7">
        <v>2.6</v>
      </c>
      <c r="G7">
        <v>3.2</v>
      </c>
      <c r="H7" t="s">
        <v>26</v>
      </c>
    </row>
    <row r="8" spans="1:8" x14ac:dyDescent="0.3">
      <c r="B8" s="3">
        <v>1</v>
      </c>
      <c r="C8" s="7">
        <v>0.53157466669999998</v>
      </c>
      <c r="D8" s="7">
        <v>8.1672499999999992</v>
      </c>
      <c r="E8" s="7">
        <v>19.013000000000002</v>
      </c>
      <c r="F8" s="7">
        <f>(5.04545+ 5.01575+5.02542)/3</f>
        <v>5.0288733333333333</v>
      </c>
      <c r="G8" s="7">
        <f>(59.0787+58.6633+58.6611)/3</f>
        <v>58.801033333333329</v>
      </c>
      <c r="H8" s="4" t="s">
        <v>10</v>
      </c>
    </row>
    <row r="9" spans="1:8" x14ac:dyDescent="0.3">
      <c r="B9" s="3">
        <v>1</v>
      </c>
      <c r="C9" s="7">
        <v>4.9249099999999997</v>
      </c>
      <c r="D9" s="7">
        <v>0.21723400000000001</v>
      </c>
      <c r="E9" s="7">
        <v>8.5662699999999994E-2</v>
      </c>
      <c r="F9" s="7">
        <f>(0.334904+0.337114+0.336987)/3</f>
        <v>0.336335</v>
      </c>
      <c r="G9" s="7">
        <f>(0.0276139+0.0278119+0.027812)/3</f>
        <v>2.7745933333333334E-2</v>
      </c>
      <c r="H9" s="4" t="s">
        <v>11</v>
      </c>
    </row>
    <row r="10" spans="1:8" x14ac:dyDescent="0.3">
      <c r="B10" s="3"/>
      <c r="C10" s="7"/>
      <c r="D10" s="7"/>
      <c r="E10" s="7"/>
      <c r="F10" s="7"/>
      <c r="G10" s="7"/>
      <c r="H10" s="4"/>
    </row>
    <row r="11" spans="1:8" x14ac:dyDescent="0.3">
      <c r="B11" s="3">
        <v>2</v>
      </c>
      <c r="C11" s="7">
        <f>(0.481526+0.482208+0.4843+0.483932)/4</f>
        <v>0.48299150000000002</v>
      </c>
      <c r="D11" s="7">
        <f>(0.57981+0.57683+0.581912+0.578102)/4</f>
        <v>0.57916349999999994</v>
      </c>
      <c r="E11" s="7">
        <f>( 0.642475+0.631903+0.640923)/3</f>
        <v>0.63843366666666668</v>
      </c>
      <c r="F11" s="7">
        <f>(1.91642+1.87226+1.95972)/3</f>
        <v>1.9161333333333335</v>
      </c>
      <c r="G11" s="7">
        <f>(5.92878+5.70786+5.65863)/3</f>
        <v>5.7650899999999998</v>
      </c>
      <c r="H11" s="4" t="s">
        <v>10</v>
      </c>
    </row>
    <row r="12" spans="1:8" x14ac:dyDescent="0.3">
      <c r="B12" s="3">
        <v>2</v>
      </c>
      <c r="C12" s="7">
        <f>(5.22963+5.24131+5.19444+5.21264)/4</f>
        <v>5.2195049999999998</v>
      </c>
      <c r="D12" s="7">
        <f>(3.34028+3.34108+3.33607+3.33492)/4</f>
        <v>3.3380874999999999</v>
      </c>
      <c r="E12" s="7">
        <f>(3.39082+3.4794+3.42023)/3</f>
        <v>3.4301499999999998</v>
      </c>
      <c r="F12" s="7">
        <f>(0.94405+0.970787+0.918559)/3</f>
        <v>0.94446533333333338</v>
      </c>
      <c r="G12" s="7">
        <f>(0.295786+0.295444+0.297827)/3</f>
        <v>0.29635233333333333</v>
      </c>
      <c r="H12" s="4" t="s">
        <v>11</v>
      </c>
    </row>
    <row r="13" spans="1:8" x14ac:dyDescent="0.3">
      <c r="B13" s="3"/>
      <c r="C13" s="7"/>
      <c r="D13" s="7"/>
      <c r="E13" s="7"/>
      <c r="F13" s="7"/>
      <c r="G13" s="7"/>
      <c r="H13" s="4"/>
    </row>
    <row r="14" spans="1:8" x14ac:dyDescent="0.3">
      <c r="B14" s="3">
        <v>3</v>
      </c>
      <c r="C14" s="7">
        <v>0.69523500000000005</v>
      </c>
      <c r="D14" s="7">
        <v>0.69224300000000005</v>
      </c>
      <c r="E14" s="7">
        <v>2.15306</v>
      </c>
      <c r="F14" s="7">
        <f>(4.80821+4.72045+4.59837)/3</f>
        <v>4.7090099999999993</v>
      </c>
      <c r="G14" s="7">
        <f>(24.8308+24.8794+24.8734)/3</f>
        <v>24.8612</v>
      </c>
      <c r="H14" s="4" t="s">
        <v>10</v>
      </c>
    </row>
    <row r="15" spans="1:8" x14ac:dyDescent="0.3">
      <c r="B15" s="3">
        <v>3</v>
      </c>
      <c r="C15" s="7">
        <v>3.4630000000000001</v>
      </c>
      <c r="D15" s="7">
        <v>2.6963900000000001</v>
      </c>
      <c r="E15" s="7">
        <v>0.76924999999999999</v>
      </c>
      <c r="F15" s="7">
        <f>(0.352992+0.359944+0.369792)/3</f>
        <v>0.3609093333333333</v>
      </c>
      <c r="G15" s="7">
        <f>(0.0660048+0.0659163+0.0659125)/3</f>
        <v>6.5944533333333333E-2</v>
      </c>
      <c r="H15" s="4" t="s">
        <v>11</v>
      </c>
    </row>
    <row r="16" spans="1:8" x14ac:dyDescent="0.3">
      <c r="B16" s="3"/>
      <c r="C16" s="7"/>
      <c r="D16" s="7"/>
      <c r="E16" s="7"/>
      <c r="F16" s="7"/>
      <c r="G16" s="7"/>
      <c r="H16" s="4"/>
    </row>
    <row r="17" spans="2:9" x14ac:dyDescent="0.3">
      <c r="B17" s="3">
        <v>4</v>
      </c>
      <c r="C17" s="7">
        <f>(1.01107+1.0242+1.0322+1.01348)/4</f>
        <v>1.0202374999999999</v>
      </c>
      <c r="D17" s="7">
        <f>(0.661035+0.660433+0.660824+0.657562)/4</f>
        <v>0.65996350000000004</v>
      </c>
      <c r="E17" s="7">
        <f>(1.10844+1.1032+1.11739)/3</f>
        <v>1.1096766666666669</v>
      </c>
      <c r="F17" s="7" t="s">
        <v>16</v>
      </c>
      <c r="G17" s="7" t="s">
        <v>16</v>
      </c>
      <c r="H17" s="4" t="s">
        <v>10</v>
      </c>
      <c r="I17" t="s">
        <v>12</v>
      </c>
    </row>
    <row r="18" spans="2:9" x14ac:dyDescent="0.3">
      <c r="B18" s="3">
        <v>4</v>
      </c>
      <c r="C18" s="7">
        <v>2.4160599999999999</v>
      </c>
      <c r="D18" s="7">
        <f>(2.85531+2.85449+2.84999+2.85231)/4</f>
        <v>2.8530249999999997</v>
      </c>
      <c r="E18" s="7">
        <v>1.7616400000000001</v>
      </c>
      <c r="F18" s="7" t="s">
        <v>16</v>
      </c>
      <c r="G18" s="7" t="s">
        <v>16</v>
      </c>
      <c r="H18" s="4" t="s">
        <v>11</v>
      </c>
    </row>
    <row r="19" spans="2:9" x14ac:dyDescent="0.3">
      <c r="B19" s="3"/>
      <c r="C19" s="7"/>
      <c r="D19" s="7"/>
      <c r="E19" s="7"/>
      <c r="F19" s="7"/>
      <c r="G19" s="7"/>
      <c r="H19" s="4"/>
    </row>
    <row r="20" spans="2:9" x14ac:dyDescent="0.3">
      <c r="B20" s="5" t="s">
        <v>13</v>
      </c>
      <c r="C20" s="7">
        <v>0.5261922</v>
      </c>
      <c r="D20" s="7">
        <f>(0.899913+0.899776+0.895833+0.90112)/4</f>
        <v>0.89916050000000003</v>
      </c>
      <c r="E20" s="7">
        <f>(0.850354+0.842024+0.840035)/3</f>
        <v>0.84413766666666668</v>
      </c>
      <c r="F20" s="7">
        <f>(2.92011+3.04471+2.8744)/3</f>
        <v>2.9464066666666664</v>
      </c>
      <c r="G20" s="7">
        <f>(10.66+10.5578+10.6508)/3</f>
        <v>10.622866666666667</v>
      </c>
      <c r="H20" s="4" t="s">
        <v>10</v>
      </c>
      <c r="I20" t="s">
        <v>14</v>
      </c>
    </row>
    <row r="21" spans="2:9" x14ac:dyDescent="0.3">
      <c r="B21" s="5" t="s">
        <v>13</v>
      </c>
      <c r="C21" s="7">
        <v>4.8210899999999999</v>
      </c>
      <c r="D21" s="7">
        <f>(2.01356+2.01146+2.01594+2.01455)/4</f>
        <v>2.0138775</v>
      </c>
      <c r="E21" s="7">
        <v>2.47004</v>
      </c>
      <c r="F21" s="7">
        <f>(0.595737+0.570898+0.607434)/3</f>
        <v>0.59135633333333326</v>
      </c>
      <c r="G21" s="7">
        <f>(0.155611+0.157066+0.156997)/3</f>
        <v>0.156558</v>
      </c>
      <c r="H21" s="3" t="s">
        <v>11</v>
      </c>
    </row>
    <row r="22" spans="2:9" x14ac:dyDescent="0.3">
      <c r="B22" s="3"/>
      <c r="C22" s="7"/>
      <c r="D22" s="7"/>
      <c r="E22" s="7"/>
      <c r="F22" s="7"/>
      <c r="G22" s="7"/>
    </row>
    <row r="23" spans="2:9" x14ac:dyDescent="0.3">
      <c r="B23" s="5" t="s">
        <v>15</v>
      </c>
      <c r="C23" s="7">
        <f>(1.4547+1.47025+1.49688)/4</f>
        <v>1.1054575</v>
      </c>
      <c r="D23" s="7" t="s">
        <v>16</v>
      </c>
      <c r="E23" s="7">
        <f>(2.33107+2.35205+2.35205+2.48147+2.30158)/4</f>
        <v>2.954555</v>
      </c>
      <c r="F23" s="7" t="s">
        <v>16</v>
      </c>
      <c r="G23" s="7" t="s">
        <v>16</v>
      </c>
      <c r="H23" s="4" t="s">
        <v>10</v>
      </c>
      <c r="I23" t="s">
        <v>17</v>
      </c>
    </row>
    <row r="24" spans="2:9" x14ac:dyDescent="0.3">
      <c r="B24" s="5" t="s">
        <v>15</v>
      </c>
      <c r="C24" s="7">
        <v>1.4354499999999999</v>
      </c>
      <c r="D24" s="7" t="s">
        <v>16</v>
      </c>
      <c r="E24" s="7">
        <v>0.75661400000000001</v>
      </c>
      <c r="F24" s="7" t="s">
        <v>16</v>
      </c>
      <c r="G24" s="7" t="s">
        <v>16</v>
      </c>
      <c r="H24" s="4" t="s">
        <v>11</v>
      </c>
    </row>
    <row r="25" spans="2:9" x14ac:dyDescent="0.3">
      <c r="B25" s="3"/>
      <c r="C25" s="7"/>
      <c r="D25" s="7"/>
      <c r="E25" s="7"/>
      <c r="F25" s="7"/>
      <c r="G25" s="7"/>
    </row>
    <row r="26" spans="2:9" x14ac:dyDescent="0.3">
      <c r="B26" s="3" t="s">
        <v>18</v>
      </c>
      <c r="C26" s="7">
        <f>(0.60382+0.61476+0.604918+0.73714)/4</f>
        <v>0.64015949999999999</v>
      </c>
      <c r="D26" s="7">
        <f>(0.818113+0.823809+0.819304+0.818177)/4</f>
        <v>0.81985074999999996</v>
      </c>
      <c r="E26" s="7">
        <f>(2.56391+2.31429+2.30321+2.32148)/4</f>
        <v>2.3757225000000002</v>
      </c>
      <c r="F26" s="7">
        <f>(2.97241+3.60945+2.79701)/3</f>
        <v>3.1262899999999996</v>
      </c>
      <c r="G26" s="7">
        <f>(10.5706+10.4424+10.4648)/3</f>
        <v>10.492599999999999</v>
      </c>
      <c r="H26" s="3" t="s">
        <v>10</v>
      </c>
    </row>
    <row r="27" spans="2:9" x14ac:dyDescent="0.3">
      <c r="B27" s="3" t="s">
        <v>18</v>
      </c>
      <c r="C27" s="7">
        <f>(3.77988+3.71921+3.76059+4.03667 )/4</f>
        <v>3.8240875000000001</v>
      </c>
      <c r="D27" s="7">
        <f>(2.22981+2.22904+2.22949+2.22917)/4</f>
        <v>2.2293775</v>
      </c>
      <c r="E27" s="7">
        <f>(0.722009+0.794159+0.795563 +0.790121 )/4</f>
        <v>0.77546300000000001</v>
      </c>
      <c r="F27" s="7">
        <f>(0.591431+0.480298+0.632298)/3</f>
        <v>0.56800899999999999</v>
      </c>
      <c r="G27" s="7">
        <f>(0.156844+0.158761+0.158538)/3</f>
        <v>0.15804766666666667</v>
      </c>
      <c r="H27" s="3" t="s">
        <v>11</v>
      </c>
    </row>
    <row r="28" spans="2:9" x14ac:dyDescent="0.3">
      <c r="B28" s="3"/>
      <c r="C28" s="7"/>
      <c r="D28" s="7"/>
      <c r="E28" s="7"/>
      <c r="F28" s="7"/>
      <c r="G28" s="7"/>
      <c r="H28" s="3"/>
    </row>
    <row r="29" spans="2:9" x14ac:dyDescent="0.3">
      <c r="B29" s="3" t="s">
        <v>19</v>
      </c>
      <c r="C29" s="7">
        <f>(0.38893+0.428742+0.411657+0.411178)/4</f>
        <v>0.41012674999999998</v>
      </c>
      <c r="D29" s="7">
        <f>(0.556837+0.555766+0.559186+0.553763)/4</f>
        <v>0.55638799999999999</v>
      </c>
      <c r="E29" s="7">
        <f>(0.770456+0.80318+0.798453+0.802236)/4</f>
        <v>0.7935812499999999</v>
      </c>
      <c r="F29" s="7">
        <f>(1.82445+1.82329+1.81177)/3</f>
        <v>1.8198366666666665</v>
      </c>
      <c r="G29" s="7">
        <f>(5.78958+5.79993+5.76721)/3</f>
        <v>5.7855733333333346</v>
      </c>
      <c r="H29" s="3" t="s">
        <v>10</v>
      </c>
    </row>
    <row r="30" spans="2:9" x14ac:dyDescent="0.3">
      <c r="B30" s="6" t="s">
        <v>19</v>
      </c>
      <c r="C30" s="7">
        <f>(5.94859+5.16703+5.60233+5.71391)/4</f>
        <v>5.6079650000000001</v>
      </c>
      <c r="D30" s="7">
        <f>(3.48563+3.48459+3.48599+3.48248)/4</f>
        <v>3.4846724999999994</v>
      </c>
      <c r="E30" s="8">
        <f>(2.78492+2.71566+2.71721+2.73853)/4</f>
        <v>2.7390800000000004</v>
      </c>
      <c r="F30" s="8">
        <f>(0.957571+0.954979+0.962367)/3</f>
        <v>0.95830566666666661</v>
      </c>
      <c r="G30" s="8">
        <f>(0.287421+0.286989+0.288813)/3</f>
        <v>0.28774099999999997</v>
      </c>
      <c r="H30" s="3" t="s">
        <v>11</v>
      </c>
    </row>
    <row r="31" spans="2:9" x14ac:dyDescent="0.3">
      <c r="C31" s="7"/>
      <c r="D31" s="7"/>
      <c r="E31" s="7"/>
      <c r="F31" s="7"/>
      <c r="G31" s="7"/>
    </row>
    <row r="32" spans="2:9" x14ac:dyDescent="0.3">
      <c r="B32" s="6" t="s">
        <v>27</v>
      </c>
      <c r="C32" s="7" t="s">
        <v>16</v>
      </c>
      <c r="D32" s="7" t="s">
        <v>16</v>
      </c>
      <c r="E32" s="7" t="s">
        <v>16</v>
      </c>
      <c r="F32" s="7">
        <f>(14.0429+14.0905+14.0542)/3</f>
        <v>14.062533333333334</v>
      </c>
      <c r="G32" s="7">
        <f>(50.2407+50.2457+50.2273)/3</f>
        <v>50.237900000000003</v>
      </c>
      <c r="H32" s="3" t="s">
        <v>10</v>
      </c>
      <c r="I32" t="s">
        <v>28</v>
      </c>
    </row>
    <row r="33" spans="2:8" x14ac:dyDescent="0.3">
      <c r="B33" s="6" t="s">
        <v>27</v>
      </c>
      <c r="C33" s="7" t="s">
        <v>16</v>
      </c>
      <c r="D33" s="7" t="s">
        <v>16</v>
      </c>
      <c r="E33" s="7" t="s">
        <v>16</v>
      </c>
      <c r="F33" s="7">
        <f>(((1.15767+1.15376+1.15673)/3)/1000)*100</f>
        <v>0.11560533333333331</v>
      </c>
      <c r="G33" s="7">
        <f>((323583+323550+323669)/3)/10^9*100</f>
        <v>3.2360066666666673E-2</v>
      </c>
      <c r="H33" s="3" t="s">
        <v>11</v>
      </c>
    </row>
    <row r="35" spans="2:8" x14ac:dyDescent="0.3">
      <c r="G35">
        <f>(16257024/(G32/100))/10^9</f>
        <v>3.2360078745329722E-2</v>
      </c>
    </row>
  </sheetData>
  <pageMargins left="0.7" right="0.7" top="0.78749999999999998" bottom="0.78749999999999998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24"/>
  <sheetViews>
    <sheetView tabSelected="1" topLeftCell="Z19" zoomScale="110" zoomScaleNormal="110" workbookViewId="0">
      <selection activeCell="AC40" sqref="AC40"/>
    </sheetView>
  </sheetViews>
  <sheetFormatPr baseColWidth="10" defaultRowHeight="14.4" x14ac:dyDescent="0.3"/>
  <sheetData>
    <row r="4" spans="1:48" x14ac:dyDescent="0.3">
      <c r="A4" t="s">
        <v>29</v>
      </c>
      <c r="B4" t="s">
        <v>30</v>
      </c>
    </row>
    <row r="5" spans="1:48" x14ac:dyDescent="0.3">
      <c r="B5">
        <v>32</v>
      </c>
      <c r="C5">
        <v>64</v>
      </c>
      <c r="D5">
        <v>128</v>
      </c>
      <c r="E5">
        <v>256</v>
      </c>
      <c r="F5">
        <v>512</v>
      </c>
      <c r="G5">
        <v>514</v>
      </c>
      <c r="H5">
        <v>516</v>
      </c>
      <c r="I5">
        <v>517</v>
      </c>
      <c r="J5">
        <v>754</v>
      </c>
      <c r="K5">
        <v>999</v>
      </c>
      <c r="L5">
        <v>1001</v>
      </c>
      <c r="M5">
        <v>1024</v>
      </c>
      <c r="N5">
        <v>1025</v>
      </c>
      <c r="O5">
        <v>1026</v>
      </c>
      <c r="P5">
        <v>1027</v>
      </c>
      <c r="Q5">
        <v>1028</v>
      </c>
      <c r="R5">
        <v>1109</v>
      </c>
      <c r="S5">
        <v>1110</v>
      </c>
      <c r="T5">
        <v>1111</v>
      </c>
      <c r="U5">
        <v>1112</v>
      </c>
      <c r="V5">
        <v>1500</v>
      </c>
      <c r="W5">
        <v>2000</v>
      </c>
      <c r="X5">
        <v>2046</v>
      </c>
      <c r="Y5">
        <v>2047</v>
      </c>
      <c r="Z5">
        <v>2048</v>
      </c>
      <c r="AA5">
        <v>2049</v>
      </c>
      <c r="AB5">
        <v>2050</v>
      </c>
      <c r="AC5">
        <v>2052</v>
      </c>
      <c r="AD5">
        <v>2111</v>
      </c>
      <c r="AE5">
        <v>2222</v>
      </c>
      <c r="AF5">
        <v>2223</v>
      </c>
      <c r="AG5">
        <v>2224</v>
      </c>
      <c r="AH5">
        <v>2412</v>
      </c>
      <c r="AI5">
        <v>2743</v>
      </c>
      <c r="AJ5">
        <v>2744</v>
      </c>
      <c r="AK5">
        <v>2745</v>
      </c>
      <c r="AL5">
        <v>3178</v>
      </c>
      <c r="AM5">
        <v>3556</v>
      </c>
      <c r="AN5">
        <v>4034</v>
      </c>
      <c r="AO5">
        <v>4096</v>
      </c>
      <c r="AP5">
        <v>4098</v>
      </c>
      <c r="AQ5">
        <v>8192</v>
      </c>
      <c r="AR5">
        <v>10384</v>
      </c>
      <c r="AS5">
        <v>11111</v>
      </c>
      <c r="AT5">
        <v>11584</v>
      </c>
      <c r="AU5">
        <v>16384</v>
      </c>
    </row>
    <row r="6" spans="1:48" x14ac:dyDescent="0.3">
      <c r="B6">
        <v>9.6318100000000004E-2</v>
      </c>
      <c r="C6">
        <v>9.6844E-2</v>
      </c>
      <c r="D6">
        <v>9.6393999999999994E-2</v>
      </c>
      <c r="E6">
        <v>9.9571000000000007E-2</v>
      </c>
      <c r="F6">
        <v>0.11032400000000001</v>
      </c>
      <c r="G6">
        <v>0.111275</v>
      </c>
      <c r="H6">
        <v>0.109669</v>
      </c>
      <c r="I6">
        <v>0.109011</v>
      </c>
      <c r="J6">
        <v>0.12573200000000001</v>
      </c>
      <c r="K6">
        <v>0.14122699999999999</v>
      </c>
      <c r="L6">
        <v>0.13062099999999999</v>
      </c>
      <c r="M6">
        <v>0.132329</v>
      </c>
      <c r="N6">
        <v>0.13234199999999999</v>
      </c>
      <c r="O6">
        <v>0.13997299999999999</v>
      </c>
      <c r="P6">
        <v>0.13356599999999999</v>
      </c>
      <c r="Q6">
        <v>0.14238700000000001</v>
      </c>
      <c r="R6">
        <v>0.13866899999999999</v>
      </c>
      <c r="S6">
        <v>0.142571</v>
      </c>
      <c r="T6">
        <v>0.14111399999999999</v>
      </c>
      <c r="U6">
        <v>0.139961</v>
      </c>
      <c r="V6">
        <v>0.15487500000000001</v>
      </c>
      <c r="W6">
        <v>0.19622500000000001</v>
      </c>
      <c r="X6">
        <v>0.19957800000000001</v>
      </c>
      <c r="Y6">
        <v>0.20465800000000001</v>
      </c>
      <c r="Z6">
        <v>0.204733</v>
      </c>
      <c r="AA6">
        <v>0.20790500000000001</v>
      </c>
      <c r="AB6">
        <v>0.19908100000000001</v>
      </c>
      <c r="AC6">
        <v>0.204156</v>
      </c>
      <c r="AD6">
        <v>0.20269599999999999</v>
      </c>
      <c r="AE6">
        <v>0.220386</v>
      </c>
      <c r="AF6">
        <v>0.21221899999999999</v>
      </c>
      <c r="AG6">
        <v>0.21756200000000001</v>
      </c>
      <c r="AH6">
        <v>0.30155900000000002</v>
      </c>
      <c r="AI6">
        <v>0.26698899999999998</v>
      </c>
      <c r="AJ6">
        <v>0.30341200000000002</v>
      </c>
      <c r="AK6">
        <v>0.27513399999999999</v>
      </c>
      <c r="AL6">
        <v>0.31961299999999998</v>
      </c>
      <c r="AM6">
        <v>0.36530400000000002</v>
      </c>
      <c r="AN6">
        <v>0.46250999999999998</v>
      </c>
      <c r="AO6">
        <v>0.66932899999999995</v>
      </c>
      <c r="AP6">
        <v>0.47188400000000003</v>
      </c>
      <c r="AQ6">
        <v>2.0612200000000001</v>
      </c>
      <c r="AR6">
        <v>3.5881799999999999</v>
      </c>
      <c r="AS6">
        <v>4.1793199999999997</v>
      </c>
      <c r="AT6">
        <v>4.6140800000000004</v>
      </c>
      <c r="AV6" t="s">
        <v>10</v>
      </c>
    </row>
    <row r="7" spans="1:48" x14ac:dyDescent="0.3">
      <c r="B7">
        <v>5.5408799999999998E-3</v>
      </c>
      <c r="C7">
        <v>2.3422100000000001E-2</v>
      </c>
      <c r="D7">
        <v>9.5552300000000007E-2</v>
      </c>
      <c r="E7">
        <v>0.337339</v>
      </c>
      <c r="F7">
        <v>0.90450399999999997</v>
      </c>
      <c r="G7">
        <v>0.93282900000000002</v>
      </c>
      <c r="H7">
        <v>0.91600999999999999</v>
      </c>
      <c r="I7">
        <v>0.92445299999999997</v>
      </c>
      <c r="J7">
        <v>1.61026</v>
      </c>
      <c r="K7">
        <v>1.8747799999999999</v>
      </c>
      <c r="L7">
        <v>2.2147899999999998</v>
      </c>
      <c r="M7">
        <v>2.20248</v>
      </c>
      <c r="N7">
        <v>2.20275</v>
      </c>
      <c r="O7">
        <v>1.93919</v>
      </c>
      <c r="P7">
        <v>2.17449</v>
      </c>
      <c r="Q7">
        <v>1.9024700000000001</v>
      </c>
      <c r="R7">
        <v>2.34626</v>
      </c>
      <c r="S7">
        <v>2.18248</v>
      </c>
      <c r="T7">
        <v>2.22695</v>
      </c>
      <c r="U7">
        <v>2.2606899999999999</v>
      </c>
      <c r="V7">
        <v>3.4471599999999998</v>
      </c>
      <c r="W7">
        <v>4.0550699999999997</v>
      </c>
      <c r="X7">
        <v>4.1644399999999999</v>
      </c>
      <c r="Y7">
        <v>3.9754999999999998</v>
      </c>
      <c r="Z7">
        <v>3.91655</v>
      </c>
      <c r="AA7">
        <v>4.3037799999999997</v>
      </c>
      <c r="AB7">
        <v>4.1592000000000002</v>
      </c>
      <c r="AC7">
        <v>4.0002500000000003</v>
      </c>
      <c r="AD7">
        <v>4.3012800000000002</v>
      </c>
      <c r="AE7">
        <v>4.1656300000000002</v>
      </c>
      <c r="AF7">
        <v>4.4458000000000002</v>
      </c>
      <c r="AG7">
        <v>4.2327399999999997</v>
      </c>
      <c r="AH7">
        <v>4.3937499999999998</v>
      </c>
      <c r="AI7">
        <v>4.8454899999999999</v>
      </c>
      <c r="AJ7">
        <v>4.8556699999999999</v>
      </c>
      <c r="AK7">
        <v>4.6327499999999997</v>
      </c>
      <c r="AL7">
        <v>5.1576500000000003</v>
      </c>
      <c r="AM7">
        <v>5.1847700000000003</v>
      </c>
      <c r="AN7">
        <v>5.2256400000000003</v>
      </c>
      <c r="AO7">
        <v>5.14907</v>
      </c>
      <c r="AP7">
        <v>5.2799500000000004</v>
      </c>
      <c r="AQ7">
        <v>5.97837</v>
      </c>
      <c r="AR7">
        <v>5.7158800000000003</v>
      </c>
      <c r="AS7">
        <v>5.5962100000000001</v>
      </c>
      <c r="AT7">
        <v>5.3292400000000004</v>
      </c>
      <c r="AV7" t="s">
        <v>11</v>
      </c>
    </row>
    <row r="8" spans="1:48" x14ac:dyDescent="0.3">
      <c r="B8" t="s">
        <v>35</v>
      </c>
    </row>
    <row r="9" spans="1:48" x14ac:dyDescent="0.3">
      <c r="B9">
        <v>9.9056199999999997E-2</v>
      </c>
      <c r="C9">
        <v>0.106417</v>
      </c>
      <c r="D9">
        <v>0.10290100000000001</v>
      </c>
      <c r="E9">
        <v>0.11036899999999999</v>
      </c>
      <c r="F9">
        <v>0.111274</v>
      </c>
      <c r="G9">
        <v>0.112979</v>
      </c>
      <c r="H9">
        <v>0.23264399999999999</v>
      </c>
      <c r="I9">
        <v>0.11071</v>
      </c>
      <c r="J9">
        <v>0.122965</v>
      </c>
      <c r="K9">
        <v>1.7966800000000001</v>
      </c>
      <c r="L9">
        <v>0.13768900000000001</v>
      </c>
      <c r="M9">
        <v>0.159217</v>
      </c>
      <c r="N9">
        <v>0.15651100000000001</v>
      </c>
      <c r="O9">
        <v>0.13414200000000001</v>
      </c>
      <c r="P9">
        <v>0.153305</v>
      </c>
      <c r="Q9">
        <v>0.144376</v>
      </c>
      <c r="R9">
        <v>0.150564</v>
      </c>
      <c r="S9">
        <v>0.27599000000000001</v>
      </c>
      <c r="T9">
        <v>2.1975199999999999</v>
      </c>
      <c r="U9">
        <v>0.15315699999999999</v>
      </c>
      <c r="V9">
        <v>0.191389</v>
      </c>
      <c r="W9">
        <v>0.25949899999999998</v>
      </c>
      <c r="X9">
        <v>0.28839500000000001</v>
      </c>
      <c r="Y9">
        <v>0.48707899999999998</v>
      </c>
      <c r="Z9">
        <v>0.25006899999999999</v>
      </c>
      <c r="AA9">
        <v>0.303929</v>
      </c>
      <c r="AB9">
        <v>0.25919199999999998</v>
      </c>
      <c r="AC9">
        <v>0.27996900000000002</v>
      </c>
      <c r="AD9">
        <v>0.27945199999999998</v>
      </c>
      <c r="AE9">
        <v>0.28987600000000002</v>
      </c>
      <c r="AF9">
        <v>8.4303799999999995</v>
      </c>
      <c r="AG9">
        <v>0.30107</v>
      </c>
      <c r="AH9">
        <v>0.30945400000000001</v>
      </c>
      <c r="AI9">
        <v>12.741300000000001</v>
      </c>
      <c r="AJ9">
        <v>0.58611000000000002</v>
      </c>
      <c r="AK9">
        <v>0.41841499999999998</v>
      </c>
      <c r="AL9">
        <v>0.59635000000000005</v>
      </c>
      <c r="AM9">
        <v>5.5910299999999999</v>
      </c>
      <c r="AN9">
        <v>0.64022999999999997</v>
      </c>
      <c r="AO9">
        <v>0.69580500000000001</v>
      </c>
      <c r="AP9">
        <v>0.65119199999999999</v>
      </c>
      <c r="AV9" t="s">
        <v>10</v>
      </c>
    </row>
    <row r="10" spans="1:48" x14ac:dyDescent="0.3">
      <c r="B10">
        <v>5.019E-3</v>
      </c>
      <c r="C10">
        <v>2.0990000000000002E-2</v>
      </c>
      <c r="D10">
        <v>8.9399999999999993E-2</v>
      </c>
      <c r="E10">
        <v>0.31505</v>
      </c>
      <c r="F10">
        <v>1.1232500000000001</v>
      </c>
      <c r="G10">
        <v>1.0668800000000001</v>
      </c>
      <c r="H10">
        <v>0.17849499999999999</v>
      </c>
      <c r="I10">
        <v>1.1723699999999999</v>
      </c>
      <c r="J10">
        <v>1.49922</v>
      </c>
      <c r="K10">
        <v>5.8513099999999998E-2</v>
      </c>
      <c r="L10">
        <v>1.83213</v>
      </c>
      <c r="M10">
        <v>1.58748</v>
      </c>
      <c r="N10">
        <v>1.57826</v>
      </c>
      <c r="O10">
        <v>2.2398199999999999</v>
      </c>
      <c r="P10">
        <v>1.78939</v>
      </c>
      <c r="Q10">
        <v>1.9065000000000001</v>
      </c>
      <c r="R10">
        <v>2.1084800000000001</v>
      </c>
      <c r="S10">
        <v>0.67717499999999997</v>
      </c>
      <c r="T10">
        <v>5.8431799999999999E-2</v>
      </c>
      <c r="U10">
        <v>1.9411099999999999</v>
      </c>
      <c r="V10">
        <v>2.4618000000000002</v>
      </c>
      <c r="W10">
        <v>2.6011099999999998</v>
      </c>
      <c r="X10">
        <v>2.34083</v>
      </c>
      <c r="Y10">
        <v>1.1044400000000001</v>
      </c>
      <c r="Z10">
        <v>2.8807800000000001</v>
      </c>
      <c r="AA10">
        <v>2.0929799999999998</v>
      </c>
      <c r="AB10">
        <v>2.7532700000000001</v>
      </c>
      <c r="AC10">
        <v>2.4075799999999998</v>
      </c>
      <c r="AD10">
        <v>2.6161400000000001</v>
      </c>
      <c r="AE10">
        <v>2.6684199999999998</v>
      </c>
      <c r="AF10">
        <v>5.9329300000000001E-2</v>
      </c>
      <c r="AG10">
        <v>2.5593699999999999</v>
      </c>
      <c r="AH10">
        <v>2.94699</v>
      </c>
      <c r="AI10">
        <v>5.9544E-2</v>
      </c>
      <c r="AJ10">
        <v>1.6210800000000001</v>
      </c>
      <c r="AK10">
        <v>2.6541399999999999</v>
      </c>
      <c r="AL10">
        <v>2.5963500000000002</v>
      </c>
      <c r="AM10">
        <v>0.23222499999999999</v>
      </c>
      <c r="AN10">
        <v>3.4202300000000001</v>
      </c>
      <c r="AO10">
        <v>3.2036799999999999</v>
      </c>
      <c r="AP10">
        <v>3.4894599999999998</v>
      </c>
      <c r="AV10" t="s">
        <v>11</v>
      </c>
    </row>
    <row r="11" spans="1:48" x14ac:dyDescent="0.3">
      <c r="B11" t="s">
        <v>8</v>
      </c>
    </row>
    <row r="12" spans="1:48" x14ac:dyDescent="0.3">
      <c r="B12">
        <v>1.9123999999999999E-2</v>
      </c>
      <c r="C12">
        <v>2.4823000000000001E-2</v>
      </c>
      <c r="D12">
        <v>1.8527100000000001E-2</v>
      </c>
      <c r="E12">
        <v>2.6533899999999999E-2</v>
      </c>
      <c r="F12">
        <v>1.9039299999999999E-2</v>
      </c>
      <c r="G12">
        <v>2.0490000000000001E-2</v>
      </c>
      <c r="H12">
        <v>2.9374000000000001E-2</v>
      </c>
      <c r="I12">
        <v>2.5696299999999998E-2</v>
      </c>
      <c r="J12">
        <v>4.0088100000000002E-2</v>
      </c>
      <c r="K12">
        <v>5.1725100000000003E-2</v>
      </c>
      <c r="L12">
        <v>5.3771199999999998E-2</v>
      </c>
      <c r="M12">
        <v>5.4085000000000001E-2</v>
      </c>
      <c r="N12">
        <v>5.2784900000000003E-2</v>
      </c>
      <c r="O12">
        <v>4.8189000000000003E-2</v>
      </c>
      <c r="P12">
        <v>5.0487799999999999E-2</v>
      </c>
      <c r="Q12">
        <v>4.7634000000000003E-2</v>
      </c>
      <c r="R12">
        <v>5.3466600000000003E-2</v>
      </c>
      <c r="S12">
        <v>5.0395000000000002E-2</v>
      </c>
      <c r="T12">
        <v>1.4092899999999999</v>
      </c>
      <c r="U12">
        <v>5.24021E-2</v>
      </c>
      <c r="V12">
        <v>8.6444800000000002E-2</v>
      </c>
      <c r="W12">
        <v>0.14962600000000001</v>
      </c>
      <c r="X12">
        <v>0.164266</v>
      </c>
      <c r="Y12">
        <v>0.13971</v>
      </c>
      <c r="Z12">
        <v>0.15529100000000001</v>
      </c>
      <c r="AA12">
        <v>0.15013699999999999</v>
      </c>
      <c r="AB12">
        <v>0.16184200000000001</v>
      </c>
      <c r="AC12">
        <v>0.13841400000000001</v>
      </c>
      <c r="AD12">
        <v>0.148282</v>
      </c>
      <c r="AE12">
        <v>0.16064000000000001</v>
      </c>
      <c r="AF12">
        <v>5.5718100000000002</v>
      </c>
      <c r="AG12">
        <v>0.15836500000000001</v>
      </c>
      <c r="AH12">
        <v>0.18696399999999999</v>
      </c>
      <c r="AI12">
        <v>8.5270700000000001</v>
      </c>
      <c r="AJ12">
        <v>0.27374799999999999</v>
      </c>
      <c r="AK12">
        <v>0.22962199999999999</v>
      </c>
      <c r="AL12">
        <v>0.37350499999999998</v>
      </c>
      <c r="AM12">
        <v>7.7492599999999996</v>
      </c>
      <c r="AN12">
        <v>0.57498300000000002</v>
      </c>
      <c r="AO12">
        <v>0.47492400000000001</v>
      </c>
      <c r="AP12">
        <v>0.58976200000000001</v>
      </c>
      <c r="AQ12">
        <v>2.2068400000000001</v>
      </c>
      <c r="AR12">
        <v>2.7793899999999998</v>
      </c>
      <c r="AS12">
        <v>3.5777199999999998</v>
      </c>
    </row>
    <row r="13" spans="1:48" x14ac:dyDescent="0.3">
      <c r="B13">
        <v>1.1166199999999999E-2</v>
      </c>
      <c r="C13">
        <v>4.4148199999999999E-2</v>
      </c>
      <c r="D13">
        <v>0.164636</v>
      </c>
      <c r="E13">
        <v>0.74311099999999997</v>
      </c>
      <c r="F13">
        <v>2.4498600000000001</v>
      </c>
      <c r="G13">
        <v>2.5259200000000002</v>
      </c>
      <c r="H13">
        <v>2.32036</v>
      </c>
      <c r="I13">
        <v>2.3388300000000002</v>
      </c>
      <c r="J13">
        <v>3.22628</v>
      </c>
      <c r="K13">
        <v>2.9894099999999999</v>
      </c>
      <c r="L13">
        <v>2.9936600000000002</v>
      </c>
      <c r="M13">
        <v>3.1332100000000001</v>
      </c>
      <c r="N13">
        <v>3.0511900000000001</v>
      </c>
      <c r="O13">
        <v>3.04006</v>
      </c>
      <c r="P13">
        <v>3.36266</v>
      </c>
      <c r="Q13">
        <v>3.0997300000000001</v>
      </c>
      <c r="R13">
        <v>3.6686999999999999</v>
      </c>
      <c r="S13">
        <v>3.3494199999999998</v>
      </c>
      <c r="T13">
        <v>8.8465500000000002E-2</v>
      </c>
      <c r="U13">
        <v>3.2538499999999999</v>
      </c>
      <c r="V13">
        <v>3.7483200000000001</v>
      </c>
      <c r="W13">
        <v>3.31942</v>
      </c>
      <c r="X13">
        <v>3.2181500000000001</v>
      </c>
      <c r="Y13">
        <v>3.8489</v>
      </c>
      <c r="Z13">
        <v>3.4977499999999999</v>
      </c>
      <c r="AA13">
        <v>3.4995099999999999</v>
      </c>
      <c r="AB13">
        <v>3.2401</v>
      </c>
      <c r="AC13">
        <v>3.8296399999999999</v>
      </c>
      <c r="AD13">
        <v>3.8532799999999998</v>
      </c>
      <c r="AE13">
        <v>3.86347</v>
      </c>
      <c r="AF13">
        <v>8.9053800000000002E-2</v>
      </c>
      <c r="AG13">
        <v>3.9696400000000001</v>
      </c>
      <c r="AH13">
        <v>4.1079699999999999</v>
      </c>
      <c r="AI13">
        <v>8.8708599999999999E-2</v>
      </c>
      <c r="AJ13">
        <v>3.3499699999999999</v>
      </c>
      <c r="AK13">
        <v>4.2232900000000004</v>
      </c>
      <c r="AL13">
        <v>3.21231</v>
      </c>
      <c r="AM13">
        <v>0.16455900000000001</v>
      </c>
      <c r="AN13">
        <v>3.3492600000000001</v>
      </c>
      <c r="AO13">
        <v>4.4132999999999996</v>
      </c>
      <c r="AP13">
        <v>3.3717800000000002</v>
      </c>
      <c r="AQ13">
        <v>3.5147499999999998</v>
      </c>
      <c r="AR13">
        <v>4.6635099999999996</v>
      </c>
      <c r="AS13">
        <v>4.0623899999999997</v>
      </c>
      <c r="AT13">
        <v>0.16372999999999999</v>
      </c>
    </row>
    <row r="20" spans="40:46" x14ac:dyDescent="0.3">
      <c r="AT20">
        <v>82.508799999999994</v>
      </c>
    </row>
    <row r="23" spans="40:46" x14ac:dyDescent="0.3">
      <c r="AN23">
        <v>6.0186700000000002</v>
      </c>
    </row>
    <row r="24" spans="40:46" x14ac:dyDescent="0.3">
      <c r="AN24">
        <v>5.1641399999999997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2015-07-05T10:48:54Z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