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6\Project\Kode\acceptanceTest\"/>
    </mc:Choice>
  </mc:AlternateContent>
  <xr:revisionPtr revIDLastSave="0" documentId="13_ncr:1_{F43C143C-E535-49B9-B794-A187CEF7DC94}" xr6:coauthVersionLast="47" xr6:coauthVersionMax="47" xr10:uidLastSave="{00000000-0000-0000-0000-000000000000}"/>
  <bookViews>
    <workbookView xWindow="-108" yWindow="-108" windowWidth="23256" windowHeight="12576" activeTab="1" xr2:uid="{A90ED89A-6C58-402F-887C-8766E45AF412}"/>
  </bookViews>
  <sheets>
    <sheet name="Standing Wave Tube Round B&amp;K" sheetId="1" r:id="rId1"/>
    <sheet name="Standing Wave Tube Square CLJ" sheetId="2" r:id="rId2"/>
    <sheet name="Transfer Matrix Method CLJ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4" i="2" l="1"/>
  <c r="X64" i="2"/>
  <c r="V7" i="2"/>
  <c r="W7" i="2" s="1"/>
  <c r="V10" i="2"/>
  <c r="W10" i="2" s="1"/>
  <c r="V13" i="2"/>
  <c r="W13" i="2" s="1"/>
  <c r="V16" i="2"/>
  <c r="W16" i="2" s="1"/>
  <c r="V19" i="2"/>
  <c r="W19" i="2"/>
  <c r="X19" i="2" s="1"/>
  <c r="Z19" i="2" s="1"/>
  <c r="Y19" i="2"/>
  <c r="V22" i="2"/>
  <c r="W22" i="2" s="1"/>
  <c r="V25" i="2"/>
  <c r="W25" i="2"/>
  <c r="X25" i="2" s="1"/>
  <c r="Z25" i="2" s="1"/>
  <c r="V28" i="2"/>
  <c r="W28" i="2"/>
  <c r="Y28" i="2" s="1"/>
  <c r="X28" i="2"/>
  <c r="Z28" i="2"/>
  <c r="V31" i="2"/>
  <c r="W31" i="2" s="1"/>
  <c r="V34" i="2"/>
  <c r="W34" i="2" s="1"/>
  <c r="V37" i="2"/>
  <c r="W37" i="2" s="1"/>
  <c r="V40" i="2"/>
  <c r="W40" i="2" s="1"/>
  <c r="V43" i="2"/>
  <c r="W43" i="2"/>
  <c r="X43" i="2" s="1"/>
  <c r="Z43" i="2" s="1"/>
  <c r="Y43" i="2"/>
  <c r="V46" i="2"/>
  <c r="W46" i="2" s="1"/>
  <c r="V49" i="2"/>
  <c r="W49" i="2"/>
  <c r="X49" i="2" s="1"/>
  <c r="Z49" i="2" s="1"/>
  <c r="V52" i="2"/>
  <c r="W52" i="2"/>
  <c r="Y52" i="2" s="1"/>
  <c r="X52" i="2"/>
  <c r="Z52" i="2"/>
  <c r="V55" i="2"/>
  <c r="W55" i="2" s="1"/>
  <c r="V58" i="2"/>
  <c r="W58" i="2" s="1"/>
  <c r="V61" i="2"/>
  <c r="W61" i="2" s="1"/>
  <c r="V64" i="2"/>
  <c r="V67" i="2"/>
  <c r="W67" i="2"/>
  <c r="X67" i="2" s="1"/>
  <c r="Z67" i="2" s="1"/>
  <c r="Y67" i="2"/>
  <c r="V70" i="2"/>
  <c r="W70" i="2" s="1"/>
  <c r="V73" i="2"/>
  <c r="W73" i="2"/>
  <c r="X73" i="2" s="1"/>
  <c r="Z73" i="2" s="1"/>
  <c r="V76" i="2"/>
  <c r="W76" i="2"/>
  <c r="Y76" i="2" s="1"/>
  <c r="X76" i="2"/>
  <c r="Z76" i="2"/>
  <c r="V79" i="2"/>
  <c r="W79" i="2" s="1"/>
  <c r="V82" i="2"/>
  <c r="W82" i="2" s="1"/>
  <c r="V85" i="2"/>
  <c r="W85" i="2" s="1"/>
  <c r="V88" i="2"/>
  <c r="W88" i="2" s="1"/>
  <c r="V91" i="2"/>
  <c r="W91" i="2"/>
  <c r="X91" i="2" s="1"/>
  <c r="Z91" i="2" s="1"/>
  <c r="Y91" i="2"/>
  <c r="V94" i="2"/>
  <c r="W94" i="2" s="1"/>
  <c r="V97" i="2"/>
  <c r="W97" i="2"/>
  <c r="X97" i="2" s="1"/>
  <c r="Z97" i="2" s="1"/>
  <c r="V100" i="2"/>
  <c r="W100" i="2"/>
  <c r="Y100" i="2" s="1"/>
  <c r="X100" i="2"/>
  <c r="Z100" i="2"/>
  <c r="V103" i="2"/>
  <c r="W103" i="2" s="1"/>
  <c r="V106" i="2"/>
  <c r="W106" i="2" s="1"/>
  <c r="V109" i="2"/>
  <c r="W109" i="2"/>
  <c r="X109" i="2"/>
  <c r="Z109" i="2" s="1"/>
  <c r="Y109" i="2"/>
  <c r="V112" i="2"/>
  <c r="W112" i="2" s="1"/>
  <c r="V115" i="2"/>
  <c r="W115" i="2"/>
  <c r="X115" i="2" s="1"/>
  <c r="Z115" i="2" s="1"/>
  <c r="Y115" i="2"/>
  <c r="V118" i="2"/>
  <c r="W118" i="2" s="1"/>
  <c r="V121" i="2"/>
  <c r="W121" i="2"/>
  <c r="X121" i="2" s="1"/>
  <c r="Z121" i="2" s="1"/>
  <c r="V124" i="2"/>
  <c r="W124" i="2"/>
  <c r="Y124" i="2" s="1"/>
  <c r="X124" i="2"/>
  <c r="Z124" i="2"/>
  <c r="V127" i="2"/>
  <c r="W127" i="2" s="1"/>
  <c r="Z4" i="2"/>
  <c r="Y4" i="2"/>
  <c r="W4" i="2"/>
  <c r="X4" i="2" s="1"/>
  <c r="V4" i="2"/>
  <c r="AC4" i="2"/>
  <c r="AC7" i="2"/>
  <c r="AC10" i="2"/>
  <c r="AC13" i="2"/>
  <c r="AE13" i="2" s="1"/>
  <c r="AC16" i="2"/>
  <c r="AC19" i="2"/>
  <c r="AC22" i="2"/>
  <c r="AC25" i="2"/>
  <c r="AE25" i="2" s="1"/>
  <c r="AC28" i="2"/>
  <c r="AC31" i="2"/>
  <c r="AC34" i="2"/>
  <c r="AC37" i="2"/>
  <c r="AE37" i="2" s="1"/>
  <c r="AC40" i="2"/>
  <c r="AC43" i="2"/>
  <c r="AC46" i="2"/>
  <c r="AC49" i="2"/>
  <c r="AE49" i="2" s="1"/>
  <c r="AC52" i="2"/>
  <c r="AC55" i="2"/>
  <c r="AC58" i="2"/>
  <c r="AC61" i="2"/>
  <c r="AE61" i="2" s="1"/>
  <c r="AC64" i="2"/>
  <c r="AC67" i="2"/>
  <c r="AC70" i="2"/>
  <c r="AE70" i="2" s="1"/>
  <c r="AC73" i="2"/>
  <c r="AC76" i="2"/>
  <c r="AC79" i="2"/>
  <c r="AC82" i="2"/>
  <c r="AC85" i="2"/>
  <c r="AE85" i="2" s="1"/>
  <c r="AC88" i="2"/>
  <c r="AC91" i="2"/>
  <c r="AC94" i="2"/>
  <c r="AE94" i="2" s="1"/>
  <c r="AC97" i="2"/>
  <c r="AC100" i="2"/>
  <c r="AC103" i="2"/>
  <c r="AC106" i="2"/>
  <c r="AC109" i="2"/>
  <c r="AE109" i="2" s="1"/>
  <c r="AC112" i="2"/>
  <c r="AC115" i="2"/>
  <c r="AC118" i="2"/>
  <c r="AE118" i="2" s="1"/>
  <c r="AC121" i="2"/>
  <c r="AC124" i="2"/>
  <c r="AC127" i="2"/>
  <c r="AC130" i="2"/>
  <c r="AC133" i="2"/>
  <c r="AC136" i="2"/>
  <c r="AC139" i="2"/>
  <c r="AC142" i="2"/>
  <c r="AE142" i="2" s="1"/>
  <c r="AC145" i="2"/>
  <c r="AE145" i="2" s="1"/>
  <c r="AC148" i="2"/>
  <c r="AC151" i="2"/>
  <c r="AC154" i="2"/>
  <c r="AC157" i="2"/>
  <c r="AE157" i="2" s="1"/>
  <c r="AC160" i="2"/>
  <c r="AC163" i="2"/>
  <c r="AC166" i="2"/>
  <c r="AE166" i="2" s="1"/>
  <c r="AC169" i="2"/>
  <c r="AC172" i="2"/>
  <c r="AC175" i="2"/>
  <c r="AC178" i="2"/>
  <c r="AC181" i="2"/>
  <c r="AC184" i="2"/>
  <c r="AC187" i="2"/>
  <c r="AC190" i="2"/>
  <c r="AE190" i="2" s="1"/>
  <c r="AC193" i="2"/>
  <c r="AC196" i="2"/>
  <c r="AC199" i="2"/>
  <c r="AC202" i="2"/>
  <c r="AC205" i="2"/>
  <c r="AC208" i="2"/>
  <c r="AC211" i="2"/>
  <c r="AC214" i="2"/>
  <c r="AE214" i="2" s="1"/>
  <c r="AC217" i="2"/>
  <c r="AC220" i="2"/>
  <c r="AC223" i="2"/>
  <c r="AC226" i="2"/>
  <c r="AC229" i="2"/>
  <c r="AC232" i="2"/>
  <c r="AC235" i="2"/>
  <c r="AC238" i="2"/>
  <c r="AE238" i="2" s="1"/>
  <c r="AC241" i="2"/>
  <c r="AC244" i="2"/>
  <c r="AC247" i="2"/>
  <c r="AC250" i="2"/>
  <c r="AC253" i="2"/>
  <c r="AC256" i="2"/>
  <c r="AC259" i="2"/>
  <c r="AC262" i="2"/>
  <c r="AE262" i="2" s="1"/>
  <c r="AC265" i="2"/>
  <c r="AC268" i="2"/>
  <c r="AC271" i="2"/>
  <c r="AC274" i="2"/>
  <c r="AC277" i="2"/>
  <c r="AC280" i="2"/>
  <c r="AC283" i="2"/>
  <c r="AC286" i="2"/>
  <c r="AE286" i="2" s="1"/>
  <c r="AC289" i="2"/>
  <c r="AC292" i="2"/>
  <c r="AC295" i="2"/>
  <c r="AC298" i="2"/>
  <c r="AC301" i="2"/>
  <c r="AC304" i="2"/>
  <c r="AC307" i="2"/>
  <c r="AC310" i="2"/>
  <c r="AE310" i="2" s="1"/>
  <c r="AC313" i="2"/>
  <c r="AC316" i="2"/>
  <c r="AC319" i="2"/>
  <c r="AC322" i="2"/>
  <c r="AC325" i="2"/>
  <c r="AC328" i="2"/>
  <c r="AC331" i="2"/>
  <c r="AC334" i="2"/>
  <c r="AE334" i="2" s="1"/>
  <c r="AC337" i="2"/>
  <c r="AC340" i="2"/>
  <c r="AC343" i="2"/>
  <c r="AC346" i="2"/>
  <c r="AC349" i="2"/>
  <c r="AC352" i="2"/>
  <c r="AC355" i="2"/>
  <c r="AC358" i="2"/>
  <c r="AE358" i="2" s="1"/>
  <c r="AC361" i="2"/>
  <c r="AC364" i="2"/>
  <c r="AC367" i="2"/>
  <c r="AC370" i="2"/>
  <c r="AC373" i="2"/>
  <c r="AC376" i="2"/>
  <c r="AC379" i="2"/>
  <c r="AC382" i="2"/>
  <c r="AE382" i="2" s="1"/>
  <c r="AC385" i="2"/>
  <c r="AC388" i="2"/>
  <c r="AC391" i="2"/>
  <c r="AC394" i="2"/>
  <c r="AC397" i="2"/>
  <c r="AC400" i="2"/>
  <c r="AC403" i="2"/>
  <c r="AC406" i="2"/>
  <c r="AE406" i="2" s="1"/>
  <c r="AC409" i="2"/>
  <c r="AE409" i="2" s="1"/>
  <c r="AC412" i="2"/>
  <c r="AC415" i="2"/>
  <c r="AC418" i="2"/>
  <c r="AC421" i="2"/>
  <c r="AC424" i="2"/>
  <c r="AC427" i="2"/>
  <c r="AC430" i="2"/>
  <c r="AE430" i="2" s="1"/>
  <c r="AC433" i="2"/>
  <c r="AC436" i="2"/>
  <c r="AC439" i="2"/>
  <c r="AC442" i="2"/>
  <c r="U64" i="1"/>
  <c r="M46" i="1"/>
  <c r="M49" i="1"/>
  <c r="M52" i="1"/>
  <c r="M55" i="1"/>
  <c r="M58" i="1"/>
  <c r="M61" i="1"/>
  <c r="M64" i="1"/>
  <c r="M43" i="1"/>
  <c r="M40" i="1"/>
  <c r="M37" i="1"/>
  <c r="M34" i="1"/>
  <c r="M31" i="1"/>
  <c r="J34" i="1"/>
  <c r="J37" i="1"/>
  <c r="J40" i="1"/>
  <c r="J43" i="1"/>
  <c r="J46" i="1"/>
  <c r="J49" i="1"/>
  <c r="J52" i="1"/>
  <c r="J55" i="1"/>
  <c r="J58" i="1"/>
  <c r="J61" i="1"/>
  <c r="J64" i="1"/>
  <c r="G64" i="1"/>
  <c r="G46" i="1"/>
  <c r="G49" i="1"/>
  <c r="G52" i="1"/>
  <c r="G55" i="1"/>
  <c r="G58" i="1"/>
  <c r="G61" i="1"/>
  <c r="G43" i="1"/>
  <c r="G34" i="1"/>
  <c r="G40" i="1"/>
  <c r="G37" i="1"/>
  <c r="J31" i="1"/>
  <c r="G31" i="1"/>
  <c r="AD43" i="2"/>
  <c r="M238" i="2"/>
  <c r="P238" i="2" s="1"/>
  <c r="M235" i="2"/>
  <c r="M232" i="2"/>
  <c r="G253" i="2"/>
  <c r="J253" i="2" s="1"/>
  <c r="G250" i="2"/>
  <c r="J250" i="2" s="1"/>
  <c r="G247" i="2"/>
  <c r="G244" i="2"/>
  <c r="J244" i="2" s="1"/>
  <c r="G241" i="2"/>
  <c r="J241" i="2" s="1"/>
  <c r="G235" i="2"/>
  <c r="J235" i="2" s="1"/>
  <c r="G229" i="2"/>
  <c r="J229" i="2" s="1"/>
  <c r="G238" i="2"/>
  <c r="J238" i="2" s="1"/>
  <c r="G232" i="2"/>
  <c r="J232" i="2" s="1"/>
  <c r="G226" i="2"/>
  <c r="J226" i="2" s="1"/>
  <c r="G223" i="2"/>
  <c r="J223" i="2"/>
  <c r="AE424" i="2"/>
  <c r="G442" i="2"/>
  <c r="M442" i="2"/>
  <c r="P442" i="2" s="1"/>
  <c r="M316" i="2"/>
  <c r="P316" i="2" s="1"/>
  <c r="M313" i="2"/>
  <c r="M310" i="2"/>
  <c r="M307" i="2"/>
  <c r="M304" i="2"/>
  <c r="M301" i="2"/>
  <c r="P301" i="2" s="1"/>
  <c r="M298" i="2"/>
  <c r="M295" i="2"/>
  <c r="G292" i="2"/>
  <c r="J292" i="2" s="1"/>
  <c r="G295" i="2"/>
  <c r="J295" i="2" s="1"/>
  <c r="G298" i="2"/>
  <c r="J298" i="2" s="1"/>
  <c r="G313" i="2"/>
  <c r="J313" i="2" s="1"/>
  <c r="G304" i="2"/>
  <c r="G307" i="2"/>
  <c r="J307" i="2" s="1"/>
  <c r="G310" i="2"/>
  <c r="G316" i="2"/>
  <c r="J316" i="2" s="1"/>
  <c r="G301" i="2"/>
  <c r="J301" i="2" s="1"/>
  <c r="G289" i="2"/>
  <c r="J289" i="2" s="1"/>
  <c r="G286" i="2"/>
  <c r="J286" i="2" s="1"/>
  <c r="M379" i="2"/>
  <c r="P379" i="2" s="1"/>
  <c r="M373" i="2"/>
  <c r="P373" i="2" s="1"/>
  <c r="M370" i="2"/>
  <c r="P370" i="2" s="1"/>
  <c r="M367" i="2"/>
  <c r="P367" i="2" s="1"/>
  <c r="M361" i="2"/>
  <c r="M376" i="2"/>
  <c r="P376" i="2" s="1"/>
  <c r="M364" i="2"/>
  <c r="M358" i="2"/>
  <c r="G367" i="2"/>
  <c r="J367" i="2" s="1"/>
  <c r="G370" i="2"/>
  <c r="G373" i="2"/>
  <c r="J373" i="2" s="1"/>
  <c r="G379" i="2"/>
  <c r="G376" i="2"/>
  <c r="J376" i="2" s="1"/>
  <c r="G364" i="2"/>
  <c r="J364" i="2" s="1"/>
  <c r="G361" i="2"/>
  <c r="J361" i="2" s="1"/>
  <c r="G355" i="2"/>
  <c r="J355" i="2" s="1"/>
  <c r="G358" i="2"/>
  <c r="G352" i="2"/>
  <c r="G349" i="2"/>
  <c r="M421" i="2"/>
  <c r="M424" i="2"/>
  <c r="M427" i="2"/>
  <c r="M430" i="2"/>
  <c r="P430" i="2" s="1"/>
  <c r="M433" i="2"/>
  <c r="P433" i="2" s="1"/>
  <c r="M436" i="2"/>
  <c r="P436" i="2" s="1"/>
  <c r="M439" i="2"/>
  <c r="P439" i="2" s="1"/>
  <c r="J442" i="2"/>
  <c r="G439" i="2"/>
  <c r="J439" i="2" s="1"/>
  <c r="G436" i="2"/>
  <c r="J436" i="2" s="1"/>
  <c r="G433" i="2"/>
  <c r="J433" i="2" s="1"/>
  <c r="G430" i="2"/>
  <c r="J430" i="2" s="1"/>
  <c r="G427" i="2"/>
  <c r="J427" i="2" s="1"/>
  <c r="G424" i="2"/>
  <c r="J424" i="2"/>
  <c r="G421" i="2"/>
  <c r="J421" i="2" s="1"/>
  <c r="G418" i="2"/>
  <c r="J418" i="2" s="1"/>
  <c r="G415" i="2"/>
  <c r="J415" i="2" s="1"/>
  <c r="G412" i="2"/>
  <c r="J412" i="2" s="1"/>
  <c r="J379" i="2"/>
  <c r="J370" i="2"/>
  <c r="J358" i="2"/>
  <c r="J352" i="2"/>
  <c r="J349" i="2"/>
  <c r="J310" i="2"/>
  <c r="J304" i="2"/>
  <c r="J247" i="2"/>
  <c r="J190" i="2"/>
  <c r="J187" i="2"/>
  <c r="J184" i="2"/>
  <c r="J181" i="2"/>
  <c r="J178" i="2"/>
  <c r="J175" i="2"/>
  <c r="J172" i="2"/>
  <c r="J169" i="2"/>
  <c r="J166" i="2"/>
  <c r="J163" i="2"/>
  <c r="J160" i="2"/>
  <c r="P427" i="2"/>
  <c r="P364" i="2"/>
  <c r="P313" i="2"/>
  <c r="P310" i="2"/>
  <c r="P307" i="2"/>
  <c r="P304" i="2"/>
  <c r="P253" i="2"/>
  <c r="P250" i="2"/>
  <c r="P247" i="2"/>
  <c r="P244" i="2"/>
  <c r="P241" i="2"/>
  <c r="P190" i="2"/>
  <c r="P187" i="2"/>
  <c r="P184" i="2"/>
  <c r="P181" i="2"/>
  <c r="P178" i="2"/>
  <c r="P175" i="2"/>
  <c r="P112" i="2"/>
  <c r="M127" i="2"/>
  <c r="P127" i="2" s="1"/>
  <c r="M124" i="2"/>
  <c r="P124" i="2" s="1"/>
  <c r="M121" i="2"/>
  <c r="P121" i="2" s="1"/>
  <c r="M118" i="2"/>
  <c r="P118" i="2" s="1"/>
  <c r="M115" i="2"/>
  <c r="P115" i="2" s="1"/>
  <c r="M112" i="2"/>
  <c r="M109" i="2"/>
  <c r="M106" i="2"/>
  <c r="G109" i="2"/>
  <c r="J109" i="2" s="1"/>
  <c r="J121" i="2"/>
  <c r="G127" i="2"/>
  <c r="J127" i="2" s="1"/>
  <c r="G124" i="2"/>
  <c r="J124" i="2" s="1"/>
  <c r="G121" i="2"/>
  <c r="G118" i="2"/>
  <c r="J118" i="2" s="1"/>
  <c r="G115" i="2"/>
  <c r="J115" i="2" s="1"/>
  <c r="G112" i="2"/>
  <c r="J112" i="2" s="1"/>
  <c r="G106" i="2"/>
  <c r="J106" i="2" s="1"/>
  <c r="G103" i="2"/>
  <c r="J103" i="2" s="1"/>
  <c r="G100" i="2"/>
  <c r="J100" i="2" s="1"/>
  <c r="G97" i="2"/>
  <c r="J97" i="2" s="1"/>
  <c r="M58" i="2"/>
  <c r="P58" i="2" s="1"/>
  <c r="G64" i="2"/>
  <c r="M64" i="2" s="1"/>
  <c r="P64" i="2" s="1"/>
  <c r="G61" i="2"/>
  <c r="J61" i="2" s="1"/>
  <c r="G58" i="2"/>
  <c r="J58" i="2" s="1"/>
  <c r="G55" i="2"/>
  <c r="M55" i="2" s="1"/>
  <c r="P55" i="2" s="1"/>
  <c r="G52" i="2"/>
  <c r="M52" i="2" s="1"/>
  <c r="P52" i="2" s="1"/>
  <c r="G49" i="2"/>
  <c r="J49" i="2" s="1"/>
  <c r="G46" i="2"/>
  <c r="J46" i="2" s="1"/>
  <c r="G43" i="2"/>
  <c r="M43" i="2" s="1"/>
  <c r="G40" i="2"/>
  <c r="J40" i="2" s="1"/>
  <c r="G34" i="2"/>
  <c r="J34" i="2" s="1"/>
  <c r="G37" i="2"/>
  <c r="J37" i="2" s="1"/>
  <c r="G31" i="2"/>
  <c r="AE436" i="2"/>
  <c r="AE418" i="2"/>
  <c r="AE412" i="2"/>
  <c r="AE400" i="2"/>
  <c r="AE394" i="2"/>
  <c r="AE388" i="2"/>
  <c r="AE376" i="2"/>
  <c r="AE370" i="2"/>
  <c r="AE364" i="2"/>
  <c r="AE352" i="2"/>
  <c r="AE346" i="2"/>
  <c r="AE340" i="2"/>
  <c r="AE328" i="2"/>
  <c r="AE322" i="2"/>
  <c r="AE316" i="2"/>
  <c r="AE304" i="2"/>
  <c r="AE298" i="2"/>
  <c r="AE292" i="2"/>
  <c r="AE280" i="2"/>
  <c r="AE274" i="2"/>
  <c r="AE268" i="2"/>
  <c r="AE256" i="2"/>
  <c r="AE250" i="2"/>
  <c r="AE244" i="2"/>
  <c r="AE232" i="2"/>
  <c r="AE226" i="2"/>
  <c r="AE220" i="2"/>
  <c r="AE208" i="2"/>
  <c r="AE205" i="2"/>
  <c r="AE202" i="2"/>
  <c r="AE196" i="2"/>
  <c r="AE184" i="2"/>
  <c r="AE178" i="2"/>
  <c r="AE175" i="2"/>
  <c r="AE172" i="2"/>
  <c r="AE169" i="2"/>
  <c r="AE163" i="2"/>
  <c r="AE160" i="2"/>
  <c r="AE154" i="2"/>
  <c r="AE151" i="2"/>
  <c r="AE148" i="2"/>
  <c r="AE139" i="2"/>
  <c r="AE136" i="2"/>
  <c r="AE133" i="2"/>
  <c r="AE130" i="2"/>
  <c r="AE127" i="2"/>
  <c r="AE124" i="2"/>
  <c r="AE121" i="2"/>
  <c r="AE115" i="2"/>
  <c r="AE112" i="2"/>
  <c r="AE106" i="2"/>
  <c r="AE103" i="2"/>
  <c r="AE100" i="2"/>
  <c r="AE97" i="2"/>
  <c r="AE91" i="2"/>
  <c r="AE88" i="2"/>
  <c r="AE82" i="2"/>
  <c r="AE79" i="2"/>
  <c r="AE76" i="2"/>
  <c r="AE73" i="2"/>
  <c r="AE67" i="2"/>
  <c r="AE64" i="2"/>
  <c r="AE58" i="2"/>
  <c r="AE55" i="2"/>
  <c r="AE52" i="2"/>
  <c r="AE46" i="2"/>
  <c r="AE40" i="2"/>
  <c r="AE34" i="2"/>
  <c r="AE31" i="2"/>
  <c r="AE28" i="2"/>
  <c r="AE22" i="2"/>
  <c r="AD19" i="2"/>
  <c r="AF19" i="2" s="1"/>
  <c r="AE19" i="2"/>
  <c r="AE16" i="2"/>
  <c r="AE10" i="2"/>
  <c r="AE7" i="2"/>
  <c r="AE4" i="2"/>
  <c r="X16" i="1"/>
  <c r="X22" i="1"/>
  <c r="X73" i="1"/>
  <c r="X76" i="1"/>
  <c r="X97" i="1"/>
  <c r="X100" i="1"/>
  <c r="X121" i="1"/>
  <c r="X124" i="1"/>
  <c r="X145" i="1"/>
  <c r="X148" i="1"/>
  <c r="X163" i="1"/>
  <c r="X169" i="1"/>
  <c r="X172" i="1"/>
  <c r="X196" i="1"/>
  <c r="X211" i="1"/>
  <c r="X217" i="1"/>
  <c r="X220" i="1"/>
  <c r="X244" i="1"/>
  <c r="X259" i="1"/>
  <c r="X265" i="1"/>
  <c r="X268" i="1"/>
  <c r="X292" i="1"/>
  <c r="X307" i="1"/>
  <c r="X316" i="1"/>
  <c r="X319" i="1"/>
  <c r="X334" i="1"/>
  <c r="X340" i="1"/>
  <c r="X343" i="1"/>
  <c r="X358" i="1"/>
  <c r="X364" i="1"/>
  <c r="X367" i="1"/>
  <c r="X382" i="1"/>
  <c r="X388" i="1"/>
  <c r="X391" i="1"/>
  <c r="X406" i="1"/>
  <c r="X412" i="1"/>
  <c r="X415" i="1"/>
  <c r="X430" i="1"/>
  <c r="X436" i="1"/>
  <c r="X439" i="1"/>
  <c r="W61" i="1"/>
  <c r="W70" i="1"/>
  <c r="W85" i="1"/>
  <c r="W94" i="1"/>
  <c r="W109" i="1"/>
  <c r="W118" i="1"/>
  <c r="W133" i="1"/>
  <c r="W142" i="1"/>
  <c r="W157" i="1"/>
  <c r="W163" i="1"/>
  <c r="W166" i="1"/>
  <c r="W181" i="1"/>
  <c r="W187" i="1"/>
  <c r="W190" i="1"/>
  <c r="W205" i="1"/>
  <c r="W211" i="1"/>
  <c r="W214" i="1"/>
  <c r="W229" i="1"/>
  <c r="W235" i="1"/>
  <c r="W238" i="1"/>
  <c r="W253" i="1"/>
  <c r="W259" i="1"/>
  <c r="W262" i="1"/>
  <c r="W277" i="1"/>
  <c r="W283" i="1"/>
  <c r="W286" i="1"/>
  <c r="W301" i="1"/>
  <c r="W307" i="1"/>
  <c r="W310" i="1"/>
  <c r="W328" i="1"/>
  <c r="W334" i="1"/>
  <c r="W337" i="1"/>
  <c r="W358" i="1"/>
  <c r="W361" i="1"/>
  <c r="W376" i="1"/>
  <c r="W382" i="1"/>
  <c r="W385" i="1"/>
  <c r="W406" i="1"/>
  <c r="W409" i="1"/>
  <c r="W424" i="1"/>
  <c r="W430" i="1"/>
  <c r="W433" i="1"/>
  <c r="W16" i="1"/>
  <c r="W19" i="1"/>
  <c r="W40" i="1"/>
  <c r="W43" i="1"/>
  <c r="U37" i="1"/>
  <c r="W37" i="1" s="1"/>
  <c r="U34" i="1"/>
  <c r="W34" i="1" s="1"/>
  <c r="U31" i="1"/>
  <c r="W31" i="1" s="1"/>
  <c r="U28" i="1"/>
  <c r="V28" i="1" s="1"/>
  <c r="X28" i="1" s="1"/>
  <c r="U25" i="1"/>
  <c r="W25" i="1" s="1"/>
  <c r="U22" i="1"/>
  <c r="V22" i="1" s="1"/>
  <c r="U19" i="1"/>
  <c r="U16" i="1"/>
  <c r="V16" i="1" s="1"/>
  <c r="U13" i="1"/>
  <c r="W13" i="1" s="1"/>
  <c r="U10" i="1"/>
  <c r="V10" i="1" s="1"/>
  <c r="X10" i="1" s="1"/>
  <c r="U7" i="1"/>
  <c r="W7" i="1" s="1"/>
  <c r="U4" i="1"/>
  <c r="W4" i="1" s="1"/>
  <c r="U67" i="1"/>
  <c r="V67" i="1" s="1"/>
  <c r="X67" i="1" s="1"/>
  <c r="U70" i="1"/>
  <c r="V70" i="1" s="1"/>
  <c r="X70" i="1" s="1"/>
  <c r="U73" i="1"/>
  <c r="V73" i="1" s="1"/>
  <c r="U76" i="1"/>
  <c r="V76" i="1" s="1"/>
  <c r="U79" i="1"/>
  <c r="V79" i="1" s="1"/>
  <c r="X79" i="1" s="1"/>
  <c r="U82" i="1"/>
  <c r="V82" i="1" s="1"/>
  <c r="X82" i="1" s="1"/>
  <c r="U85" i="1"/>
  <c r="V85" i="1" s="1"/>
  <c r="X85" i="1" s="1"/>
  <c r="U88" i="1"/>
  <c r="V88" i="1" s="1"/>
  <c r="X88" i="1" s="1"/>
  <c r="U91" i="1"/>
  <c r="V91" i="1" s="1"/>
  <c r="X91" i="1" s="1"/>
  <c r="U94" i="1"/>
  <c r="V94" i="1" s="1"/>
  <c r="X94" i="1" s="1"/>
  <c r="U97" i="1"/>
  <c r="V97" i="1" s="1"/>
  <c r="U100" i="1"/>
  <c r="V100" i="1" s="1"/>
  <c r="U103" i="1"/>
  <c r="V103" i="1" s="1"/>
  <c r="X103" i="1" s="1"/>
  <c r="U106" i="1"/>
  <c r="V106" i="1" s="1"/>
  <c r="X106" i="1" s="1"/>
  <c r="U109" i="1"/>
  <c r="V109" i="1" s="1"/>
  <c r="X109" i="1" s="1"/>
  <c r="U112" i="1"/>
  <c r="V112" i="1" s="1"/>
  <c r="X112" i="1" s="1"/>
  <c r="U115" i="1"/>
  <c r="V115" i="1" s="1"/>
  <c r="X115" i="1" s="1"/>
  <c r="U118" i="1"/>
  <c r="V118" i="1" s="1"/>
  <c r="X118" i="1" s="1"/>
  <c r="U121" i="1"/>
  <c r="V121" i="1" s="1"/>
  <c r="U124" i="1"/>
  <c r="V124" i="1" s="1"/>
  <c r="U127" i="1"/>
  <c r="V127" i="1" s="1"/>
  <c r="X127" i="1" s="1"/>
  <c r="U130" i="1"/>
  <c r="V130" i="1" s="1"/>
  <c r="X130" i="1" s="1"/>
  <c r="U133" i="1"/>
  <c r="V133" i="1" s="1"/>
  <c r="X133" i="1" s="1"/>
  <c r="U136" i="1"/>
  <c r="V136" i="1" s="1"/>
  <c r="X136" i="1" s="1"/>
  <c r="U139" i="1"/>
  <c r="V139" i="1" s="1"/>
  <c r="X139" i="1" s="1"/>
  <c r="U142" i="1"/>
  <c r="V142" i="1" s="1"/>
  <c r="X142" i="1" s="1"/>
  <c r="U145" i="1"/>
  <c r="V145" i="1" s="1"/>
  <c r="U148" i="1"/>
  <c r="V148" i="1" s="1"/>
  <c r="U151" i="1"/>
  <c r="V151" i="1" s="1"/>
  <c r="X151" i="1" s="1"/>
  <c r="U154" i="1"/>
  <c r="V154" i="1" s="1"/>
  <c r="X154" i="1" s="1"/>
  <c r="U157" i="1"/>
  <c r="V157" i="1"/>
  <c r="X157" i="1" s="1"/>
  <c r="U160" i="1"/>
  <c r="V160" i="1" s="1"/>
  <c r="X160" i="1" s="1"/>
  <c r="U163" i="1"/>
  <c r="V163" i="1"/>
  <c r="U166" i="1"/>
  <c r="V166" i="1" s="1"/>
  <c r="X166" i="1" s="1"/>
  <c r="U169" i="1"/>
  <c r="W169" i="1" s="1"/>
  <c r="V169" i="1"/>
  <c r="U172" i="1"/>
  <c r="V172" i="1" s="1"/>
  <c r="U175" i="1"/>
  <c r="W175" i="1" s="1"/>
  <c r="V175" i="1"/>
  <c r="X175" i="1" s="1"/>
  <c r="U178" i="1"/>
  <c r="V178" i="1" s="1"/>
  <c r="X178" i="1" s="1"/>
  <c r="U181" i="1"/>
  <c r="V181" i="1"/>
  <c r="X181" i="1" s="1"/>
  <c r="U184" i="1"/>
  <c r="V184" i="1" s="1"/>
  <c r="X184" i="1" s="1"/>
  <c r="U187" i="1"/>
  <c r="V187" i="1" s="1"/>
  <c r="X187" i="1" s="1"/>
  <c r="U190" i="1"/>
  <c r="V190" i="1" s="1"/>
  <c r="X190" i="1" s="1"/>
  <c r="U193" i="1"/>
  <c r="W193" i="1" s="1"/>
  <c r="U196" i="1"/>
  <c r="V196" i="1" s="1"/>
  <c r="U199" i="1"/>
  <c r="W199" i="1" s="1"/>
  <c r="V199" i="1"/>
  <c r="X199" i="1" s="1"/>
  <c r="U202" i="1"/>
  <c r="V202" i="1" s="1"/>
  <c r="X202" i="1" s="1"/>
  <c r="U205" i="1"/>
  <c r="V205" i="1"/>
  <c r="X205" i="1" s="1"/>
  <c r="U208" i="1"/>
  <c r="V208" i="1" s="1"/>
  <c r="X208" i="1" s="1"/>
  <c r="U211" i="1"/>
  <c r="V211" i="1"/>
  <c r="U214" i="1"/>
  <c r="V214" i="1" s="1"/>
  <c r="X214" i="1" s="1"/>
  <c r="U217" i="1"/>
  <c r="W217" i="1" s="1"/>
  <c r="V217" i="1"/>
  <c r="U220" i="1"/>
  <c r="V220" i="1" s="1"/>
  <c r="U223" i="1"/>
  <c r="W223" i="1" s="1"/>
  <c r="V223" i="1"/>
  <c r="X223" i="1" s="1"/>
  <c r="U226" i="1"/>
  <c r="V226" i="1" s="1"/>
  <c r="X226" i="1" s="1"/>
  <c r="U229" i="1"/>
  <c r="V229" i="1" s="1"/>
  <c r="X229" i="1" s="1"/>
  <c r="U232" i="1"/>
  <c r="V232" i="1" s="1"/>
  <c r="X232" i="1" s="1"/>
  <c r="U235" i="1"/>
  <c r="V235" i="1" s="1"/>
  <c r="X235" i="1" s="1"/>
  <c r="U238" i="1"/>
  <c r="V238" i="1" s="1"/>
  <c r="X238" i="1" s="1"/>
  <c r="U241" i="1"/>
  <c r="W241" i="1" s="1"/>
  <c r="U244" i="1"/>
  <c r="V244" i="1" s="1"/>
  <c r="U247" i="1"/>
  <c r="W247" i="1" s="1"/>
  <c r="V247" i="1"/>
  <c r="X247" i="1" s="1"/>
  <c r="U250" i="1"/>
  <c r="V250" i="1" s="1"/>
  <c r="X250" i="1" s="1"/>
  <c r="U253" i="1"/>
  <c r="V253" i="1"/>
  <c r="X253" i="1" s="1"/>
  <c r="U256" i="1"/>
  <c r="V256" i="1" s="1"/>
  <c r="X256" i="1" s="1"/>
  <c r="U259" i="1"/>
  <c r="V259" i="1"/>
  <c r="U262" i="1"/>
  <c r="V262" i="1" s="1"/>
  <c r="X262" i="1" s="1"/>
  <c r="U265" i="1"/>
  <c r="W265" i="1" s="1"/>
  <c r="V265" i="1"/>
  <c r="U268" i="1"/>
  <c r="V268" i="1" s="1"/>
  <c r="U271" i="1"/>
  <c r="W271" i="1" s="1"/>
  <c r="V271" i="1"/>
  <c r="X271" i="1" s="1"/>
  <c r="U274" i="1"/>
  <c r="V274" i="1" s="1"/>
  <c r="X274" i="1" s="1"/>
  <c r="U277" i="1"/>
  <c r="V277" i="1" s="1"/>
  <c r="X277" i="1" s="1"/>
  <c r="U280" i="1"/>
  <c r="V280" i="1" s="1"/>
  <c r="X280" i="1" s="1"/>
  <c r="U283" i="1"/>
  <c r="V283" i="1" s="1"/>
  <c r="X283" i="1" s="1"/>
  <c r="U286" i="1"/>
  <c r="V286" i="1" s="1"/>
  <c r="X286" i="1" s="1"/>
  <c r="U289" i="1"/>
  <c r="W289" i="1" s="1"/>
  <c r="U292" i="1"/>
  <c r="V292" i="1" s="1"/>
  <c r="U295" i="1"/>
  <c r="W295" i="1" s="1"/>
  <c r="V295" i="1"/>
  <c r="X295" i="1" s="1"/>
  <c r="U298" i="1"/>
  <c r="V298" i="1" s="1"/>
  <c r="X298" i="1" s="1"/>
  <c r="U301" i="1"/>
  <c r="V301" i="1"/>
  <c r="X301" i="1" s="1"/>
  <c r="U304" i="1"/>
  <c r="V304" i="1" s="1"/>
  <c r="X304" i="1" s="1"/>
  <c r="U307" i="1"/>
  <c r="V307" i="1"/>
  <c r="U310" i="1"/>
  <c r="V310" i="1" s="1"/>
  <c r="X310" i="1" s="1"/>
  <c r="U313" i="1"/>
  <c r="V313" i="1" s="1"/>
  <c r="X313" i="1" s="1"/>
  <c r="U316" i="1"/>
  <c r="V316" i="1" s="1"/>
  <c r="U319" i="1"/>
  <c r="W319" i="1" s="1"/>
  <c r="V319" i="1"/>
  <c r="U322" i="1"/>
  <c r="V322" i="1" s="1"/>
  <c r="X322" i="1" s="1"/>
  <c r="U325" i="1"/>
  <c r="W325" i="1" s="1"/>
  <c r="V325" i="1"/>
  <c r="X325" i="1" s="1"/>
  <c r="U328" i="1"/>
  <c r="V328" i="1" s="1"/>
  <c r="X328" i="1" s="1"/>
  <c r="U331" i="1"/>
  <c r="W331" i="1" s="1"/>
  <c r="V331" i="1"/>
  <c r="X331" i="1" s="1"/>
  <c r="U334" i="1"/>
  <c r="V334" i="1" s="1"/>
  <c r="U337" i="1"/>
  <c r="V337" i="1"/>
  <c r="X337" i="1" s="1"/>
  <c r="U340" i="1"/>
  <c r="V340" i="1" s="1"/>
  <c r="U343" i="1"/>
  <c r="W343" i="1" s="1"/>
  <c r="V343" i="1"/>
  <c r="U346" i="1"/>
  <c r="V346" i="1" s="1"/>
  <c r="X346" i="1" s="1"/>
  <c r="U349" i="1"/>
  <c r="W349" i="1" s="1"/>
  <c r="U352" i="1"/>
  <c r="V352" i="1" s="1"/>
  <c r="X352" i="1" s="1"/>
  <c r="U355" i="1"/>
  <c r="V355" i="1" s="1"/>
  <c r="X355" i="1" s="1"/>
  <c r="U358" i="1"/>
  <c r="V358" i="1" s="1"/>
  <c r="U361" i="1"/>
  <c r="V361" i="1" s="1"/>
  <c r="X361" i="1" s="1"/>
  <c r="U364" i="1"/>
  <c r="V364" i="1" s="1"/>
  <c r="U367" i="1"/>
  <c r="W367" i="1" s="1"/>
  <c r="V367" i="1"/>
  <c r="U370" i="1"/>
  <c r="V370" i="1" s="1"/>
  <c r="X370" i="1" s="1"/>
  <c r="U373" i="1"/>
  <c r="W373" i="1" s="1"/>
  <c r="V373" i="1"/>
  <c r="X373" i="1" s="1"/>
  <c r="U376" i="1"/>
  <c r="V376" i="1" s="1"/>
  <c r="X376" i="1" s="1"/>
  <c r="U379" i="1"/>
  <c r="W379" i="1" s="1"/>
  <c r="V379" i="1"/>
  <c r="X379" i="1" s="1"/>
  <c r="U382" i="1"/>
  <c r="V382" i="1" s="1"/>
  <c r="U385" i="1"/>
  <c r="V385" i="1"/>
  <c r="X385" i="1" s="1"/>
  <c r="U388" i="1"/>
  <c r="V388" i="1" s="1"/>
  <c r="U391" i="1"/>
  <c r="W391" i="1" s="1"/>
  <c r="V391" i="1"/>
  <c r="U394" i="1"/>
  <c r="V394" i="1" s="1"/>
  <c r="X394" i="1" s="1"/>
  <c r="U397" i="1"/>
  <c r="W397" i="1" s="1"/>
  <c r="U400" i="1"/>
  <c r="V400" i="1" s="1"/>
  <c r="X400" i="1" s="1"/>
  <c r="U403" i="1"/>
  <c r="V403" i="1" s="1"/>
  <c r="X403" i="1" s="1"/>
  <c r="U406" i="1"/>
  <c r="V406" i="1" s="1"/>
  <c r="U409" i="1"/>
  <c r="V409" i="1" s="1"/>
  <c r="X409" i="1" s="1"/>
  <c r="U412" i="1"/>
  <c r="V412" i="1" s="1"/>
  <c r="U415" i="1"/>
  <c r="W415" i="1" s="1"/>
  <c r="V415" i="1"/>
  <c r="U418" i="1"/>
  <c r="V418" i="1" s="1"/>
  <c r="X418" i="1" s="1"/>
  <c r="U421" i="1"/>
  <c r="W421" i="1" s="1"/>
  <c r="V421" i="1"/>
  <c r="X421" i="1" s="1"/>
  <c r="U424" i="1"/>
  <c r="V424" i="1" s="1"/>
  <c r="X424" i="1" s="1"/>
  <c r="U427" i="1"/>
  <c r="W427" i="1" s="1"/>
  <c r="V427" i="1"/>
  <c r="X427" i="1" s="1"/>
  <c r="U430" i="1"/>
  <c r="V430" i="1" s="1"/>
  <c r="U433" i="1"/>
  <c r="V433" i="1"/>
  <c r="X433" i="1" s="1"/>
  <c r="U436" i="1"/>
  <c r="V436" i="1" s="1"/>
  <c r="U439" i="1"/>
  <c r="W439" i="1" s="1"/>
  <c r="V439" i="1"/>
  <c r="U442" i="1"/>
  <c r="V442" i="1" s="1"/>
  <c r="X442" i="1" s="1"/>
  <c r="U43" i="1"/>
  <c r="V43" i="1" s="1"/>
  <c r="X43" i="1" s="1"/>
  <c r="U46" i="1"/>
  <c r="V46" i="1" s="1"/>
  <c r="X46" i="1" s="1"/>
  <c r="U49" i="1"/>
  <c r="V49" i="1" s="1"/>
  <c r="X49" i="1" s="1"/>
  <c r="U52" i="1"/>
  <c r="V52" i="1" s="1"/>
  <c r="X52" i="1" s="1"/>
  <c r="U55" i="1"/>
  <c r="V55" i="1" s="1"/>
  <c r="X55" i="1" s="1"/>
  <c r="U58" i="1"/>
  <c r="V58" i="1" s="1"/>
  <c r="X58" i="1" s="1"/>
  <c r="U61" i="1"/>
  <c r="V61" i="1" s="1"/>
  <c r="X61" i="1" s="1"/>
  <c r="V64" i="1"/>
  <c r="X64" i="1" s="1"/>
  <c r="U40" i="1"/>
  <c r="V40" i="1" s="1"/>
  <c r="X40" i="1" s="1"/>
  <c r="P232" i="1"/>
  <c r="P231" i="1"/>
  <c r="R231" i="1" s="1"/>
  <c r="P230" i="1"/>
  <c r="R230" i="1" s="1"/>
  <c r="P229" i="1"/>
  <c r="R229" i="1" s="1"/>
  <c r="P228" i="1"/>
  <c r="R228" i="1" s="1"/>
  <c r="P227" i="1"/>
  <c r="P226" i="1"/>
  <c r="R226" i="1" s="1"/>
  <c r="N226" i="1"/>
  <c r="P225" i="1"/>
  <c r="N225" i="1" s="1"/>
  <c r="P224" i="1"/>
  <c r="N224" i="1" s="1"/>
  <c r="P223" i="1"/>
  <c r="N223" i="1" s="1"/>
  <c r="P222" i="1"/>
  <c r="R222" i="1" s="1"/>
  <c r="P221" i="1"/>
  <c r="N221" i="1" s="1"/>
  <c r="P220" i="1"/>
  <c r="N220" i="1" s="1"/>
  <c r="N219" i="1"/>
  <c r="R376" i="1"/>
  <c r="P347" i="1"/>
  <c r="N347" i="1" s="1"/>
  <c r="P348" i="1"/>
  <c r="R348" i="1" s="1"/>
  <c r="P349" i="1"/>
  <c r="N349" i="1" s="1"/>
  <c r="P350" i="1"/>
  <c r="N350" i="1" s="1"/>
  <c r="P351" i="1"/>
  <c r="N351" i="1" s="1"/>
  <c r="P352" i="1"/>
  <c r="R352" i="1" s="1"/>
  <c r="P346" i="1"/>
  <c r="N346" i="1" s="1"/>
  <c r="P284" i="1"/>
  <c r="N284" i="1" s="1"/>
  <c r="P285" i="1"/>
  <c r="N285" i="1" s="1"/>
  <c r="P286" i="1"/>
  <c r="N286" i="1" s="1"/>
  <c r="P287" i="1"/>
  <c r="N287" i="1" s="1"/>
  <c r="P288" i="1"/>
  <c r="N288" i="1" s="1"/>
  <c r="P289" i="1"/>
  <c r="P283" i="1"/>
  <c r="N283" i="1" s="1"/>
  <c r="P358" i="1"/>
  <c r="P357" i="1"/>
  <c r="R357" i="1" s="1"/>
  <c r="P356" i="1"/>
  <c r="R356" i="1" s="1"/>
  <c r="P355" i="1"/>
  <c r="R355" i="1" s="1"/>
  <c r="P354" i="1"/>
  <c r="R354" i="1" s="1"/>
  <c r="P353" i="1"/>
  <c r="R353" i="1" s="1"/>
  <c r="P295" i="1"/>
  <c r="R295" i="1" s="1"/>
  <c r="P294" i="1"/>
  <c r="R294" i="1" s="1"/>
  <c r="P293" i="1"/>
  <c r="R293" i="1" s="1"/>
  <c r="P292" i="1"/>
  <c r="R292" i="1" s="1"/>
  <c r="P291" i="1"/>
  <c r="P290" i="1"/>
  <c r="R290" i="1" s="1"/>
  <c r="R289" i="1"/>
  <c r="P415" i="1"/>
  <c r="P409" i="1"/>
  <c r="P410" i="1"/>
  <c r="P411" i="1"/>
  <c r="P412" i="1"/>
  <c r="P413" i="1"/>
  <c r="P414" i="1"/>
  <c r="N408" i="1"/>
  <c r="P416" i="1"/>
  <c r="P417" i="1"/>
  <c r="P418" i="1"/>
  <c r="P419" i="1"/>
  <c r="P420" i="1"/>
  <c r="P421" i="1"/>
  <c r="R421" i="1" s="1"/>
  <c r="P43" i="1"/>
  <c r="R43" i="1" s="1"/>
  <c r="P42" i="1"/>
  <c r="R42" i="1" s="1"/>
  <c r="P41" i="1"/>
  <c r="P40" i="1"/>
  <c r="P39" i="1"/>
  <c r="P38" i="1"/>
  <c r="R38" i="1" s="1"/>
  <c r="P37" i="1"/>
  <c r="R37" i="1" s="1"/>
  <c r="P36" i="1"/>
  <c r="N36" i="1" s="1"/>
  <c r="P35" i="1"/>
  <c r="N35" i="1" s="1"/>
  <c r="P34" i="1"/>
  <c r="N34" i="1" s="1"/>
  <c r="P33" i="1"/>
  <c r="P32" i="1"/>
  <c r="P31" i="1"/>
  <c r="P106" i="1"/>
  <c r="R106" i="1" s="1"/>
  <c r="P105" i="1"/>
  <c r="N105" i="1" s="1"/>
  <c r="P104" i="1"/>
  <c r="N104" i="1" s="1"/>
  <c r="P103" i="1"/>
  <c r="N103" i="1" s="1"/>
  <c r="P102" i="1"/>
  <c r="N102" i="1" s="1"/>
  <c r="P101" i="1"/>
  <c r="P100" i="1"/>
  <c r="N100" i="1" s="1"/>
  <c r="P99" i="1"/>
  <c r="P98" i="1"/>
  <c r="N98" i="1" s="1"/>
  <c r="P97" i="1"/>
  <c r="N97" i="1" s="1"/>
  <c r="P96" i="1"/>
  <c r="N96" i="1" s="1"/>
  <c r="P95" i="1"/>
  <c r="N95" i="1" s="1"/>
  <c r="P94" i="1"/>
  <c r="R94" i="1" s="1"/>
  <c r="N443" i="1"/>
  <c r="N441" i="1"/>
  <c r="N440" i="1"/>
  <c r="N438" i="1"/>
  <c r="N437" i="1"/>
  <c r="N435" i="1"/>
  <c r="N434" i="1"/>
  <c r="N432" i="1"/>
  <c r="N431" i="1"/>
  <c r="N429" i="1"/>
  <c r="N428" i="1"/>
  <c r="N426" i="1"/>
  <c r="N425" i="1"/>
  <c r="N423" i="1"/>
  <c r="N422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4" i="1"/>
  <c r="N173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43" i="1"/>
  <c r="N40" i="1"/>
  <c r="N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9" i="1"/>
  <c r="N41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9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443" i="3"/>
  <c r="M443" i="3"/>
  <c r="N442" i="3"/>
  <c r="M442" i="3"/>
  <c r="N441" i="3"/>
  <c r="M441" i="3"/>
  <c r="N440" i="3"/>
  <c r="M440" i="3"/>
  <c r="N439" i="3"/>
  <c r="M439" i="3"/>
  <c r="N438" i="3"/>
  <c r="M438" i="3"/>
  <c r="N437" i="3"/>
  <c r="M437" i="3"/>
  <c r="N436" i="3"/>
  <c r="M436" i="3"/>
  <c r="N435" i="3"/>
  <c r="M435" i="3"/>
  <c r="N434" i="3"/>
  <c r="M434" i="3"/>
  <c r="N433" i="3"/>
  <c r="M433" i="3"/>
  <c r="N432" i="3"/>
  <c r="M432" i="3"/>
  <c r="N431" i="3"/>
  <c r="M431" i="3"/>
  <c r="N430" i="3"/>
  <c r="M430" i="3"/>
  <c r="N429" i="3"/>
  <c r="M429" i="3"/>
  <c r="N428" i="3"/>
  <c r="M428" i="3"/>
  <c r="N427" i="3"/>
  <c r="M427" i="3"/>
  <c r="N426" i="3"/>
  <c r="M426" i="3"/>
  <c r="N425" i="3"/>
  <c r="M425" i="3"/>
  <c r="N424" i="3"/>
  <c r="M424" i="3"/>
  <c r="N423" i="3"/>
  <c r="M423" i="3"/>
  <c r="N422" i="3"/>
  <c r="M422" i="3"/>
  <c r="N421" i="3"/>
  <c r="M421" i="3"/>
  <c r="N420" i="3"/>
  <c r="M420" i="3"/>
  <c r="N419" i="3"/>
  <c r="M419" i="3"/>
  <c r="N418" i="3"/>
  <c r="M418" i="3"/>
  <c r="N417" i="3"/>
  <c r="M417" i="3"/>
  <c r="N416" i="3"/>
  <c r="M416" i="3"/>
  <c r="N415" i="3"/>
  <c r="M415" i="3"/>
  <c r="N414" i="3"/>
  <c r="M414" i="3"/>
  <c r="N413" i="3"/>
  <c r="M413" i="3"/>
  <c r="N412" i="3"/>
  <c r="M412" i="3"/>
  <c r="N411" i="3"/>
  <c r="M411" i="3"/>
  <c r="N410" i="3"/>
  <c r="M410" i="3"/>
  <c r="N409" i="3"/>
  <c r="M409" i="3"/>
  <c r="N408" i="3"/>
  <c r="M408" i="3"/>
  <c r="N407" i="3"/>
  <c r="M407" i="3"/>
  <c r="N406" i="3"/>
  <c r="M406" i="3"/>
  <c r="N405" i="3"/>
  <c r="M405" i="3"/>
  <c r="N404" i="3"/>
  <c r="M404" i="3"/>
  <c r="N403" i="3"/>
  <c r="M403" i="3"/>
  <c r="N402" i="3"/>
  <c r="M402" i="3"/>
  <c r="N401" i="3"/>
  <c r="M401" i="3"/>
  <c r="N400" i="3"/>
  <c r="M400" i="3"/>
  <c r="N399" i="3"/>
  <c r="M399" i="3"/>
  <c r="N398" i="3"/>
  <c r="M398" i="3"/>
  <c r="N397" i="3"/>
  <c r="M397" i="3"/>
  <c r="N396" i="3"/>
  <c r="M396" i="3"/>
  <c r="N395" i="3"/>
  <c r="M395" i="3"/>
  <c r="N394" i="3"/>
  <c r="M394" i="3"/>
  <c r="N393" i="3"/>
  <c r="M393" i="3"/>
  <c r="N392" i="3"/>
  <c r="M392" i="3"/>
  <c r="N391" i="3"/>
  <c r="M391" i="3"/>
  <c r="N390" i="3"/>
  <c r="M390" i="3"/>
  <c r="N389" i="3"/>
  <c r="M389" i="3"/>
  <c r="N388" i="3"/>
  <c r="M388" i="3"/>
  <c r="N387" i="3"/>
  <c r="M387" i="3"/>
  <c r="N386" i="3"/>
  <c r="M386" i="3"/>
  <c r="N385" i="3"/>
  <c r="M385" i="3"/>
  <c r="N384" i="3"/>
  <c r="M384" i="3"/>
  <c r="N383" i="3"/>
  <c r="M383" i="3"/>
  <c r="N382" i="3"/>
  <c r="M382" i="3"/>
  <c r="N381" i="3"/>
  <c r="M381" i="3"/>
  <c r="N380" i="3"/>
  <c r="M380" i="3"/>
  <c r="N379" i="3"/>
  <c r="M379" i="3"/>
  <c r="N378" i="3"/>
  <c r="M378" i="3"/>
  <c r="N377" i="3"/>
  <c r="M377" i="3"/>
  <c r="N376" i="3"/>
  <c r="M376" i="3"/>
  <c r="N375" i="3"/>
  <c r="M375" i="3"/>
  <c r="N374" i="3"/>
  <c r="M374" i="3"/>
  <c r="N373" i="3"/>
  <c r="M373" i="3"/>
  <c r="N372" i="3"/>
  <c r="M372" i="3"/>
  <c r="N371" i="3"/>
  <c r="M371" i="3"/>
  <c r="N370" i="3"/>
  <c r="M370" i="3"/>
  <c r="N369" i="3"/>
  <c r="M369" i="3"/>
  <c r="N368" i="3"/>
  <c r="M368" i="3"/>
  <c r="N367" i="3"/>
  <c r="M367" i="3"/>
  <c r="N366" i="3"/>
  <c r="M366" i="3"/>
  <c r="N365" i="3"/>
  <c r="M365" i="3"/>
  <c r="N364" i="3"/>
  <c r="M364" i="3"/>
  <c r="N363" i="3"/>
  <c r="M363" i="3"/>
  <c r="N362" i="3"/>
  <c r="M362" i="3"/>
  <c r="N361" i="3"/>
  <c r="M361" i="3"/>
  <c r="N360" i="3"/>
  <c r="M360" i="3"/>
  <c r="N359" i="3"/>
  <c r="M359" i="3"/>
  <c r="N358" i="3"/>
  <c r="M358" i="3"/>
  <c r="N357" i="3"/>
  <c r="M357" i="3"/>
  <c r="N356" i="3"/>
  <c r="M356" i="3"/>
  <c r="N355" i="3"/>
  <c r="M355" i="3"/>
  <c r="N354" i="3"/>
  <c r="M354" i="3"/>
  <c r="N353" i="3"/>
  <c r="M353" i="3"/>
  <c r="N352" i="3"/>
  <c r="M352" i="3"/>
  <c r="N351" i="3"/>
  <c r="M351" i="3"/>
  <c r="N350" i="3"/>
  <c r="M350" i="3"/>
  <c r="N349" i="3"/>
  <c r="M349" i="3"/>
  <c r="N348" i="3"/>
  <c r="M348" i="3"/>
  <c r="N347" i="3"/>
  <c r="M347" i="3"/>
  <c r="N346" i="3"/>
  <c r="M346" i="3"/>
  <c r="N345" i="3"/>
  <c r="M345" i="3"/>
  <c r="N344" i="3"/>
  <c r="M344" i="3"/>
  <c r="N343" i="3"/>
  <c r="M343" i="3"/>
  <c r="N342" i="3"/>
  <c r="M342" i="3"/>
  <c r="N341" i="3"/>
  <c r="M341" i="3"/>
  <c r="N340" i="3"/>
  <c r="M340" i="3"/>
  <c r="N339" i="3"/>
  <c r="M339" i="3"/>
  <c r="N338" i="3"/>
  <c r="M338" i="3"/>
  <c r="N337" i="3"/>
  <c r="M337" i="3"/>
  <c r="N336" i="3"/>
  <c r="M336" i="3"/>
  <c r="N335" i="3"/>
  <c r="M335" i="3"/>
  <c r="N334" i="3"/>
  <c r="M334" i="3"/>
  <c r="N333" i="3"/>
  <c r="M333" i="3"/>
  <c r="N332" i="3"/>
  <c r="M332" i="3"/>
  <c r="N331" i="3"/>
  <c r="M331" i="3"/>
  <c r="N330" i="3"/>
  <c r="M330" i="3"/>
  <c r="N329" i="3"/>
  <c r="M329" i="3"/>
  <c r="N328" i="3"/>
  <c r="M328" i="3"/>
  <c r="N327" i="3"/>
  <c r="M327" i="3"/>
  <c r="N326" i="3"/>
  <c r="M326" i="3"/>
  <c r="N325" i="3"/>
  <c r="M325" i="3"/>
  <c r="N324" i="3"/>
  <c r="M324" i="3"/>
  <c r="N323" i="3"/>
  <c r="M323" i="3"/>
  <c r="N322" i="3"/>
  <c r="M322" i="3"/>
  <c r="N321" i="3"/>
  <c r="M321" i="3"/>
  <c r="N320" i="3"/>
  <c r="M320" i="3"/>
  <c r="N319" i="3"/>
  <c r="M319" i="3"/>
  <c r="N318" i="3"/>
  <c r="M318" i="3"/>
  <c r="N317" i="3"/>
  <c r="M317" i="3"/>
  <c r="N316" i="3"/>
  <c r="M316" i="3"/>
  <c r="N315" i="3"/>
  <c r="M315" i="3"/>
  <c r="N314" i="3"/>
  <c r="M314" i="3"/>
  <c r="N313" i="3"/>
  <c r="M313" i="3"/>
  <c r="N312" i="3"/>
  <c r="M312" i="3"/>
  <c r="N311" i="3"/>
  <c r="M311" i="3"/>
  <c r="N310" i="3"/>
  <c r="M310" i="3"/>
  <c r="N309" i="3"/>
  <c r="M309" i="3"/>
  <c r="N308" i="3"/>
  <c r="M308" i="3"/>
  <c r="N307" i="3"/>
  <c r="M307" i="3"/>
  <c r="N306" i="3"/>
  <c r="M306" i="3"/>
  <c r="N305" i="3"/>
  <c r="M305" i="3"/>
  <c r="N304" i="3"/>
  <c r="M304" i="3"/>
  <c r="N303" i="3"/>
  <c r="M303" i="3"/>
  <c r="N302" i="3"/>
  <c r="M302" i="3"/>
  <c r="N301" i="3"/>
  <c r="M301" i="3"/>
  <c r="N300" i="3"/>
  <c r="M300" i="3"/>
  <c r="N299" i="3"/>
  <c r="M299" i="3"/>
  <c r="N298" i="3"/>
  <c r="M298" i="3"/>
  <c r="N297" i="3"/>
  <c r="M297" i="3"/>
  <c r="N296" i="3"/>
  <c r="M296" i="3"/>
  <c r="N295" i="3"/>
  <c r="M295" i="3"/>
  <c r="N294" i="3"/>
  <c r="M294" i="3"/>
  <c r="N293" i="3"/>
  <c r="M293" i="3"/>
  <c r="N292" i="3"/>
  <c r="M292" i="3"/>
  <c r="N291" i="3"/>
  <c r="M291" i="3"/>
  <c r="N290" i="3"/>
  <c r="M290" i="3"/>
  <c r="N289" i="3"/>
  <c r="M289" i="3"/>
  <c r="N288" i="3"/>
  <c r="M288" i="3"/>
  <c r="N287" i="3"/>
  <c r="M287" i="3"/>
  <c r="N286" i="3"/>
  <c r="M286" i="3"/>
  <c r="N285" i="3"/>
  <c r="M285" i="3"/>
  <c r="N284" i="3"/>
  <c r="M284" i="3"/>
  <c r="N283" i="3"/>
  <c r="M283" i="3"/>
  <c r="N282" i="3"/>
  <c r="M282" i="3"/>
  <c r="N281" i="3"/>
  <c r="M281" i="3"/>
  <c r="N280" i="3"/>
  <c r="M280" i="3"/>
  <c r="N279" i="3"/>
  <c r="M279" i="3"/>
  <c r="N278" i="3"/>
  <c r="M278" i="3"/>
  <c r="N277" i="3"/>
  <c r="M277" i="3"/>
  <c r="N276" i="3"/>
  <c r="M276" i="3"/>
  <c r="N275" i="3"/>
  <c r="M275" i="3"/>
  <c r="N274" i="3"/>
  <c r="M274" i="3"/>
  <c r="N273" i="3"/>
  <c r="M273" i="3"/>
  <c r="N272" i="3"/>
  <c r="M272" i="3"/>
  <c r="N271" i="3"/>
  <c r="M271" i="3"/>
  <c r="N270" i="3"/>
  <c r="M270" i="3"/>
  <c r="N269" i="3"/>
  <c r="M269" i="3"/>
  <c r="N268" i="3"/>
  <c r="M268" i="3"/>
  <c r="N267" i="3"/>
  <c r="M267" i="3"/>
  <c r="N266" i="3"/>
  <c r="M266" i="3"/>
  <c r="N265" i="3"/>
  <c r="M265" i="3"/>
  <c r="N264" i="3"/>
  <c r="M264" i="3"/>
  <c r="N263" i="3"/>
  <c r="M263" i="3"/>
  <c r="N262" i="3"/>
  <c r="M262" i="3"/>
  <c r="N261" i="3"/>
  <c r="M261" i="3"/>
  <c r="N260" i="3"/>
  <c r="M260" i="3"/>
  <c r="N259" i="3"/>
  <c r="M259" i="3"/>
  <c r="N258" i="3"/>
  <c r="M258" i="3"/>
  <c r="N257" i="3"/>
  <c r="M257" i="3"/>
  <c r="N256" i="3"/>
  <c r="M256" i="3"/>
  <c r="N255" i="3"/>
  <c r="M255" i="3"/>
  <c r="N254" i="3"/>
  <c r="M254" i="3"/>
  <c r="N253" i="3"/>
  <c r="M253" i="3"/>
  <c r="N252" i="3"/>
  <c r="M252" i="3"/>
  <c r="N251" i="3"/>
  <c r="M251" i="3"/>
  <c r="N250" i="3"/>
  <c r="M250" i="3"/>
  <c r="N249" i="3"/>
  <c r="M249" i="3"/>
  <c r="N248" i="3"/>
  <c r="M248" i="3"/>
  <c r="N247" i="3"/>
  <c r="M247" i="3"/>
  <c r="N246" i="3"/>
  <c r="M246" i="3"/>
  <c r="N245" i="3"/>
  <c r="M245" i="3"/>
  <c r="N244" i="3"/>
  <c r="M244" i="3"/>
  <c r="N243" i="3"/>
  <c r="M243" i="3"/>
  <c r="N242" i="3"/>
  <c r="M242" i="3"/>
  <c r="N241" i="3"/>
  <c r="M241" i="3"/>
  <c r="N240" i="3"/>
  <c r="M240" i="3"/>
  <c r="N239" i="3"/>
  <c r="M239" i="3"/>
  <c r="N238" i="3"/>
  <c r="M238" i="3"/>
  <c r="N237" i="3"/>
  <c r="M237" i="3"/>
  <c r="N236" i="3"/>
  <c r="M236" i="3"/>
  <c r="N235" i="3"/>
  <c r="M235" i="3"/>
  <c r="N234" i="3"/>
  <c r="M234" i="3"/>
  <c r="N233" i="3"/>
  <c r="M233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2" i="3"/>
  <c r="M222" i="3"/>
  <c r="N221" i="3"/>
  <c r="M221" i="3"/>
  <c r="N220" i="3"/>
  <c r="M220" i="3"/>
  <c r="N219" i="3"/>
  <c r="M219" i="3"/>
  <c r="N218" i="3"/>
  <c r="M218" i="3"/>
  <c r="N217" i="3"/>
  <c r="M217" i="3"/>
  <c r="N216" i="3"/>
  <c r="M216" i="3"/>
  <c r="N215" i="3"/>
  <c r="M215" i="3"/>
  <c r="N214" i="3"/>
  <c r="M214" i="3"/>
  <c r="N213" i="3"/>
  <c r="M213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S406" i="2"/>
  <c r="R406" i="2"/>
  <c r="S405" i="2"/>
  <c r="R405" i="2"/>
  <c r="S404" i="2"/>
  <c r="R404" i="2"/>
  <c r="S403" i="2"/>
  <c r="R403" i="2"/>
  <c r="S402" i="2"/>
  <c r="R402" i="2"/>
  <c r="S401" i="2"/>
  <c r="R401" i="2"/>
  <c r="S400" i="2"/>
  <c r="R400" i="2"/>
  <c r="S399" i="2"/>
  <c r="R399" i="2"/>
  <c r="S398" i="2"/>
  <c r="R398" i="2"/>
  <c r="S397" i="2"/>
  <c r="R397" i="2"/>
  <c r="S396" i="2"/>
  <c r="R396" i="2"/>
  <c r="S395" i="2"/>
  <c r="R395" i="2"/>
  <c r="S394" i="2"/>
  <c r="R394" i="2"/>
  <c r="S393" i="2"/>
  <c r="R393" i="2"/>
  <c r="S392" i="2"/>
  <c r="R392" i="2"/>
  <c r="S391" i="2"/>
  <c r="R391" i="2"/>
  <c r="S390" i="2"/>
  <c r="R390" i="2"/>
  <c r="S389" i="2"/>
  <c r="R389" i="2"/>
  <c r="S388" i="2"/>
  <c r="R388" i="2"/>
  <c r="S387" i="2"/>
  <c r="R387" i="2"/>
  <c r="S386" i="2"/>
  <c r="R386" i="2"/>
  <c r="S385" i="2"/>
  <c r="R385" i="2"/>
  <c r="S384" i="2"/>
  <c r="R384" i="2"/>
  <c r="S383" i="2"/>
  <c r="R383" i="2"/>
  <c r="S382" i="2"/>
  <c r="R38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S282" i="2"/>
  <c r="R282" i="2"/>
  <c r="S281" i="2"/>
  <c r="R281" i="2"/>
  <c r="S280" i="2"/>
  <c r="R280" i="2"/>
  <c r="S279" i="2"/>
  <c r="R279" i="2"/>
  <c r="S278" i="2"/>
  <c r="R278" i="2"/>
  <c r="S277" i="2"/>
  <c r="R277" i="2"/>
  <c r="S276" i="2"/>
  <c r="R276" i="2"/>
  <c r="S275" i="2"/>
  <c r="R275" i="2"/>
  <c r="S274" i="2"/>
  <c r="R274" i="2"/>
  <c r="S273" i="2"/>
  <c r="R273" i="2"/>
  <c r="S272" i="2"/>
  <c r="R272" i="2"/>
  <c r="S271" i="2"/>
  <c r="R271" i="2"/>
  <c r="S270" i="2"/>
  <c r="R270" i="2"/>
  <c r="S269" i="2"/>
  <c r="R269" i="2"/>
  <c r="S268" i="2"/>
  <c r="R268" i="2"/>
  <c r="S267" i="2"/>
  <c r="R267" i="2"/>
  <c r="S266" i="2"/>
  <c r="R266" i="2"/>
  <c r="S265" i="2"/>
  <c r="R265" i="2"/>
  <c r="S264" i="2"/>
  <c r="R264" i="2"/>
  <c r="S263" i="2"/>
  <c r="R263" i="2"/>
  <c r="S262" i="2"/>
  <c r="R262" i="2"/>
  <c r="S261" i="2"/>
  <c r="R261" i="2"/>
  <c r="S260" i="2"/>
  <c r="R260" i="2"/>
  <c r="S259" i="2"/>
  <c r="R259" i="2"/>
  <c r="S258" i="2"/>
  <c r="R258" i="2"/>
  <c r="S257" i="2"/>
  <c r="R257" i="2"/>
  <c r="S256" i="2"/>
  <c r="R256" i="2"/>
  <c r="S255" i="2"/>
  <c r="R255" i="2"/>
  <c r="S254" i="2"/>
  <c r="R254" i="2"/>
  <c r="S253" i="2"/>
  <c r="R253" i="2"/>
  <c r="S252" i="2"/>
  <c r="R252" i="2"/>
  <c r="S251" i="2"/>
  <c r="R251" i="2"/>
  <c r="S250" i="2"/>
  <c r="R250" i="2"/>
  <c r="S249" i="2"/>
  <c r="R249" i="2"/>
  <c r="S248" i="2"/>
  <c r="R248" i="2"/>
  <c r="S247" i="2"/>
  <c r="R247" i="2"/>
  <c r="S246" i="2"/>
  <c r="R246" i="2"/>
  <c r="S245" i="2"/>
  <c r="R245" i="2"/>
  <c r="S244" i="2"/>
  <c r="R244" i="2"/>
  <c r="S243" i="2"/>
  <c r="R243" i="2"/>
  <c r="S242" i="2"/>
  <c r="R242" i="2"/>
  <c r="S241" i="2"/>
  <c r="R241" i="2"/>
  <c r="S240" i="2"/>
  <c r="R240" i="2"/>
  <c r="S239" i="2"/>
  <c r="R239" i="2"/>
  <c r="S238" i="2"/>
  <c r="R238" i="2"/>
  <c r="S237" i="2"/>
  <c r="R237" i="2"/>
  <c r="S236" i="2"/>
  <c r="R236" i="2"/>
  <c r="S235" i="2"/>
  <c r="R235" i="2"/>
  <c r="S234" i="2"/>
  <c r="R234" i="2"/>
  <c r="S233" i="2"/>
  <c r="R233" i="2"/>
  <c r="S232" i="2"/>
  <c r="R232" i="2"/>
  <c r="S231" i="2"/>
  <c r="R231" i="2"/>
  <c r="S230" i="2"/>
  <c r="R230" i="2"/>
  <c r="S229" i="2"/>
  <c r="R229" i="2"/>
  <c r="S228" i="2"/>
  <c r="R228" i="2"/>
  <c r="S227" i="2"/>
  <c r="R227" i="2"/>
  <c r="S226" i="2"/>
  <c r="R226" i="2"/>
  <c r="S225" i="2"/>
  <c r="R225" i="2"/>
  <c r="S224" i="2"/>
  <c r="R224" i="2"/>
  <c r="S223" i="2"/>
  <c r="R223" i="2"/>
  <c r="S222" i="2"/>
  <c r="R222" i="2"/>
  <c r="S221" i="2"/>
  <c r="R221" i="2"/>
  <c r="S220" i="2"/>
  <c r="R220" i="2"/>
  <c r="S219" i="2"/>
  <c r="R219" i="2"/>
  <c r="S218" i="2"/>
  <c r="R218" i="2"/>
  <c r="S217" i="2"/>
  <c r="R217" i="2"/>
  <c r="S216" i="2"/>
  <c r="R216" i="2"/>
  <c r="S215" i="2"/>
  <c r="R215" i="2"/>
  <c r="S214" i="2"/>
  <c r="R214" i="2"/>
  <c r="S213" i="2"/>
  <c r="R213" i="2"/>
  <c r="S212" i="2"/>
  <c r="R212" i="2"/>
  <c r="S211" i="2"/>
  <c r="R211" i="2"/>
  <c r="S210" i="2"/>
  <c r="R210" i="2"/>
  <c r="S209" i="2"/>
  <c r="R209" i="2"/>
  <c r="S208" i="2"/>
  <c r="R208" i="2"/>
  <c r="S207" i="2"/>
  <c r="R207" i="2"/>
  <c r="S206" i="2"/>
  <c r="R206" i="2"/>
  <c r="S205" i="2"/>
  <c r="R205" i="2"/>
  <c r="S204" i="2"/>
  <c r="R204" i="2"/>
  <c r="S203" i="2"/>
  <c r="R203" i="2"/>
  <c r="S202" i="2"/>
  <c r="R202" i="2"/>
  <c r="S201" i="2"/>
  <c r="R201" i="2"/>
  <c r="S200" i="2"/>
  <c r="R200" i="2"/>
  <c r="S199" i="2"/>
  <c r="R199" i="2"/>
  <c r="S198" i="2"/>
  <c r="R198" i="2"/>
  <c r="S197" i="2"/>
  <c r="R197" i="2"/>
  <c r="S196" i="2"/>
  <c r="R196" i="2"/>
  <c r="S195" i="2"/>
  <c r="R195" i="2"/>
  <c r="S194" i="2"/>
  <c r="R194" i="2"/>
  <c r="S193" i="2"/>
  <c r="R193" i="2"/>
  <c r="S192" i="2"/>
  <c r="R192" i="2"/>
  <c r="S191" i="2"/>
  <c r="R191" i="2"/>
  <c r="S190" i="2"/>
  <c r="R190" i="2"/>
  <c r="S189" i="2"/>
  <c r="R189" i="2"/>
  <c r="S188" i="2"/>
  <c r="R188" i="2"/>
  <c r="S187" i="2"/>
  <c r="R187" i="2"/>
  <c r="S186" i="2"/>
  <c r="R186" i="2"/>
  <c r="S185" i="2"/>
  <c r="R185" i="2"/>
  <c r="S184" i="2"/>
  <c r="R184" i="2"/>
  <c r="S183" i="2"/>
  <c r="R183" i="2"/>
  <c r="S182" i="2"/>
  <c r="R182" i="2"/>
  <c r="S181" i="2"/>
  <c r="R181" i="2"/>
  <c r="S180" i="2"/>
  <c r="R180" i="2"/>
  <c r="S179" i="2"/>
  <c r="R179" i="2"/>
  <c r="S178" i="2"/>
  <c r="R178" i="2"/>
  <c r="S177" i="2"/>
  <c r="R177" i="2"/>
  <c r="S176" i="2"/>
  <c r="R176" i="2"/>
  <c r="S175" i="2"/>
  <c r="R175" i="2"/>
  <c r="S174" i="2"/>
  <c r="R174" i="2"/>
  <c r="S173" i="2"/>
  <c r="R173" i="2"/>
  <c r="S172" i="2"/>
  <c r="R172" i="2"/>
  <c r="S171" i="2"/>
  <c r="R171" i="2"/>
  <c r="S170" i="2"/>
  <c r="R170" i="2"/>
  <c r="S169" i="2"/>
  <c r="R169" i="2"/>
  <c r="S168" i="2"/>
  <c r="R168" i="2"/>
  <c r="S167" i="2"/>
  <c r="R167" i="2"/>
  <c r="S166" i="2"/>
  <c r="R166" i="2"/>
  <c r="S165" i="2"/>
  <c r="R165" i="2"/>
  <c r="S164" i="2"/>
  <c r="R164" i="2"/>
  <c r="S163" i="2"/>
  <c r="R163" i="2"/>
  <c r="S162" i="2"/>
  <c r="R162" i="2"/>
  <c r="S161" i="2"/>
  <c r="R161" i="2"/>
  <c r="S160" i="2"/>
  <c r="R160" i="2"/>
  <c r="S159" i="2"/>
  <c r="R159" i="2"/>
  <c r="S158" i="2"/>
  <c r="R158" i="2"/>
  <c r="S157" i="2"/>
  <c r="R157" i="2"/>
  <c r="S156" i="2"/>
  <c r="R156" i="2"/>
  <c r="S155" i="2"/>
  <c r="R155" i="2"/>
  <c r="S154" i="2"/>
  <c r="R154" i="2"/>
  <c r="S153" i="2"/>
  <c r="R153" i="2"/>
  <c r="S152" i="2"/>
  <c r="R152" i="2"/>
  <c r="S151" i="2"/>
  <c r="R151" i="2"/>
  <c r="S150" i="2"/>
  <c r="R150" i="2"/>
  <c r="S149" i="2"/>
  <c r="R149" i="2"/>
  <c r="S148" i="2"/>
  <c r="R148" i="2"/>
  <c r="S147" i="2"/>
  <c r="R147" i="2"/>
  <c r="S146" i="2"/>
  <c r="R146" i="2"/>
  <c r="S145" i="2"/>
  <c r="R145" i="2"/>
  <c r="S144" i="2"/>
  <c r="R144" i="2"/>
  <c r="S143" i="2"/>
  <c r="R143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Q357" i="1"/>
  <c r="Q356" i="1"/>
  <c r="Q355" i="1"/>
  <c r="Q354" i="1"/>
  <c r="Q353" i="1"/>
  <c r="Q352" i="1"/>
  <c r="R351" i="1"/>
  <c r="Q351" i="1"/>
  <c r="Q350" i="1"/>
  <c r="Q349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Q295" i="1"/>
  <c r="Q294" i="1"/>
  <c r="Q293" i="1"/>
  <c r="Q292" i="1"/>
  <c r="R291" i="1"/>
  <c r="Q291" i="1"/>
  <c r="Q290" i="1"/>
  <c r="Q289" i="1"/>
  <c r="Q288" i="1"/>
  <c r="Q287" i="1"/>
  <c r="Q286" i="1"/>
  <c r="Q285" i="1"/>
  <c r="Q284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Q231" i="1"/>
  <c r="Q230" i="1"/>
  <c r="Q229" i="1"/>
  <c r="Q228" i="1"/>
  <c r="R227" i="1"/>
  <c r="Q227" i="1"/>
  <c r="Q226" i="1"/>
  <c r="R225" i="1"/>
  <c r="Q225" i="1"/>
  <c r="Q224" i="1"/>
  <c r="Q223" i="1"/>
  <c r="Q222" i="1"/>
  <c r="Q221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Q106" i="1"/>
  <c r="Q105" i="1"/>
  <c r="Q104" i="1"/>
  <c r="Q103" i="1"/>
  <c r="Q102" i="1"/>
  <c r="Q101" i="1"/>
  <c r="R100" i="1"/>
  <c r="Q100" i="1"/>
  <c r="R99" i="1"/>
  <c r="Q99" i="1"/>
  <c r="Q98" i="1"/>
  <c r="R97" i="1"/>
  <c r="Q97" i="1"/>
  <c r="Q96" i="1"/>
  <c r="Q95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9" i="1"/>
  <c r="R40" i="1"/>
  <c r="R41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3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" i="1"/>
  <c r="Z64" i="2" l="1"/>
  <c r="Y64" i="2"/>
  <c r="Y34" i="2"/>
  <c r="X34" i="2"/>
  <c r="Z34" i="2" s="1"/>
  <c r="X22" i="2"/>
  <c r="Z22" i="2" s="1"/>
  <c r="Y22" i="2"/>
  <c r="X31" i="2"/>
  <c r="Z31" i="2" s="1"/>
  <c r="Y31" i="2"/>
  <c r="X88" i="2"/>
  <c r="Z88" i="2" s="1"/>
  <c r="Y88" i="2"/>
  <c r="Y58" i="2"/>
  <c r="X58" i="2"/>
  <c r="Z58" i="2" s="1"/>
  <c r="X46" i="2"/>
  <c r="Z46" i="2" s="1"/>
  <c r="Y46" i="2"/>
  <c r="X112" i="2"/>
  <c r="Z112" i="2" s="1"/>
  <c r="Y112" i="2"/>
  <c r="X85" i="2"/>
  <c r="Z85" i="2" s="1"/>
  <c r="Y85" i="2"/>
  <c r="X55" i="2"/>
  <c r="Z55" i="2" s="1"/>
  <c r="Y55" i="2"/>
  <c r="Y82" i="2"/>
  <c r="X82" i="2"/>
  <c r="Z82" i="2" s="1"/>
  <c r="X70" i="2"/>
  <c r="Z70" i="2" s="1"/>
  <c r="Y70" i="2"/>
  <c r="X16" i="2"/>
  <c r="Z16" i="2" s="1"/>
  <c r="Y16" i="2"/>
  <c r="X118" i="2"/>
  <c r="Z118" i="2" s="1"/>
  <c r="Y118" i="2"/>
  <c r="X79" i="2"/>
  <c r="Z79" i="2" s="1"/>
  <c r="Y79" i="2"/>
  <c r="X13" i="2"/>
  <c r="Z13" i="2" s="1"/>
  <c r="Y13" i="2"/>
  <c r="X61" i="2"/>
  <c r="Z61" i="2" s="1"/>
  <c r="Y61" i="2"/>
  <c r="X127" i="2"/>
  <c r="Z127" i="2" s="1"/>
  <c r="Y127" i="2"/>
  <c r="Y106" i="2"/>
  <c r="X106" i="2"/>
  <c r="Z106" i="2" s="1"/>
  <c r="X94" i="2"/>
  <c r="Z94" i="2" s="1"/>
  <c r="Y94" i="2"/>
  <c r="X40" i="2"/>
  <c r="Z40" i="2" s="1"/>
  <c r="Y40" i="2"/>
  <c r="Y10" i="2"/>
  <c r="X10" i="2"/>
  <c r="Z10" i="2" s="1"/>
  <c r="X103" i="2"/>
  <c r="Z103" i="2" s="1"/>
  <c r="Y103" i="2"/>
  <c r="X37" i="2"/>
  <c r="Z37" i="2" s="1"/>
  <c r="Y37" i="2"/>
  <c r="X7" i="2"/>
  <c r="Z7" i="2" s="1"/>
  <c r="Y7" i="2"/>
  <c r="Y121" i="2"/>
  <c r="Y97" i="2"/>
  <c r="Y73" i="2"/>
  <c r="Y49" i="2"/>
  <c r="Y25" i="2"/>
  <c r="M61" i="2"/>
  <c r="P61" i="2" s="1"/>
  <c r="J64" i="2"/>
  <c r="M49" i="2"/>
  <c r="P49" i="2" s="1"/>
  <c r="J52" i="2"/>
  <c r="AD91" i="2"/>
  <c r="AF91" i="2" s="1"/>
  <c r="R286" i="1"/>
  <c r="V397" i="1"/>
  <c r="X397" i="1" s="1"/>
  <c r="V349" i="1"/>
  <c r="X349" i="1" s="1"/>
  <c r="W403" i="1"/>
  <c r="W355" i="1"/>
  <c r="W304" i="1"/>
  <c r="W280" i="1"/>
  <c r="W256" i="1"/>
  <c r="W232" i="1"/>
  <c r="W208" i="1"/>
  <c r="W184" i="1"/>
  <c r="W160" i="1"/>
  <c r="W136" i="1"/>
  <c r="W112" i="1"/>
  <c r="W88" i="1"/>
  <c r="W64" i="1"/>
  <c r="W10" i="1"/>
  <c r="W400" i="1"/>
  <c r="W352" i="1"/>
  <c r="W139" i="1"/>
  <c r="W67" i="1"/>
  <c r="W298" i="1"/>
  <c r="W274" i="1"/>
  <c r="W250" i="1"/>
  <c r="W226" i="1"/>
  <c r="W202" i="1"/>
  <c r="W178" i="1"/>
  <c r="W154" i="1"/>
  <c r="W130" i="1"/>
  <c r="W106" i="1"/>
  <c r="W82" i="1"/>
  <c r="W58" i="1"/>
  <c r="W115" i="1"/>
  <c r="R104" i="1"/>
  <c r="W28" i="1"/>
  <c r="W442" i="1"/>
  <c r="W418" i="1"/>
  <c r="W394" i="1"/>
  <c r="W370" i="1"/>
  <c r="W346" i="1"/>
  <c r="W322" i="1"/>
  <c r="W151" i="1"/>
  <c r="W127" i="1"/>
  <c r="W103" i="1"/>
  <c r="W79" i="1"/>
  <c r="W55" i="1"/>
  <c r="W52" i="1"/>
  <c r="W292" i="1"/>
  <c r="W268" i="1"/>
  <c r="W244" i="1"/>
  <c r="W220" i="1"/>
  <c r="W196" i="1"/>
  <c r="W172" i="1"/>
  <c r="W148" i="1"/>
  <c r="W124" i="1"/>
  <c r="W100" i="1"/>
  <c r="W76" i="1"/>
  <c r="W91" i="1"/>
  <c r="R96" i="1"/>
  <c r="R284" i="1"/>
  <c r="V289" i="1"/>
  <c r="X289" i="1" s="1"/>
  <c r="V241" i="1"/>
  <c r="X241" i="1" s="1"/>
  <c r="V193" i="1"/>
  <c r="X193" i="1" s="1"/>
  <c r="W49" i="1"/>
  <c r="W22" i="1"/>
  <c r="W436" i="1"/>
  <c r="W412" i="1"/>
  <c r="W388" i="1"/>
  <c r="W364" i="1"/>
  <c r="W340" i="1"/>
  <c r="W316" i="1"/>
  <c r="W145" i="1"/>
  <c r="W121" i="1"/>
  <c r="W97" i="1"/>
  <c r="W73" i="1"/>
  <c r="AE442" i="2"/>
  <c r="J55" i="2"/>
  <c r="M46" i="2"/>
  <c r="J43" i="2"/>
  <c r="AD115" i="2"/>
  <c r="AF115" i="2" s="1"/>
  <c r="AD139" i="2"/>
  <c r="AF139" i="2" s="1"/>
  <c r="AD103" i="2"/>
  <c r="AF103" i="2" s="1"/>
  <c r="AD163" i="2"/>
  <c r="AF163" i="2" s="1"/>
  <c r="AD7" i="2"/>
  <c r="AF7" i="2" s="1"/>
  <c r="AD127" i="2"/>
  <c r="AF127" i="2" s="1"/>
  <c r="AD31" i="2"/>
  <c r="AF31" i="2" s="1"/>
  <c r="AD55" i="2"/>
  <c r="AF55" i="2" s="1"/>
  <c r="AD151" i="2"/>
  <c r="AF151" i="2" s="1"/>
  <c r="AD67" i="2"/>
  <c r="AF67" i="2" s="1"/>
  <c r="AD79" i="2"/>
  <c r="AF79" i="2" s="1"/>
  <c r="AD175" i="2"/>
  <c r="AF175" i="2" s="1"/>
  <c r="AE43" i="2"/>
  <c r="W46" i="1"/>
  <c r="W313" i="1"/>
  <c r="AD421" i="2"/>
  <c r="AF421" i="2" s="1"/>
  <c r="AE421" i="2"/>
  <c r="AD25" i="2"/>
  <c r="AF25" i="2" s="1"/>
  <c r="AD73" i="2"/>
  <c r="AF73" i="2" s="1"/>
  <c r="AD121" i="2"/>
  <c r="AF121" i="2" s="1"/>
  <c r="AD169" i="2"/>
  <c r="AF169" i="2" s="1"/>
  <c r="AE211" i="2"/>
  <c r="AD211" i="2"/>
  <c r="AF211" i="2" s="1"/>
  <c r="AE235" i="2"/>
  <c r="AD235" i="2"/>
  <c r="AF235" i="2" s="1"/>
  <c r="AE259" i="2"/>
  <c r="AD259" i="2"/>
  <c r="AF259" i="2" s="1"/>
  <c r="AD283" i="2"/>
  <c r="AF283" i="2" s="1"/>
  <c r="AE283" i="2"/>
  <c r="AD307" i="2"/>
  <c r="AF307" i="2" s="1"/>
  <c r="AE307" i="2"/>
  <c r="AD331" i="2"/>
  <c r="AF331" i="2" s="1"/>
  <c r="AE331" i="2"/>
  <c r="AD355" i="2"/>
  <c r="AF355" i="2" s="1"/>
  <c r="AE355" i="2"/>
  <c r="AD379" i="2"/>
  <c r="AF379" i="2" s="1"/>
  <c r="AE379" i="2"/>
  <c r="AE403" i="2"/>
  <c r="AD403" i="2"/>
  <c r="AF403" i="2" s="1"/>
  <c r="AD193" i="2"/>
  <c r="AF193" i="2" s="1"/>
  <c r="AE193" i="2"/>
  <c r="AD427" i="2"/>
  <c r="AF427" i="2" s="1"/>
  <c r="AE427" i="2"/>
  <c r="AD13" i="2"/>
  <c r="AF13" i="2" s="1"/>
  <c r="AD61" i="2"/>
  <c r="AF61" i="2" s="1"/>
  <c r="AD109" i="2"/>
  <c r="AF109" i="2" s="1"/>
  <c r="AD157" i="2"/>
  <c r="AF157" i="2" s="1"/>
  <c r="AD217" i="2"/>
  <c r="AF217" i="2" s="1"/>
  <c r="AE217" i="2"/>
  <c r="AD241" i="2"/>
  <c r="AF241" i="2" s="1"/>
  <c r="AE241" i="2"/>
  <c r="AD265" i="2"/>
  <c r="AF265" i="2" s="1"/>
  <c r="AE265" i="2"/>
  <c r="AE289" i="2"/>
  <c r="AD289" i="2"/>
  <c r="AF289" i="2" s="1"/>
  <c r="AE313" i="2"/>
  <c r="AD313" i="2"/>
  <c r="AF313" i="2" s="1"/>
  <c r="AE337" i="2"/>
  <c r="AD337" i="2"/>
  <c r="AF337" i="2" s="1"/>
  <c r="AD361" i="2"/>
  <c r="AF361" i="2" s="1"/>
  <c r="AE361" i="2"/>
  <c r="AE385" i="2"/>
  <c r="AD385" i="2"/>
  <c r="AF385" i="2" s="1"/>
  <c r="AD199" i="2"/>
  <c r="AF199" i="2" s="1"/>
  <c r="AE199" i="2"/>
  <c r="AD409" i="2"/>
  <c r="AF409" i="2" s="1"/>
  <c r="AD433" i="2"/>
  <c r="AF433" i="2" s="1"/>
  <c r="AE433" i="2"/>
  <c r="AD49" i="2"/>
  <c r="AF49" i="2" s="1"/>
  <c r="AD97" i="2"/>
  <c r="AF97" i="2" s="1"/>
  <c r="AD145" i="2"/>
  <c r="AF145" i="2" s="1"/>
  <c r="AD223" i="2"/>
  <c r="AF223" i="2" s="1"/>
  <c r="AE223" i="2"/>
  <c r="AD247" i="2"/>
  <c r="AF247" i="2" s="1"/>
  <c r="AE247" i="2"/>
  <c r="AD271" i="2"/>
  <c r="AF271" i="2" s="1"/>
  <c r="AE271" i="2"/>
  <c r="AD295" i="2"/>
  <c r="AF295" i="2" s="1"/>
  <c r="AE295" i="2"/>
  <c r="AD319" i="2"/>
  <c r="AF319" i="2" s="1"/>
  <c r="AE319" i="2"/>
  <c r="AD343" i="2"/>
  <c r="AF343" i="2" s="1"/>
  <c r="AE343" i="2"/>
  <c r="AD367" i="2"/>
  <c r="AF367" i="2" s="1"/>
  <c r="AE367" i="2"/>
  <c r="AD391" i="2"/>
  <c r="AF391" i="2" s="1"/>
  <c r="AE391" i="2"/>
  <c r="AE181" i="2"/>
  <c r="AD181" i="2"/>
  <c r="AF181" i="2" s="1"/>
  <c r="AD415" i="2"/>
  <c r="AF415" i="2" s="1"/>
  <c r="AE415" i="2"/>
  <c r="AE439" i="2"/>
  <c r="AD439" i="2"/>
  <c r="AF439" i="2" s="1"/>
  <c r="AD187" i="2"/>
  <c r="AF187" i="2" s="1"/>
  <c r="AE187" i="2"/>
  <c r="AD37" i="2"/>
  <c r="AF37" i="2" s="1"/>
  <c r="AD85" i="2"/>
  <c r="AF85" i="2" s="1"/>
  <c r="AD133" i="2"/>
  <c r="AF133" i="2" s="1"/>
  <c r="AD205" i="2"/>
  <c r="AF205" i="2" s="1"/>
  <c r="AD229" i="2"/>
  <c r="AF229" i="2" s="1"/>
  <c r="AE229" i="2"/>
  <c r="AD253" i="2"/>
  <c r="AF253" i="2" s="1"/>
  <c r="AE253" i="2"/>
  <c r="AD277" i="2"/>
  <c r="AF277" i="2" s="1"/>
  <c r="AE277" i="2"/>
  <c r="AD301" i="2"/>
  <c r="AF301" i="2" s="1"/>
  <c r="AE301" i="2"/>
  <c r="AD325" i="2"/>
  <c r="AF325" i="2" s="1"/>
  <c r="AE325" i="2"/>
  <c r="AD349" i="2"/>
  <c r="AF349" i="2" s="1"/>
  <c r="AE349" i="2"/>
  <c r="AE373" i="2"/>
  <c r="AD373" i="2"/>
  <c r="AF373" i="2" s="1"/>
  <c r="AD397" i="2"/>
  <c r="AF397" i="2" s="1"/>
  <c r="AE397" i="2"/>
  <c r="AD4" i="2"/>
  <c r="AF4" i="2" s="1"/>
  <c r="AD10" i="2"/>
  <c r="AF10" i="2" s="1"/>
  <c r="AD16" i="2"/>
  <c r="AF16" i="2" s="1"/>
  <c r="AD22" i="2"/>
  <c r="AF22" i="2" s="1"/>
  <c r="AD28" i="2"/>
  <c r="AF28" i="2" s="1"/>
  <c r="AD34" i="2"/>
  <c r="AF34" i="2" s="1"/>
  <c r="AD40" i="2"/>
  <c r="AF40" i="2" s="1"/>
  <c r="AD46" i="2"/>
  <c r="AF46" i="2" s="1"/>
  <c r="AD52" i="2"/>
  <c r="AF52" i="2" s="1"/>
  <c r="AD58" i="2"/>
  <c r="AF58" i="2" s="1"/>
  <c r="AD64" i="2"/>
  <c r="AF64" i="2" s="1"/>
  <c r="AD70" i="2"/>
  <c r="AF70" i="2" s="1"/>
  <c r="AD76" i="2"/>
  <c r="AF76" i="2" s="1"/>
  <c r="AD82" i="2"/>
  <c r="AF82" i="2" s="1"/>
  <c r="AD88" i="2"/>
  <c r="AF88" i="2" s="1"/>
  <c r="AD94" i="2"/>
  <c r="AF94" i="2" s="1"/>
  <c r="AD100" i="2"/>
  <c r="AF100" i="2" s="1"/>
  <c r="AD106" i="2"/>
  <c r="AF106" i="2" s="1"/>
  <c r="AD112" i="2"/>
  <c r="AF112" i="2" s="1"/>
  <c r="AD118" i="2"/>
  <c r="AF118" i="2" s="1"/>
  <c r="AD124" i="2"/>
  <c r="AF124" i="2" s="1"/>
  <c r="AD130" i="2"/>
  <c r="AF130" i="2" s="1"/>
  <c r="AD136" i="2"/>
  <c r="AF136" i="2" s="1"/>
  <c r="AD142" i="2"/>
  <c r="AF142" i="2" s="1"/>
  <c r="AD148" i="2"/>
  <c r="AF148" i="2" s="1"/>
  <c r="AD154" i="2"/>
  <c r="AF154" i="2" s="1"/>
  <c r="AD160" i="2"/>
  <c r="AF160" i="2" s="1"/>
  <c r="AD166" i="2"/>
  <c r="AF166" i="2" s="1"/>
  <c r="AD172" i="2"/>
  <c r="AF172" i="2" s="1"/>
  <c r="AD178" i="2"/>
  <c r="AF178" i="2" s="1"/>
  <c r="AD184" i="2"/>
  <c r="AF184" i="2" s="1"/>
  <c r="AD190" i="2"/>
  <c r="AF190" i="2" s="1"/>
  <c r="AD196" i="2"/>
  <c r="AF196" i="2" s="1"/>
  <c r="AD202" i="2"/>
  <c r="AF202" i="2" s="1"/>
  <c r="AD208" i="2"/>
  <c r="AF208" i="2" s="1"/>
  <c r="AD214" i="2"/>
  <c r="AF214" i="2" s="1"/>
  <c r="AD220" i="2"/>
  <c r="AF220" i="2" s="1"/>
  <c r="AD226" i="2"/>
  <c r="AF226" i="2" s="1"/>
  <c r="AD232" i="2"/>
  <c r="AF232" i="2" s="1"/>
  <c r="AD238" i="2"/>
  <c r="AF238" i="2" s="1"/>
  <c r="AD244" i="2"/>
  <c r="AF244" i="2" s="1"/>
  <c r="AD250" i="2"/>
  <c r="AF250" i="2" s="1"/>
  <c r="AD256" i="2"/>
  <c r="AF256" i="2" s="1"/>
  <c r="AD262" i="2"/>
  <c r="AF262" i="2" s="1"/>
  <c r="AD268" i="2"/>
  <c r="AF268" i="2" s="1"/>
  <c r="AD274" i="2"/>
  <c r="AF274" i="2" s="1"/>
  <c r="AD280" i="2"/>
  <c r="AF280" i="2" s="1"/>
  <c r="AD286" i="2"/>
  <c r="AF286" i="2" s="1"/>
  <c r="AD292" i="2"/>
  <c r="AF292" i="2" s="1"/>
  <c r="AD298" i="2"/>
  <c r="AF298" i="2" s="1"/>
  <c r="AD304" i="2"/>
  <c r="AF304" i="2" s="1"/>
  <c r="AD310" i="2"/>
  <c r="AF310" i="2" s="1"/>
  <c r="AD316" i="2"/>
  <c r="AF316" i="2" s="1"/>
  <c r="AD322" i="2"/>
  <c r="AF322" i="2" s="1"/>
  <c r="AD328" i="2"/>
  <c r="AF328" i="2" s="1"/>
  <c r="AD334" i="2"/>
  <c r="AF334" i="2" s="1"/>
  <c r="AD340" i="2"/>
  <c r="AF340" i="2" s="1"/>
  <c r="AD346" i="2"/>
  <c r="AF346" i="2" s="1"/>
  <c r="AD352" i="2"/>
  <c r="AF352" i="2" s="1"/>
  <c r="AD358" i="2"/>
  <c r="AF358" i="2" s="1"/>
  <c r="AD364" i="2"/>
  <c r="AF364" i="2" s="1"/>
  <c r="AD370" i="2"/>
  <c r="AF370" i="2" s="1"/>
  <c r="AD376" i="2"/>
  <c r="AF376" i="2" s="1"/>
  <c r="AD382" i="2"/>
  <c r="AF382" i="2" s="1"/>
  <c r="AD388" i="2"/>
  <c r="AF388" i="2" s="1"/>
  <c r="AD394" i="2"/>
  <c r="AF394" i="2" s="1"/>
  <c r="AD400" i="2"/>
  <c r="AF400" i="2" s="1"/>
  <c r="AD406" i="2"/>
  <c r="AF406" i="2" s="1"/>
  <c r="AD412" i="2"/>
  <c r="AF412" i="2" s="1"/>
  <c r="AD418" i="2"/>
  <c r="AF418" i="2" s="1"/>
  <c r="AD424" i="2"/>
  <c r="AF424" i="2" s="1"/>
  <c r="AD430" i="2"/>
  <c r="AF430" i="2" s="1"/>
  <c r="AD436" i="2"/>
  <c r="AF436" i="2" s="1"/>
  <c r="AD442" i="2"/>
  <c r="AF442" i="2" s="1"/>
  <c r="V4" i="1"/>
  <c r="X4" i="1" s="1"/>
  <c r="V34" i="1"/>
  <c r="X34" i="1" s="1"/>
  <c r="V7" i="1"/>
  <c r="X7" i="1" s="1"/>
  <c r="V13" i="1"/>
  <c r="X13" i="1" s="1"/>
  <c r="V19" i="1"/>
  <c r="X19" i="1" s="1"/>
  <c r="V25" i="1"/>
  <c r="X25" i="1" s="1"/>
  <c r="V31" i="1"/>
  <c r="X31" i="1" s="1"/>
  <c r="V37" i="1"/>
  <c r="X37" i="1" s="1"/>
  <c r="R287" i="1"/>
  <c r="R350" i="1"/>
  <c r="R98" i="1"/>
  <c r="R288" i="1"/>
  <c r="N106" i="1"/>
  <c r="R105" i="1"/>
  <c r="N222" i="1"/>
  <c r="R35" i="1"/>
  <c r="N42" i="1"/>
  <c r="R102" i="1"/>
  <c r="R223" i="1"/>
  <c r="R103" i="1"/>
  <c r="N352" i="1"/>
  <c r="R349" i="1"/>
  <c r="R285" i="1"/>
  <c r="R34" i="1"/>
  <c r="R95" i="1"/>
  <c r="R221" i="1"/>
  <c r="R283" i="1"/>
  <c r="R220" i="1"/>
  <c r="R224" i="1"/>
  <c r="N348" i="1"/>
  <c r="N289" i="1"/>
  <c r="R36" i="1"/>
  <c r="N38" i="1"/>
  <c r="N37" i="1"/>
  <c r="R101" i="1"/>
  <c r="N94" i="1"/>
  <c r="R416" i="1"/>
  <c r="R417" i="1"/>
  <c r="R418" i="1"/>
  <c r="R420" i="1"/>
  <c r="R419" i="1"/>
  <c r="N415" i="1"/>
  <c r="R415" i="1"/>
  <c r="N414" i="1"/>
  <c r="R414" i="1"/>
  <c r="N413" i="1"/>
  <c r="R413" i="1"/>
  <c r="N412" i="1"/>
  <c r="R412" i="1"/>
  <c r="N411" i="1"/>
  <c r="R411" i="1"/>
  <c r="N410" i="1"/>
  <c r="R410" i="1"/>
  <c r="N409" i="1"/>
  <c r="R409" i="1"/>
  <c r="AF43" i="2" l="1"/>
</calcChain>
</file>

<file path=xl/sharedStrings.xml><?xml version="1.0" encoding="utf-8"?>
<sst xmlns="http://schemas.openxmlformats.org/spreadsheetml/2006/main" count="2029" uniqueCount="46">
  <si>
    <t>Frekvens</t>
  </si>
  <si>
    <t>Lower</t>
  </si>
  <si>
    <t>Center</t>
  </si>
  <si>
    <t>Upper</t>
  </si>
  <si>
    <t>1/1 oktave</t>
  </si>
  <si>
    <t>1/3 oktave</t>
  </si>
  <si>
    <t>Sound Velocity in Tube</t>
  </si>
  <si>
    <t>c_0</t>
  </si>
  <si>
    <t>Tube Attenuation</t>
  </si>
  <si>
    <t>k_0''</t>
  </si>
  <si>
    <t>x_min1</t>
  </si>
  <si>
    <t>Pressure</t>
  </si>
  <si>
    <t>Distance</t>
  </si>
  <si>
    <t>x_min2</t>
  </si>
  <si>
    <t>x_max</t>
  </si>
  <si>
    <t>Reflection Factor</t>
  </si>
  <si>
    <t>Absorption Factor</t>
  </si>
  <si>
    <t>Impedance</t>
  </si>
  <si>
    <t>Admittance</t>
  </si>
  <si>
    <t>Distance Between Minima Theory</t>
  </si>
  <si>
    <t>Distance Between Minima Measured</t>
  </si>
  <si>
    <t>In meters</t>
  </si>
  <si>
    <t>Material</t>
  </si>
  <si>
    <t>Empty Tube</t>
  </si>
  <si>
    <t>Reference Plane</t>
  </si>
  <si>
    <t xml:space="preserve"> according to slider</t>
  </si>
  <si>
    <t>Grey Felt</t>
  </si>
  <si>
    <t>Thin Vibrational Damper</t>
  </si>
  <si>
    <t>Thick Vibrational Damper</t>
  </si>
  <si>
    <t>Thin Rockfon</t>
  </si>
  <si>
    <t>Thick Rockfon</t>
  </si>
  <si>
    <t>Eggshell Foam</t>
  </si>
  <si>
    <t>Reference</t>
  </si>
  <si>
    <t>Pressure in dB</t>
  </si>
  <si>
    <t>Input sat til 40</t>
  </si>
  <si>
    <t>Input sat til 50</t>
  </si>
  <si>
    <t>Input sattil 30</t>
  </si>
  <si>
    <t>Output sat til 50</t>
  </si>
  <si>
    <t>Input sat til 30</t>
  </si>
  <si>
    <t>Input sat til 20</t>
  </si>
  <si>
    <t>Input at til 40</t>
  </si>
  <si>
    <t>n</t>
  </si>
  <si>
    <t>Absorption Factor Direct</t>
  </si>
  <si>
    <t>Absorption Factor Reciprok</t>
  </si>
  <si>
    <t>Corrected dB</t>
  </si>
  <si>
    <t>Difference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</si>
</sst>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1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/>
    <xf numFmtId="0" fontId="0" fillId="0" borderId="30" xfId="0" applyBorder="1"/>
    <xf numFmtId="0" fontId="0" fillId="0" borderId="31" xfId="0" applyBorder="1"/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/>
    <xf numFmtId="0" fontId="0" fillId="0" borderId="36" xfId="0" applyBorder="1" applyAlignment="1">
      <alignment vertical="center"/>
    </xf>
    <xf numFmtId="0" fontId="0" fillId="0" borderId="18" xfId="0" applyBorder="1"/>
    <xf numFmtId="0" fontId="0" fillId="0" borderId="37" xfId="0" applyBorder="1"/>
    <xf numFmtId="0" fontId="0" fillId="0" borderId="38" xfId="0" applyBorder="1"/>
    <xf numFmtId="0" fontId="0" fillId="0" borderId="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6" xfId="0" applyBorder="1"/>
    <xf numFmtId="0" fontId="0" fillId="0" borderId="3" xfId="0" applyBorder="1"/>
    <xf numFmtId="0" fontId="0" fillId="0" borderId="2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457200</xdr:colOff>
      <xdr:row>43</xdr:row>
      <xdr:rowOff>114300</xdr:rowOff>
    </xdr:from>
    <xdr:to>
      <xdr:col>94</xdr:col>
      <xdr:colOff>326414</xdr:colOff>
      <xdr:row>56</xdr:row>
      <xdr:rowOff>17463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20989163-D497-049C-037D-ED385D6BA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6900" y="8305800"/>
          <a:ext cx="4742204" cy="2383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18E1-618B-47D4-880C-888BB54CCB0B}">
  <dimension ref="A1:AA443"/>
  <sheetViews>
    <sheetView zoomScale="70" zoomScaleNormal="70" workbookViewId="0">
      <pane ySplit="1" topLeftCell="A21" activePane="bottomLeft" state="frozen"/>
      <selection pane="bottomLeft" activeCell="U64" sqref="U64"/>
    </sheetView>
  </sheetViews>
  <sheetFormatPr defaultRowHeight="14.4" x14ac:dyDescent="0.3"/>
  <cols>
    <col min="1" max="1" width="8" bestFit="1" customWidth="1"/>
    <col min="2" max="2" width="6.44140625" bestFit="1" customWidth="1"/>
    <col min="3" max="3" width="5" bestFit="1" customWidth="1"/>
    <col min="4" max="4" width="6.44140625" bestFit="1" customWidth="1"/>
    <col min="5" max="5" width="6.109375" bestFit="1" customWidth="1"/>
    <col min="6" max="6" width="8.21875" bestFit="1" customWidth="1"/>
    <col min="7" max="7" width="8.21875" customWidth="1"/>
    <col min="8" max="8" width="8.33203125" bestFit="1" customWidth="1"/>
    <col min="9" max="9" width="8.44140625" bestFit="1" customWidth="1"/>
    <col min="10" max="10" width="8.44140625" customWidth="1"/>
    <col min="11" max="12" width="8.44140625" bestFit="1" customWidth="1"/>
    <col min="13" max="13" width="8.44140625" customWidth="1"/>
    <col min="14" max="16" width="8.44140625" bestFit="1" customWidth="1"/>
    <col min="17" max="17" width="29.6640625" bestFit="1" customWidth="1"/>
    <col min="18" max="18" width="32.44140625" bestFit="1" customWidth="1"/>
    <col min="19" max="19" width="20.44140625" bestFit="1" customWidth="1"/>
    <col min="20" max="20" width="15.5546875" bestFit="1" customWidth="1"/>
    <col min="21" max="21" width="15.5546875" customWidth="1"/>
    <col min="22" max="22" width="15.44140625" bestFit="1" customWidth="1"/>
    <col min="23" max="23" width="15.44140625" customWidth="1"/>
    <col min="24" max="24" width="17.77734375" bestFit="1" customWidth="1"/>
    <col min="25" max="25" width="10.5546875" bestFit="1" customWidth="1"/>
    <col min="26" max="26" width="10.6640625" bestFit="1" customWidth="1"/>
  </cols>
  <sheetData>
    <row r="1" spans="1:27" ht="15" thickBot="1" x14ac:dyDescent="0.35">
      <c r="A1" s="22" t="s">
        <v>22</v>
      </c>
      <c r="B1" s="44" t="s">
        <v>0</v>
      </c>
      <c r="C1" s="46"/>
      <c r="D1" s="46"/>
      <c r="E1" s="45"/>
      <c r="F1" s="44" t="s">
        <v>32</v>
      </c>
      <c r="G1" s="46"/>
      <c r="H1" s="45"/>
      <c r="I1" s="42" t="s">
        <v>10</v>
      </c>
      <c r="J1" s="49"/>
      <c r="K1" s="43"/>
      <c r="L1" s="42" t="s">
        <v>14</v>
      </c>
      <c r="M1" s="49"/>
      <c r="N1" s="43"/>
      <c r="O1" s="42" t="s">
        <v>13</v>
      </c>
      <c r="P1" s="43"/>
      <c r="Q1" s="8" t="s">
        <v>19</v>
      </c>
      <c r="R1" s="8" t="s">
        <v>20</v>
      </c>
      <c r="S1" s="8" t="s">
        <v>6</v>
      </c>
      <c r="T1" s="8" t="s">
        <v>8</v>
      </c>
      <c r="U1" s="8" t="s">
        <v>41</v>
      </c>
      <c r="V1" s="8" t="s">
        <v>15</v>
      </c>
      <c r="W1" s="8" t="s">
        <v>42</v>
      </c>
      <c r="X1" s="8" t="s">
        <v>43</v>
      </c>
      <c r="Y1" s="8" t="s">
        <v>17</v>
      </c>
      <c r="Z1" s="8" t="s">
        <v>18</v>
      </c>
      <c r="AA1" s="2"/>
    </row>
    <row r="2" spans="1:27" ht="15" customHeight="1" thickBot="1" x14ac:dyDescent="0.35">
      <c r="B2" s="44" t="s">
        <v>4</v>
      </c>
      <c r="C2" s="45"/>
      <c r="D2" s="44" t="s">
        <v>5</v>
      </c>
      <c r="E2" s="45"/>
      <c r="F2" s="29" t="s">
        <v>33</v>
      </c>
      <c r="G2" s="29"/>
      <c r="H2" s="29" t="s">
        <v>12</v>
      </c>
      <c r="I2" s="25" t="s">
        <v>11</v>
      </c>
      <c r="J2" s="64"/>
      <c r="K2" s="26" t="s">
        <v>12</v>
      </c>
      <c r="L2" s="25" t="s">
        <v>11</v>
      </c>
      <c r="M2" s="64"/>
      <c r="N2" s="26" t="s">
        <v>12</v>
      </c>
      <c r="O2" s="25" t="s">
        <v>11</v>
      </c>
      <c r="P2" s="26" t="s">
        <v>12</v>
      </c>
      <c r="Q2" s="27" t="s">
        <v>21</v>
      </c>
      <c r="R2" s="27" t="s">
        <v>21</v>
      </c>
      <c r="S2" s="27" t="s">
        <v>7</v>
      </c>
      <c r="T2" s="27" t="s">
        <v>9</v>
      </c>
      <c r="U2" s="27"/>
      <c r="V2" s="27"/>
      <c r="W2" s="27"/>
      <c r="X2" s="27"/>
      <c r="Y2" s="27"/>
      <c r="Z2" s="27"/>
      <c r="AA2" s="28"/>
    </row>
    <row r="3" spans="1:27" x14ac:dyDescent="0.3">
      <c r="A3" s="39" t="s">
        <v>23</v>
      </c>
      <c r="B3" s="37" t="s">
        <v>1</v>
      </c>
      <c r="C3" s="38">
        <v>11</v>
      </c>
      <c r="D3" s="13" t="s">
        <v>1</v>
      </c>
      <c r="E3" s="14">
        <v>11.2</v>
      </c>
      <c r="F3" s="1">
        <v>1</v>
      </c>
      <c r="G3" s="3"/>
      <c r="H3" s="23"/>
      <c r="I3" s="11"/>
      <c r="J3" s="11"/>
      <c r="K3" s="23"/>
      <c r="L3" s="1">
        <v>1</v>
      </c>
      <c r="M3" s="1"/>
      <c r="N3" s="1">
        <f t="shared" ref="N3:N66" si="0">((P3-K3)/2)+K3</f>
        <v>0</v>
      </c>
      <c r="O3" s="23"/>
      <c r="P3" s="23"/>
      <c r="Q3" s="23">
        <f>(343/E3)/2</f>
        <v>15.312500000000002</v>
      </c>
      <c r="R3" s="23">
        <f>P3-K3</f>
        <v>0</v>
      </c>
      <c r="S3" s="23">
        <v>343</v>
      </c>
      <c r="T3" s="23"/>
      <c r="U3" s="1"/>
      <c r="V3" s="1"/>
      <c r="W3" s="1"/>
      <c r="X3" s="1"/>
      <c r="Y3" s="23"/>
      <c r="Z3" s="23"/>
      <c r="AA3" s="4"/>
    </row>
    <row r="4" spans="1:27" x14ac:dyDescent="0.3">
      <c r="A4" s="40"/>
      <c r="B4" s="33"/>
      <c r="C4" s="34"/>
      <c r="D4" s="15" t="s">
        <v>2</v>
      </c>
      <c r="E4" s="16">
        <v>12.5</v>
      </c>
      <c r="F4" s="1">
        <v>1</v>
      </c>
      <c r="G4" s="1"/>
      <c r="H4" s="1"/>
      <c r="I4" s="2"/>
      <c r="J4" s="2"/>
      <c r="K4" s="1"/>
      <c r="L4" s="1">
        <v>1</v>
      </c>
      <c r="M4" s="1"/>
      <c r="N4" s="1">
        <f t="shared" si="0"/>
        <v>0</v>
      </c>
      <c r="O4" s="1"/>
      <c r="P4" s="1"/>
      <c r="Q4" s="1">
        <f t="shared" ref="Q4:Q65" si="1">(343/E4)/2</f>
        <v>13.72</v>
      </c>
      <c r="R4" s="1">
        <f t="shared" ref="R4:R65" si="2">P4-K4</f>
        <v>0</v>
      </c>
      <c r="S4" s="1">
        <v>343</v>
      </c>
      <c r="T4" s="1"/>
      <c r="U4" s="1" t="e">
        <f>L4/I4</f>
        <v>#DIV/0!</v>
      </c>
      <c r="V4" s="1" t="e">
        <f>ABS((U4-1)/(U4+1))</f>
        <v>#DIV/0!</v>
      </c>
      <c r="W4" s="1" t="e">
        <f>ABS(4/(U4+(1/U4)+2))</f>
        <v>#DIV/0!</v>
      </c>
      <c r="X4" s="1" t="e">
        <f>ABS(1-ABS(V4)^2)</f>
        <v>#DIV/0!</v>
      </c>
      <c r="Y4" s="1"/>
      <c r="Z4" s="1"/>
      <c r="AA4" s="5"/>
    </row>
    <row r="5" spans="1:27" ht="15" thickBot="1" x14ac:dyDescent="0.35">
      <c r="A5" s="40"/>
      <c r="B5" s="33"/>
      <c r="C5" s="34"/>
      <c r="D5" s="17" t="s">
        <v>3</v>
      </c>
      <c r="E5" s="18">
        <v>14.1</v>
      </c>
      <c r="F5" s="1">
        <v>1</v>
      </c>
      <c r="G5" s="1"/>
      <c r="H5" s="1"/>
      <c r="I5" s="2"/>
      <c r="J5" s="2"/>
      <c r="K5" s="1"/>
      <c r="L5" s="1">
        <v>1</v>
      </c>
      <c r="M5" s="1"/>
      <c r="N5" s="1">
        <f t="shared" si="0"/>
        <v>0</v>
      </c>
      <c r="O5" s="1"/>
      <c r="P5" s="1"/>
      <c r="Q5" s="1">
        <f t="shared" si="1"/>
        <v>12.163120567375886</v>
      </c>
      <c r="R5" s="1">
        <f t="shared" si="2"/>
        <v>0</v>
      </c>
      <c r="S5" s="1">
        <v>343</v>
      </c>
      <c r="T5" s="1"/>
      <c r="U5" s="1"/>
      <c r="V5" s="1"/>
      <c r="W5" s="1"/>
      <c r="X5" s="1"/>
      <c r="Y5" s="1"/>
      <c r="Z5" s="1"/>
      <c r="AA5" s="5"/>
    </row>
    <row r="6" spans="1:27" x14ac:dyDescent="0.3">
      <c r="A6" s="40"/>
      <c r="B6" s="33" t="s">
        <v>2</v>
      </c>
      <c r="C6" s="34">
        <v>16</v>
      </c>
      <c r="D6" s="13" t="s">
        <v>1</v>
      </c>
      <c r="E6" s="14">
        <v>14.1</v>
      </c>
      <c r="F6" s="1">
        <v>1</v>
      </c>
      <c r="G6" s="1"/>
      <c r="H6" s="1"/>
      <c r="I6" s="1"/>
      <c r="J6" s="1"/>
      <c r="K6" s="1"/>
      <c r="L6" s="1">
        <v>1</v>
      </c>
      <c r="M6" s="1"/>
      <c r="N6" s="1">
        <f t="shared" si="0"/>
        <v>0</v>
      </c>
      <c r="O6" s="1"/>
      <c r="P6" s="1"/>
      <c r="Q6" s="1">
        <f t="shared" si="1"/>
        <v>12.163120567375886</v>
      </c>
      <c r="R6" s="1">
        <f t="shared" si="2"/>
        <v>0</v>
      </c>
      <c r="S6" s="1">
        <v>343</v>
      </c>
      <c r="T6" s="1"/>
      <c r="U6" s="1"/>
      <c r="V6" s="1"/>
      <c r="W6" s="1"/>
      <c r="X6" s="1"/>
      <c r="Y6" s="1"/>
      <c r="Z6" s="1"/>
      <c r="AA6" s="5"/>
    </row>
    <row r="7" spans="1:27" x14ac:dyDescent="0.3">
      <c r="A7" s="40"/>
      <c r="B7" s="33"/>
      <c r="C7" s="34"/>
      <c r="D7" s="15" t="s">
        <v>2</v>
      </c>
      <c r="E7" s="16">
        <v>16</v>
      </c>
      <c r="F7" s="1">
        <v>1</v>
      </c>
      <c r="G7" s="1"/>
      <c r="H7" s="1"/>
      <c r="I7" s="1"/>
      <c r="J7" s="1"/>
      <c r="K7" s="1"/>
      <c r="L7" s="1">
        <v>1</v>
      </c>
      <c r="M7" s="1"/>
      <c r="N7" s="1">
        <f t="shared" si="0"/>
        <v>0</v>
      </c>
      <c r="O7" s="1"/>
      <c r="P7" s="1"/>
      <c r="Q7" s="1">
        <f t="shared" si="1"/>
        <v>10.71875</v>
      </c>
      <c r="R7" s="1">
        <f t="shared" si="2"/>
        <v>0</v>
      </c>
      <c r="S7" s="1">
        <v>343</v>
      </c>
      <c r="T7" s="1"/>
      <c r="U7" s="1" t="e">
        <f>L7/I7</f>
        <v>#DIV/0!</v>
      </c>
      <c r="V7" s="1" t="e">
        <f>ABS((U7-1)/(U7+1))</f>
        <v>#DIV/0!</v>
      </c>
      <c r="W7" s="1" t="e">
        <f t="shared" ref="W7" si="3">ABS(4/(U7+(1/U7)+2))</f>
        <v>#DIV/0!</v>
      </c>
      <c r="X7" s="1" t="e">
        <f t="shared" ref="X7" si="4">ABS(1-ABS(V7)^2)</f>
        <v>#DIV/0!</v>
      </c>
      <c r="Y7" s="1"/>
      <c r="Z7" s="1"/>
      <c r="AA7" s="5"/>
    </row>
    <row r="8" spans="1:27" ht="15" thickBot="1" x14ac:dyDescent="0.35">
      <c r="A8" s="40"/>
      <c r="B8" s="33"/>
      <c r="C8" s="34"/>
      <c r="D8" s="17" t="s">
        <v>3</v>
      </c>
      <c r="E8" s="18">
        <v>17.8</v>
      </c>
      <c r="F8" s="1">
        <v>1</v>
      </c>
      <c r="G8" s="1"/>
      <c r="H8" s="1"/>
      <c r="I8" s="1"/>
      <c r="J8" s="1"/>
      <c r="K8" s="1"/>
      <c r="L8" s="1">
        <v>1</v>
      </c>
      <c r="M8" s="1"/>
      <c r="N8" s="1">
        <f t="shared" si="0"/>
        <v>0</v>
      </c>
      <c r="O8" s="1"/>
      <c r="P8" s="1"/>
      <c r="Q8" s="1">
        <f t="shared" si="1"/>
        <v>9.6348314606741567</v>
      </c>
      <c r="R8" s="1">
        <f t="shared" si="2"/>
        <v>0</v>
      </c>
      <c r="S8" s="1">
        <v>343</v>
      </c>
      <c r="T8" s="1"/>
      <c r="U8" s="1"/>
      <c r="V8" s="1"/>
      <c r="W8" s="1"/>
      <c r="X8" s="1"/>
      <c r="Y8" s="1"/>
      <c r="Z8" s="1"/>
      <c r="AA8" s="5"/>
    </row>
    <row r="9" spans="1:27" x14ac:dyDescent="0.3">
      <c r="A9" s="40"/>
      <c r="B9" s="33" t="s">
        <v>3</v>
      </c>
      <c r="C9" s="34">
        <v>22</v>
      </c>
      <c r="D9" s="13" t="s">
        <v>1</v>
      </c>
      <c r="E9" s="14">
        <v>17.8</v>
      </c>
      <c r="F9" s="1">
        <v>1</v>
      </c>
      <c r="G9" s="1"/>
      <c r="H9" s="1"/>
      <c r="I9" s="1"/>
      <c r="J9" s="1"/>
      <c r="K9" s="1"/>
      <c r="L9" s="1">
        <v>1</v>
      </c>
      <c r="M9" s="1"/>
      <c r="N9" s="1">
        <f t="shared" si="0"/>
        <v>0</v>
      </c>
      <c r="O9" s="1"/>
      <c r="P9" s="1"/>
      <c r="Q9" s="1">
        <f t="shared" si="1"/>
        <v>9.6348314606741567</v>
      </c>
      <c r="R9" s="1">
        <f t="shared" si="2"/>
        <v>0</v>
      </c>
      <c r="S9" s="1">
        <v>343</v>
      </c>
      <c r="T9" s="1"/>
      <c r="U9" s="1"/>
      <c r="V9" s="1"/>
      <c r="W9" s="1"/>
      <c r="X9" s="1"/>
      <c r="Y9" s="1"/>
      <c r="Z9" s="1"/>
      <c r="AA9" s="5"/>
    </row>
    <row r="10" spans="1:27" x14ac:dyDescent="0.3">
      <c r="A10" s="40"/>
      <c r="B10" s="33"/>
      <c r="C10" s="34"/>
      <c r="D10" s="15" t="s">
        <v>2</v>
      </c>
      <c r="E10" s="16">
        <v>20</v>
      </c>
      <c r="F10" s="1">
        <v>1</v>
      </c>
      <c r="G10" s="1"/>
      <c r="H10" s="1"/>
      <c r="I10" s="1"/>
      <c r="J10" s="1"/>
      <c r="K10" s="1"/>
      <c r="L10" s="1">
        <v>1</v>
      </c>
      <c r="M10" s="1"/>
      <c r="N10" s="1">
        <f t="shared" si="0"/>
        <v>0</v>
      </c>
      <c r="O10" s="1"/>
      <c r="P10" s="1"/>
      <c r="Q10" s="1">
        <f t="shared" si="1"/>
        <v>8.5749999999999993</v>
      </c>
      <c r="R10" s="1">
        <f t="shared" si="2"/>
        <v>0</v>
      </c>
      <c r="S10" s="1">
        <v>343</v>
      </c>
      <c r="T10" s="1"/>
      <c r="U10" s="1" t="e">
        <f>L10/I10</f>
        <v>#DIV/0!</v>
      </c>
      <c r="V10" s="1" t="e">
        <f>ABS((U10-1)/(U10+1))</f>
        <v>#DIV/0!</v>
      </c>
      <c r="W10" s="1" t="e">
        <f t="shared" ref="W10" si="5">ABS(4/(U10+(1/U10)+2))</f>
        <v>#DIV/0!</v>
      </c>
      <c r="X10" s="1" t="e">
        <f t="shared" ref="X10" si="6">ABS(1-ABS(V10)^2)</f>
        <v>#DIV/0!</v>
      </c>
      <c r="Y10" s="1"/>
      <c r="Z10" s="1"/>
      <c r="AA10" s="5"/>
    </row>
    <row r="11" spans="1:27" ht="15" thickBot="1" x14ac:dyDescent="0.35">
      <c r="A11" s="40"/>
      <c r="B11" s="35"/>
      <c r="C11" s="36"/>
      <c r="D11" s="17" t="s">
        <v>3</v>
      </c>
      <c r="E11" s="18">
        <v>22.4</v>
      </c>
      <c r="F11" s="1">
        <v>1</v>
      </c>
      <c r="G11" s="1"/>
      <c r="H11" s="1"/>
      <c r="I11" s="1"/>
      <c r="J11" s="1"/>
      <c r="K11" s="1"/>
      <c r="L11" s="1">
        <v>1</v>
      </c>
      <c r="M11" s="1"/>
      <c r="N11" s="1">
        <f t="shared" si="0"/>
        <v>0</v>
      </c>
      <c r="O11" s="1"/>
      <c r="P11" s="1"/>
      <c r="Q11" s="1">
        <f t="shared" si="1"/>
        <v>7.6562500000000009</v>
      </c>
      <c r="R11" s="1">
        <f t="shared" si="2"/>
        <v>0</v>
      </c>
      <c r="S11" s="1">
        <v>343</v>
      </c>
      <c r="T11" s="1"/>
      <c r="U11" s="1"/>
      <c r="V11" s="1"/>
      <c r="W11" s="1"/>
      <c r="X11" s="1"/>
      <c r="Y11" s="1"/>
      <c r="Z11" s="1"/>
      <c r="AA11" s="5"/>
    </row>
    <row r="12" spans="1:27" x14ac:dyDescent="0.3">
      <c r="A12" s="40"/>
      <c r="B12" s="37" t="s">
        <v>1</v>
      </c>
      <c r="C12" s="38">
        <v>22</v>
      </c>
      <c r="D12" s="19" t="s">
        <v>1</v>
      </c>
      <c r="E12" s="14">
        <v>22.4</v>
      </c>
      <c r="F12" s="1">
        <v>1</v>
      </c>
      <c r="G12" s="1"/>
      <c r="H12" s="1"/>
      <c r="I12" s="1"/>
      <c r="J12" s="1"/>
      <c r="K12" s="1"/>
      <c r="L12" s="1">
        <v>1</v>
      </c>
      <c r="M12" s="1"/>
      <c r="N12" s="1">
        <f t="shared" si="0"/>
        <v>0</v>
      </c>
      <c r="O12" s="1"/>
      <c r="P12" s="1"/>
      <c r="Q12" s="1">
        <f t="shared" si="1"/>
        <v>7.6562500000000009</v>
      </c>
      <c r="R12" s="1">
        <f t="shared" si="2"/>
        <v>0</v>
      </c>
      <c r="S12" s="1">
        <v>343</v>
      </c>
      <c r="T12" s="1"/>
      <c r="U12" s="1"/>
      <c r="V12" s="1"/>
      <c r="W12" s="1"/>
      <c r="X12" s="1"/>
      <c r="Y12" s="1"/>
      <c r="Z12" s="1"/>
      <c r="AA12" s="5"/>
    </row>
    <row r="13" spans="1:27" x14ac:dyDescent="0.3">
      <c r="A13" s="40"/>
      <c r="B13" s="33"/>
      <c r="C13" s="34"/>
      <c r="D13" s="20" t="s">
        <v>2</v>
      </c>
      <c r="E13" s="16">
        <v>25</v>
      </c>
      <c r="F13" s="1">
        <v>1</v>
      </c>
      <c r="G13" s="1"/>
      <c r="H13" s="1"/>
      <c r="I13" s="1"/>
      <c r="J13" s="1"/>
      <c r="K13" s="1"/>
      <c r="L13" s="1">
        <v>1</v>
      </c>
      <c r="M13" s="1"/>
      <c r="N13" s="1">
        <f t="shared" si="0"/>
        <v>0</v>
      </c>
      <c r="O13" s="1"/>
      <c r="P13" s="1"/>
      <c r="Q13" s="1">
        <f t="shared" si="1"/>
        <v>6.86</v>
      </c>
      <c r="R13" s="1">
        <f t="shared" si="2"/>
        <v>0</v>
      </c>
      <c r="S13" s="1">
        <v>343</v>
      </c>
      <c r="T13" s="1"/>
      <c r="U13" s="1" t="e">
        <f>L13/I13</f>
        <v>#DIV/0!</v>
      </c>
      <c r="V13" s="1" t="e">
        <f>ABS((U13-1)/(U13+1))</f>
        <v>#DIV/0!</v>
      </c>
      <c r="W13" s="1" t="e">
        <f t="shared" ref="W13" si="7">ABS(4/(U13+(1/U13)+2))</f>
        <v>#DIV/0!</v>
      </c>
      <c r="X13" s="1" t="e">
        <f t="shared" ref="X13" si="8">ABS(1-ABS(V13)^2)</f>
        <v>#DIV/0!</v>
      </c>
      <c r="Y13" s="1"/>
      <c r="Z13" s="1"/>
      <c r="AA13" s="5"/>
    </row>
    <row r="14" spans="1:27" ht="15" thickBot="1" x14ac:dyDescent="0.35">
      <c r="A14" s="40"/>
      <c r="B14" s="33"/>
      <c r="C14" s="34"/>
      <c r="D14" s="21" t="s">
        <v>3</v>
      </c>
      <c r="E14" s="18">
        <v>28.2</v>
      </c>
      <c r="F14" s="1">
        <v>1</v>
      </c>
      <c r="G14" s="1"/>
      <c r="H14" s="1"/>
      <c r="I14" s="1"/>
      <c r="J14" s="1"/>
      <c r="K14" s="1"/>
      <c r="L14" s="1">
        <v>1</v>
      </c>
      <c r="M14" s="1"/>
      <c r="N14" s="1">
        <f t="shared" si="0"/>
        <v>0</v>
      </c>
      <c r="O14" s="1"/>
      <c r="P14" s="1"/>
      <c r="Q14" s="1">
        <f t="shared" si="1"/>
        <v>6.081560283687943</v>
      </c>
      <c r="R14" s="1">
        <f t="shared" si="2"/>
        <v>0</v>
      </c>
      <c r="S14" s="1">
        <v>343</v>
      </c>
      <c r="T14" s="1"/>
      <c r="U14" s="1"/>
      <c r="V14" s="1"/>
      <c r="W14" s="1"/>
      <c r="X14" s="1"/>
      <c r="Y14" s="1"/>
      <c r="Z14" s="1"/>
      <c r="AA14" s="5"/>
    </row>
    <row r="15" spans="1:27" x14ac:dyDescent="0.3">
      <c r="A15" s="40"/>
      <c r="B15" s="33" t="s">
        <v>2</v>
      </c>
      <c r="C15" s="34">
        <v>31.5</v>
      </c>
      <c r="D15" s="19" t="s">
        <v>1</v>
      </c>
      <c r="E15" s="14">
        <v>28.2</v>
      </c>
      <c r="F15" s="1">
        <v>1</v>
      </c>
      <c r="G15" s="1"/>
      <c r="H15" s="1"/>
      <c r="I15" s="1"/>
      <c r="J15" s="1"/>
      <c r="K15" s="1"/>
      <c r="L15" s="1">
        <v>1</v>
      </c>
      <c r="M15" s="1"/>
      <c r="N15" s="1">
        <f t="shared" si="0"/>
        <v>0</v>
      </c>
      <c r="O15" s="1"/>
      <c r="P15" s="1"/>
      <c r="Q15" s="1">
        <f t="shared" si="1"/>
        <v>6.081560283687943</v>
      </c>
      <c r="R15" s="1">
        <f t="shared" si="2"/>
        <v>0</v>
      </c>
      <c r="S15" s="1">
        <v>343</v>
      </c>
      <c r="T15" s="1"/>
      <c r="U15" s="1"/>
      <c r="V15" s="1"/>
      <c r="W15" s="1"/>
      <c r="X15" s="1"/>
      <c r="Y15" s="1"/>
      <c r="Z15" s="1"/>
      <c r="AA15" s="5"/>
    </row>
    <row r="16" spans="1:27" x14ac:dyDescent="0.3">
      <c r="A16" s="40"/>
      <c r="B16" s="33"/>
      <c r="C16" s="34"/>
      <c r="D16" s="20" t="s">
        <v>2</v>
      </c>
      <c r="E16" s="16">
        <v>31.5</v>
      </c>
      <c r="F16" s="1">
        <v>1</v>
      </c>
      <c r="G16" s="1"/>
      <c r="H16" s="1"/>
      <c r="I16" s="1"/>
      <c r="J16" s="1"/>
      <c r="K16" s="1"/>
      <c r="L16" s="1">
        <v>1</v>
      </c>
      <c r="M16" s="1"/>
      <c r="N16" s="1">
        <f t="shared" si="0"/>
        <v>0</v>
      </c>
      <c r="O16" s="1"/>
      <c r="P16" s="1"/>
      <c r="Q16" s="1">
        <f t="shared" si="1"/>
        <v>5.4444444444444446</v>
      </c>
      <c r="R16" s="1">
        <f t="shared" si="2"/>
        <v>0</v>
      </c>
      <c r="S16" s="1">
        <v>343</v>
      </c>
      <c r="T16" s="1"/>
      <c r="U16" s="1" t="e">
        <f t="shared" ref="U16" si="9">L16/I16</f>
        <v>#DIV/0!</v>
      </c>
      <c r="V16" s="1" t="e">
        <f t="shared" ref="V16" si="10">ABS((U16-1)/(U16+1))</f>
        <v>#DIV/0!</v>
      </c>
      <c r="W16" s="1" t="e">
        <f t="shared" ref="W16" si="11">ABS(4/(U16+(1/U16)+2))</f>
        <v>#DIV/0!</v>
      </c>
      <c r="X16" s="1" t="e">
        <f t="shared" ref="X16" si="12">ABS(1-ABS(V16)^2)</f>
        <v>#DIV/0!</v>
      </c>
      <c r="Y16" s="1"/>
      <c r="Z16" s="1"/>
      <c r="AA16" s="5"/>
    </row>
    <row r="17" spans="1:27" ht="15" thickBot="1" x14ac:dyDescent="0.35">
      <c r="A17" s="40"/>
      <c r="B17" s="33"/>
      <c r="C17" s="34"/>
      <c r="D17" s="21" t="s">
        <v>3</v>
      </c>
      <c r="E17" s="18">
        <v>35.5</v>
      </c>
      <c r="F17" s="1">
        <v>1</v>
      </c>
      <c r="G17" s="1"/>
      <c r="H17" s="1"/>
      <c r="I17" s="1"/>
      <c r="J17" s="1"/>
      <c r="K17" s="1"/>
      <c r="L17" s="1">
        <v>1</v>
      </c>
      <c r="M17" s="1"/>
      <c r="N17" s="1">
        <f t="shared" si="0"/>
        <v>0</v>
      </c>
      <c r="O17" s="1"/>
      <c r="P17" s="1"/>
      <c r="Q17" s="1">
        <f t="shared" si="1"/>
        <v>4.830985915492958</v>
      </c>
      <c r="R17" s="1">
        <f t="shared" si="2"/>
        <v>0</v>
      </c>
      <c r="S17" s="1">
        <v>343</v>
      </c>
      <c r="T17" s="1"/>
      <c r="U17" s="1"/>
      <c r="V17" s="1"/>
      <c r="W17" s="1"/>
      <c r="X17" s="1"/>
      <c r="Y17" s="1"/>
      <c r="Z17" s="1"/>
      <c r="AA17" s="5"/>
    </row>
    <row r="18" spans="1:27" x14ac:dyDescent="0.3">
      <c r="A18" s="40"/>
      <c r="B18" s="33" t="s">
        <v>3</v>
      </c>
      <c r="C18" s="34">
        <v>44</v>
      </c>
      <c r="D18" s="19" t="s">
        <v>1</v>
      </c>
      <c r="E18" s="14">
        <v>35.5</v>
      </c>
      <c r="F18" s="1">
        <v>1</v>
      </c>
      <c r="G18" s="1"/>
      <c r="H18" s="1"/>
      <c r="I18" s="1"/>
      <c r="J18" s="1"/>
      <c r="K18" s="1"/>
      <c r="L18" s="1">
        <v>1</v>
      </c>
      <c r="M18" s="1"/>
      <c r="N18" s="1">
        <f t="shared" si="0"/>
        <v>0</v>
      </c>
      <c r="O18" s="1"/>
      <c r="P18" s="1"/>
      <c r="Q18" s="1">
        <f t="shared" si="1"/>
        <v>4.830985915492958</v>
      </c>
      <c r="R18" s="1">
        <f t="shared" si="2"/>
        <v>0</v>
      </c>
      <c r="S18" s="1">
        <v>343</v>
      </c>
      <c r="T18" s="1"/>
      <c r="U18" s="1"/>
      <c r="V18" s="1"/>
      <c r="W18" s="1"/>
      <c r="X18" s="1"/>
      <c r="Y18" s="1"/>
      <c r="Z18" s="1"/>
      <c r="AA18" s="5"/>
    </row>
    <row r="19" spans="1:27" x14ac:dyDescent="0.3">
      <c r="A19" s="40"/>
      <c r="B19" s="33"/>
      <c r="C19" s="34"/>
      <c r="D19" s="20" t="s">
        <v>2</v>
      </c>
      <c r="E19" s="16">
        <v>40</v>
      </c>
      <c r="F19" s="1">
        <v>1</v>
      </c>
      <c r="G19" s="1"/>
      <c r="H19" s="1"/>
      <c r="I19" s="1"/>
      <c r="J19" s="1"/>
      <c r="K19" s="1"/>
      <c r="L19" s="1">
        <v>1</v>
      </c>
      <c r="M19" s="1"/>
      <c r="N19" s="1">
        <f t="shared" si="0"/>
        <v>0</v>
      </c>
      <c r="O19" s="1"/>
      <c r="P19" s="1"/>
      <c r="Q19" s="1">
        <f t="shared" si="1"/>
        <v>4.2874999999999996</v>
      </c>
      <c r="R19" s="1">
        <f t="shared" si="2"/>
        <v>0</v>
      </c>
      <c r="S19" s="1">
        <v>343</v>
      </c>
      <c r="T19" s="1"/>
      <c r="U19" s="1" t="e">
        <f t="shared" ref="U19" si="13">L19/I19</f>
        <v>#DIV/0!</v>
      </c>
      <c r="V19" s="1" t="e">
        <f t="shared" ref="V19" si="14">ABS((U19-1)/(U19+1))</f>
        <v>#DIV/0!</v>
      </c>
      <c r="W19" s="1" t="e">
        <f t="shared" ref="W19" si="15">ABS(4/(U19+(1/U19)+2))</f>
        <v>#DIV/0!</v>
      </c>
      <c r="X19" s="1" t="e">
        <f t="shared" ref="X19" si="16">ABS(1-ABS(V19)^2)</f>
        <v>#DIV/0!</v>
      </c>
      <c r="Y19" s="1"/>
      <c r="Z19" s="1"/>
      <c r="AA19" s="5"/>
    </row>
    <row r="20" spans="1:27" ht="15" thickBot="1" x14ac:dyDescent="0.35">
      <c r="A20" s="40"/>
      <c r="B20" s="35"/>
      <c r="C20" s="36"/>
      <c r="D20" s="21" t="s">
        <v>3</v>
      </c>
      <c r="E20" s="18">
        <v>44.7</v>
      </c>
      <c r="F20" s="1">
        <v>1</v>
      </c>
      <c r="G20" s="1"/>
      <c r="H20" s="1"/>
      <c r="I20" s="1"/>
      <c r="J20" s="1"/>
      <c r="K20" s="1"/>
      <c r="L20" s="1">
        <v>1</v>
      </c>
      <c r="M20" s="1"/>
      <c r="N20" s="1">
        <f t="shared" si="0"/>
        <v>0</v>
      </c>
      <c r="O20" s="1"/>
      <c r="P20" s="1"/>
      <c r="Q20" s="1">
        <f t="shared" si="1"/>
        <v>3.8366890380313197</v>
      </c>
      <c r="R20" s="1">
        <f t="shared" si="2"/>
        <v>0</v>
      </c>
      <c r="S20" s="1">
        <v>343</v>
      </c>
      <c r="T20" s="1"/>
      <c r="U20" s="1"/>
      <c r="V20" s="1"/>
      <c r="W20" s="1"/>
      <c r="X20" s="1"/>
      <c r="Y20" s="1"/>
      <c r="Z20" s="1"/>
      <c r="AA20" s="5"/>
    </row>
    <row r="21" spans="1:27" x14ac:dyDescent="0.3">
      <c r="A21" s="40"/>
      <c r="B21" s="37" t="s">
        <v>1</v>
      </c>
      <c r="C21" s="38">
        <v>44</v>
      </c>
      <c r="D21" s="19" t="s">
        <v>1</v>
      </c>
      <c r="E21" s="14">
        <v>44.7</v>
      </c>
      <c r="F21" s="1">
        <v>1</v>
      </c>
      <c r="G21" s="1"/>
      <c r="H21" s="1"/>
      <c r="I21" s="1"/>
      <c r="J21" s="1"/>
      <c r="K21" s="1"/>
      <c r="L21" s="1">
        <v>1</v>
      </c>
      <c r="M21" s="1"/>
      <c r="N21" s="1">
        <f t="shared" si="0"/>
        <v>0</v>
      </c>
      <c r="O21" s="1"/>
      <c r="P21" s="1"/>
      <c r="Q21" s="1">
        <f t="shared" si="1"/>
        <v>3.8366890380313197</v>
      </c>
      <c r="R21" s="1">
        <f t="shared" si="2"/>
        <v>0</v>
      </c>
      <c r="S21" s="1">
        <v>343</v>
      </c>
      <c r="T21" s="1"/>
      <c r="U21" s="1"/>
      <c r="V21" s="1"/>
      <c r="W21" s="1"/>
      <c r="X21" s="1"/>
      <c r="Y21" s="1"/>
      <c r="Z21" s="1"/>
      <c r="AA21" s="5"/>
    </row>
    <row r="22" spans="1:27" x14ac:dyDescent="0.3">
      <c r="A22" s="40"/>
      <c r="B22" s="33"/>
      <c r="C22" s="34"/>
      <c r="D22" s="20" t="s">
        <v>2</v>
      </c>
      <c r="E22" s="16">
        <v>50</v>
      </c>
      <c r="F22" s="1">
        <v>1</v>
      </c>
      <c r="G22" s="1"/>
      <c r="H22" s="1"/>
      <c r="I22" s="1"/>
      <c r="J22" s="1"/>
      <c r="K22" s="1"/>
      <c r="L22" s="1">
        <v>1</v>
      </c>
      <c r="M22" s="1"/>
      <c r="N22" s="1">
        <f t="shared" si="0"/>
        <v>0</v>
      </c>
      <c r="O22" s="1"/>
      <c r="P22" s="1"/>
      <c r="Q22" s="1">
        <f t="shared" si="1"/>
        <v>3.43</v>
      </c>
      <c r="R22" s="1">
        <f t="shared" si="2"/>
        <v>0</v>
      </c>
      <c r="S22" s="1">
        <v>343</v>
      </c>
      <c r="T22" s="1"/>
      <c r="U22" s="1" t="e">
        <f t="shared" ref="U22" si="17">L22/I22</f>
        <v>#DIV/0!</v>
      </c>
      <c r="V22" s="1" t="e">
        <f t="shared" ref="V22" si="18">ABS((U22-1)/(U22+1))</f>
        <v>#DIV/0!</v>
      </c>
      <c r="W22" s="1" t="e">
        <f t="shared" ref="W22" si="19">ABS(4/(U22+(1/U22)+2))</f>
        <v>#DIV/0!</v>
      </c>
      <c r="X22" s="1" t="e">
        <f t="shared" ref="X22" si="20">ABS(1-ABS(V22)^2)</f>
        <v>#DIV/0!</v>
      </c>
      <c r="Y22" s="1"/>
      <c r="Z22" s="1"/>
      <c r="AA22" s="5"/>
    </row>
    <row r="23" spans="1:27" ht="15" thickBot="1" x14ac:dyDescent="0.35">
      <c r="A23" s="40"/>
      <c r="B23" s="33"/>
      <c r="C23" s="34"/>
      <c r="D23" s="21" t="s">
        <v>3</v>
      </c>
      <c r="E23" s="18">
        <v>56.2</v>
      </c>
      <c r="F23" s="1">
        <v>1</v>
      </c>
      <c r="G23" s="1"/>
      <c r="H23" s="1"/>
      <c r="I23" s="1"/>
      <c r="J23" s="1"/>
      <c r="K23" s="1"/>
      <c r="L23" s="1">
        <v>1</v>
      </c>
      <c r="M23" s="1"/>
      <c r="N23" s="1">
        <f t="shared" si="0"/>
        <v>0</v>
      </c>
      <c r="O23" s="1"/>
      <c r="P23" s="1"/>
      <c r="Q23" s="1">
        <f t="shared" si="1"/>
        <v>3.0516014234875444</v>
      </c>
      <c r="R23" s="1">
        <f t="shared" si="2"/>
        <v>0</v>
      </c>
      <c r="S23" s="1">
        <v>343</v>
      </c>
      <c r="T23" s="1"/>
      <c r="U23" s="1"/>
      <c r="V23" s="1"/>
      <c r="W23" s="1"/>
      <c r="X23" s="1"/>
      <c r="Y23" s="1"/>
      <c r="Z23" s="1"/>
      <c r="AA23" s="5"/>
    </row>
    <row r="24" spans="1:27" x14ac:dyDescent="0.3">
      <c r="A24" s="40"/>
      <c r="B24" s="33" t="s">
        <v>2</v>
      </c>
      <c r="C24" s="34">
        <v>63</v>
      </c>
      <c r="D24" s="19" t="s">
        <v>1</v>
      </c>
      <c r="E24" s="14">
        <v>56.2</v>
      </c>
      <c r="F24" s="1">
        <v>1</v>
      </c>
      <c r="G24" s="1"/>
      <c r="H24" s="1"/>
      <c r="I24" s="1"/>
      <c r="J24" s="1"/>
      <c r="K24" s="1"/>
      <c r="L24" s="1">
        <v>1</v>
      </c>
      <c r="M24" s="1"/>
      <c r="N24" s="1">
        <f t="shared" si="0"/>
        <v>0</v>
      </c>
      <c r="O24" s="1"/>
      <c r="P24" s="1"/>
      <c r="Q24" s="1">
        <f t="shared" si="1"/>
        <v>3.0516014234875444</v>
      </c>
      <c r="R24" s="1">
        <f t="shared" si="2"/>
        <v>0</v>
      </c>
      <c r="S24" s="1">
        <v>343</v>
      </c>
      <c r="T24" s="1"/>
      <c r="U24" s="1"/>
      <c r="V24" s="1"/>
      <c r="W24" s="1"/>
      <c r="X24" s="1"/>
      <c r="Y24" s="1"/>
      <c r="Z24" s="1"/>
      <c r="AA24" s="5"/>
    </row>
    <row r="25" spans="1:27" x14ac:dyDescent="0.3">
      <c r="A25" s="40"/>
      <c r="B25" s="33"/>
      <c r="C25" s="34"/>
      <c r="D25" s="20" t="s">
        <v>2</v>
      </c>
      <c r="E25" s="16">
        <v>63</v>
      </c>
      <c r="F25" s="1">
        <v>1</v>
      </c>
      <c r="G25" s="1"/>
      <c r="H25" s="1"/>
      <c r="I25" s="1"/>
      <c r="J25" s="1"/>
      <c r="K25" s="1"/>
      <c r="L25" s="1">
        <v>1</v>
      </c>
      <c r="M25" s="1"/>
      <c r="N25" s="1">
        <f t="shared" si="0"/>
        <v>0</v>
      </c>
      <c r="O25" s="1"/>
      <c r="P25" s="1"/>
      <c r="Q25" s="1">
        <f t="shared" si="1"/>
        <v>2.7222222222222223</v>
      </c>
      <c r="R25" s="1">
        <f t="shared" si="2"/>
        <v>0</v>
      </c>
      <c r="S25" s="1">
        <v>343</v>
      </c>
      <c r="T25" s="1"/>
      <c r="U25" s="1" t="e">
        <f t="shared" ref="U25" si="21">L25/I25</f>
        <v>#DIV/0!</v>
      </c>
      <c r="V25" s="1" t="e">
        <f t="shared" ref="V25" si="22">ABS((U25-1)/(U25+1))</f>
        <v>#DIV/0!</v>
      </c>
      <c r="W25" s="1" t="e">
        <f t="shared" ref="W25" si="23">ABS(4/(U25+(1/U25)+2))</f>
        <v>#DIV/0!</v>
      </c>
      <c r="X25" s="1" t="e">
        <f t="shared" ref="X25" si="24">ABS(1-ABS(V25)^2)</f>
        <v>#DIV/0!</v>
      </c>
      <c r="Y25" s="1"/>
      <c r="Z25" s="1"/>
      <c r="AA25" s="5"/>
    </row>
    <row r="26" spans="1:27" ht="15" thickBot="1" x14ac:dyDescent="0.35">
      <c r="A26" s="40"/>
      <c r="B26" s="33"/>
      <c r="C26" s="34"/>
      <c r="D26" s="21" t="s">
        <v>3</v>
      </c>
      <c r="E26" s="18">
        <v>70.8</v>
      </c>
      <c r="F26" s="1">
        <v>1</v>
      </c>
      <c r="G26" s="1"/>
      <c r="H26" s="1"/>
      <c r="I26" s="1"/>
      <c r="J26" s="1"/>
      <c r="K26" s="1"/>
      <c r="L26" s="1">
        <v>1</v>
      </c>
      <c r="M26" s="1"/>
      <c r="N26" s="1">
        <f t="shared" si="0"/>
        <v>0</v>
      </c>
      <c r="O26" s="1"/>
      <c r="P26" s="1"/>
      <c r="Q26" s="1">
        <f t="shared" si="1"/>
        <v>2.4223163841807911</v>
      </c>
      <c r="R26" s="1">
        <f t="shared" si="2"/>
        <v>0</v>
      </c>
      <c r="S26" s="1">
        <v>343</v>
      </c>
      <c r="T26" s="1"/>
      <c r="U26" s="1"/>
      <c r="V26" s="1"/>
      <c r="W26" s="1"/>
      <c r="X26" s="1"/>
      <c r="Y26" s="1"/>
      <c r="Z26" s="1"/>
      <c r="AA26" s="5"/>
    </row>
    <row r="27" spans="1:27" x14ac:dyDescent="0.3">
      <c r="A27" s="40"/>
      <c r="B27" s="33" t="s">
        <v>3</v>
      </c>
      <c r="C27" s="34">
        <v>88</v>
      </c>
      <c r="D27" s="19" t="s">
        <v>1</v>
      </c>
      <c r="E27" s="14">
        <v>70.8</v>
      </c>
      <c r="F27" s="1">
        <v>1</v>
      </c>
      <c r="G27" s="1"/>
      <c r="H27" s="1"/>
      <c r="I27" s="1"/>
      <c r="J27" s="1"/>
      <c r="K27" s="1"/>
      <c r="L27" s="1">
        <v>1</v>
      </c>
      <c r="M27" s="1"/>
      <c r="N27" s="1">
        <f t="shared" si="0"/>
        <v>0</v>
      </c>
      <c r="O27" s="1"/>
      <c r="P27" s="1"/>
      <c r="Q27" s="1">
        <f t="shared" si="1"/>
        <v>2.4223163841807911</v>
      </c>
      <c r="R27" s="1">
        <f t="shared" si="2"/>
        <v>0</v>
      </c>
      <c r="S27" s="1">
        <v>343</v>
      </c>
      <c r="T27" s="1"/>
      <c r="U27" s="1"/>
      <c r="V27" s="1"/>
      <c r="W27" s="1"/>
      <c r="X27" s="1"/>
      <c r="Y27" s="1"/>
      <c r="Z27" s="1"/>
      <c r="AA27" s="5"/>
    </row>
    <row r="28" spans="1:27" x14ac:dyDescent="0.3">
      <c r="A28" s="40"/>
      <c r="B28" s="33"/>
      <c r="C28" s="34"/>
      <c r="D28" s="20" t="s">
        <v>2</v>
      </c>
      <c r="E28" s="16">
        <v>80</v>
      </c>
      <c r="F28" s="1">
        <v>1</v>
      </c>
      <c r="G28" s="1"/>
      <c r="H28" s="1"/>
      <c r="I28" s="1"/>
      <c r="J28" s="1"/>
      <c r="K28" s="1"/>
      <c r="L28" s="1">
        <v>1</v>
      </c>
      <c r="M28" s="1"/>
      <c r="N28" s="1">
        <f t="shared" si="0"/>
        <v>0</v>
      </c>
      <c r="O28" s="1"/>
      <c r="P28" s="1"/>
      <c r="Q28" s="1">
        <f t="shared" si="1"/>
        <v>2.1437499999999998</v>
      </c>
      <c r="R28" s="1">
        <f t="shared" si="2"/>
        <v>0</v>
      </c>
      <c r="S28" s="1">
        <v>343</v>
      </c>
      <c r="T28" s="1"/>
      <c r="U28" s="1" t="e">
        <f t="shared" ref="U28" si="25">L28/I28</f>
        <v>#DIV/0!</v>
      </c>
      <c r="V28" s="1" t="e">
        <f t="shared" ref="V28" si="26">ABS((U28-1)/(U28+1))</f>
        <v>#DIV/0!</v>
      </c>
      <c r="W28" s="1" t="e">
        <f t="shared" ref="W28" si="27">ABS(4/(U28+(1/U28)+2))</f>
        <v>#DIV/0!</v>
      </c>
      <c r="X28" s="1" t="e">
        <f t="shared" ref="X28" si="28">ABS(1-ABS(V28)^2)</f>
        <v>#DIV/0!</v>
      </c>
      <c r="Y28" s="1"/>
      <c r="Z28" s="1"/>
      <c r="AA28" s="5"/>
    </row>
    <row r="29" spans="1:27" ht="15" thickBot="1" x14ac:dyDescent="0.35">
      <c r="A29" s="40"/>
      <c r="B29" s="35"/>
      <c r="C29" s="36"/>
      <c r="D29" s="21" t="s">
        <v>3</v>
      </c>
      <c r="E29" s="18">
        <v>89.1</v>
      </c>
      <c r="F29" s="1">
        <v>1</v>
      </c>
      <c r="G29" s="1"/>
      <c r="H29" s="1"/>
      <c r="I29" s="1"/>
      <c r="J29" s="1"/>
      <c r="K29" s="1"/>
      <c r="L29" s="1">
        <v>1</v>
      </c>
      <c r="M29" s="1"/>
      <c r="N29" s="1">
        <f t="shared" si="0"/>
        <v>0</v>
      </c>
      <c r="O29" s="1"/>
      <c r="P29" s="1"/>
      <c r="Q29" s="1">
        <f t="shared" si="1"/>
        <v>1.9248035914702584</v>
      </c>
      <c r="R29" s="1">
        <f t="shared" si="2"/>
        <v>0</v>
      </c>
      <c r="S29" s="1">
        <v>343</v>
      </c>
      <c r="T29" s="1"/>
      <c r="U29" s="1"/>
      <c r="V29" s="1"/>
      <c r="W29" s="1"/>
      <c r="X29" s="1"/>
      <c r="Y29" s="1"/>
      <c r="Z29" s="1"/>
      <c r="AA29" s="5"/>
    </row>
    <row r="30" spans="1:27" x14ac:dyDescent="0.3">
      <c r="A30" s="40"/>
      <c r="B30" s="37" t="s">
        <v>1</v>
      </c>
      <c r="C30" s="38">
        <v>88</v>
      </c>
      <c r="D30" s="19" t="s">
        <v>1</v>
      </c>
      <c r="E30" s="14">
        <v>89.1</v>
      </c>
      <c r="F30" s="1" t="s">
        <v>34</v>
      </c>
      <c r="G30" s="1"/>
      <c r="H30" s="1"/>
      <c r="I30" s="1"/>
      <c r="J30" s="1"/>
      <c r="K30" s="1"/>
      <c r="L30" s="1">
        <v>1</v>
      </c>
      <c r="M30" s="1"/>
      <c r="N30" s="1">
        <f t="shared" si="0"/>
        <v>0</v>
      </c>
      <c r="O30" s="1"/>
      <c r="P30" s="1"/>
      <c r="Q30" s="1">
        <f t="shared" si="1"/>
        <v>1.9248035914702584</v>
      </c>
      <c r="R30" s="1">
        <f t="shared" si="2"/>
        <v>0</v>
      </c>
      <c r="S30" s="1">
        <v>343</v>
      </c>
      <c r="T30" s="1"/>
      <c r="U30" s="1"/>
      <c r="V30" s="1"/>
      <c r="W30" s="1"/>
      <c r="X30" s="1"/>
      <c r="Y30" s="1"/>
      <c r="Z30" s="1"/>
      <c r="AA30" s="5"/>
    </row>
    <row r="31" spans="1:27" x14ac:dyDescent="0.3">
      <c r="A31" s="40"/>
      <c r="B31" s="33"/>
      <c r="C31" s="34"/>
      <c r="D31" s="20" t="s">
        <v>2</v>
      </c>
      <c r="E31" s="16">
        <v>100</v>
      </c>
      <c r="F31" s="1">
        <v>-5</v>
      </c>
      <c r="G31" s="1">
        <f>25+40</f>
        <v>65</v>
      </c>
      <c r="H31" s="1">
        <v>-5</v>
      </c>
      <c r="I31" s="1">
        <v>-102</v>
      </c>
      <c r="J31" s="1">
        <f>G31+I31</f>
        <v>-37</v>
      </c>
      <c r="K31" s="1">
        <v>857</v>
      </c>
      <c r="L31" s="1">
        <v>-5</v>
      </c>
      <c r="M31" s="1">
        <f>25+40</f>
        <v>65</v>
      </c>
      <c r="N31" s="1">
        <f t="shared" si="0"/>
        <v>1714</v>
      </c>
      <c r="O31" s="1"/>
      <c r="P31" s="1">
        <f>K31*3</f>
        <v>2571</v>
      </c>
      <c r="Q31" s="1">
        <f t="shared" si="1"/>
        <v>1.7150000000000001</v>
      </c>
      <c r="R31" s="1">
        <f t="shared" si="2"/>
        <v>1714</v>
      </c>
      <c r="S31" s="1">
        <v>343</v>
      </c>
      <c r="T31" s="1"/>
      <c r="U31" s="1">
        <f t="shared" ref="U31" si="29">L31/I31</f>
        <v>4.9019607843137254E-2</v>
      </c>
      <c r="V31" s="1">
        <f t="shared" ref="V31" si="30">ABS((U31-1)/(U31+1))</f>
        <v>0.90654205607476623</v>
      </c>
      <c r="W31" s="1">
        <f t="shared" ref="W31" si="31">ABS(4/(U31+(1/U31)+2))</f>
        <v>0.17818150056773518</v>
      </c>
      <c r="X31" s="1">
        <f t="shared" ref="X31" si="32">ABS(1-ABS(V31)^2)</f>
        <v>0.17818150056773541</v>
      </c>
      <c r="Y31" s="1"/>
      <c r="Z31" s="1"/>
      <c r="AA31" s="5"/>
    </row>
    <row r="32" spans="1:27" ht="15" thickBot="1" x14ac:dyDescent="0.35">
      <c r="A32" s="40"/>
      <c r="B32" s="33"/>
      <c r="C32" s="34"/>
      <c r="D32" s="21" t="s">
        <v>3</v>
      </c>
      <c r="E32" s="18">
        <v>112</v>
      </c>
      <c r="F32" s="1" t="s">
        <v>37</v>
      </c>
      <c r="G32" s="1"/>
      <c r="H32" s="1"/>
      <c r="I32" s="1"/>
      <c r="J32" s="1"/>
      <c r="K32" s="1"/>
      <c r="L32" s="1">
        <v>1</v>
      </c>
      <c r="M32" s="1"/>
      <c r="N32" s="1">
        <f t="shared" si="0"/>
        <v>0</v>
      </c>
      <c r="O32" s="1"/>
      <c r="P32" s="1">
        <f t="shared" ref="P32:P43" si="33">K32*3</f>
        <v>0</v>
      </c>
      <c r="Q32" s="1">
        <f t="shared" si="1"/>
        <v>1.53125</v>
      </c>
      <c r="R32" s="1">
        <f t="shared" si="2"/>
        <v>0</v>
      </c>
      <c r="S32" s="1">
        <v>343</v>
      </c>
      <c r="T32" s="1"/>
      <c r="U32" s="1"/>
      <c r="V32" s="1"/>
      <c r="W32" s="1"/>
      <c r="X32" s="1"/>
      <c r="Y32" s="1"/>
      <c r="Z32" s="1"/>
      <c r="AA32" s="5"/>
    </row>
    <row r="33" spans="1:27" x14ac:dyDescent="0.3">
      <c r="A33" s="40"/>
      <c r="B33" s="33" t="s">
        <v>2</v>
      </c>
      <c r="C33" s="34">
        <v>125</v>
      </c>
      <c r="D33" s="19" t="s">
        <v>1</v>
      </c>
      <c r="E33" s="14">
        <v>112</v>
      </c>
      <c r="F33" s="1" t="s">
        <v>38</v>
      </c>
      <c r="G33" s="1"/>
      <c r="H33" s="1"/>
      <c r="I33" s="1"/>
      <c r="J33" s="1"/>
      <c r="K33" s="1"/>
      <c r="L33" s="1">
        <v>1</v>
      </c>
      <c r="M33" s="1"/>
      <c r="N33" s="1">
        <f t="shared" si="0"/>
        <v>0</v>
      </c>
      <c r="O33" s="1"/>
      <c r="P33" s="1">
        <f t="shared" si="33"/>
        <v>0</v>
      </c>
      <c r="Q33" s="1">
        <f t="shared" si="1"/>
        <v>1.53125</v>
      </c>
      <c r="R33" s="1">
        <f t="shared" si="2"/>
        <v>0</v>
      </c>
      <c r="S33" s="1">
        <v>343</v>
      </c>
      <c r="T33" s="1"/>
      <c r="U33" s="1"/>
      <c r="V33" s="1"/>
      <c r="W33" s="1"/>
      <c r="X33" s="1"/>
      <c r="Y33" s="1"/>
      <c r="Z33" s="1"/>
      <c r="AA33" s="5"/>
    </row>
    <row r="34" spans="1:27" x14ac:dyDescent="0.3">
      <c r="A34" s="40"/>
      <c r="B34" s="33"/>
      <c r="C34" s="34"/>
      <c r="D34" s="20" t="s">
        <v>2</v>
      </c>
      <c r="E34" s="16">
        <v>125</v>
      </c>
      <c r="F34" s="1">
        <v>-5</v>
      </c>
      <c r="G34" s="1">
        <f>25+30</f>
        <v>55</v>
      </c>
      <c r="H34" s="1">
        <v>-5</v>
      </c>
      <c r="I34" s="1">
        <v>-49</v>
      </c>
      <c r="J34" s="1">
        <f t="shared" ref="J34" si="34">G34+I34</f>
        <v>6</v>
      </c>
      <c r="K34" s="1">
        <v>686</v>
      </c>
      <c r="L34" s="1">
        <v>-5</v>
      </c>
      <c r="M34" s="1">
        <f>25+30</f>
        <v>55</v>
      </c>
      <c r="N34" s="1">
        <f t="shared" si="0"/>
        <v>1372</v>
      </c>
      <c r="O34" s="1"/>
      <c r="P34" s="1">
        <f t="shared" si="33"/>
        <v>2058</v>
      </c>
      <c r="Q34" s="1">
        <f t="shared" si="1"/>
        <v>1.3720000000000001</v>
      </c>
      <c r="R34" s="1">
        <f t="shared" si="2"/>
        <v>1372</v>
      </c>
      <c r="S34" s="1">
        <v>343</v>
      </c>
      <c r="T34" s="1"/>
      <c r="U34" s="1">
        <f t="shared" ref="U34" si="35">L34/I34</f>
        <v>0.10204081632653061</v>
      </c>
      <c r="V34" s="1">
        <f t="shared" ref="V34" si="36">ABS((U34-1)/(U34+1))</f>
        <v>0.81481481481481488</v>
      </c>
      <c r="W34" s="1">
        <f t="shared" ref="W34" si="37">ABS(4/(U34+(1/U34)+2))</f>
        <v>0.33607681755829905</v>
      </c>
      <c r="X34" s="1">
        <f t="shared" ref="X34" si="38">ABS(1-ABS(V34)^2)</f>
        <v>0.33607681755829888</v>
      </c>
      <c r="Y34" s="1"/>
      <c r="Z34" s="1"/>
      <c r="AA34" s="5"/>
    </row>
    <row r="35" spans="1:27" ht="15" thickBot="1" x14ac:dyDescent="0.35">
      <c r="A35" s="40"/>
      <c r="B35" s="33"/>
      <c r="C35" s="34"/>
      <c r="D35" s="21" t="s">
        <v>3</v>
      </c>
      <c r="E35" s="18">
        <v>141</v>
      </c>
      <c r="F35" s="1">
        <v>1</v>
      </c>
      <c r="G35" s="1"/>
      <c r="H35" s="1"/>
      <c r="I35" s="1"/>
      <c r="J35" s="1"/>
      <c r="K35" s="1"/>
      <c r="L35" s="1">
        <v>1</v>
      </c>
      <c r="M35" s="1"/>
      <c r="N35" s="1">
        <f t="shared" si="0"/>
        <v>0</v>
      </c>
      <c r="O35" s="1"/>
      <c r="P35" s="1">
        <f t="shared" si="33"/>
        <v>0</v>
      </c>
      <c r="Q35" s="1">
        <f t="shared" si="1"/>
        <v>1.2163120567375887</v>
      </c>
      <c r="R35" s="1">
        <f t="shared" si="2"/>
        <v>0</v>
      </c>
      <c r="S35" s="1">
        <v>343</v>
      </c>
      <c r="T35" s="1"/>
      <c r="U35" s="1"/>
      <c r="V35" s="1"/>
      <c r="W35" s="1"/>
      <c r="X35" s="1"/>
      <c r="Y35" s="1"/>
      <c r="Z35" s="1"/>
      <c r="AA35" s="5"/>
    </row>
    <row r="36" spans="1:27" x14ac:dyDescent="0.3">
      <c r="A36" s="40"/>
      <c r="B36" s="33" t="s">
        <v>3</v>
      </c>
      <c r="C36" s="34">
        <v>177</v>
      </c>
      <c r="D36" s="19" t="s">
        <v>1</v>
      </c>
      <c r="E36" s="14">
        <v>141</v>
      </c>
      <c r="F36" s="1" t="s">
        <v>34</v>
      </c>
      <c r="G36" s="1"/>
      <c r="H36" s="1"/>
      <c r="I36" s="1"/>
      <c r="J36" s="1"/>
      <c r="K36" s="1"/>
      <c r="L36" s="1">
        <v>1</v>
      </c>
      <c r="M36" s="1"/>
      <c r="N36" s="1">
        <f t="shared" si="0"/>
        <v>0</v>
      </c>
      <c r="O36" s="1"/>
      <c r="P36" s="1">
        <f t="shared" si="33"/>
        <v>0</v>
      </c>
      <c r="Q36" s="1">
        <f t="shared" si="1"/>
        <v>1.2163120567375887</v>
      </c>
      <c r="R36" s="1">
        <f t="shared" si="2"/>
        <v>0</v>
      </c>
      <c r="S36" s="1">
        <v>343</v>
      </c>
      <c r="T36" s="1"/>
      <c r="U36" s="1"/>
      <c r="V36" s="1"/>
      <c r="W36" s="1"/>
      <c r="X36" s="1"/>
      <c r="Y36" s="1"/>
      <c r="Z36" s="1"/>
      <c r="AA36" s="5"/>
    </row>
    <row r="37" spans="1:27" x14ac:dyDescent="0.3">
      <c r="A37" s="40"/>
      <c r="B37" s="33"/>
      <c r="C37" s="34"/>
      <c r="D37" s="20" t="s">
        <v>2</v>
      </c>
      <c r="E37" s="16">
        <v>160</v>
      </c>
      <c r="F37" s="1">
        <v>-5</v>
      </c>
      <c r="G37" s="1">
        <f>25+40</f>
        <v>65</v>
      </c>
      <c r="H37" s="1">
        <v>-5</v>
      </c>
      <c r="I37" s="1">
        <v>-39</v>
      </c>
      <c r="J37" s="1">
        <f t="shared" ref="J37" si="39">G37+I37</f>
        <v>26</v>
      </c>
      <c r="K37" s="1">
        <v>533</v>
      </c>
      <c r="L37" s="1">
        <v>-5</v>
      </c>
      <c r="M37" s="1">
        <f>25+40</f>
        <v>65</v>
      </c>
      <c r="N37" s="1">
        <f t="shared" si="0"/>
        <v>1066</v>
      </c>
      <c r="O37" s="1"/>
      <c r="P37" s="1">
        <f t="shared" si="33"/>
        <v>1599</v>
      </c>
      <c r="Q37" s="1">
        <f t="shared" si="1"/>
        <v>1.0718749999999999</v>
      </c>
      <c r="R37" s="1">
        <f t="shared" si="2"/>
        <v>1066</v>
      </c>
      <c r="S37" s="1">
        <v>343</v>
      </c>
      <c r="T37" s="1"/>
      <c r="U37" s="1">
        <f t="shared" ref="U37" si="40">L37/I37</f>
        <v>0.12820512820512819</v>
      </c>
      <c r="V37" s="1">
        <f t="shared" ref="V37" si="41">ABS((U37-1)/(U37+1))</f>
        <v>0.77272727272727271</v>
      </c>
      <c r="W37" s="1">
        <f t="shared" ref="W37" si="42">ABS(4/(U37+(1/U37)+2))</f>
        <v>0.40289256198347106</v>
      </c>
      <c r="X37" s="1">
        <f t="shared" ref="X37" si="43">ABS(1-ABS(V37)^2)</f>
        <v>0.40289256198347112</v>
      </c>
      <c r="Y37" s="1"/>
      <c r="Z37" s="1"/>
      <c r="AA37" s="5"/>
    </row>
    <row r="38" spans="1:27" ht="15" thickBot="1" x14ac:dyDescent="0.35">
      <c r="A38" s="40"/>
      <c r="B38" s="35"/>
      <c r="C38" s="36"/>
      <c r="D38" s="21" t="s">
        <v>3</v>
      </c>
      <c r="E38" s="18">
        <v>178</v>
      </c>
      <c r="F38" s="1">
        <v>1</v>
      </c>
      <c r="G38" s="1"/>
      <c r="H38" s="1"/>
      <c r="I38" s="1"/>
      <c r="J38" s="1"/>
      <c r="K38" s="1"/>
      <c r="L38" s="1">
        <v>1</v>
      </c>
      <c r="M38" s="1"/>
      <c r="N38" s="1">
        <f t="shared" si="0"/>
        <v>0</v>
      </c>
      <c r="O38" s="1"/>
      <c r="P38" s="1">
        <f t="shared" si="33"/>
        <v>0</v>
      </c>
      <c r="Q38" s="1">
        <f t="shared" si="1"/>
        <v>0.9634831460674157</v>
      </c>
      <c r="R38" s="1">
        <f t="shared" si="2"/>
        <v>0</v>
      </c>
      <c r="S38" s="1">
        <v>343</v>
      </c>
      <c r="T38" s="1"/>
      <c r="U38" s="1"/>
      <c r="V38" s="1"/>
      <c r="W38" s="1"/>
      <c r="X38" s="1"/>
      <c r="Y38" s="1"/>
      <c r="Z38" s="1"/>
      <c r="AA38" s="5"/>
    </row>
    <row r="39" spans="1:27" x14ac:dyDescent="0.3">
      <c r="A39" s="40"/>
      <c r="B39" s="37" t="s">
        <v>1</v>
      </c>
      <c r="C39" s="38">
        <v>177</v>
      </c>
      <c r="D39" s="19" t="s">
        <v>1</v>
      </c>
      <c r="E39" s="14">
        <v>178</v>
      </c>
      <c r="F39" s="1" t="s">
        <v>34</v>
      </c>
      <c r="G39" s="1"/>
      <c r="H39" s="1"/>
      <c r="I39" s="1"/>
      <c r="J39" s="1"/>
      <c r="K39" s="1"/>
      <c r="L39" s="1">
        <v>1</v>
      </c>
      <c r="M39" s="1"/>
      <c r="N39" s="1">
        <f t="shared" si="0"/>
        <v>0</v>
      </c>
      <c r="O39" s="1"/>
      <c r="P39" s="1">
        <f t="shared" si="33"/>
        <v>0</v>
      </c>
      <c r="Q39" s="1">
        <f t="shared" si="1"/>
        <v>0.9634831460674157</v>
      </c>
      <c r="R39" s="1">
        <f t="shared" si="2"/>
        <v>0</v>
      </c>
      <c r="S39" s="1">
        <v>343</v>
      </c>
      <c r="T39" s="1"/>
      <c r="U39" s="1"/>
      <c r="V39" s="1"/>
      <c r="W39" s="1"/>
      <c r="X39" s="1"/>
      <c r="Y39" s="1"/>
      <c r="Z39" s="1"/>
      <c r="AA39" s="5"/>
    </row>
    <row r="40" spans="1:27" x14ac:dyDescent="0.3">
      <c r="A40" s="40"/>
      <c r="B40" s="33"/>
      <c r="C40" s="34"/>
      <c r="D40" s="20" t="s">
        <v>2</v>
      </c>
      <c r="E40" s="16">
        <v>200</v>
      </c>
      <c r="F40" s="1">
        <v>-5</v>
      </c>
      <c r="G40" s="1">
        <f>25+40</f>
        <v>65</v>
      </c>
      <c r="H40" s="1">
        <v>-5</v>
      </c>
      <c r="I40" s="1">
        <v>-48</v>
      </c>
      <c r="J40" s="1">
        <f t="shared" ref="J40" si="44">G40+I40</f>
        <v>17</v>
      </c>
      <c r="K40" s="1">
        <v>427</v>
      </c>
      <c r="L40" s="1">
        <v>-5</v>
      </c>
      <c r="M40" s="1">
        <f>25+40</f>
        <v>65</v>
      </c>
      <c r="N40" s="1">
        <f t="shared" si="0"/>
        <v>854</v>
      </c>
      <c r="O40" s="1"/>
      <c r="P40" s="1">
        <f t="shared" si="33"/>
        <v>1281</v>
      </c>
      <c r="Q40" s="1">
        <f t="shared" si="1"/>
        <v>0.85750000000000004</v>
      </c>
      <c r="R40" s="1">
        <f t="shared" si="2"/>
        <v>854</v>
      </c>
      <c r="S40" s="1">
        <v>343</v>
      </c>
      <c r="T40" s="1"/>
      <c r="U40" s="1">
        <f>L40/I40</f>
        <v>0.10416666666666667</v>
      </c>
      <c r="V40" s="1">
        <f>ABS((U40-1)/(U40+1))</f>
        <v>0.81132075471698106</v>
      </c>
      <c r="W40" s="1">
        <f t="shared" ref="W40" si="45">ABS(4/(U40+(1/U40)+2))</f>
        <v>0.34175863296546816</v>
      </c>
      <c r="X40" s="1">
        <f t="shared" ref="X40" si="46">ABS(1-ABS(V40)^2)</f>
        <v>0.34175863296546827</v>
      </c>
      <c r="Y40" s="1"/>
      <c r="Z40" s="1"/>
      <c r="AA40" s="5"/>
    </row>
    <row r="41" spans="1:27" ht="15" thickBot="1" x14ac:dyDescent="0.35">
      <c r="A41" s="40"/>
      <c r="B41" s="33"/>
      <c r="C41" s="34"/>
      <c r="D41" s="21" t="s">
        <v>3</v>
      </c>
      <c r="E41" s="18">
        <v>224</v>
      </c>
      <c r="F41" s="1">
        <v>1</v>
      </c>
      <c r="G41" s="1"/>
      <c r="H41" s="1"/>
      <c r="I41" s="1"/>
      <c r="J41" s="1"/>
      <c r="K41" s="1"/>
      <c r="L41" s="1">
        <v>1</v>
      </c>
      <c r="M41" s="1"/>
      <c r="N41" s="1">
        <f t="shared" si="0"/>
        <v>0</v>
      </c>
      <c r="O41" s="1"/>
      <c r="P41" s="1">
        <f t="shared" si="33"/>
        <v>0</v>
      </c>
      <c r="Q41" s="1">
        <f t="shared" si="1"/>
        <v>0.765625</v>
      </c>
      <c r="R41" s="1">
        <f t="shared" si="2"/>
        <v>0</v>
      </c>
      <c r="S41" s="1">
        <v>343</v>
      </c>
      <c r="T41" s="1"/>
      <c r="U41" s="1"/>
      <c r="V41" s="1"/>
      <c r="W41" s="1"/>
      <c r="X41" s="1"/>
      <c r="Y41" s="1"/>
      <c r="Z41" s="1"/>
      <c r="AA41" s="5"/>
    </row>
    <row r="42" spans="1:27" x14ac:dyDescent="0.3">
      <c r="A42" s="40"/>
      <c r="B42" s="33" t="s">
        <v>2</v>
      </c>
      <c r="C42" s="34">
        <v>250</v>
      </c>
      <c r="D42" s="19" t="s">
        <v>1</v>
      </c>
      <c r="E42" s="14">
        <v>224</v>
      </c>
      <c r="F42" s="1">
        <v>1</v>
      </c>
      <c r="G42" s="1"/>
      <c r="H42" s="1"/>
      <c r="I42" s="1"/>
      <c r="J42" s="1"/>
      <c r="K42" s="1"/>
      <c r="L42" s="1">
        <v>1</v>
      </c>
      <c r="M42" s="1"/>
      <c r="N42" s="1">
        <f t="shared" si="0"/>
        <v>0</v>
      </c>
      <c r="O42" s="1"/>
      <c r="P42" s="1">
        <f t="shared" si="33"/>
        <v>0</v>
      </c>
      <c r="Q42" s="1">
        <f t="shared" si="1"/>
        <v>0.765625</v>
      </c>
      <c r="R42" s="1">
        <f t="shared" si="2"/>
        <v>0</v>
      </c>
      <c r="S42" s="1">
        <v>343</v>
      </c>
      <c r="T42" s="1"/>
      <c r="U42" s="1"/>
      <c r="V42" s="1"/>
      <c r="W42" s="1"/>
      <c r="X42" s="1"/>
      <c r="Y42" s="1"/>
      <c r="Z42" s="1"/>
      <c r="AA42" s="5"/>
    </row>
    <row r="43" spans="1:27" x14ac:dyDescent="0.3">
      <c r="A43" s="40"/>
      <c r="B43" s="33"/>
      <c r="C43" s="34"/>
      <c r="D43" s="20" t="s">
        <v>2</v>
      </c>
      <c r="E43" s="16">
        <v>250</v>
      </c>
      <c r="F43" s="1">
        <v>1</v>
      </c>
      <c r="G43" s="1">
        <f>40+30</f>
        <v>70</v>
      </c>
      <c r="H43" s="1">
        <v>0</v>
      </c>
      <c r="I43" s="1">
        <v>-38.5</v>
      </c>
      <c r="J43" s="1">
        <f t="shared" ref="J43" si="47">G43+I43</f>
        <v>31.5</v>
      </c>
      <c r="K43" s="1">
        <v>341</v>
      </c>
      <c r="L43" s="1">
        <v>-5</v>
      </c>
      <c r="M43" s="1">
        <f>40+25</f>
        <v>65</v>
      </c>
      <c r="N43" s="1">
        <f t="shared" si="0"/>
        <v>682</v>
      </c>
      <c r="O43" s="1"/>
      <c r="P43" s="1">
        <f t="shared" si="33"/>
        <v>1023</v>
      </c>
      <c r="Q43" s="1">
        <f t="shared" si="1"/>
        <v>0.68600000000000005</v>
      </c>
      <c r="R43" s="1">
        <f t="shared" si="2"/>
        <v>682</v>
      </c>
      <c r="S43" s="1">
        <v>343</v>
      </c>
      <c r="T43" s="1"/>
      <c r="U43" s="1">
        <f t="shared" ref="U43" si="48">L43/I43</f>
        <v>0.12987012987012986</v>
      </c>
      <c r="V43" s="1">
        <f t="shared" ref="V43" si="49">ABS((U43-1)/(U43+1))</f>
        <v>0.77011494252873558</v>
      </c>
      <c r="W43" s="1">
        <f t="shared" ref="W43" si="50">ABS(4/(U43+(1/U43)+2))</f>
        <v>0.40692297529396221</v>
      </c>
      <c r="X43" s="1">
        <f t="shared" ref="X43" si="51">ABS(1-ABS(V43)^2)</f>
        <v>0.40692297529396226</v>
      </c>
      <c r="Y43" s="1"/>
      <c r="Z43" s="1"/>
      <c r="AA43" s="5"/>
    </row>
    <row r="44" spans="1:27" ht="15" thickBot="1" x14ac:dyDescent="0.35">
      <c r="A44" s="40"/>
      <c r="B44" s="33"/>
      <c r="C44" s="34"/>
      <c r="D44" s="21" t="s">
        <v>3</v>
      </c>
      <c r="E44" s="18">
        <v>282</v>
      </c>
      <c r="F44" s="1">
        <v>1</v>
      </c>
      <c r="G44" s="1"/>
      <c r="H44" s="1"/>
      <c r="I44" s="1"/>
      <c r="J44" s="1"/>
      <c r="K44" s="1"/>
      <c r="L44" s="1">
        <v>1</v>
      </c>
      <c r="M44" s="1"/>
      <c r="N44" s="1">
        <f t="shared" si="0"/>
        <v>0</v>
      </c>
      <c r="O44" s="1"/>
      <c r="P44" s="1"/>
      <c r="Q44" s="1">
        <f t="shared" si="1"/>
        <v>0.60815602836879434</v>
      </c>
      <c r="R44" s="1">
        <f t="shared" si="2"/>
        <v>0</v>
      </c>
      <c r="S44" s="1">
        <v>343</v>
      </c>
      <c r="T44" s="1"/>
      <c r="U44" s="1"/>
      <c r="V44" s="1"/>
      <c r="W44" s="1"/>
      <c r="X44" s="1"/>
      <c r="Y44" s="1"/>
      <c r="Z44" s="1"/>
      <c r="AA44" s="5"/>
    </row>
    <row r="45" spans="1:27" x14ac:dyDescent="0.3">
      <c r="A45" s="40"/>
      <c r="B45" s="33" t="s">
        <v>3</v>
      </c>
      <c r="C45" s="34">
        <v>355</v>
      </c>
      <c r="D45" s="19" t="s">
        <v>1</v>
      </c>
      <c r="E45" s="14">
        <v>282</v>
      </c>
      <c r="F45" s="1">
        <v>1</v>
      </c>
      <c r="G45" s="1"/>
      <c r="H45" s="1"/>
      <c r="I45" s="1"/>
      <c r="J45" s="1"/>
      <c r="K45" s="1"/>
      <c r="L45" s="1">
        <v>1</v>
      </c>
      <c r="M45" s="1"/>
      <c r="N45" s="1">
        <f t="shared" si="0"/>
        <v>0</v>
      </c>
      <c r="O45" s="1"/>
      <c r="P45" s="1"/>
      <c r="Q45" s="1">
        <f t="shared" si="1"/>
        <v>0.60815602836879434</v>
      </c>
      <c r="R45" s="1">
        <f t="shared" si="2"/>
        <v>0</v>
      </c>
      <c r="S45" s="1">
        <v>343</v>
      </c>
      <c r="T45" s="1"/>
      <c r="U45" s="1"/>
      <c r="V45" s="1"/>
      <c r="W45" s="1"/>
      <c r="X45" s="1"/>
      <c r="Y45" s="1"/>
      <c r="Z45" s="1"/>
      <c r="AA45" s="5"/>
    </row>
    <row r="46" spans="1:27" x14ac:dyDescent="0.3">
      <c r="A46" s="40"/>
      <c r="B46" s="33"/>
      <c r="C46" s="34"/>
      <c r="D46" s="20" t="s">
        <v>2</v>
      </c>
      <c r="E46" s="16">
        <v>315</v>
      </c>
      <c r="F46" s="1">
        <v>1</v>
      </c>
      <c r="G46" s="1">
        <f t="shared" ref="G46:G62" si="52">40+30</f>
        <v>70</v>
      </c>
      <c r="H46" s="1">
        <v>-5</v>
      </c>
      <c r="I46" s="1">
        <v>-44.5</v>
      </c>
      <c r="J46" s="1">
        <f t="shared" ref="J46" si="53">G46+I46</f>
        <v>25.5</v>
      </c>
      <c r="K46" s="1">
        <v>270</v>
      </c>
      <c r="L46" s="1">
        <v>-5</v>
      </c>
      <c r="M46" s="1">
        <f t="shared" ref="M46:M65" si="54">40+25</f>
        <v>65</v>
      </c>
      <c r="N46" s="1">
        <f t="shared" si="0"/>
        <v>544</v>
      </c>
      <c r="O46" s="1">
        <v>-38</v>
      </c>
      <c r="P46" s="1">
        <v>818</v>
      </c>
      <c r="Q46" s="1">
        <f t="shared" si="1"/>
        <v>0.5444444444444444</v>
      </c>
      <c r="R46" s="1">
        <f t="shared" si="2"/>
        <v>548</v>
      </c>
      <c r="S46" s="1">
        <v>343</v>
      </c>
      <c r="T46" s="1"/>
      <c r="U46" s="1">
        <f t="shared" ref="U46" si="55">L46/I46</f>
        <v>0.11235955056179775</v>
      </c>
      <c r="V46" s="1">
        <f t="shared" ref="V46" si="56">ABS((U46-1)/(U46+1))</f>
        <v>0.7979797979797979</v>
      </c>
      <c r="W46" s="1">
        <f t="shared" ref="W46" si="57">ABS(4/(U46+(1/U46)+2))</f>
        <v>0.36322824201612075</v>
      </c>
      <c r="X46" s="1">
        <f t="shared" ref="X46" si="58">ABS(1-ABS(V46)^2)</f>
        <v>0.36322824201612092</v>
      </c>
      <c r="Y46" s="1"/>
      <c r="Z46" s="1"/>
      <c r="AA46" s="5"/>
    </row>
    <row r="47" spans="1:27" ht="15" thickBot="1" x14ac:dyDescent="0.35">
      <c r="A47" s="40"/>
      <c r="B47" s="35"/>
      <c r="C47" s="36"/>
      <c r="D47" s="21" t="s">
        <v>3</v>
      </c>
      <c r="E47" s="18">
        <v>355</v>
      </c>
      <c r="F47" s="1">
        <v>1</v>
      </c>
      <c r="G47" s="1"/>
      <c r="H47" s="1"/>
      <c r="I47" s="1"/>
      <c r="J47" s="1"/>
      <c r="K47" s="1"/>
      <c r="L47" s="1">
        <v>1</v>
      </c>
      <c r="M47" s="1"/>
      <c r="N47" s="1">
        <f t="shared" si="0"/>
        <v>0</v>
      </c>
      <c r="O47" s="1"/>
      <c r="P47" s="1"/>
      <c r="Q47" s="1">
        <f t="shared" si="1"/>
        <v>0.4830985915492958</v>
      </c>
      <c r="R47" s="1">
        <f t="shared" si="2"/>
        <v>0</v>
      </c>
      <c r="S47" s="1">
        <v>343</v>
      </c>
      <c r="T47" s="1"/>
      <c r="U47" s="1"/>
      <c r="V47" s="1"/>
      <c r="W47" s="1"/>
      <c r="X47" s="1"/>
      <c r="Y47" s="1"/>
      <c r="Z47" s="1"/>
      <c r="AA47" s="5"/>
    </row>
    <row r="48" spans="1:27" x14ac:dyDescent="0.3">
      <c r="A48" s="40"/>
      <c r="B48" s="37" t="s">
        <v>1</v>
      </c>
      <c r="C48" s="38">
        <v>355</v>
      </c>
      <c r="D48" s="19" t="s">
        <v>1</v>
      </c>
      <c r="E48" s="14">
        <v>355</v>
      </c>
      <c r="F48" s="1">
        <v>1</v>
      </c>
      <c r="G48" s="1"/>
      <c r="H48" s="1"/>
      <c r="I48" s="1"/>
      <c r="J48" s="1"/>
      <c r="K48" s="1"/>
      <c r="L48" s="1">
        <v>1</v>
      </c>
      <c r="M48" s="1"/>
      <c r="N48" s="1">
        <f t="shared" si="0"/>
        <v>0</v>
      </c>
      <c r="O48" s="1"/>
      <c r="P48" s="1"/>
      <c r="Q48" s="1">
        <f t="shared" si="1"/>
        <v>0.4830985915492958</v>
      </c>
      <c r="R48" s="1">
        <f t="shared" si="2"/>
        <v>0</v>
      </c>
      <c r="S48" s="1">
        <v>343</v>
      </c>
      <c r="T48" s="1"/>
      <c r="U48" s="1"/>
      <c r="V48" s="1"/>
      <c r="W48" s="1"/>
      <c r="X48" s="1"/>
      <c r="Y48" s="1"/>
      <c r="Z48" s="1"/>
      <c r="AA48" s="5"/>
    </row>
    <row r="49" spans="1:27" x14ac:dyDescent="0.3">
      <c r="A49" s="40"/>
      <c r="B49" s="33"/>
      <c r="C49" s="34"/>
      <c r="D49" s="20" t="s">
        <v>2</v>
      </c>
      <c r="E49" s="16">
        <v>400</v>
      </c>
      <c r="F49" s="1">
        <v>1</v>
      </c>
      <c r="G49" s="1">
        <f t="shared" ref="G49:G62" si="59">40+30</f>
        <v>70</v>
      </c>
      <c r="H49" s="1">
        <v>-5</v>
      </c>
      <c r="I49" s="1">
        <v>-53</v>
      </c>
      <c r="J49" s="1">
        <f t="shared" ref="J49" si="60">G49+I49</f>
        <v>17</v>
      </c>
      <c r="K49" s="1">
        <v>212</v>
      </c>
      <c r="L49" s="1">
        <v>-5</v>
      </c>
      <c r="M49" s="1">
        <f t="shared" ref="M49:M65" si="61">40+25</f>
        <v>65</v>
      </c>
      <c r="N49" s="1">
        <f t="shared" si="0"/>
        <v>427.5</v>
      </c>
      <c r="O49" s="1">
        <v>-42</v>
      </c>
      <c r="P49" s="1">
        <v>643</v>
      </c>
      <c r="Q49" s="1">
        <f t="shared" si="1"/>
        <v>0.42875000000000002</v>
      </c>
      <c r="R49" s="1">
        <f t="shared" si="2"/>
        <v>431</v>
      </c>
      <c r="S49" s="1">
        <v>343</v>
      </c>
      <c r="T49" s="1"/>
      <c r="U49" s="1">
        <f t="shared" ref="U49" si="62">L49/I49</f>
        <v>9.4339622641509441E-2</v>
      </c>
      <c r="V49" s="1">
        <f t="shared" ref="V49" si="63">ABS((U49-1)/(U49+1))</f>
        <v>0.82758620689655171</v>
      </c>
      <c r="W49" s="1">
        <f t="shared" ref="W49" si="64">ABS(4/(U49+(1/U49)+2))</f>
        <v>0.31510107015457789</v>
      </c>
      <c r="X49" s="1">
        <f t="shared" ref="X49" si="65">ABS(1-ABS(V49)^2)</f>
        <v>0.31510107015457789</v>
      </c>
      <c r="Y49" s="1"/>
      <c r="Z49" s="1"/>
      <c r="AA49" s="5"/>
    </row>
    <row r="50" spans="1:27" ht="15" thickBot="1" x14ac:dyDescent="0.35">
      <c r="A50" s="40"/>
      <c r="B50" s="33"/>
      <c r="C50" s="34"/>
      <c r="D50" s="21" t="s">
        <v>3</v>
      </c>
      <c r="E50" s="18">
        <v>447</v>
      </c>
      <c r="F50" s="1">
        <v>1</v>
      </c>
      <c r="G50" s="1"/>
      <c r="H50" s="1"/>
      <c r="I50" s="1"/>
      <c r="J50" s="1"/>
      <c r="K50" s="1"/>
      <c r="L50" s="1">
        <v>1</v>
      </c>
      <c r="M50" s="1"/>
      <c r="N50" s="1">
        <f t="shared" si="0"/>
        <v>0</v>
      </c>
      <c r="O50" s="1"/>
      <c r="P50" s="1"/>
      <c r="Q50" s="1">
        <f t="shared" si="1"/>
        <v>0.38366890380313201</v>
      </c>
      <c r="R50" s="1">
        <f t="shared" si="2"/>
        <v>0</v>
      </c>
      <c r="S50" s="1">
        <v>343</v>
      </c>
      <c r="T50" s="1"/>
      <c r="U50" s="1"/>
      <c r="V50" s="1"/>
      <c r="W50" s="1"/>
      <c r="X50" s="1"/>
      <c r="Y50" s="1"/>
      <c r="Z50" s="1"/>
      <c r="AA50" s="5"/>
    </row>
    <row r="51" spans="1:27" x14ac:dyDescent="0.3">
      <c r="A51" s="40"/>
      <c r="B51" s="33" t="s">
        <v>2</v>
      </c>
      <c r="C51" s="34">
        <v>500</v>
      </c>
      <c r="D51" s="19" t="s">
        <v>1</v>
      </c>
      <c r="E51" s="14">
        <v>447</v>
      </c>
      <c r="F51" s="1">
        <v>1</v>
      </c>
      <c r="G51" s="1"/>
      <c r="H51" s="1"/>
      <c r="I51" s="1"/>
      <c r="J51" s="1"/>
      <c r="K51" s="1"/>
      <c r="L51" s="1">
        <v>1</v>
      </c>
      <c r="M51" s="1"/>
      <c r="N51" s="1">
        <f t="shared" si="0"/>
        <v>0</v>
      </c>
      <c r="O51" s="1"/>
      <c r="P51" s="1"/>
      <c r="Q51" s="1">
        <f t="shared" si="1"/>
        <v>0.38366890380313201</v>
      </c>
      <c r="R51" s="1">
        <f t="shared" si="2"/>
        <v>0</v>
      </c>
      <c r="S51" s="1">
        <v>343</v>
      </c>
      <c r="T51" s="1"/>
      <c r="U51" s="1"/>
      <c r="V51" s="1"/>
      <c r="W51" s="1"/>
      <c r="X51" s="1"/>
      <c r="Y51" s="1"/>
      <c r="Z51" s="1"/>
      <c r="AA51" s="5"/>
    </row>
    <row r="52" spans="1:27" x14ac:dyDescent="0.3">
      <c r="A52" s="40"/>
      <c r="B52" s="33"/>
      <c r="C52" s="34"/>
      <c r="D52" s="20" t="s">
        <v>2</v>
      </c>
      <c r="E52" s="16">
        <v>500</v>
      </c>
      <c r="F52" s="1">
        <v>1</v>
      </c>
      <c r="G52" s="1">
        <f t="shared" ref="G52:G62" si="66">40+30</f>
        <v>70</v>
      </c>
      <c r="H52" s="1">
        <v>-5</v>
      </c>
      <c r="I52" s="1">
        <v>-43.5</v>
      </c>
      <c r="J52" s="1">
        <f t="shared" ref="J52" si="67">G52+I52</f>
        <v>26.5</v>
      </c>
      <c r="K52" s="1">
        <v>168</v>
      </c>
      <c r="L52" s="1">
        <v>-5</v>
      </c>
      <c r="M52" s="1">
        <f t="shared" ref="M52:M65" si="68">40+25</f>
        <v>65</v>
      </c>
      <c r="N52" s="1">
        <f t="shared" si="0"/>
        <v>341</v>
      </c>
      <c r="O52" s="1">
        <v>-37</v>
      </c>
      <c r="P52" s="1">
        <v>514</v>
      </c>
      <c r="Q52" s="1">
        <f t="shared" si="1"/>
        <v>0.34300000000000003</v>
      </c>
      <c r="R52" s="1">
        <f t="shared" si="2"/>
        <v>346</v>
      </c>
      <c r="S52" s="1">
        <v>343</v>
      </c>
      <c r="T52" s="1"/>
      <c r="U52" s="1">
        <f t="shared" ref="U52" si="69">L52/I52</f>
        <v>0.11494252873563218</v>
      </c>
      <c r="V52" s="1">
        <f t="shared" ref="V52" si="70">ABS((U52-1)/(U52+1))</f>
        <v>0.79381443298969068</v>
      </c>
      <c r="W52" s="1">
        <f t="shared" ref="W52" si="71">ABS(4/(U52+(1/U52)+2))</f>
        <v>0.36985864597725582</v>
      </c>
      <c r="X52" s="1">
        <f t="shared" ref="X52" si="72">ABS(1-ABS(V52)^2)</f>
        <v>0.36985864597725593</v>
      </c>
      <c r="Y52" s="1"/>
      <c r="Z52" s="1"/>
      <c r="AA52" s="5"/>
    </row>
    <row r="53" spans="1:27" ht="15" thickBot="1" x14ac:dyDescent="0.35">
      <c r="A53" s="40"/>
      <c r="B53" s="33"/>
      <c r="C53" s="34"/>
      <c r="D53" s="21" t="s">
        <v>3</v>
      </c>
      <c r="E53" s="18">
        <v>562</v>
      </c>
      <c r="F53" s="1">
        <v>1</v>
      </c>
      <c r="G53" s="1"/>
      <c r="H53" s="1"/>
      <c r="I53" s="1"/>
      <c r="J53" s="1"/>
      <c r="K53" s="1"/>
      <c r="L53" s="1">
        <v>1</v>
      </c>
      <c r="M53" s="1"/>
      <c r="N53" s="1">
        <f t="shared" si="0"/>
        <v>0</v>
      </c>
      <c r="O53" s="1"/>
      <c r="P53" s="1"/>
      <c r="Q53" s="1">
        <f t="shared" si="1"/>
        <v>0.30516014234875444</v>
      </c>
      <c r="R53" s="1">
        <f t="shared" si="2"/>
        <v>0</v>
      </c>
      <c r="S53" s="1">
        <v>343</v>
      </c>
      <c r="T53" s="1"/>
      <c r="U53" s="1"/>
      <c r="V53" s="1"/>
      <c r="W53" s="1"/>
      <c r="X53" s="1"/>
      <c r="Y53" s="1"/>
      <c r="Z53" s="1"/>
      <c r="AA53" s="5"/>
    </row>
    <row r="54" spans="1:27" x14ac:dyDescent="0.3">
      <c r="A54" s="40"/>
      <c r="B54" s="33" t="s">
        <v>3</v>
      </c>
      <c r="C54" s="34">
        <v>710</v>
      </c>
      <c r="D54" s="19" t="s">
        <v>1</v>
      </c>
      <c r="E54" s="14">
        <v>562</v>
      </c>
      <c r="F54" s="1">
        <v>1</v>
      </c>
      <c r="G54" s="1"/>
      <c r="H54" s="1"/>
      <c r="I54" s="1"/>
      <c r="J54" s="1"/>
      <c r="K54" s="1"/>
      <c r="L54" s="1">
        <v>1</v>
      </c>
      <c r="M54" s="1"/>
      <c r="N54" s="1">
        <f t="shared" si="0"/>
        <v>0</v>
      </c>
      <c r="O54" s="1"/>
      <c r="P54" s="1"/>
      <c r="Q54" s="1">
        <f t="shared" si="1"/>
        <v>0.30516014234875444</v>
      </c>
      <c r="R54" s="1">
        <f t="shared" si="2"/>
        <v>0</v>
      </c>
      <c r="S54" s="1">
        <v>343</v>
      </c>
      <c r="T54" s="1"/>
      <c r="U54" s="1"/>
      <c r="V54" s="1"/>
      <c r="W54" s="1"/>
      <c r="X54" s="1"/>
      <c r="Y54" s="1"/>
      <c r="Z54" s="1"/>
      <c r="AA54" s="5"/>
    </row>
    <row r="55" spans="1:27" x14ac:dyDescent="0.3">
      <c r="A55" s="40"/>
      <c r="B55" s="33"/>
      <c r="C55" s="34"/>
      <c r="D55" s="20" t="s">
        <v>2</v>
      </c>
      <c r="E55" s="16">
        <v>630</v>
      </c>
      <c r="F55" s="1">
        <v>1</v>
      </c>
      <c r="G55" s="1">
        <f t="shared" ref="G55:G62" si="73">40+30</f>
        <v>70</v>
      </c>
      <c r="H55" s="1">
        <v>-5</v>
      </c>
      <c r="I55" s="1">
        <v>-53</v>
      </c>
      <c r="J55" s="1">
        <f t="shared" ref="J55" si="74">G55+I55</f>
        <v>17</v>
      </c>
      <c r="K55" s="1">
        <v>133</v>
      </c>
      <c r="L55" s="1">
        <v>-5</v>
      </c>
      <c r="M55" s="1">
        <f t="shared" ref="M55:M65" si="75">40+25</f>
        <v>65</v>
      </c>
      <c r="N55" s="1">
        <f t="shared" si="0"/>
        <v>270</v>
      </c>
      <c r="O55" s="1">
        <v>-44</v>
      </c>
      <c r="P55" s="1">
        <v>407</v>
      </c>
      <c r="Q55" s="1">
        <f t="shared" si="1"/>
        <v>0.2722222222222222</v>
      </c>
      <c r="R55" s="1">
        <f t="shared" si="2"/>
        <v>274</v>
      </c>
      <c r="S55" s="1">
        <v>343</v>
      </c>
      <c r="T55" s="1"/>
      <c r="U55" s="1">
        <f t="shared" ref="U55" si="76">L55/I55</f>
        <v>9.4339622641509441E-2</v>
      </c>
      <c r="V55" s="1">
        <f t="shared" ref="V55" si="77">ABS((U55-1)/(U55+1))</f>
        <v>0.82758620689655171</v>
      </c>
      <c r="W55" s="1">
        <f t="shared" ref="W55" si="78">ABS(4/(U55+(1/U55)+2))</f>
        <v>0.31510107015457789</v>
      </c>
      <c r="X55" s="1">
        <f t="shared" ref="X55" si="79">ABS(1-ABS(V55)^2)</f>
        <v>0.31510107015457789</v>
      </c>
      <c r="Y55" s="1"/>
      <c r="Z55" s="1"/>
      <c r="AA55" s="5"/>
    </row>
    <row r="56" spans="1:27" ht="15" thickBot="1" x14ac:dyDescent="0.35">
      <c r="A56" s="40"/>
      <c r="B56" s="35"/>
      <c r="C56" s="36"/>
      <c r="D56" s="21" t="s">
        <v>3</v>
      </c>
      <c r="E56" s="18">
        <v>708</v>
      </c>
      <c r="F56" s="1">
        <v>1</v>
      </c>
      <c r="G56" s="1"/>
      <c r="H56" s="1"/>
      <c r="I56" s="1"/>
      <c r="J56" s="1"/>
      <c r="K56" s="1"/>
      <c r="L56" s="1">
        <v>1</v>
      </c>
      <c r="M56" s="1"/>
      <c r="N56" s="1">
        <f t="shared" si="0"/>
        <v>0</v>
      </c>
      <c r="O56" s="1"/>
      <c r="P56" s="1"/>
      <c r="Q56" s="1">
        <f t="shared" si="1"/>
        <v>0.2422316384180791</v>
      </c>
      <c r="R56" s="1">
        <f t="shared" si="2"/>
        <v>0</v>
      </c>
      <c r="S56" s="1">
        <v>343</v>
      </c>
      <c r="T56" s="1"/>
      <c r="U56" s="1"/>
      <c r="V56" s="1"/>
      <c r="W56" s="1"/>
      <c r="X56" s="1"/>
      <c r="Y56" s="1"/>
      <c r="Z56" s="1"/>
      <c r="AA56" s="5"/>
    </row>
    <row r="57" spans="1:27" x14ac:dyDescent="0.3">
      <c r="A57" s="40"/>
      <c r="B57" s="37" t="s">
        <v>1</v>
      </c>
      <c r="C57" s="38">
        <v>710</v>
      </c>
      <c r="D57" s="19" t="s">
        <v>1</v>
      </c>
      <c r="E57" s="14">
        <v>708</v>
      </c>
      <c r="F57" s="1">
        <v>1</v>
      </c>
      <c r="G57" s="1"/>
      <c r="H57" s="1"/>
      <c r="I57" s="1"/>
      <c r="J57" s="1"/>
      <c r="K57" s="1"/>
      <c r="L57" s="1">
        <v>1</v>
      </c>
      <c r="M57" s="1"/>
      <c r="N57" s="1">
        <f t="shared" si="0"/>
        <v>0</v>
      </c>
      <c r="O57" s="1"/>
      <c r="P57" s="1"/>
      <c r="Q57" s="1">
        <f t="shared" si="1"/>
        <v>0.2422316384180791</v>
      </c>
      <c r="R57" s="1">
        <f t="shared" si="2"/>
        <v>0</v>
      </c>
      <c r="S57" s="1">
        <v>343</v>
      </c>
      <c r="T57" s="1"/>
      <c r="U57" s="1"/>
      <c r="V57" s="1"/>
      <c r="W57" s="1"/>
      <c r="X57" s="1"/>
      <c r="Y57" s="1"/>
      <c r="Z57" s="1"/>
      <c r="AA57" s="5"/>
    </row>
    <row r="58" spans="1:27" x14ac:dyDescent="0.3">
      <c r="A58" s="40"/>
      <c r="B58" s="33"/>
      <c r="C58" s="34"/>
      <c r="D58" s="20" t="s">
        <v>2</v>
      </c>
      <c r="E58" s="16">
        <v>800</v>
      </c>
      <c r="F58" s="1">
        <v>1</v>
      </c>
      <c r="G58" s="1">
        <f t="shared" ref="G58:G62" si="80">40+30</f>
        <v>70</v>
      </c>
      <c r="H58" s="1">
        <v>-5</v>
      </c>
      <c r="I58" s="1">
        <v>-47.5</v>
      </c>
      <c r="J58" s="1">
        <f t="shared" ref="J58" si="81">G58+I58</f>
        <v>22.5</v>
      </c>
      <c r="K58" s="1">
        <v>104</v>
      </c>
      <c r="L58" s="1">
        <v>-5</v>
      </c>
      <c r="M58" s="1">
        <f t="shared" ref="M58:M65" si="82">40+25</f>
        <v>65</v>
      </c>
      <c r="N58" s="1">
        <f t="shared" si="0"/>
        <v>212</v>
      </c>
      <c r="O58" s="1">
        <v>-41.5</v>
      </c>
      <c r="P58" s="1">
        <v>320</v>
      </c>
      <c r="Q58" s="1">
        <f t="shared" si="1"/>
        <v>0.21437500000000001</v>
      </c>
      <c r="R58" s="1">
        <f t="shared" si="2"/>
        <v>216</v>
      </c>
      <c r="S58" s="1">
        <v>343</v>
      </c>
      <c r="T58" s="1"/>
      <c r="U58" s="1">
        <f t="shared" ref="U58" si="83">L58/I58</f>
        <v>0.10526315789473684</v>
      </c>
      <c r="V58" s="1">
        <f t="shared" ref="V58" si="84">ABS((U58-1)/(U58+1))</f>
        <v>0.80952380952380965</v>
      </c>
      <c r="W58" s="1">
        <f t="shared" ref="W58:W109" si="85">ABS(4/(U58+(1/U58)+2))</f>
        <v>0.34467120181405897</v>
      </c>
      <c r="X58" s="1">
        <f t="shared" ref="X58" si="86">ABS(1-ABS(V58)^2)</f>
        <v>0.34467120181405875</v>
      </c>
      <c r="Y58" s="1"/>
      <c r="Z58" s="1"/>
      <c r="AA58" s="5"/>
    </row>
    <row r="59" spans="1:27" ht="15" thickBot="1" x14ac:dyDescent="0.35">
      <c r="A59" s="40"/>
      <c r="B59" s="33"/>
      <c r="C59" s="34"/>
      <c r="D59" s="21" t="s">
        <v>3</v>
      </c>
      <c r="E59" s="18">
        <v>891</v>
      </c>
      <c r="F59" s="1">
        <v>1</v>
      </c>
      <c r="G59" s="1"/>
      <c r="H59" s="1"/>
      <c r="I59" s="1"/>
      <c r="J59" s="1"/>
      <c r="K59" s="1"/>
      <c r="L59" s="1">
        <v>1</v>
      </c>
      <c r="M59" s="1"/>
      <c r="N59" s="1">
        <f t="shared" si="0"/>
        <v>0</v>
      </c>
      <c r="O59" s="1"/>
      <c r="P59" s="1"/>
      <c r="Q59" s="1">
        <f t="shared" si="1"/>
        <v>0.19248035914702583</v>
      </c>
      <c r="R59" s="1">
        <f t="shared" si="2"/>
        <v>0</v>
      </c>
      <c r="S59" s="1">
        <v>343</v>
      </c>
      <c r="T59" s="1"/>
      <c r="U59" s="1"/>
      <c r="V59" s="1"/>
      <c r="W59" s="1"/>
      <c r="X59" s="1"/>
      <c r="Y59" s="1"/>
      <c r="Z59" s="1"/>
      <c r="AA59" s="5"/>
    </row>
    <row r="60" spans="1:27" x14ac:dyDescent="0.3">
      <c r="A60" s="40"/>
      <c r="B60" s="33" t="s">
        <v>2</v>
      </c>
      <c r="C60" s="34">
        <v>1000</v>
      </c>
      <c r="D60" s="19" t="s">
        <v>1</v>
      </c>
      <c r="E60" s="14">
        <v>891</v>
      </c>
      <c r="F60" s="1">
        <v>1</v>
      </c>
      <c r="G60" s="1"/>
      <c r="H60" s="1"/>
      <c r="I60" s="1"/>
      <c r="J60" s="1"/>
      <c r="K60" s="1"/>
      <c r="L60" s="1">
        <v>1</v>
      </c>
      <c r="M60" s="1"/>
      <c r="N60" s="1">
        <f t="shared" si="0"/>
        <v>0</v>
      </c>
      <c r="O60" s="1"/>
      <c r="P60" s="1"/>
      <c r="Q60" s="1">
        <f t="shared" si="1"/>
        <v>0.19248035914702583</v>
      </c>
      <c r="R60" s="1">
        <f t="shared" si="2"/>
        <v>0</v>
      </c>
      <c r="S60" s="1">
        <v>343</v>
      </c>
      <c r="T60" s="1"/>
      <c r="U60" s="1"/>
      <c r="V60" s="1"/>
      <c r="W60" s="1"/>
      <c r="X60" s="1"/>
      <c r="Y60" s="1"/>
      <c r="Z60" s="1"/>
      <c r="AA60" s="5"/>
    </row>
    <row r="61" spans="1:27" x14ac:dyDescent="0.3">
      <c r="A61" s="40"/>
      <c r="B61" s="33"/>
      <c r="C61" s="34"/>
      <c r="D61" s="20" t="s">
        <v>2</v>
      </c>
      <c r="E61" s="16">
        <v>1000</v>
      </c>
      <c r="F61" s="1">
        <v>1</v>
      </c>
      <c r="G61" s="1">
        <f t="shared" ref="G61:G62" si="87">40+30</f>
        <v>70</v>
      </c>
      <c r="H61" s="1">
        <v>-5</v>
      </c>
      <c r="I61" s="1">
        <v>-54.5</v>
      </c>
      <c r="J61" s="1">
        <f t="shared" ref="J61" si="88">G61+I61</f>
        <v>15.5</v>
      </c>
      <c r="K61" s="1">
        <v>83</v>
      </c>
      <c r="L61" s="1">
        <v>-5</v>
      </c>
      <c r="M61" s="1">
        <f t="shared" ref="M61:M65" si="89">40+25</f>
        <v>65</v>
      </c>
      <c r="N61" s="1">
        <f t="shared" si="0"/>
        <v>169</v>
      </c>
      <c r="O61" s="1">
        <v>-44</v>
      </c>
      <c r="P61" s="1">
        <v>255</v>
      </c>
      <c r="Q61" s="1">
        <f t="shared" si="1"/>
        <v>0.17150000000000001</v>
      </c>
      <c r="R61" s="1">
        <f t="shared" si="2"/>
        <v>172</v>
      </c>
      <c r="S61" s="1">
        <v>343</v>
      </c>
      <c r="T61" s="1"/>
      <c r="U61" s="1">
        <f t="shared" ref="U61" si="90">L61/I61</f>
        <v>9.1743119266055051E-2</v>
      </c>
      <c r="V61" s="1">
        <f t="shared" ref="V61" si="91">ABS((U61-1)/(U61+1))</f>
        <v>0.83193277310924374</v>
      </c>
      <c r="W61" s="1">
        <f t="shared" ref="W61:W112" si="92">ABS(4/(U61+(1/U61)+2))</f>
        <v>0.30788786102676369</v>
      </c>
      <c r="X61" s="1">
        <f t="shared" ref="X61" si="93">ABS(1-ABS(V61)^2)</f>
        <v>0.30788786102676358</v>
      </c>
      <c r="Y61" s="1"/>
      <c r="Z61" s="1"/>
      <c r="AA61" s="5"/>
    </row>
    <row r="62" spans="1:27" ht="15" thickBot="1" x14ac:dyDescent="0.35">
      <c r="A62" s="40"/>
      <c r="B62" s="33"/>
      <c r="C62" s="34"/>
      <c r="D62" s="21" t="s">
        <v>3</v>
      </c>
      <c r="E62" s="18">
        <v>1122</v>
      </c>
      <c r="F62" s="1">
        <v>1</v>
      </c>
      <c r="G62" s="1"/>
      <c r="H62" s="1"/>
      <c r="I62" s="1"/>
      <c r="J62" s="1"/>
      <c r="K62" s="1"/>
      <c r="L62" s="1">
        <v>1</v>
      </c>
      <c r="M62" s="1"/>
      <c r="N62" s="1">
        <f t="shared" si="0"/>
        <v>0</v>
      </c>
      <c r="O62" s="1"/>
      <c r="P62" s="1"/>
      <c r="Q62" s="1">
        <f t="shared" si="1"/>
        <v>0.15285204991087345</v>
      </c>
      <c r="R62" s="1">
        <f t="shared" si="2"/>
        <v>0</v>
      </c>
      <c r="S62" s="1">
        <v>343</v>
      </c>
      <c r="T62" s="1"/>
      <c r="U62" s="1"/>
      <c r="V62" s="1"/>
      <c r="W62" s="1"/>
      <c r="X62" s="1"/>
      <c r="Y62" s="1"/>
      <c r="Z62" s="1"/>
      <c r="AA62" s="5"/>
    </row>
    <row r="63" spans="1:27" x14ac:dyDescent="0.3">
      <c r="A63" s="40"/>
      <c r="B63" s="33" t="s">
        <v>3</v>
      </c>
      <c r="C63" s="34">
        <v>1420</v>
      </c>
      <c r="D63" s="13" t="s">
        <v>1</v>
      </c>
      <c r="E63" s="14">
        <v>1122</v>
      </c>
      <c r="F63" s="1">
        <v>1</v>
      </c>
      <c r="G63" s="1"/>
      <c r="H63" s="1"/>
      <c r="I63" s="1"/>
      <c r="J63" s="1"/>
      <c r="K63" s="1"/>
      <c r="L63" s="1">
        <v>1</v>
      </c>
      <c r="M63" s="1"/>
      <c r="N63" s="1">
        <f t="shared" si="0"/>
        <v>0</v>
      </c>
      <c r="O63" s="1"/>
      <c r="P63" s="1"/>
      <c r="Q63" s="1">
        <f t="shared" si="1"/>
        <v>0.15285204991087345</v>
      </c>
      <c r="R63" s="1">
        <f t="shared" si="2"/>
        <v>0</v>
      </c>
      <c r="S63" s="1">
        <v>343</v>
      </c>
      <c r="T63" s="1"/>
      <c r="U63" s="1"/>
      <c r="V63" s="1"/>
      <c r="W63" s="1"/>
      <c r="X63" s="1"/>
      <c r="Y63" s="1"/>
      <c r="Z63" s="1"/>
      <c r="AA63" s="5"/>
    </row>
    <row r="64" spans="1:27" x14ac:dyDescent="0.3">
      <c r="A64" s="40"/>
      <c r="B64" s="33"/>
      <c r="C64" s="34"/>
      <c r="D64" s="15" t="s">
        <v>2</v>
      </c>
      <c r="E64" s="16">
        <v>1250</v>
      </c>
      <c r="F64" s="1">
        <v>1</v>
      </c>
      <c r="G64" s="1">
        <f>40+30</f>
        <v>70</v>
      </c>
      <c r="H64" s="1">
        <v>-5</v>
      </c>
      <c r="I64" s="1">
        <v>-49</v>
      </c>
      <c r="J64" s="1">
        <f t="shared" ref="J64" si="94">G64+I64</f>
        <v>21</v>
      </c>
      <c r="K64" s="1">
        <v>64</v>
      </c>
      <c r="L64" s="1">
        <v>-5</v>
      </c>
      <c r="M64" s="1">
        <f t="shared" ref="M64:M65" si="95">40+25</f>
        <v>65</v>
      </c>
      <c r="N64" s="1">
        <f t="shared" si="0"/>
        <v>133.5</v>
      </c>
      <c r="O64" s="1">
        <v>-45</v>
      </c>
      <c r="P64" s="1">
        <v>203</v>
      </c>
      <c r="Q64" s="1">
        <f t="shared" si="1"/>
        <v>0.13719999999999999</v>
      </c>
      <c r="R64" s="1">
        <f t="shared" si="2"/>
        <v>139</v>
      </c>
      <c r="S64" s="1">
        <v>343</v>
      </c>
      <c r="T64" s="1"/>
      <c r="U64" s="1">
        <f t="shared" ref="U64" si="96">L64/I64</f>
        <v>0.10204081632653061</v>
      </c>
      <c r="V64" s="1">
        <f t="shared" ref="V64" si="97">ABS((U64-1)/(U64+1))</f>
        <v>0.81481481481481488</v>
      </c>
      <c r="W64" s="1">
        <f t="shared" ref="W64:W115" si="98">ABS(4/(U64+(1/U64)+2))</f>
        <v>0.33607681755829905</v>
      </c>
      <c r="X64" s="1">
        <f t="shared" ref="X64" si="99">ABS(1-ABS(V64)^2)</f>
        <v>0.33607681755829888</v>
      </c>
      <c r="Y64" s="1"/>
      <c r="Z64" s="1"/>
      <c r="AA64" s="5"/>
    </row>
    <row r="65" spans="1:27" ht="15" thickBot="1" x14ac:dyDescent="0.35">
      <c r="A65" s="41"/>
      <c r="B65" s="35"/>
      <c r="C65" s="36"/>
      <c r="D65" s="17" t="s">
        <v>3</v>
      </c>
      <c r="E65" s="18">
        <v>1413</v>
      </c>
      <c r="F65" s="1">
        <v>1</v>
      </c>
      <c r="G65" s="1"/>
      <c r="H65" s="1"/>
      <c r="I65" s="24"/>
      <c r="J65" s="1"/>
      <c r="K65" s="24"/>
      <c r="L65" s="1">
        <v>1</v>
      </c>
      <c r="M65" s="1"/>
      <c r="N65" s="1">
        <f t="shared" si="0"/>
        <v>0</v>
      </c>
      <c r="O65" s="24"/>
      <c r="P65" s="24"/>
      <c r="Q65" s="24">
        <f t="shared" si="1"/>
        <v>0.1213729653220099</v>
      </c>
      <c r="R65" s="24">
        <f t="shared" si="2"/>
        <v>0</v>
      </c>
      <c r="S65" s="1">
        <v>343</v>
      </c>
      <c r="T65" s="24"/>
      <c r="U65" s="1"/>
      <c r="V65" s="1"/>
      <c r="W65" s="1"/>
      <c r="X65" s="1"/>
      <c r="Y65" s="24"/>
      <c r="Z65" s="24"/>
      <c r="AA65" s="7"/>
    </row>
    <row r="66" spans="1:27" x14ac:dyDescent="0.3">
      <c r="A66" s="39" t="s">
        <v>26</v>
      </c>
      <c r="B66" s="37" t="s">
        <v>1</v>
      </c>
      <c r="C66" s="38">
        <v>11</v>
      </c>
      <c r="D66" s="13" t="s">
        <v>1</v>
      </c>
      <c r="E66" s="14">
        <v>11.2</v>
      </c>
      <c r="F66" s="1">
        <v>1</v>
      </c>
      <c r="G66" s="3"/>
      <c r="H66" s="23"/>
      <c r="I66" s="11"/>
      <c r="J66" s="11"/>
      <c r="K66" s="23"/>
      <c r="L66" s="1">
        <v>1</v>
      </c>
      <c r="M66" s="1"/>
      <c r="N66" s="1">
        <f t="shared" si="0"/>
        <v>0</v>
      </c>
      <c r="O66" s="23"/>
      <c r="P66" s="23"/>
      <c r="Q66" s="23">
        <f>(343/E66)/2</f>
        <v>15.312500000000002</v>
      </c>
      <c r="R66" s="23">
        <f>P66-K66</f>
        <v>0</v>
      </c>
      <c r="S66" s="1">
        <v>343</v>
      </c>
      <c r="T66" s="23"/>
      <c r="U66" s="1"/>
      <c r="V66" s="1"/>
      <c r="W66" s="1"/>
      <c r="X66" s="1"/>
      <c r="Y66" s="23"/>
      <c r="Z66" s="23"/>
      <c r="AA66" s="4"/>
    </row>
    <row r="67" spans="1:27" x14ac:dyDescent="0.3">
      <c r="A67" s="40"/>
      <c r="B67" s="33"/>
      <c r="C67" s="34"/>
      <c r="D67" s="15" t="s">
        <v>2</v>
      </c>
      <c r="E67" s="16">
        <v>12.5</v>
      </c>
      <c r="F67" s="1">
        <v>1</v>
      </c>
      <c r="G67" s="1"/>
      <c r="H67" s="1"/>
      <c r="I67" s="2"/>
      <c r="J67" s="2"/>
      <c r="K67" s="1"/>
      <c r="L67" s="1">
        <v>1</v>
      </c>
      <c r="M67" s="1"/>
      <c r="N67" s="1">
        <f t="shared" ref="N67:N117" si="100">((P67-K67)/2)+K67</f>
        <v>0</v>
      </c>
      <c r="O67" s="1"/>
      <c r="P67" s="1"/>
      <c r="Q67" s="1">
        <f t="shared" ref="Q67:Q128" si="101">(343/E67)/2</f>
        <v>13.72</v>
      </c>
      <c r="R67" s="1">
        <f t="shared" ref="R67:R128" si="102">P67-K67</f>
        <v>0</v>
      </c>
      <c r="S67" s="1">
        <v>343</v>
      </c>
      <c r="T67" s="1"/>
      <c r="U67" s="1" t="e">
        <f t="shared" ref="U67" si="103">L67/I67</f>
        <v>#DIV/0!</v>
      </c>
      <c r="V67" s="1" t="e">
        <f t="shared" ref="V67" si="104">ABS((U67-1)/(U67+1))</f>
        <v>#DIV/0!</v>
      </c>
      <c r="W67" s="1" t="e">
        <f t="shared" ref="W67:W118" si="105">ABS(4/(U67+(1/U67)+2))</f>
        <v>#DIV/0!</v>
      </c>
      <c r="X67" s="1" t="e">
        <f t="shared" ref="X67" si="106">ABS(1-ABS(V67)^2)</f>
        <v>#DIV/0!</v>
      </c>
      <c r="Y67" s="1"/>
      <c r="Z67" s="1"/>
      <c r="AA67" s="5"/>
    </row>
    <row r="68" spans="1:27" ht="15" thickBot="1" x14ac:dyDescent="0.35">
      <c r="A68" s="40"/>
      <c r="B68" s="33"/>
      <c r="C68" s="34"/>
      <c r="D68" s="17" t="s">
        <v>3</v>
      </c>
      <c r="E68" s="18">
        <v>14.1</v>
      </c>
      <c r="F68" s="1">
        <v>1</v>
      </c>
      <c r="G68" s="1"/>
      <c r="H68" s="1"/>
      <c r="I68" s="2"/>
      <c r="J68" s="2"/>
      <c r="K68" s="1"/>
      <c r="L68" s="1">
        <v>1</v>
      </c>
      <c r="M68" s="1"/>
      <c r="N68" s="1">
        <f t="shared" si="100"/>
        <v>0</v>
      </c>
      <c r="O68" s="1"/>
      <c r="P68" s="1"/>
      <c r="Q68" s="1">
        <f t="shared" si="101"/>
        <v>12.163120567375886</v>
      </c>
      <c r="R68" s="1">
        <f t="shared" si="102"/>
        <v>0</v>
      </c>
      <c r="S68" s="1">
        <v>343</v>
      </c>
      <c r="T68" s="1"/>
      <c r="U68" s="1"/>
      <c r="V68" s="1"/>
      <c r="W68" s="1"/>
      <c r="X68" s="1"/>
      <c r="Y68" s="1"/>
      <c r="Z68" s="1"/>
      <c r="AA68" s="5"/>
    </row>
    <row r="69" spans="1:27" x14ac:dyDescent="0.3">
      <c r="A69" s="40"/>
      <c r="B69" s="33" t="s">
        <v>2</v>
      </c>
      <c r="C69" s="34">
        <v>16</v>
      </c>
      <c r="D69" s="13" t="s">
        <v>1</v>
      </c>
      <c r="E69" s="14">
        <v>14.1</v>
      </c>
      <c r="F69" s="1">
        <v>1</v>
      </c>
      <c r="G69" s="1"/>
      <c r="H69" s="1"/>
      <c r="I69" s="1"/>
      <c r="J69" s="1"/>
      <c r="K69" s="1"/>
      <c r="L69" s="1">
        <v>1</v>
      </c>
      <c r="M69" s="1"/>
      <c r="N69" s="1">
        <f t="shared" si="100"/>
        <v>0</v>
      </c>
      <c r="O69" s="1"/>
      <c r="P69" s="1"/>
      <c r="Q69" s="1">
        <f t="shared" si="101"/>
        <v>12.163120567375886</v>
      </c>
      <c r="R69" s="1">
        <f t="shared" si="102"/>
        <v>0</v>
      </c>
      <c r="S69" s="1">
        <v>343</v>
      </c>
      <c r="T69" s="1"/>
      <c r="U69" s="1"/>
      <c r="V69" s="1"/>
      <c r="W69" s="1"/>
      <c r="X69" s="1"/>
      <c r="Y69" s="1"/>
      <c r="Z69" s="1"/>
      <c r="AA69" s="5"/>
    </row>
    <row r="70" spans="1:27" x14ac:dyDescent="0.3">
      <c r="A70" s="40"/>
      <c r="B70" s="33"/>
      <c r="C70" s="34"/>
      <c r="D70" s="15" t="s">
        <v>2</v>
      </c>
      <c r="E70" s="16">
        <v>16</v>
      </c>
      <c r="F70" s="1">
        <v>1</v>
      </c>
      <c r="G70" s="1"/>
      <c r="H70" s="1"/>
      <c r="I70" s="1"/>
      <c r="J70" s="1"/>
      <c r="K70" s="1"/>
      <c r="L70" s="1">
        <v>1</v>
      </c>
      <c r="M70" s="1"/>
      <c r="N70" s="1">
        <f t="shared" si="100"/>
        <v>0</v>
      </c>
      <c r="O70" s="1"/>
      <c r="P70" s="1"/>
      <c r="Q70" s="1">
        <f t="shared" si="101"/>
        <v>10.71875</v>
      </c>
      <c r="R70" s="1">
        <f t="shared" si="102"/>
        <v>0</v>
      </c>
      <c r="S70" s="1">
        <v>343</v>
      </c>
      <c r="T70" s="1"/>
      <c r="U70" s="1" t="e">
        <f t="shared" ref="U70" si="107">L70/I70</f>
        <v>#DIV/0!</v>
      </c>
      <c r="V70" s="1" t="e">
        <f t="shared" ref="V70" si="108">ABS((U70-1)/(U70+1))</f>
        <v>#DIV/0!</v>
      </c>
      <c r="W70" s="1" t="e">
        <f t="shared" ref="W70:W121" si="109">ABS(4/(U70+(1/U70)+2))</f>
        <v>#DIV/0!</v>
      </c>
      <c r="X70" s="1" t="e">
        <f t="shared" ref="X70" si="110">ABS(1-ABS(V70)^2)</f>
        <v>#DIV/0!</v>
      </c>
      <c r="Y70" s="1"/>
      <c r="Z70" s="1"/>
      <c r="AA70" s="5"/>
    </row>
    <row r="71" spans="1:27" ht="15" thickBot="1" x14ac:dyDescent="0.35">
      <c r="A71" s="40"/>
      <c r="B71" s="33"/>
      <c r="C71" s="34"/>
      <c r="D71" s="17" t="s">
        <v>3</v>
      </c>
      <c r="E71" s="18">
        <v>17.8</v>
      </c>
      <c r="F71" s="1">
        <v>1</v>
      </c>
      <c r="G71" s="1"/>
      <c r="H71" s="1"/>
      <c r="I71" s="1"/>
      <c r="J71" s="1"/>
      <c r="K71" s="1"/>
      <c r="L71" s="1">
        <v>1</v>
      </c>
      <c r="M71" s="1"/>
      <c r="N71" s="1">
        <f t="shared" si="100"/>
        <v>0</v>
      </c>
      <c r="O71" s="1"/>
      <c r="P71" s="1"/>
      <c r="Q71" s="1">
        <f t="shared" si="101"/>
        <v>9.6348314606741567</v>
      </c>
      <c r="R71" s="1">
        <f t="shared" si="102"/>
        <v>0</v>
      </c>
      <c r="S71" s="1">
        <v>343</v>
      </c>
      <c r="T71" s="1"/>
      <c r="U71" s="1"/>
      <c r="V71" s="1"/>
      <c r="W71" s="1"/>
      <c r="X71" s="1"/>
      <c r="Y71" s="1"/>
      <c r="Z71" s="1"/>
      <c r="AA71" s="5"/>
    </row>
    <row r="72" spans="1:27" x14ac:dyDescent="0.3">
      <c r="A72" s="40"/>
      <c r="B72" s="33" t="s">
        <v>3</v>
      </c>
      <c r="C72" s="34">
        <v>22</v>
      </c>
      <c r="D72" s="13" t="s">
        <v>1</v>
      </c>
      <c r="E72" s="14">
        <v>17.8</v>
      </c>
      <c r="F72" s="1">
        <v>1</v>
      </c>
      <c r="G72" s="1"/>
      <c r="H72" s="1"/>
      <c r="I72" s="1"/>
      <c r="J72" s="1"/>
      <c r="K72" s="1"/>
      <c r="L72" s="1">
        <v>1</v>
      </c>
      <c r="M72" s="1"/>
      <c r="N72" s="1">
        <f t="shared" si="100"/>
        <v>0</v>
      </c>
      <c r="O72" s="1"/>
      <c r="P72" s="1"/>
      <c r="Q72" s="1">
        <f t="shared" si="101"/>
        <v>9.6348314606741567</v>
      </c>
      <c r="R72" s="1">
        <f t="shared" si="102"/>
        <v>0</v>
      </c>
      <c r="S72" s="1">
        <v>343</v>
      </c>
      <c r="T72" s="1"/>
      <c r="U72" s="1"/>
      <c r="V72" s="1"/>
      <c r="W72" s="1"/>
      <c r="X72" s="1"/>
      <c r="Y72" s="1"/>
      <c r="Z72" s="1"/>
      <c r="AA72" s="5"/>
    </row>
    <row r="73" spans="1:27" x14ac:dyDescent="0.3">
      <c r="A73" s="40"/>
      <c r="B73" s="33"/>
      <c r="C73" s="34"/>
      <c r="D73" s="15" t="s">
        <v>2</v>
      </c>
      <c r="E73" s="16">
        <v>20</v>
      </c>
      <c r="F73" s="1">
        <v>1</v>
      </c>
      <c r="G73" s="1"/>
      <c r="H73" s="1"/>
      <c r="I73" s="1"/>
      <c r="J73" s="1"/>
      <c r="K73" s="1"/>
      <c r="L73" s="1">
        <v>1</v>
      </c>
      <c r="M73" s="1"/>
      <c r="N73" s="1">
        <f t="shared" si="100"/>
        <v>0</v>
      </c>
      <c r="O73" s="1"/>
      <c r="P73" s="1"/>
      <c r="Q73" s="1">
        <f t="shared" si="101"/>
        <v>8.5749999999999993</v>
      </c>
      <c r="R73" s="1">
        <f t="shared" si="102"/>
        <v>0</v>
      </c>
      <c r="S73" s="1">
        <v>343</v>
      </c>
      <c r="T73" s="1"/>
      <c r="U73" s="1" t="e">
        <f t="shared" ref="U73" si="111">L73/I73</f>
        <v>#DIV/0!</v>
      </c>
      <c r="V73" s="1" t="e">
        <f t="shared" ref="V73" si="112">ABS((U73-1)/(U73+1))</f>
        <v>#DIV/0!</v>
      </c>
      <c r="W73" s="1" t="e">
        <f t="shared" ref="W73:W124" si="113">ABS(4/(U73+(1/U73)+2))</f>
        <v>#DIV/0!</v>
      </c>
      <c r="X73" s="1" t="e">
        <f t="shared" ref="X73" si="114">ABS(1-ABS(V73)^2)</f>
        <v>#DIV/0!</v>
      </c>
      <c r="Y73" s="1"/>
      <c r="Z73" s="1"/>
      <c r="AA73" s="5"/>
    </row>
    <row r="74" spans="1:27" ht="15" thickBot="1" x14ac:dyDescent="0.35">
      <c r="A74" s="40"/>
      <c r="B74" s="35"/>
      <c r="C74" s="36"/>
      <c r="D74" s="17" t="s">
        <v>3</v>
      </c>
      <c r="E74" s="18">
        <v>22.4</v>
      </c>
      <c r="F74" s="1">
        <v>1</v>
      </c>
      <c r="G74" s="1"/>
      <c r="H74" s="1"/>
      <c r="I74" s="1"/>
      <c r="J74" s="1"/>
      <c r="K74" s="1"/>
      <c r="L74" s="1">
        <v>1</v>
      </c>
      <c r="M74" s="1"/>
      <c r="N74" s="1">
        <f t="shared" si="100"/>
        <v>0</v>
      </c>
      <c r="O74" s="1"/>
      <c r="P74" s="1"/>
      <c r="Q74" s="1">
        <f t="shared" si="101"/>
        <v>7.6562500000000009</v>
      </c>
      <c r="R74" s="1">
        <f t="shared" si="102"/>
        <v>0</v>
      </c>
      <c r="S74" s="1">
        <v>343</v>
      </c>
      <c r="T74" s="1"/>
      <c r="U74" s="1"/>
      <c r="V74" s="1"/>
      <c r="W74" s="1"/>
      <c r="X74" s="1"/>
      <c r="Y74" s="1"/>
      <c r="Z74" s="1"/>
      <c r="AA74" s="5"/>
    </row>
    <row r="75" spans="1:27" x14ac:dyDescent="0.3">
      <c r="A75" s="40"/>
      <c r="B75" s="37" t="s">
        <v>1</v>
      </c>
      <c r="C75" s="38">
        <v>22</v>
      </c>
      <c r="D75" s="19" t="s">
        <v>1</v>
      </c>
      <c r="E75" s="14">
        <v>22.4</v>
      </c>
      <c r="F75" s="1">
        <v>1</v>
      </c>
      <c r="G75" s="1"/>
      <c r="H75" s="1"/>
      <c r="I75" s="1"/>
      <c r="J75" s="1"/>
      <c r="K75" s="1"/>
      <c r="L75" s="1">
        <v>1</v>
      </c>
      <c r="M75" s="1"/>
      <c r="N75" s="1">
        <f t="shared" si="100"/>
        <v>0</v>
      </c>
      <c r="O75" s="1"/>
      <c r="P75" s="1"/>
      <c r="Q75" s="1">
        <f t="shared" si="101"/>
        <v>7.6562500000000009</v>
      </c>
      <c r="R75" s="1">
        <f t="shared" si="102"/>
        <v>0</v>
      </c>
      <c r="S75" s="1">
        <v>343</v>
      </c>
      <c r="T75" s="1"/>
      <c r="U75" s="1"/>
      <c r="V75" s="1"/>
      <c r="W75" s="1"/>
      <c r="X75" s="1"/>
      <c r="Y75" s="1"/>
      <c r="Z75" s="1"/>
      <c r="AA75" s="5"/>
    </row>
    <row r="76" spans="1:27" x14ac:dyDescent="0.3">
      <c r="A76" s="40"/>
      <c r="B76" s="33"/>
      <c r="C76" s="34"/>
      <c r="D76" s="20" t="s">
        <v>2</v>
      </c>
      <c r="E76" s="16">
        <v>25</v>
      </c>
      <c r="F76" s="1">
        <v>1</v>
      </c>
      <c r="G76" s="1"/>
      <c r="H76" s="1"/>
      <c r="I76" s="1"/>
      <c r="J76" s="1"/>
      <c r="K76" s="1"/>
      <c r="L76" s="1">
        <v>1</v>
      </c>
      <c r="M76" s="1"/>
      <c r="N76" s="1">
        <f t="shared" si="100"/>
        <v>0</v>
      </c>
      <c r="O76" s="1"/>
      <c r="P76" s="1"/>
      <c r="Q76" s="1">
        <f t="shared" si="101"/>
        <v>6.86</v>
      </c>
      <c r="R76" s="1">
        <f t="shared" si="102"/>
        <v>0</v>
      </c>
      <c r="S76" s="1">
        <v>343</v>
      </c>
      <c r="T76" s="1"/>
      <c r="U76" s="1" t="e">
        <f t="shared" ref="U76" si="115">L76/I76</f>
        <v>#DIV/0!</v>
      </c>
      <c r="V76" s="1" t="e">
        <f t="shared" ref="V76" si="116">ABS((U76-1)/(U76+1))</f>
        <v>#DIV/0!</v>
      </c>
      <c r="W76" s="1" t="e">
        <f t="shared" ref="W76:W127" si="117">ABS(4/(U76+(1/U76)+2))</f>
        <v>#DIV/0!</v>
      </c>
      <c r="X76" s="1" t="e">
        <f t="shared" ref="X76" si="118">ABS(1-ABS(V76)^2)</f>
        <v>#DIV/0!</v>
      </c>
      <c r="Y76" s="1"/>
      <c r="Z76" s="1"/>
      <c r="AA76" s="5"/>
    </row>
    <row r="77" spans="1:27" ht="15" thickBot="1" x14ac:dyDescent="0.35">
      <c r="A77" s="40"/>
      <c r="B77" s="33"/>
      <c r="C77" s="34"/>
      <c r="D77" s="21" t="s">
        <v>3</v>
      </c>
      <c r="E77" s="18">
        <v>28.2</v>
      </c>
      <c r="F77" s="1">
        <v>1</v>
      </c>
      <c r="G77" s="1"/>
      <c r="H77" s="1"/>
      <c r="I77" s="1"/>
      <c r="J77" s="1"/>
      <c r="K77" s="1"/>
      <c r="L77" s="1">
        <v>1</v>
      </c>
      <c r="M77" s="1"/>
      <c r="N77" s="1">
        <f t="shared" si="100"/>
        <v>0</v>
      </c>
      <c r="O77" s="1"/>
      <c r="P77" s="1"/>
      <c r="Q77" s="1">
        <f t="shared" si="101"/>
        <v>6.081560283687943</v>
      </c>
      <c r="R77" s="1">
        <f t="shared" si="102"/>
        <v>0</v>
      </c>
      <c r="S77" s="1">
        <v>343</v>
      </c>
      <c r="T77" s="1"/>
      <c r="U77" s="1"/>
      <c r="V77" s="1"/>
      <c r="W77" s="1"/>
      <c r="X77" s="1"/>
      <c r="Y77" s="1"/>
      <c r="Z77" s="1"/>
      <c r="AA77" s="5"/>
    </row>
    <row r="78" spans="1:27" x14ac:dyDescent="0.3">
      <c r="A78" s="40"/>
      <c r="B78" s="33" t="s">
        <v>2</v>
      </c>
      <c r="C78" s="34">
        <v>31.5</v>
      </c>
      <c r="D78" s="19" t="s">
        <v>1</v>
      </c>
      <c r="E78" s="14">
        <v>28.2</v>
      </c>
      <c r="F78" s="1">
        <v>1</v>
      </c>
      <c r="G78" s="1"/>
      <c r="H78" s="1"/>
      <c r="I78" s="1"/>
      <c r="J78" s="1"/>
      <c r="K78" s="1"/>
      <c r="L78" s="1">
        <v>1</v>
      </c>
      <c r="M78" s="1"/>
      <c r="N78" s="1">
        <f t="shared" si="100"/>
        <v>0</v>
      </c>
      <c r="O78" s="1"/>
      <c r="P78" s="1"/>
      <c r="Q78" s="1">
        <f t="shared" si="101"/>
        <v>6.081560283687943</v>
      </c>
      <c r="R78" s="1">
        <f t="shared" si="102"/>
        <v>0</v>
      </c>
      <c r="S78" s="1">
        <v>343</v>
      </c>
      <c r="T78" s="1"/>
      <c r="U78" s="1"/>
      <c r="V78" s="1"/>
      <c r="W78" s="1"/>
      <c r="X78" s="1"/>
      <c r="Y78" s="1"/>
      <c r="Z78" s="1"/>
      <c r="AA78" s="5"/>
    </row>
    <row r="79" spans="1:27" x14ac:dyDescent="0.3">
      <c r="A79" s="40"/>
      <c r="B79" s="33"/>
      <c r="C79" s="34"/>
      <c r="D79" s="20" t="s">
        <v>2</v>
      </c>
      <c r="E79" s="16">
        <v>31.5</v>
      </c>
      <c r="F79" s="1">
        <v>1</v>
      </c>
      <c r="G79" s="1"/>
      <c r="H79" s="1"/>
      <c r="I79" s="1"/>
      <c r="J79" s="1"/>
      <c r="K79" s="1"/>
      <c r="L79" s="1">
        <v>1</v>
      </c>
      <c r="M79" s="1"/>
      <c r="N79" s="1">
        <f t="shared" si="100"/>
        <v>0</v>
      </c>
      <c r="O79" s="1"/>
      <c r="P79" s="1"/>
      <c r="Q79" s="1">
        <f t="shared" si="101"/>
        <v>5.4444444444444446</v>
      </c>
      <c r="R79" s="1">
        <f t="shared" si="102"/>
        <v>0</v>
      </c>
      <c r="S79" s="1">
        <v>343</v>
      </c>
      <c r="T79" s="1"/>
      <c r="U79" s="1" t="e">
        <f t="shared" ref="U79" si="119">L79/I79</f>
        <v>#DIV/0!</v>
      </c>
      <c r="V79" s="1" t="e">
        <f t="shared" ref="V79:V115" si="120">ABS((U79-1)/(U79+1))</f>
        <v>#DIV/0!</v>
      </c>
      <c r="W79" s="1" t="e">
        <f t="shared" ref="W79:W130" si="121">ABS(4/(U79+(1/U79)+2))</f>
        <v>#DIV/0!</v>
      </c>
      <c r="X79" s="1" t="e">
        <f t="shared" ref="X79" si="122">ABS(1-ABS(V79)^2)</f>
        <v>#DIV/0!</v>
      </c>
      <c r="Y79" s="1"/>
      <c r="Z79" s="1"/>
      <c r="AA79" s="5"/>
    </row>
    <row r="80" spans="1:27" ht="15" thickBot="1" x14ac:dyDescent="0.35">
      <c r="A80" s="40"/>
      <c r="B80" s="33"/>
      <c r="C80" s="34"/>
      <c r="D80" s="21" t="s">
        <v>3</v>
      </c>
      <c r="E80" s="18">
        <v>35.5</v>
      </c>
      <c r="F80" s="1">
        <v>1</v>
      </c>
      <c r="G80" s="1"/>
      <c r="H80" s="1"/>
      <c r="I80" s="1"/>
      <c r="J80" s="1"/>
      <c r="K80" s="1"/>
      <c r="L80" s="1">
        <v>1</v>
      </c>
      <c r="M80" s="1"/>
      <c r="N80" s="1">
        <f t="shared" si="100"/>
        <v>0</v>
      </c>
      <c r="O80" s="1"/>
      <c r="P80" s="1"/>
      <c r="Q80" s="1">
        <f t="shared" si="101"/>
        <v>4.830985915492958</v>
      </c>
      <c r="R80" s="1">
        <f t="shared" si="102"/>
        <v>0</v>
      </c>
      <c r="S80" s="1">
        <v>343</v>
      </c>
      <c r="T80" s="1"/>
      <c r="U80" s="1"/>
      <c r="V80" s="1"/>
      <c r="W80" s="1"/>
      <c r="X80" s="1"/>
      <c r="Y80" s="1"/>
      <c r="Z80" s="1"/>
      <c r="AA80" s="5"/>
    </row>
    <row r="81" spans="1:27" x14ac:dyDescent="0.3">
      <c r="A81" s="40"/>
      <c r="B81" s="33" t="s">
        <v>3</v>
      </c>
      <c r="C81" s="34">
        <v>44</v>
      </c>
      <c r="D81" s="19" t="s">
        <v>1</v>
      </c>
      <c r="E81" s="14">
        <v>35.5</v>
      </c>
      <c r="F81" s="1">
        <v>1</v>
      </c>
      <c r="G81" s="1"/>
      <c r="H81" s="1"/>
      <c r="I81" s="1"/>
      <c r="J81" s="1"/>
      <c r="K81" s="1"/>
      <c r="L81" s="1">
        <v>1</v>
      </c>
      <c r="M81" s="1"/>
      <c r="N81" s="1">
        <f t="shared" si="100"/>
        <v>0</v>
      </c>
      <c r="O81" s="1"/>
      <c r="P81" s="1"/>
      <c r="Q81" s="1">
        <f t="shared" si="101"/>
        <v>4.830985915492958</v>
      </c>
      <c r="R81" s="1">
        <f t="shared" si="102"/>
        <v>0</v>
      </c>
      <c r="S81" s="1">
        <v>343</v>
      </c>
      <c r="T81" s="1"/>
      <c r="U81" s="1"/>
      <c r="V81" s="1"/>
      <c r="W81" s="1"/>
      <c r="X81" s="1"/>
      <c r="Y81" s="1"/>
      <c r="Z81" s="1"/>
      <c r="AA81" s="5"/>
    </row>
    <row r="82" spans="1:27" x14ac:dyDescent="0.3">
      <c r="A82" s="40"/>
      <c r="B82" s="33"/>
      <c r="C82" s="34"/>
      <c r="D82" s="20" t="s">
        <v>2</v>
      </c>
      <c r="E82" s="16">
        <v>40</v>
      </c>
      <c r="F82" s="1">
        <v>1</v>
      </c>
      <c r="G82" s="1"/>
      <c r="H82" s="1"/>
      <c r="I82" s="1"/>
      <c r="J82" s="1"/>
      <c r="K82" s="1"/>
      <c r="L82" s="1">
        <v>1</v>
      </c>
      <c r="M82" s="1"/>
      <c r="N82" s="1">
        <f t="shared" si="100"/>
        <v>0</v>
      </c>
      <c r="O82" s="1"/>
      <c r="P82" s="1"/>
      <c r="Q82" s="1">
        <f t="shared" si="101"/>
        <v>4.2874999999999996</v>
      </c>
      <c r="R82" s="1">
        <f t="shared" si="102"/>
        <v>0</v>
      </c>
      <c r="S82" s="1">
        <v>343</v>
      </c>
      <c r="T82" s="1"/>
      <c r="U82" s="1" t="e">
        <f t="shared" ref="U82" si="123">L82/I82</f>
        <v>#DIV/0!</v>
      </c>
      <c r="V82" s="1" t="e">
        <f t="shared" ref="V82:V118" si="124">ABS((U82-1)/(U82+1))</f>
        <v>#DIV/0!</v>
      </c>
      <c r="W82" s="1" t="e">
        <f t="shared" ref="W82:W133" si="125">ABS(4/(U82+(1/U82)+2))</f>
        <v>#DIV/0!</v>
      </c>
      <c r="X82" s="1" t="e">
        <f t="shared" ref="X82" si="126">ABS(1-ABS(V82)^2)</f>
        <v>#DIV/0!</v>
      </c>
      <c r="Y82" s="1"/>
      <c r="Z82" s="1"/>
      <c r="AA82" s="5"/>
    </row>
    <row r="83" spans="1:27" ht="15" thickBot="1" x14ac:dyDescent="0.35">
      <c r="A83" s="40"/>
      <c r="B83" s="35"/>
      <c r="C83" s="36"/>
      <c r="D83" s="21" t="s">
        <v>3</v>
      </c>
      <c r="E83" s="18">
        <v>44.7</v>
      </c>
      <c r="F83" s="1">
        <v>1</v>
      </c>
      <c r="G83" s="1"/>
      <c r="H83" s="1"/>
      <c r="I83" s="1"/>
      <c r="J83" s="1"/>
      <c r="K83" s="1"/>
      <c r="L83" s="1">
        <v>1</v>
      </c>
      <c r="M83" s="1"/>
      <c r="N83" s="1">
        <f t="shared" si="100"/>
        <v>0</v>
      </c>
      <c r="O83" s="1"/>
      <c r="P83" s="1"/>
      <c r="Q83" s="1">
        <f t="shared" si="101"/>
        <v>3.8366890380313197</v>
      </c>
      <c r="R83" s="1">
        <f t="shared" si="102"/>
        <v>0</v>
      </c>
      <c r="S83" s="1">
        <v>343</v>
      </c>
      <c r="T83" s="1"/>
      <c r="U83" s="1"/>
      <c r="V83" s="1"/>
      <c r="W83" s="1"/>
      <c r="X83" s="1"/>
      <c r="Y83" s="1"/>
      <c r="Z83" s="1"/>
      <c r="AA83" s="5"/>
    </row>
    <row r="84" spans="1:27" x14ac:dyDescent="0.3">
      <c r="A84" s="40"/>
      <c r="B84" s="37" t="s">
        <v>1</v>
      </c>
      <c r="C84" s="38">
        <v>44</v>
      </c>
      <c r="D84" s="19" t="s">
        <v>1</v>
      </c>
      <c r="E84" s="14">
        <v>44.7</v>
      </c>
      <c r="F84" s="1">
        <v>1</v>
      </c>
      <c r="G84" s="1"/>
      <c r="H84" s="1"/>
      <c r="I84" s="1"/>
      <c r="J84" s="1"/>
      <c r="K84" s="1"/>
      <c r="L84" s="1">
        <v>1</v>
      </c>
      <c r="M84" s="1"/>
      <c r="N84" s="1">
        <f t="shared" si="100"/>
        <v>0</v>
      </c>
      <c r="O84" s="1"/>
      <c r="P84" s="1"/>
      <c r="Q84" s="1">
        <f t="shared" si="101"/>
        <v>3.8366890380313197</v>
      </c>
      <c r="R84" s="1">
        <f t="shared" si="102"/>
        <v>0</v>
      </c>
      <c r="S84" s="1">
        <v>343</v>
      </c>
      <c r="T84" s="1"/>
      <c r="U84" s="1"/>
      <c r="V84" s="1"/>
      <c r="W84" s="1"/>
      <c r="X84" s="1"/>
      <c r="Y84" s="1"/>
      <c r="Z84" s="1"/>
      <c r="AA84" s="5"/>
    </row>
    <row r="85" spans="1:27" x14ac:dyDescent="0.3">
      <c r="A85" s="40"/>
      <c r="B85" s="33"/>
      <c r="C85" s="34"/>
      <c r="D85" s="20" t="s">
        <v>2</v>
      </c>
      <c r="E85" s="16">
        <v>50</v>
      </c>
      <c r="F85" s="1">
        <v>1</v>
      </c>
      <c r="G85" s="1"/>
      <c r="H85" s="1"/>
      <c r="I85" s="1"/>
      <c r="J85" s="1"/>
      <c r="K85" s="1"/>
      <c r="L85" s="1">
        <v>1</v>
      </c>
      <c r="M85" s="1"/>
      <c r="N85" s="1">
        <f t="shared" si="100"/>
        <v>0</v>
      </c>
      <c r="O85" s="1"/>
      <c r="P85" s="1"/>
      <c r="Q85" s="1">
        <f t="shared" si="101"/>
        <v>3.43</v>
      </c>
      <c r="R85" s="1">
        <f t="shared" si="102"/>
        <v>0</v>
      </c>
      <c r="S85" s="1">
        <v>343</v>
      </c>
      <c r="T85" s="1"/>
      <c r="U85" s="1" t="e">
        <f t="shared" ref="U85" si="127">L85/I85</f>
        <v>#DIV/0!</v>
      </c>
      <c r="V85" s="1" t="e">
        <f t="shared" ref="V85:V121" si="128">ABS((U85-1)/(U85+1))</f>
        <v>#DIV/0!</v>
      </c>
      <c r="W85" s="1" t="e">
        <f t="shared" ref="W85:W136" si="129">ABS(4/(U85+(1/U85)+2))</f>
        <v>#DIV/0!</v>
      </c>
      <c r="X85" s="1" t="e">
        <f t="shared" ref="X85" si="130">ABS(1-ABS(V85)^2)</f>
        <v>#DIV/0!</v>
      </c>
      <c r="Y85" s="1"/>
      <c r="Z85" s="1"/>
      <c r="AA85" s="5"/>
    </row>
    <row r="86" spans="1:27" ht="15" thickBot="1" x14ac:dyDescent="0.35">
      <c r="A86" s="40"/>
      <c r="B86" s="33"/>
      <c r="C86" s="34"/>
      <c r="D86" s="21" t="s">
        <v>3</v>
      </c>
      <c r="E86" s="18">
        <v>56.2</v>
      </c>
      <c r="F86" s="1">
        <v>1</v>
      </c>
      <c r="G86" s="1"/>
      <c r="H86" s="1"/>
      <c r="I86" s="1"/>
      <c r="J86" s="1"/>
      <c r="K86" s="1"/>
      <c r="L86" s="1">
        <v>1</v>
      </c>
      <c r="M86" s="1"/>
      <c r="N86" s="1">
        <f t="shared" si="100"/>
        <v>0</v>
      </c>
      <c r="O86" s="1"/>
      <c r="P86" s="1"/>
      <c r="Q86" s="1">
        <f t="shared" si="101"/>
        <v>3.0516014234875444</v>
      </c>
      <c r="R86" s="1">
        <f t="shared" si="102"/>
        <v>0</v>
      </c>
      <c r="S86" s="1">
        <v>343</v>
      </c>
      <c r="T86" s="1"/>
      <c r="U86" s="1"/>
      <c r="V86" s="1"/>
      <c r="W86" s="1"/>
      <c r="X86" s="1"/>
      <c r="Y86" s="1"/>
      <c r="Z86" s="1"/>
      <c r="AA86" s="5"/>
    </row>
    <row r="87" spans="1:27" x14ac:dyDescent="0.3">
      <c r="A87" s="40"/>
      <c r="B87" s="33" t="s">
        <v>2</v>
      </c>
      <c r="C87" s="34">
        <v>63</v>
      </c>
      <c r="D87" s="19" t="s">
        <v>1</v>
      </c>
      <c r="E87" s="14">
        <v>56.2</v>
      </c>
      <c r="F87" s="1">
        <v>1</v>
      </c>
      <c r="G87" s="1"/>
      <c r="H87" s="1"/>
      <c r="I87" s="1"/>
      <c r="J87" s="1"/>
      <c r="K87" s="1"/>
      <c r="L87" s="1">
        <v>1</v>
      </c>
      <c r="M87" s="1"/>
      <c r="N87" s="1">
        <f t="shared" si="100"/>
        <v>0</v>
      </c>
      <c r="O87" s="1"/>
      <c r="P87" s="1"/>
      <c r="Q87" s="1">
        <f t="shared" si="101"/>
        <v>3.0516014234875444</v>
      </c>
      <c r="R87" s="1">
        <f t="shared" si="102"/>
        <v>0</v>
      </c>
      <c r="S87" s="1">
        <v>343</v>
      </c>
      <c r="T87" s="1"/>
      <c r="U87" s="1"/>
      <c r="V87" s="1"/>
      <c r="W87" s="1"/>
      <c r="X87" s="1"/>
      <c r="Y87" s="1"/>
      <c r="Z87" s="1"/>
      <c r="AA87" s="5"/>
    </row>
    <row r="88" spans="1:27" x14ac:dyDescent="0.3">
      <c r="A88" s="40"/>
      <c r="B88" s="33"/>
      <c r="C88" s="34"/>
      <c r="D88" s="20" t="s">
        <v>2</v>
      </c>
      <c r="E88" s="16">
        <v>63</v>
      </c>
      <c r="F88" s="1">
        <v>1</v>
      </c>
      <c r="G88" s="1"/>
      <c r="H88" s="1"/>
      <c r="I88" s="1"/>
      <c r="J88" s="1"/>
      <c r="K88" s="1"/>
      <c r="L88" s="1">
        <v>1</v>
      </c>
      <c r="M88" s="1"/>
      <c r="N88" s="1">
        <f t="shared" si="100"/>
        <v>0</v>
      </c>
      <c r="O88" s="1"/>
      <c r="P88" s="1"/>
      <c r="Q88" s="1">
        <f t="shared" si="101"/>
        <v>2.7222222222222223</v>
      </c>
      <c r="R88" s="1">
        <f t="shared" si="102"/>
        <v>0</v>
      </c>
      <c r="S88" s="1">
        <v>343</v>
      </c>
      <c r="T88" s="1"/>
      <c r="U88" s="1" t="e">
        <f t="shared" ref="U88" si="131">L88/I88</f>
        <v>#DIV/0!</v>
      </c>
      <c r="V88" s="1" t="e">
        <f t="shared" ref="V88:V124" si="132">ABS((U88-1)/(U88+1))</f>
        <v>#DIV/0!</v>
      </c>
      <c r="W88" s="1" t="e">
        <f t="shared" ref="W88:W139" si="133">ABS(4/(U88+(1/U88)+2))</f>
        <v>#DIV/0!</v>
      </c>
      <c r="X88" s="1" t="e">
        <f t="shared" ref="X88" si="134">ABS(1-ABS(V88)^2)</f>
        <v>#DIV/0!</v>
      </c>
      <c r="Y88" s="1"/>
      <c r="Z88" s="1"/>
      <c r="AA88" s="5"/>
    </row>
    <row r="89" spans="1:27" ht="15" thickBot="1" x14ac:dyDescent="0.35">
      <c r="A89" s="40"/>
      <c r="B89" s="33"/>
      <c r="C89" s="34"/>
      <c r="D89" s="21" t="s">
        <v>3</v>
      </c>
      <c r="E89" s="18">
        <v>70.8</v>
      </c>
      <c r="F89" s="1">
        <v>1</v>
      </c>
      <c r="G89" s="1"/>
      <c r="H89" s="1"/>
      <c r="I89" s="1"/>
      <c r="J89" s="1"/>
      <c r="K89" s="1"/>
      <c r="L89" s="1">
        <v>1</v>
      </c>
      <c r="M89" s="1"/>
      <c r="N89" s="1">
        <f t="shared" si="100"/>
        <v>0</v>
      </c>
      <c r="O89" s="1"/>
      <c r="P89" s="1"/>
      <c r="Q89" s="1">
        <f t="shared" si="101"/>
        <v>2.4223163841807911</v>
      </c>
      <c r="R89" s="1">
        <f t="shared" si="102"/>
        <v>0</v>
      </c>
      <c r="S89" s="1">
        <v>343</v>
      </c>
      <c r="T89" s="1"/>
      <c r="U89" s="1"/>
      <c r="V89" s="1"/>
      <c r="W89" s="1"/>
      <c r="X89" s="1"/>
      <c r="Y89" s="1"/>
      <c r="Z89" s="1"/>
      <c r="AA89" s="5"/>
    </row>
    <row r="90" spans="1:27" x14ac:dyDescent="0.3">
      <c r="A90" s="40"/>
      <c r="B90" s="33" t="s">
        <v>3</v>
      </c>
      <c r="C90" s="34">
        <v>88</v>
      </c>
      <c r="D90" s="19" t="s">
        <v>1</v>
      </c>
      <c r="E90" s="14">
        <v>70.8</v>
      </c>
      <c r="F90" s="1">
        <v>1</v>
      </c>
      <c r="G90" s="1"/>
      <c r="H90" s="1"/>
      <c r="I90" s="1"/>
      <c r="J90" s="1"/>
      <c r="K90" s="1"/>
      <c r="L90" s="1">
        <v>1</v>
      </c>
      <c r="M90" s="1"/>
      <c r="N90" s="1">
        <f t="shared" si="100"/>
        <v>0</v>
      </c>
      <c r="O90" s="1"/>
      <c r="P90" s="1"/>
      <c r="Q90" s="1">
        <f t="shared" si="101"/>
        <v>2.4223163841807911</v>
      </c>
      <c r="R90" s="1">
        <f t="shared" si="102"/>
        <v>0</v>
      </c>
      <c r="S90" s="1">
        <v>343</v>
      </c>
      <c r="T90" s="1"/>
      <c r="U90" s="1"/>
      <c r="V90" s="1"/>
      <c r="W90" s="1"/>
      <c r="X90" s="1"/>
      <c r="Y90" s="1"/>
      <c r="Z90" s="1"/>
      <c r="AA90" s="5"/>
    </row>
    <row r="91" spans="1:27" x14ac:dyDescent="0.3">
      <c r="A91" s="40"/>
      <c r="B91" s="33"/>
      <c r="C91" s="34"/>
      <c r="D91" s="20" t="s">
        <v>2</v>
      </c>
      <c r="E91" s="16">
        <v>80</v>
      </c>
      <c r="F91" s="1">
        <v>1</v>
      </c>
      <c r="G91" s="1"/>
      <c r="H91" s="1"/>
      <c r="I91" s="1"/>
      <c r="J91" s="1"/>
      <c r="K91" s="1"/>
      <c r="L91" s="1">
        <v>1</v>
      </c>
      <c r="M91" s="1"/>
      <c r="N91" s="1">
        <f t="shared" si="100"/>
        <v>0</v>
      </c>
      <c r="O91" s="1"/>
      <c r="P91" s="1"/>
      <c r="Q91" s="1">
        <f t="shared" si="101"/>
        <v>2.1437499999999998</v>
      </c>
      <c r="R91" s="1">
        <f t="shared" si="102"/>
        <v>0</v>
      </c>
      <c r="S91" s="1">
        <v>343</v>
      </c>
      <c r="T91" s="1"/>
      <c r="U91" s="1" t="e">
        <f t="shared" ref="U91" si="135">L91/I91</f>
        <v>#DIV/0!</v>
      </c>
      <c r="V91" s="1" t="e">
        <f t="shared" ref="V91:V127" si="136">ABS((U91-1)/(U91+1))</f>
        <v>#DIV/0!</v>
      </c>
      <c r="W91" s="1" t="e">
        <f t="shared" ref="W91:W142" si="137">ABS(4/(U91+(1/U91)+2))</f>
        <v>#DIV/0!</v>
      </c>
      <c r="X91" s="1" t="e">
        <f t="shared" ref="X91" si="138">ABS(1-ABS(V91)^2)</f>
        <v>#DIV/0!</v>
      </c>
      <c r="Y91" s="1"/>
      <c r="Z91" s="1"/>
      <c r="AA91" s="5"/>
    </row>
    <row r="92" spans="1:27" ht="15" thickBot="1" x14ac:dyDescent="0.35">
      <c r="A92" s="40"/>
      <c r="B92" s="35"/>
      <c r="C92" s="36"/>
      <c r="D92" s="21" t="s">
        <v>3</v>
      </c>
      <c r="E92" s="18">
        <v>89.1</v>
      </c>
      <c r="F92" s="1">
        <v>1</v>
      </c>
      <c r="G92" s="1"/>
      <c r="H92" s="1"/>
      <c r="I92" s="1"/>
      <c r="J92" s="1"/>
      <c r="K92" s="1"/>
      <c r="L92" s="1">
        <v>1</v>
      </c>
      <c r="M92" s="1"/>
      <c r="N92" s="1">
        <f t="shared" si="100"/>
        <v>0</v>
      </c>
      <c r="O92" s="1"/>
      <c r="P92" s="1"/>
      <c r="Q92" s="1">
        <f t="shared" si="101"/>
        <v>1.9248035914702584</v>
      </c>
      <c r="R92" s="1">
        <f t="shared" si="102"/>
        <v>0</v>
      </c>
      <c r="S92" s="1">
        <v>343</v>
      </c>
      <c r="T92" s="1"/>
      <c r="U92" s="1"/>
      <c r="V92" s="1"/>
      <c r="W92" s="1"/>
      <c r="X92" s="1"/>
      <c r="Y92" s="1"/>
      <c r="Z92" s="1"/>
      <c r="AA92" s="5"/>
    </row>
    <row r="93" spans="1:27" x14ac:dyDescent="0.3">
      <c r="A93" s="40"/>
      <c r="B93" s="37" t="s">
        <v>1</v>
      </c>
      <c r="C93" s="38">
        <v>88</v>
      </c>
      <c r="D93" s="19" t="s">
        <v>1</v>
      </c>
      <c r="E93" s="14">
        <v>89.1</v>
      </c>
      <c r="F93" s="1" t="s">
        <v>38</v>
      </c>
      <c r="G93" s="1"/>
      <c r="H93" s="1">
        <v>-3</v>
      </c>
      <c r="I93" s="1"/>
      <c r="J93" s="1"/>
      <c r="K93" s="1"/>
      <c r="L93" s="1">
        <v>1</v>
      </c>
      <c r="M93" s="1"/>
      <c r="N93" s="1">
        <f t="shared" si="100"/>
        <v>0</v>
      </c>
      <c r="O93" s="1"/>
      <c r="P93" s="1"/>
      <c r="Q93" s="1">
        <f t="shared" si="101"/>
        <v>1.9248035914702584</v>
      </c>
      <c r="R93" s="1">
        <f t="shared" si="102"/>
        <v>0</v>
      </c>
      <c r="S93" s="1">
        <v>343</v>
      </c>
      <c r="T93" s="1"/>
      <c r="U93" s="1"/>
      <c r="V93" s="1"/>
      <c r="W93" s="1"/>
      <c r="X93" s="1"/>
      <c r="Y93" s="1"/>
      <c r="Z93" s="1"/>
      <c r="AA93" s="5"/>
    </row>
    <row r="94" spans="1:27" x14ac:dyDescent="0.3">
      <c r="A94" s="40"/>
      <c r="B94" s="33"/>
      <c r="C94" s="34"/>
      <c r="D94" s="20" t="s">
        <v>2</v>
      </c>
      <c r="E94" s="16">
        <v>100</v>
      </c>
      <c r="F94" s="1">
        <v>-5</v>
      </c>
      <c r="G94" s="1"/>
      <c r="H94" s="1">
        <v>-5</v>
      </c>
      <c r="I94" s="1">
        <v>-88</v>
      </c>
      <c r="J94" s="1"/>
      <c r="K94" s="1">
        <v>857</v>
      </c>
      <c r="L94" s="1">
        <v>1</v>
      </c>
      <c r="M94" s="1"/>
      <c r="N94" s="1">
        <f t="shared" si="100"/>
        <v>1714</v>
      </c>
      <c r="O94" s="1"/>
      <c r="P94" s="1">
        <f>K94*3</f>
        <v>2571</v>
      </c>
      <c r="Q94" s="1">
        <f t="shared" si="101"/>
        <v>1.7150000000000001</v>
      </c>
      <c r="R94" s="1">
        <f>P94-K94</f>
        <v>1714</v>
      </c>
      <c r="S94" s="1">
        <v>343</v>
      </c>
      <c r="T94" s="1"/>
      <c r="U94" s="1">
        <f t="shared" ref="U94" si="139">L94/I94</f>
        <v>-1.1363636363636364E-2</v>
      </c>
      <c r="V94" s="1">
        <f t="shared" ref="V94:V130" si="140">ABS((U94-1)/(U94+1))</f>
        <v>1.0229885057471266</v>
      </c>
      <c r="W94" s="1">
        <f t="shared" ref="W94:W145" si="141">ABS(4/(U94+(1/U94)+2))</f>
        <v>4.6505482890738539E-2</v>
      </c>
      <c r="X94" s="1">
        <f t="shared" ref="X94" si="142">ABS(1-ABS(V94)^2)</f>
        <v>4.6505482890738969E-2</v>
      </c>
      <c r="Y94" s="1"/>
      <c r="Z94" s="1"/>
      <c r="AA94" s="5"/>
    </row>
    <row r="95" spans="1:27" ht="15" thickBot="1" x14ac:dyDescent="0.35">
      <c r="A95" s="40"/>
      <c r="B95" s="33"/>
      <c r="C95" s="34"/>
      <c r="D95" s="21" t="s">
        <v>3</v>
      </c>
      <c r="E95" s="18">
        <v>112</v>
      </c>
      <c r="F95" s="1">
        <v>1</v>
      </c>
      <c r="G95" s="1"/>
      <c r="H95" s="1">
        <v>-3</v>
      </c>
      <c r="I95" s="1"/>
      <c r="J95" s="1"/>
      <c r="K95" s="1"/>
      <c r="L95" s="1">
        <v>1</v>
      </c>
      <c r="M95" s="1"/>
      <c r="N95" s="1">
        <f t="shared" si="100"/>
        <v>0</v>
      </c>
      <c r="O95" s="1"/>
      <c r="P95" s="1">
        <f t="shared" ref="P95:P106" si="143">K95*3</f>
        <v>0</v>
      </c>
      <c r="Q95" s="1">
        <f t="shared" si="101"/>
        <v>1.53125</v>
      </c>
      <c r="R95" s="1">
        <f t="shared" si="102"/>
        <v>0</v>
      </c>
      <c r="S95" s="1">
        <v>343</v>
      </c>
      <c r="T95" s="1"/>
      <c r="U95" s="1"/>
      <c r="V95" s="1"/>
      <c r="W95" s="1"/>
      <c r="X95" s="1"/>
      <c r="Y95" s="1"/>
      <c r="Z95" s="1"/>
      <c r="AA95" s="5"/>
    </row>
    <row r="96" spans="1:27" x14ac:dyDescent="0.3">
      <c r="A96" s="40"/>
      <c r="B96" s="33" t="s">
        <v>2</v>
      </c>
      <c r="C96" s="34">
        <v>125</v>
      </c>
      <c r="D96" s="19" t="s">
        <v>1</v>
      </c>
      <c r="E96" s="14">
        <v>112</v>
      </c>
      <c r="F96" s="1" t="s">
        <v>38</v>
      </c>
      <c r="G96" s="1"/>
      <c r="H96" s="1">
        <v>-3</v>
      </c>
      <c r="I96" s="1"/>
      <c r="J96" s="1"/>
      <c r="K96" s="1"/>
      <c r="L96" s="1">
        <v>1</v>
      </c>
      <c r="M96" s="1"/>
      <c r="N96" s="1">
        <f t="shared" si="100"/>
        <v>0</v>
      </c>
      <c r="O96" s="1"/>
      <c r="P96" s="1">
        <f t="shared" si="143"/>
        <v>0</v>
      </c>
      <c r="Q96" s="1">
        <f t="shared" si="101"/>
        <v>1.53125</v>
      </c>
      <c r="R96" s="1">
        <f t="shared" si="102"/>
        <v>0</v>
      </c>
      <c r="S96" s="1">
        <v>343</v>
      </c>
      <c r="T96" s="1"/>
      <c r="U96" s="1"/>
      <c r="V96" s="1"/>
      <c r="W96" s="1"/>
      <c r="X96" s="1"/>
      <c r="Y96" s="1"/>
      <c r="Z96" s="1"/>
      <c r="AA96" s="5"/>
    </row>
    <row r="97" spans="1:27" x14ac:dyDescent="0.3">
      <c r="A97" s="40"/>
      <c r="B97" s="33"/>
      <c r="C97" s="34"/>
      <c r="D97" s="20" t="s">
        <v>2</v>
      </c>
      <c r="E97" s="16">
        <v>125</v>
      </c>
      <c r="F97" s="1">
        <v>-5</v>
      </c>
      <c r="G97" s="1"/>
      <c r="H97" s="1">
        <v>-5</v>
      </c>
      <c r="I97" s="1">
        <v>-47.5</v>
      </c>
      <c r="J97" s="1"/>
      <c r="K97" s="1">
        <v>683</v>
      </c>
      <c r="L97" s="1">
        <v>1</v>
      </c>
      <c r="M97" s="1"/>
      <c r="N97" s="1">
        <f t="shared" si="100"/>
        <v>1366</v>
      </c>
      <c r="O97" s="1"/>
      <c r="P97" s="1">
        <f t="shared" si="143"/>
        <v>2049</v>
      </c>
      <c r="Q97" s="1">
        <f t="shared" si="101"/>
        <v>1.3720000000000001</v>
      </c>
      <c r="R97" s="1">
        <f t="shared" si="102"/>
        <v>1366</v>
      </c>
      <c r="S97" s="1">
        <v>343</v>
      </c>
      <c r="T97" s="1"/>
      <c r="U97" s="1">
        <f t="shared" ref="U97" si="144">L97/I97</f>
        <v>-2.1052631578947368E-2</v>
      </c>
      <c r="V97" s="1">
        <f t="shared" ref="V97:V133" si="145">ABS((U97-1)/(U97+1))</f>
        <v>1.043010752688172</v>
      </c>
      <c r="W97" s="1">
        <f t="shared" ref="W97:W148" si="146">ABS(4/(U97+(1/U97)+2))</f>
        <v>8.7871430223147182E-2</v>
      </c>
      <c r="X97" s="1">
        <f t="shared" ref="X97" si="147">ABS(1-ABS(V97)^2)</f>
        <v>8.787143022314714E-2</v>
      </c>
      <c r="Y97" s="1"/>
      <c r="Z97" s="1"/>
      <c r="AA97" s="5"/>
    </row>
    <row r="98" spans="1:27" ht="15" thickBot="1" x14ac:dyDescent="0.35">
      <c r="A98" s="40"/>
      <c r="B98" s="33"/>
      <c r="C98" s="34"/>
      <c r="D98" s="21" t="s">
        <v>3</v>
      </c>
      <c r="E98" s="18">
        <v>141</v>
      </c>
      <c r="F98" s="1">
        <v>1</v>
      </c>
      <c r="G98" s="1"/>
      <c r="H98" s="1">
        <v>-3</v>
      </c>
      <c r="I98" s="1"/>
      <c r="J98" s="1"/>
      <c r="K98" s="1"/>
      <c r="L98" s="1">
        <v>1</v>
      </c>
      <c r="M98" s="1"/>
      <c r="N98" s="1">
        <f t="shared" si="100"/>
        <v>0</v>
      </c>
      <c r="O98" s="1"/>
      <c r="P98" s="1">
        <f t="shared" si="143"/>
        <v>0</v>
      </c>
      <c r="Q98" s="1">
        <f t="shared" si="101"/>
        <v>1.2163120567375887</v>
      </c>
      <c r="R98" s="1">
        <f t="shared" si="102"/>
        <v>0</v>
      </c>
      <c r="S98" s="1">
        <v>343</v>
      </c>
      <c r="T98" s="1"/>
      <c r="U98" s="1"/>
      <c r="V98" s="1"/>
      <c r="W98" s="1"/>
      <c r="X98" s="1"/>
      <c r="Y98" s="1"/>
      <c r="Z98" s="1"/>
      <c r="AA98" s="5"/>
    </row>
    <row r="99" spans="1:27" x14ac:dyDescent="0.3">
      <c r="A99" s="40"/>
      <c r="B99" s="33" t="s">
        <v>3</v>
      </c>
      <c r="C99" s="34">
        <v>177</v>
      </c>
      <c r="D99" s="19" t="s">
        <v>1</v>
      </c>
      <c r="E99" s="14">
        <v>141</v>
      </c>
      <c r="F99" s="1" t="s">
        <v>34</v>
      </c>
      <c r="G99" s="1"/>
      <c r="H99" s="1">
        <v>-3</v>
      </c>
      <c r="I99" s="1"/>
      <c r="J99" s="1"/>
      <c r="K99" s="1"/>
      <c r="L99" s="1">
        <v>1</v>
      </c>
      <c r="M99" s="1"/>
      <c r="N99" s="1">
        <f t="shared" si="100"/>
        <v>0</v>
      </c>
      <c r="O99" s="1"/>
      <c r="P99" s="1">
        <f t="shared" si="143"/>
        <v>0</v>
      </c>
      <c r="Q99" s="1">
        <f t="shared" si="101"/>
        <v>1.2163120567375887</v>
      </c>
      <c r="R99" s="1">
        <f t="shared" si="102"/>
        <v>0</v>
      </c>
      <c r="S99" s="1">
        <v>343</v>
      </c>
      <c r="T99" s="1"/>
      <c r="U99" s="1"/>
      <c r="V99" s="1"/>
      <c r="W99" s="1"/>
      <c r="X99" s="1"/>
      <c r="Y99" s="1"/>
      <c r="Z99" s="1"/>
      <c r="AA99" s="5"/>
    </row>
    <row r="100" spans="1:27" x14ac:dyDescent="0.3">
      <c r="A100" s="40"/>
      <c r="B100" s="33"/>
      <c r="C100" s="34"/>
      <c r="D100" s="20" t="s">
        <v>2</v>
      </c>
      <c r="E100" s="16">
        <v>160</v>
      </c>
      <c r="F100" s="1">
        <v>-5</v>
      </c>
      <c r="G100" s="1"/>
      <c r="H100" s="1">
        <v>-5</v>
      </c>
      <c r="I100" s="1">
        <v>-42</v>
      </c>
      <c r="J100" s="1"/>
      <c r="K100" s="1">
        <v>533</v>
      </c>
      <c r="L100" s="1">
        <v>1</v>
      </c>
      <c r="M100" s="1"/>
      <c r="N100" s="1">
        <f t="shared" si="100"/>
        <v>1066</v>
      </c>
      <c r="O100" s="1"/>
      <c r="P100" s="1">
        <f t="shared" si="143"/>
        <v>1599</v>
      </c>
      <c r="Q100" s="1">
        <f t="shared" si="101"/>
        <v>1.0718749999999999</v>
      </c>
      <c r="R100" s="1">
        <f t="shared" si="102"/>
        <v>1066</v>
      </c>
      <c r="S100" s="1">
        <v>343</v>
      </c>
      <c r="T100" s="1"/>
      <c r="U100" s="1">
        <f t="shared" ref="U100" si="148">L100/I100</f>
        <v>-2.3809523809523808E-2</v>
      </c>
      <c r="V100" s="1">
        <f t="shared" ref="V100:V136" si="149">ABS((U100-1)/(U100+1))</f>
        <v>1.0487804878048781</v>
      </c>
      <c r="W100" s="1">
        <f t="shared" ref="W100:W151" si="150">ABS(4/(U100+(1/U100)+2))</f>
        <v>9.9940511600237952E-2</v>
      </c>
      <c r="X100" s="1">
        <f t="shared" ref="X100" si="151">ABS(1-ABS(V100)^2)</f>
        <v>9.9940511600238091E-2</v>
      </c>
      <c r="Y100" s="1"/>
      <c r="Z100" s="1"/>
      <c r="AA100" s="5"/>
    </row>
    <row r="101" spans="1:27" ht="15" thickBot="1" x14ac:dyDescent="0.35">
      <c r="A101" s="40"/>
      <c r="B101" s="35"/>
      <c r="C101" s="36"/>
      <c r="D101" s="21" t="s">
        <v>3</v>
      </c>
      <c r="E101" s="18">
        <v>178</v>
      </c>
      <c r="F101" s="1">
        <v>1</v>
      </c>
      <c r="G101" s="1"/>
      <c r="H101" s="1">
        <v>-3</v>
      </c>
      <c r="I101" s="1"/>
      <c r="J101" s="1"/>
      <c r="K101" s="1"/>
      <c r="L101" s="1">
        <v>1</v>
      </c>
      <c r="M101" s="1"/>
      <c r="N101" s="1">
        <f t="shared" si="100"/>
        <v>0</v>
      </c>
      <c r="O101" s="1"/>
      <c r="P101" s="1">
        <f t="shared" si="143"/>
        <v>0</v>
      </c>
      <c r="Q101" s="1">
        <f t="shared" si="101"/>
        <v>0.9634831460674157</v>
      </c>
      <c r="R101" s="1">
        <f t="shared" si="102"/>
        <v>0</v>
      </c>
      <c r="S101" s="1">
        <v>343</v>
      </c>
      <c r="T101" s="1"/>
      <c r="U101" s="1"/>
      <c r="V101" s="1"/>
      <c r="W101" s="1"/>
      <c r="X101" s="1"/>
      <c r="Y101" s="1"/>
      <c r="Z101" s="1"/>
      <c r="AA101" s="5"/>
    </row>
    <row r="102" spans="1:27" x14ac:dyDescent="0.3">
      <c r="A102" s="40"/>
      <c r="B102" s="37" t="s">
        <v>1</v>
      </c>
      <c r="C102" s="38">
        <v>177</v>
      </c>
      <c r="D102" s="19" t="s">
        <v>1</v>
      </c>
      <c r="E102" s="14">
        <v>178</v>
      </c>
      <c r="F102" s="1" t="s">
        <v>34</v>
      </c>
      <c r="G102" s="1"/>
      <c r="H102" s="1">
        <v>-3</v>
      </c>
      <c r="I102" s="1"/>
      <c r="J102" s="1"/>
      <c r="K102" s="1"/>
      <c r="L102" s="1">
        <v>1</v>
      </c>
      <c r="M102" s="1"/>
      <c r="N102" s="1">
        <f t="shared" si="100"/>
        <v>0</v>
      </c>
      <c r="O102" s="1"/>
      <c r="P102" s="1">
        <f t="shared" si="143"/>
        <v>0</v>
      </c>
      <c r="Q102" s="1">
        <f t="shared" si="101"/>
        <v>0.9634831460674157</v>
      </c>
      <c r="R102" s="1">
        <f t="shared" si="102"/>
        <v>0</v>
      </c>
      <c r="S102" s="1">
        <v>343</v>
      </c>
      <c r="T102" s="1"/>
      <c r="U102" s="1"/>
      <c r="V102" s="1"/>
      <c r="W102" s="1"/>
      <c r="X102" s="1"/>
      <c r="Y102" s="1"/>
      <c r="Z102" s="1"/>
      <c r="AA102" s="5"/>
    </row>
    <row r="103" spans="1:27" x14ac:dyDescent="0.3">
      <c r="A103" s="40"/>
      <c r="B103" s="33"/>
      <c r="C103" s="34"/>
      <c r="D103" s="20" t="s">
        <v>2</v>
      </c>
      <c r="E103" s="16">
        <v>200</v>
      </c>
      <c r="F103" s="1">
        <v>-5</v>
      </c>
      <c r="G103" s="1"/>
      <c r="H103" s="1">
        <v>-5</v>
      </c>
      <c r="I103" s="1">
        <v>-47</v>
      </c>
      <c r="J103" s="1"/>
      <c r="K103" s="1">
        <v>426</v>
      </c>
      <c r="L103" s="1">
        <v>1</v>
      </c>
      <c r="M103" s="1"/>
      <c r="N103" s="1">
        <f t="shared" si="100"/>
        <v>852</v>
      </c>
      <c r="O103" s="1"/>
      <c r="P103" s="1">
        <f t="shared" si="143"/>
        <v>1278</v>
      </c>
      <c r="Q103" s="1">
        <f t="shared" si="101"/>
        <v>0.85750000000000004</v>
      </c>
      <c r="R103" s="1">
        <f t="shared" si="102"/>
        <v>852</v>
      </c>
      <c r="S103" s="1">
        <v>343</v>
      </c>
      <c r="T103" s="1"/>
      <c r="U103" s="1">
        <f t="shared" ref="U103" si="152">L103/I103</f>
        <v>-2.1276595744680851E-2</v>
      </c>
      <c r="V103" s="1">
        <f t="shared" ref="V103" si="153">ABS((U103-1)/(U103+1))</f>
        <v>1.0434782608695652</v>
      </c>
      <c r="W103" s="1">
        <f t="shared" ref="W103:W154" si="154">ABS(4/(U103+(1/U103)+2))</f>
        <v>8.8846880907372403E-2</v>
      </c>
      <c r="X103" s="1">
        <f t="shared" ref="X103" si="155">ABS(1-ABS(V103)^2)</f>
        <v>8.8846880907372361E-2</v>
      </c>
      <c r="Y103" s="1"/>
      <c r="Z103" s="1"/>
      <c r="AA103" s="5"/>
    </row>
    <row r="104" spans="1:27" ht="15" thickBot="1" x14ac:dyDescent="0.35">
      <c r="A104" s="40"/>
      <c r="B104" s="33"/>
      <c r="C104" s="34"/>
      <c r="D104" s="21" t="s">
        <v>3</v>
      </c>
      <c r="E104" s="18">
        <v>224</v>
      </c>
      <c r="F104" s="1">
        <v>1</v>
      </c>
      <c r="G104" s="1"/>
      <c r="H104" s="1">
        <v>-3</v>
      </c>
      <c r="I104" s="1"/>
      <c r="J104" s="1"/>
      <c r="K104" s="1"/>
      <c r="L104" s="1">
        <v>1</v>
      </c>
      <c r="M104" s="1"/>
      <c r="N104" s="1">
        <f t="shared" si="100"/>
        <v>0</v>
      </c>
      <c r="O104" s="1"/>
      <c r="P104" s="1">
        <f t="shared" si="143"/>
        <v>0</v>
      </c>
      <c r="Q104" s="1">
        <f t="shared" si="101"/>
        <v>0.765625</v>
      </c>
      <c r="R104" s="1">
        <f t="shared" si="102"/>
        <v>0</v>
      </c>
      <c r="S104" s="1">
        <v>343</v>
      </c>
      <c r="T104" s="1"/>
      <c r="U104" s="1"/>
      <c r="V104" s="1"/>
      <c r="W104" s="1"/>
      <c r="X104" s="1"/>
      <c r="Y104" s="1"/>
      <c r="Z104" s="1"/>
      <c r="AA104" s="5"/>
    </row>
    <row r="105" spans="1:27" x14ac:dyDescent="0.3">
      <c r="A105" s="40"/>
      <c r="B105" s="33" t="s">
        <v>2</v>
      </c>
      <c r="C105" s="34">
        <v>250</v>
      </c>
      <c r="D105" s="19" t="s">
        <v>1</v>
      </c>
      <c r="E105" s="14">
        <v>224</v>
      </c>
      <c r="F105" s="1">
        <v>1</v>
      </c>
      <c r="G105" s="1"/>
      <c r="H105" s="1">
        <v>-3</v>
      </c>
      <c r="I105" s="1"/>
      <c r="J105" s="1"/>
      <c r="K105" s="1"/>
      <c r="L105" s="1">
        <v>1</v>
      </c>
      <c r="M105" s="1"/>
      <c r="N105" s="1">
        <f t="shared" si="100"/>
        <v>0</v>
      </c>
      <c r="O105" s="1"/>
      <c r="P105" s="1">
        <f t="shared" si="143"/>
        <v>0</v>
      </c>
      <c r="Q105" s="1">
        <f t="shared" si="101"/>
        <v>0.765625</v>
      </c>
      <c r="R105" s="1">
        <f t="shared" si="102"/>
        <v>0</v>
      </c>
      <c r="S105" s="1">
        <v>343</v>
      </c>
      <c r="T105" s="1"/>
      <c r="U105" s="1"/>
      <c r="V105" s="1"/>
      <c r="W105" s="1"/>
      <c r="X105" s="1"/>
      <c r="Y105" s="1"/>
      <c r="Z105" s="1"/>
      <c r="AA105" s="5"/>
    </row>
    <row r="106" spans="1:27" x14ac:dyDescent="0.3">
      <c r="A106" s="40"/>
      <c r="B106" s="33"/>
      <c r="C106" s="34"/>
      <c r="D106" s="20" t="s">
        <v>2</v>
      </c>
      <c r="E106" s="16">
        <v>250</v>
      </c>
      <c r="F106" s="1">
        <v>1</v>
      </c>
      <c r="G106" s="1"/>
      <c r="H106" s="1">
        <v>-4</v>
      </c>
      <c r="I106" s="1">
        <v>-36</v>
      </c>
      <c r="J106" s="1"/>
      <c r="K106" s="1">
        <v>338</v>
      </c>
      <c r="L106" s="1">
        <v>1</v>
      </c>
      <c r="M106" s="1"/>
      <c r="N106" s="1">
        <f t="shared" si="100"/>
        <v>676</v>
      </c>
      <c r="O106" s="1"/>
      <c r="P106" s="1">
        <f t="shared" si="143"/>
        <v>1014</v>
      </c>
      <c r="Q106" s="1">
        <f t="shared" si="101"/>
        <v>0.68600000000000005</v>
      </c>
      <c r="R106" s="1">
        <f t="shared" si="102"/>
        <v>676</v>
      </c>
      <c r="S106" s="1">
        <v>343</v>
      </c>
      <c r="T106" s="1"/>
      <c r="U106" s="1">
        <f t="shared" ref="U106" si="156">L106/I106</f>
        <v>-2.7777777777777776E-2</v>
      </c>
      <c r="V106" s="1">
        <f t="shared" ref="V106" si="157">ABS((U106-1)/(U106+1))</f>
        <v>1.0571428571428572</v>
      </c>
      <c r="W106" s="1">
        <f t="shared" ref="W106" si="158">ABS(4/(U106+(1/U106)+2))</f>
        <v>0.11755102040816326</v>
      </c>
      <c r="X106" s="1">
        <f t="shared" ref="X106" si="159">ABS(1-ABS(V106)^2)</f>
        <v>0.11755102040816334</v>
      </c>
      <c r="Y106" s="1"/>
      <c r="Z106" s="1"/>
      <c r="AA106" s="5"/>
    </row>
    <row r="107" spans="1:27" ht="15" thickBot="1" x14ac:dyDescent="0.35">
      <c r="A107" s="40"/>
      <c r="B107" s="33"/>
      <c r="C107" s="34"/>
      <c r="D107" s="21" t="s">
        <v>3</v>
      </c>
      <c r="E107" s="18">
        <v>282</v>
      </c>
      <c r="F107" s="1">
        <v>1</v>
      </c>
      <c r="G107" s="1"/>
      <c r="H107" s="1">
        <v>-3</v>
      </c>
      <c r="I107" s="1"/>
      <c r="J107" s="1"/>
      <c r="K107" s="1"/>
      <c r="L107" s="1">
        <v>1</v>
      </c>
      <c r="M107" s="1"/>
      <c r="N107" s="1">
        <f t="shared" si="100"/>
        <v>0</v>
      </c>
      <c r="O107" s="1"/>
      <c r="P107" s="1"/>
      <c r="Q107" s="1">
        <f t="shared" si="101"/>
        <v>0.60815602836879434</v>
      </c>
      <c r="R107" s="1">
        <f t="shared" si="102"/>
        <v>0</v>
      </c>
      <c r="S107" s="1">
        <v>343</v>
      </c>
      <c r="T107" s="1"/>
      <c r="U107" s="1"/>
      <c r="V107" s="1"/>
      <c r="W107" s="1"/>
      <c r="X107" s="1"/>
      <c r="Y107" s="1"/>
      <c r="Z107" s="1"/>
      <c r="AA107" s="5"/>
    </row>
    <row r="108" spans="1:27" x14ac:dyDescent="0.3">
      <c r="A108" s="40"/>
      <c r="B108" s="33" t="s">
        <v>3</v>
      </c>
      <c r="C108" s="34">
        <v>355</v>
      </c>
      <c r="D108" s="19" t="s">
        <v>1</v>
      </c>
      <c r="E108" s="14">
        <v>282</v>
      </c>
      <c r="F108" s="1">
        <v>1</v>
      </c>
      <c r="G108" s="1"/>
      <c r="H108" s="1">
        <v>-3</v>
      </c>
      <c r="I108" s="1"/>
      <c r="J108" s="1"/>
      <c r="K108" s="1"/>
      <c r="L108" s="1">
        <v>1</v>
      </c>
      <c r="M108" s="1"/>
      <c r="N108" s="1">
        <f t="shared" si="100"/>
        <v>0</v>
      </c>
      <c r="O108" s="1"/>
      <c r="P108" s="1"/>
      <c r="Q108" s="1">
        <f t="shared" si="101"/>
        <v>0.60815602836879434</v>
      </c>
      <c r="R108" s="1">
        <f t="shared" si="102"/>
        <v>0</v>
      </c>
      <c r="S108" s="1">
        <v>343</v>
      </c>
      <c r="T108" s="1"/>
      <c r="U108" s="1"/>
      <c r="V108" s="1"/>
      <c r="W108" s="1"/>
      <c r="X108" s="1"/>
      <c r="Y108" s="1"/>
      <c r="Z108" s="1"/>
      <c r="AA108" s="5"/>
    </row>
    <row r="109" spans="1:27" x14ac:dyDescent="0.3">
      <c r="A109" s="40"/>
      <c r="B109" s="33"/>
      <c r="C109" s="34"/>
      <c r="D109" s="20" t="s">
        <v>2</v>
      </c>
      <c r="E109" s="16">
        <v>315</v>
      </c>
      <c r="F109" s="1">
        <v>1</v>
      </c>
      <c r="G109" s="1"/>
      <c r="H109" s="1">
        <v>0</v>
      </c>
      <c r="I109" s="1">
        <v>-40</v>
      </c>
      <c r="J109" s="1"/>
      <c r="K109" s="1">
        <v>267</v>
      </c>
      <c r="L109" s="1">
        <v>1</v>
      </c>
      <c r="M109" s="1"/>
      <c r="N109" s="1">
        <f t="shared" si="100"/>
        <v>541.5</v>
      </c>
      <c r="O109" s="1">
        <v>-36</v>
      </c>
      <c r="P109" s="1">
        <v>816</v>
      </c>
      <c r="Q109" s="1">
        <f t="shared" si="101"/>
        <v>0.5444444444444444</v>
      </c>
      <c r="R109" s="1">
        <f t="shared" si="102"/>
        <v>549</v>
      </c>
      <c r="S109" s="1">
        <v>343</v>
      </c>
      <c r="T109" s="1"/>
      <c r="U109" s="1">
        <f t="shared" ref="U109" si="160">L109/I109</f>
        <v>-2.5000000000000001E-2</v>
      </c>
      <c r="V109" s="1">
        <f t="shared" ref="V109" si="161">ABS((U109-1)/(U109+1))</f>
        <v>1.0512820512820513</v>
      </c>
      <c r="W109" s="1">
        <f t="shared" si="85"/>
        <v>0.10519395134779751</v>
      </c>
      <c r="X109" s="1">
        <f t="shared" ref="X109" si="162">ABS(1-ABS(V109)^2)</f>
        <v>0.10519395134779752</v>
      </c>
      <c r="Y109" s="1"/>
      <c r="Z109" s="1"/>
      <c r="AA109" s="5"/>
    </row>
    <row r="110" spans="1:27" ht="15" thickBot="1" x14ac:dyDescent="0.35">
      <c r="A110" s="40"/>
      <c r="B110" s="35"/>
      <c r="C110" s="36"/>
      <c r="D110" s="21" t="s">
        <v>3</v>
      </c>
      <c r="E110" s="18">
        <v>355</v>
      </c>
      <c r="F110" s="1">
        <v>1</v>
      </c>
      <c r="G110" s="1"/>
      <c r="H110" s="1">
        <v>-3</v>
      </c>
      <c r="I110" s="1"/>
      <c r="J110" s="1"/>
      <c r="K110" s="1"/>
      <c r="L110" s="1">
        <v>1</v>
      </c>
      <c r="M110" s="1"/>
      <c r="N110" s="1">
        <f t="shared" si="100"/>
        <v>0</v>
      </c>
      <c r="O110" s="1"/>
      <c r="P110" s="1"/>
      <c r="Q110" s="1">
        <f t="shared" si="101"/>
        <v>0.4830985915492958</v>
      </c>
      <c r="R110" s="1">
        <f t="shared" si="102"/>
        <v>0</v>
      </c>
      <c r="S110" s="1">
        <v>343</v>
      </c>
      <c r="T110" s="1"/>
      <c r="U110" s="1"/>
      <c r="V110" s="1"/>
      <c r="W110" s="1"/>
      <c r="X110" s="1"/>
      <c r="Y110" s="1"/>
      <c r="Z110" s="1"/>
      <c r="AA110" s="5"/>
    </row>
    <row r="111" spans="1:27" x14ac:dyDescent="0.3">
      <c r="A111" s="40"/>
      <c r="B111" s="37" t="s">
        <v>1</v>
      </c>
      <c r="C111" s="38">
        <v>355</v>
      </c>
      <c r="D111" s="19" t="s">
        <v>1</v>
      </c>
      <c r="E111" s="14">
        <v>355</v>
      </c>
      <c r="F111" s="1">
        <v>1</v>
      </c>
      <c r="G111" s="1"/>
      <c r="H111" s="1">
        <v>-3</v>
      </c>
      <c r="I111" s="1"/>
      <c r="J111" s="1"/>
      <c r="K111" s="1"/>
      <c r="L111" s="1">
        <v>1</v>
      </c>
      <c r="M111" s="1"/>
      <c r="N111" s="1">
        <f t="shared" si="100"/>
        <v>0</v>
      </c>
      <c r="O111" s="1"/>
      <c r="P111" s="1"/>
      <c r="Q111" s="1">
        <f t="shared" si="101"/>
        <v>0.4830985915492958</v>
      </c>
      <c r="R111" s="1">
        <f t="shared" si="102"/>
        <v>0</v>
      </c>
      <c r="S111" s="1">
        <v>343</v>
      </c>
      <c r="T111" s="1"/>
      <c r="U111" s="1"/>
      <c r="V111" s="1"/>
      <c r="W111" s="1"/>
      <c r="X111" s="1"/>
      <c r="Y111" s="1"/>
      <c r="Z111" s="1"/>
      <c r="AA111" s="5"/>
    </row>
    <row r="112" spans="1:27" x14ac:dyDescent="0.3">
      <c r="A112" s="40"/>
      <c r="B112" s="33"/>
      <c r="C112" s="34"/>
      <c r="D112" s="20" t="s">
        <v>2</v>
      </c>
      <c r="E112" s="16">
        <v>400</v>
      </c>
      <c r="F112" s="1">
        <v>1</v>
      </c>
      <c r="G112" s="1"/>
      <c r="H112" s="1">
        <v>-3</v>
      </c>
      <c r="I112" s="1">
        <v>-46</v>
      </c>
      <c r="J112" s="1"/>
      <c r="K112" s="1">
        <v>210</v>
      </c>
      <c r="L112" s="1">
        <v>1</v>
      </c>
      <c r="M112" s="1"/>
      <c r="N112" s="1">
        <f t="shared" si="100"/>
        <v>425</v>
      </c>
      <c r="O112" s="1">
        <v>-41</v>
      </c>
      <c r="P112" s="1">
        <v>640</v>
      </c>
      <c r="Q112" s="1">
        <f t="shared" si="101"/>
        <v>0.42875000000000002</v>
      </c>
      <c r="R112" s="1">
        <f t="shared" si="102"/>
        <v>430</v>
      </c>
      <c r="S112" s="1">
        <v>343</v>
      </c>
      <c r="T112" s="1"/>
      <c r="U112" s="1">
        <f t="shared" ref="U112" si="163">L112/I112</f>
        <v>-2.1739130434782608E-2</v>
      </c>
      <c r="V112" s="1">
        <f t="shared" ref="V112" si="164">ABS((U112-1)/(U112+1))</f>
        <v>1.0444444444444445</v>
      </c>
      <c r="W112" s="1">
        <f t="shared" si="92"/>
        <v>9.0864197530864194E-2</v>
      </c>
      <c r="X112" s="1">
        <f t="shared" ref="X112" si="165">ABS(1-ABS(V112)^2)</f>
        <v>9.0864197530864388E-2</v>
      </c>
      <c r="Y112" s="1"/>
      <c r="Z112" s="1"/>
      <c r="AA112" s="5"/>
    </row>
    <row r="113" spans="1:27" ht="15" thickBot="1" x14ac:dyDescent="0.35">
      <c r="A113" s="40"/>
      <c r="B113" s="33"/>
      <c r="C113" s="34"/>
      <c r="D113" s="21" t="s">
        <v>3</v>
      </c>
      <c r="E113" s="18">
        <v>447</v>
      </c>
      <c r="F113" s="1">
        <v>1</v>
      </c>
      <c r="G113" s="1"/>
      <c r="H113" s="1">
        <v>-3</v>
      </c>
      <c r="I113" s="1"/>
      <c r="J113" s="1"/>
      <c r="K113" s="1"/>
      <c r="L113" s="1">
        <v>1</v>
      </c>
      <c r="M113" s="1"/>
      <c r="N113" s="1">
        <f t="shared" si="100"/>
        <v>0</v>
      </c>
      <c r="O113" s="1"/>
      <c r="P113" s="1"/>
      <c r="Q113" s="1">
        <f t="shared" si="101"/>
        <v>0.38366890380313201</v>
      </c>
      <c r="R113" s="1">
        <f t="shared" si="102"/>
        <v>0</v>
      </c>
      <c r="S113" s="1">
        <v>343</v>
      </c>
      <c r="T113" s="1"/>
      <c r="U113" s="1"/>
      <c r="V113" s="1"/>
      <c r="W113" s="1"/>
      <c r="X113" s="1"/>
      <c r="Y113" s="1"/>
      <c r="Z113" s="1"/>
      <c r="AA113" s="5"/>
    </row>
    <row r="114" spans="1:27" x14ac:dyDescent="0.3">
      <c r="A114" s="40"/>
      <c r="B114" s="33" t="s">
        <v>2</v>
      </c>
      <c r="C114" s="34">
        <v>500</v>
      </c>
      <c r="D114" s="19" t="s">
        <v>1</v>
      </c>
      <c r="E114" s="14">
        <v>447</v>
      </c>
      <c r="F114" s="1">
        <v>1</v>
      </c>
      <c r="G114" s="1"/>
      <c r="H114" s="1">
        <v>-3</v>
      </c>
      <c r="I114" s="1"/>
      <c r="J114" s="1"/>
      <c r="K114" s="1"/>
      <c r="L114" s="1">
        <v>1</v>
      </c>
      <c r="M114" s="1"/>
      <c r="N114" s="1">
        <f t="shared" si="100"/>
        <v>0</v>
      </c>
      <c r="O114" s="1"/>
      <c r="P114" s="1"/>
      <c r="Q114" s="1">
        <f t="shared" si="101"/>
        <v>0.38366890380313201</v>
      </c>
      <c r="R114" s="1">
        <f t="shared" si="102"/>
        <v>0</v>
      </c>
      <c r="S114" s="1">
        <v>343</v>
      </c>
      <c r="T114" s="1"/>
      <c r="U114" s="1"/>
      <c r="V114" s="1"/>
      <c r="W114" s="1"/>
      <c r="X114" s="1"/>
      <c r="Y114" s="1"/>
      <c r="Z114" s="1"/>
      <c r="AA114" s="5"/>
    </row>
    <row r="115" spans="1:27" x14ac:dyDescent="0.3">
      <c r="A115" s="40"/>
      <c r="B115" s="33"/>
      <c r="C115" s="34"/>
      <c r="D115" s="20" t="s">
        <v>2</v>
      </c>
      <c r="E115" s="16">
        <v>500</v>
      </c>
      <c r="F115" s="1">
        <v>1</v>
      </c>
      <c r="G115" s="1"/>
      <c r="H115" s="1">
        <v>-5</v>
      </c>
      <c r="I115" s="1">
        <v>-38</v>
      </c>
      <c r="J115" s="1"/>
      <c r="K115" s="1">
        <v>163</v>
      </c>
      <c r="L115" s="1">
        <v>1</v>
      </c>
      <c r="M115" s="1"/>
      <c r="N115" s="1">
        <f t="shared" si="100"/>
        <v>337.5</v>
      </c>
      <c r="O115" s="1">
        <v>-36</v>
      </c>
      <c r="P115" s="1">
        <v>512</v>
      </c>
      <c r="Q115" s="1">
        <f t="shared" si="101"/>
        <v>0.34300000000000003</v>
      </c>
      <c r="R115" s="1">
        <f t="shared" si="102"/>
        <v>349</v>
      </c>
      <c r="S115" s="1">
        <v>343</v>
      </c>
      <c r="T115" s="1"/>
      <c r="U115" s="1">
        <f t="shared" ref="U115" si="166">L115/I115</f>
        <v>-2.6315789473684209E-2</v>
      </c>
      <c r="V115" s="1">
        <f t="shared" si="120"/>
        <v>1.0540540540540542</v>
      </c>
      <c r="W115" s="1">
        <f t="shared" si="98"/>
        <v>0.11102994886778671</v>
      </c>
      <c r="X115" s="1">
        <f t="shared" ref="X115" si="167">ABS(1-ABS(V115)^2)</f>
        <v>0.11102994886778705</v>
      </c>
      <c r="Y115" s="1"/>
      <c r="Z115" s="1"/>
      <c r="AA115" s="5"/>
    </row>
    <row r="116" spans="1:27" ht="15" thickBot="1" x14ac:dyDescent="0.35">
      <c r="A116" s="40"/>
      <c r="B116" s="33"/>
      <c r="C116" s="34"/>
      <c r="D116" s="21" t="s">
        <v>3</v>
      </c>
      <c r="E116" s="18">
        <v>562</v>
      </c>
      <c r="F116" s="1">
        <v>1</v>
      </c>
      <c r="G116" s="1"/>
      <c r="H116" s="1">
        <v>-3</v>
      </c>
      <c r="I116" s="1"/>
      <c r="J116" s="1"/>
      <c r="K116" s="1"/>
      <c r="L116" s="1">
        <v>1</v>
      </c>
      <c r="M116" s="1"/>
      <c r="N116" s="1">
        <f t="shared" si="100"/>
        <v>0</v>
      </c>
      <c r="O116" s="1"/>
      <c r="P116" s="1"/>
      <c r="Q116" s="1">
        <f t="shared" si="101"/>
        <v>0.30516014234875444</v>
      </c>
      <c r="R116" s="1">
        <f t="shared" si="102"/>
        <v>0</v>
      </c>
      <c r="S116" s="1">
        <v>343</v>
      </c>
      <c r="T116" s="1"/>
      <c r="U116" s="1"/>
      <c r="V116" s="1"/>
      <c r="W116" s="1"/>
      <c r="X116" s="1"/>
      <c r="Y116" s="1"/>
      <c r="Z116" s="1"/>
      <c r="AA116" s="5"/>
    </row>
    <row r="117" spans="1:27" x14ac:dyDescent="0.3">
      <c r="A117" s="40"/>
      <c r="B117" s="33" t="s">
        <v>3</v>
      </c>
      <c r="C117" s="34">
        <v>710</v>
      </c>
      <c r="D117" s="19" t="s">
        <v>1</v>
      </c>
      <c r="E117" s="14">
        <v>562</v>
      </c>
      <c r="F117" s="1">
        <v>1</v>
      </c>
      <c r="G117" s="1"/>
      <c r="H117" s="1">
        <v>-3</v>
      </c>
      <c r="I117" s="1"/>
      <c r="J117" s="1"/>
      <c r="K117" s="1"/>
      <c r="L117" s="1">
        <v>1</v>
      </c>
      <c r="M117" s="1"/>
      <c r="N117" s="1">
        <f t="shared" si="100"/>
        <v>0</v>
      </c>
      <c r="O117" s="1"/>
      <c r="P117" s="1"/>
      <c r="Q117" s="1">
        <f t="shared" si="101"/>
        <v>0.30516014234875444</v>
      </c>
      <c r="R117" s="1">
        <f t="shared" si="102"/>
        <v>0</v>
      </c>
      <c r="S117" s="1">
        <v>343</v>
      </c>
      <c r="T117" s="1"/>
      <c r="U117" s="1"/>
      <c r="V117" s="1"/>
      <c r="W117" s="1"/>
      <c r="X117" s="1"/>
      <c r="Y117" s="1"/>
      <c r="Z117" s="1"/>
      <c r="AA117" s="5"/>
    </row>
    <row r="118" spans="1:27" x14ac:dyDescent="0.3">
      <c r="A118" s="40"/>
      <c r="B118" s="33"/>
      <c r="C118" s="34"/>
      <c r="D118" s="20" t="s">
        <v>2</v>
      </c>
      <c r="E118" s="16">
        <v>630</v>
      </c>
      <c r="F118" s="1">
        <v>1</v>
      </c>
      <c r="G118" s="1"/>
      <c r="H118" s="1">
        <v>-3</v>
      </c>
      <c r="I118" s="1">
        <v>-43</v>
      </c>
      <c r="J118" s="1"/>
      <c r="K118" s="1">
        <v>131</v>
      </c>
      <c r="L118" s="1">
        <v>1</v>
      </c>
      <c r="M118" s="1"/>
      <c r="N118" s="1">
        <f t="shared" ref="N118:N170" si="168">((P118-K118)/2)+K118</f>
        <v>270.5</v>
      </c>
      <c r="O118" s="1">
        <v>-38</v>
      </c>
      <c r="P118" s="1">
        <v>410</v>
      </c>
      <c r="Q118" s="1">
        <f t="shared" si="101"/>
        <v>0.2722222222222222</v>
      </c>
      <c r="R118" s="1">
        <f t="shared" si="102"/>
        <v>279</v>
      </c>
      <c r="S118" s="1">
        <v>343</v>
      </c>
      <c r="T118" s="1"/>
      <c r="U118" s="1">
        <f t="shared" ref="U118" si="169">L118/I118</f>
        <v>-2.3255813953488372E-2</v>
      </c>
      <c r="V118" s="1">
        <f t="shared" si="124"/>
        <v>1.0476190476190477</v>
      </c>
      <c r="W118" s="1">
        <f t="shared" si="105"/>
        <v>9.7505668934240355E-2</v>
      </c>
      <c r="X118" s="1">
        <f t="shared" ref="X118" si="170">ABS(1-ABS(V118)^2)</f>
        <v>9.7505668934240397E-2</v>
      </c>
      <c r="Y118" s="1"/>
      <c r="Z118" s="1"/>
      <c r="AA118" s="5"/>
    </row>
    <row r="119" spans="1:27" ht="15" thickBot="1" x14ac:dyDescent="0.35">
      <c r="A119" s="40"/>
      <c r="B119" s="35"/>
      <c r="C119" s="36"/>
      <c r="D119" s="21" t="s">
        <v>3</v>
      </c>
      <c r="E119" s="18">
        <v>708</v>
      </c>
      <c r="F119" s="1">
        <v>1</v>
      </c>
      <c r="G119" s="1"/>
      <c r="H119" s="1">
        <v>-3</v>
      </c>
      <c r="I119" s="1"/>
      <c r="J119" s="1"/>
      <c r="K119" s="1"/>
      <c r="L119" s="1">
        <v>1</v>
      </c>
      <c r="M119" s="1"/>
      <c r="N119" s="1">
        <f t="shared" si="168"/>
        <v>0</v>
      </c>
      <c r="O119" s="1"/>
      <c r="P119" s="1"/>
      <c r="Q119" s="1">
        <f t="shared" si="101"/>
        <v>0.2422316384180791</v>
      </c>
      <c r="R119" s="1">
        <f t="shared" si="102"/>
        <v>0</v>
      </c>
      <c r="S119" s="1">
        <v>343</v>
      </c>
      <c r="T119" s="1"/>
      <c r="U119" s="1"/>
      <c r="V119" s="1"/>
      <c r="W119" s="1"/>
      <c r="X119" s="1"/>
      <c r="Y119" s="1"/>
      <c r="Z119" s="1"/>
      <c r="AA119" s="5"/>
    </row>
    <row r="120" spans="1:27" x14ac:dyDescent="0.3">
      <c r="A120" s="40"/>
      <c r="B120" s="37" t="s">
        <v>1</v>
      </c>
      <c r="C120" s="38">
        <v>710</v>
      </c>
      <c r="D120" s="19" t="s">
        <v>1</v>
      </c>
      <c r="E120" s="14">
        <v>708</v>
      </c>
      <c r="F120" s="1">
        <v>1</v>
      </c>
      <c r="G120" s="1"/>
      <c r="H120" s="1">
        <v>-3</v>
      </c>
      <c r="I120" s="1"/>
      <c r="J120" s="1"/>
      <c r="K120" s="1"/>
      <c r="L120" s="1">
        <v>1</v>
      </c>
      <c r="M120" s="1"/>
      <c r="N120" s="1">
        <f t="shared" si="168"/>
        <v>0</v>
      </c>
      <c r="O120" s="1"/>
      <c r="P120" s="1"/>
      <c r="Q120" s="1">
        <f t="shared" si="101"/>
        <v>0.2422316384180791</v>
      </c>
      <c r="R120" s="1">
        <f t="shared" si="102"/>
        <v>0</v>
      </c>
      <c r="S120" s="1">
        <v>343</v>
      </c>
      <c r="T120" s="1"/>
      <c r="U120" s="1"/>
      <c r="V120" s="1"/>
      <c r="W120" s="1"/>
      <c r="X120" s="1"/>
      <c r="Y120" s="1"/>
      <c r="Z120" s="1"/>
      <c r="AA120" s="5"/>
    </row>
    <row r="121" spans="1:27" x14ac:dyDescent="0.3">
      <c r="A121" s="40"/>
      <c r="B121" s="33"/>
      <c r="C121" s="34"/>
      <c r="D121" s="20" t="s">
        <v>2</v>
      </c>
      <c r="E121" s="16">
        <v>800</v>
      </c>
      <c r="F121" s="1">
        <v>1</v>
      </c>
      <c r="G121" s="1"/>
      <c r="H121" s="1">
        <v>47</v>
      </c>
      <c r="I121" s="1">
        <v>-35</v>
      </c>
      <c r="J121" s="1"/>
      <c r="K121" s="1">
        <v>101</v>
      </c>
      <c r="L121" s="1">
        <v>1</v>
      </c>
      <c r="M121" s="1"/>
      <c r="N121" s="1">
        <f t="shared" si="168"/>
        <v>209</v>
      </c>
      <c r="O121" s="1">
        <v>-37</v>
      </c>
      <c r="P121" s="1">
        <v>317</v>
      </c>
      <c r="Q121" s="1">
        <f t="shared" si="101"/>
        <v>0.21437500000000001</v>
      </c>
      <c r="R121" s="1">
        <f t="shared" si="102"/>
        <v>216</v>
      </c>
      <c r="S121" s="1">
        <v>343</v>
      </c>
      <c r="T121" s="1"/>
      <c r="U121" s="1">
        <f t="shared" ref="U121" si="171">L121/I121</f>
        <v>-2.8571428571428571E-2</v>
      </c>
      <c r="V121" s="1">
        <f t="shared" si="128"/>
        <v>1.0588235294117647</v>
      </c>
      <c r="W121" s="1">
        <f t="shared" si="109"/>
        <v>0.12110726643598614</v>
      </c>
      <c r="X121" s="1">
        <f t="shared" ref="X121" si="172">ABS(1-ABS(V121)^2)</f>
        <v>0.12110726643598624</v>
      </c>
      <c r="Y121" s="1"/>
      <c r="Z121" s="1"/>
      <c r="AA121" s="5"/>
    </row>
    <row r="122" spans="1:27" ht="15" thickBot="1" x14ac:dyDescent="0.35">
      <c r="A122" s="40"/>
      <c r="B122" s="33"/>
      <c r="C122" s="34"/>
      <c r="D122" s="21" t="s">
        <v>3</v>
      </c>
      <c r="E122" s="18">
        <v>891</v>
      </c>
      <c r="F122" s="1">
        <v>1</v>
      </c>
      <c r="G122" s="1"/>
      <c r="H122" s="1">
        <v>-3</v>
      </c>
      <c r="I122" s="1"/>
      <c r="J122" s="1"/>
      <c r="K122" s="1"/>
      <c r="L122" s="1">
        <v>1</v>
      </c>
      <c r="M122" s="1"/>
      <c r="N122" s="1">
        <f t="shared" si="168"/>
        <v>0</v>
      </c>
      <c r="O122" s="1"/>
      <c r="P122" s="1"/>
      <c r="Q122" s="1">
        <f t="shared" si="101"/>
        <v>0.19248035914702583</v>
      </c>
      <c r="R122" s="1">
        <f t="shared" si="102"/>
        <v>0</v>
      </c>
      <c r="S122" s="1">
        <v>343</v>
      </c>
      <c r="T122" s="1"/>
      <c r="U122" s="1"/>
      <c r="V122" s="1"/>
      <c r="W122" s="1"/>
      <c r="X122" s="1"/>
      <c r="Y122" s="1"/>
      <c r="Z122" s="1"/>
      <c r="AA122" s="5"/>
    </row>
    <row r="123" spans="1:27" x14ac:dyDescent="0.3">
      <c r="A123" s="40"/>
      <c r="B123" s="33" t="s">
        <v>2</v>
      </c>
      <c r="C123" s="34">
        <v>1000</v>
      </c>
      <c r="D123" s="19" t="s">
        <v>1</v>
      </c>
      <c r="E123" s="14">
        <v>891</v>
      </c>
      <c r="F123" s="1">
        <v>1</v>
      </c>
      <c r="G123" s="1"/>
      <c r="H123" s="1">
        <v>-3</v>
      </c>
      <c r="I123" s="1"/>
      <c r="J123" s="1"/>
      <c r="K123" s="1"/>
      <c r="L123" s="1">
        <v>1</v>
      </c>
      <c r="M123" s="1"/>
      <c r="N123" s="1">
        <f t="shared" si="168"/>
        <v>0</v>
      </c>
      <c r="O123" s="1"/>
      <c r="P123" s="1"/>
      <c r="Q123" s="1">
        <f t="shared" si="101"/>
        <v>0.19248035914702583</v>
      </c>
      <c r="R123" s="1">
        <f t="shared" si="102"/>
        <v>0</v>
      </c>
      <c r="S123" s="1">
        <v>343</v>
      </c>
      <c r="T123" s="1"/>
      <c r="U123" s="1"/>
      <c r="V123" s="1"/>
      <c r="W123" s="1"/>
      <c r="X123" s="1"/>
      <c r="Y123" s="1"/>
      <c r="Z123" s="1"/>
      <c r="AA123" s="5"/>
    </row>
    <row r="124" spans="1:27" x14ac:dyDescent="0.3">
      <c r="A124" s="40"/>
      <c r="B124" s="33"/>
      <c r="C124" s="34"/>
      <c r="D124" s="20" t="s">
        <v>2</v>
      </c>
      <c r="E124" s="16">
        <v>1000</v>
      </c>
      <c r="F124" s="1">
        <v>1</v>
      </c>
      <c r="G124" s="1"/>
      <c r="H124" s="1">
        <v>-3</v>
      </c>
      <c r="I124" s="1">
        <v>-39.5</v>
      </c>
      <c r="J124" s="1"/>
      <c r="K124" s="1">
        <v>79</v>
      </c>
      <c r="L124" s="1">
        <v>1</v>
      </c>
      <c r="M124" s="1"/>
      <c r="N124" s="1">
        <f t="shared" si="168"/>
        <v>166</v>
      </c>
      <c r="O124" s="1">
        <v>-37</v>
      </c>
      <c r="P124" s="1">
        <v>253</v>
      </c>
      <c r="Q124" s="1">
        <f t="shared" si="101"/>
        <v>0.17150000000000001</v>
      </c>
      <c r="R124" s="1">
        <f t="shared" si="102"/>
        <v>174</v>
      </c>
      <c r="S124" s="1">
        <v>343</v>
      </c>
      <c r="T124" s="1"/>
      <c r="U124" s="1">
        <f t="shared" ref="U124" si="173">L124/I124</f>
        <v>-2.5316455696202531E-2</v>
      </c>
      <c r="V124" s="1">
        <f t="shared" si="132"/>
        <v>1.051948051948052</v>
      </c>
      <c r="W124" s="1">
        <f t="shared" si="113"/>
        <v>0.10659470399730141</v>
      </c>
      <c r="X124" s="1">
        <f t="shared" ref="X124" si="174">ABS(1-ABS(V124)^2)</f>
        <v>0.10659470399730142</v>
      </c>
      <c r="Y124" s="1"/>
      <c r="Z124" s="1"/>
      <c r="AA124" s="5"/>
    </row>
    <row r="125" spans="1:27" ht="15" thickBot="1" x14ac:dyDescent="0.35">
      <c r="A125" s="40"/>
      <c r="B125" s="33"/>
      <c r="C125" s="34"/>
      <c r="D125" s="21" t="s">
        <v>3</v>
      </c>
      <c r="E125" s="18">
        <v>1122</v>
      </c>
      <c r="F125" s="1">
        <v>1</v>
      </c>
      <c r="G125" s="1"/>
      <c r="H125" s="1">
        <v>-3</v>
      </c>
      <c r="I125" s="1"/>
      <c r="J125" s="1"/>
      <c r="K125" s="1"/>
      <c r="L125" s="1">
        <v>1</v>
      </c>
      <c r="M125" s="1"/>
      <c r="N125" s="1">
        <f t="shared" si="168"/>
        <v>0</v>
      </c>
      <c r="O125" s="1"/>
      <c r="P125" s="1"/>
      <c r="Q125" s="1">
        <f t="shared" si="101"/>
        <v>0.15285204991087345</v>
      </c>
      <c r="R125" s="1">
        <f t="shared" si="102"/>
        <v>0</v>
      </c>
      <c r="S125" s="1">
        <v>343</v>
      </c>
      <c r="T125" s="1"/>
      <c r="U125" s="1"/>
      <c r="V125" s="1"/>
      <c r="W125" s="1"/>
      <c r="X125" s="1"/>
      <c r="Y125" s="1"/>
      <c r="Z125" s="1"/>
      <c r="AA125" s="5"/>
    </row>
    <row r="126" spans="1:27" x14ac:dyDescent="0.3">
      <c r="A126" s="40"/>
      <c r="B126" s="33" t="s">
        <v>3</v>
      </c>
      <c r="C126" s="34">
        <v>1420</v>
      </c>
      <c r="D126" s="13" t="s">
        <v>1</v>
      </c>
      <c r="E126" s="14">
        <v>1122</v>
      </c>
      <c r="F126" s="1">
        <v>1</v>
      </c>
      <c r="G126" s="1"/>
      <c r="H126" s="1">
        <v>-3</v>
      </c>
      <c r="I126" s="1"/>
      <c r="J126" s="1"/>
      <c r="K126" s="1"/>
      <c r="L126" s="1">
        <v>1</v>
      </c>
      <c r="M126" s="1"/>
      <c r="N126" s="1">
        <f t="shared" si="168"/>
        <v>0</v>
      </c>
      <c r="O126" s="1"/>
      <c r="P126" s="1"/>
      <c r="Q126" s="1">
        <f t="shared" si="101"/>
        <v>0.15285204991087345</v>
      </c>
      <c r="R126" s="1">
        <f t="shared" si="102"/>
        <v>0</v>
      </c>
      <c r="S126" s="1">
        <v>343</v>
      </c>
      <c r="T126" s="1"/>
      <c r="U126" s="1"/>
      <c r="V126" s="1"/>
      <c r="W126" s="1"/>
      <c r="X126" s="1"/>
      <c r="Y126" s="1"/>
      <c r="Z126" s="1"/>
      <c r="AA126" s="5"/>
    </row>
    <row r="127" spans="1:27" x14ac:dyDescent="0.3">
      <c r="A127" s="40"/>
      <c r="B127" s="33"/>
      <c r="C127" s="34"/>
      <c r="D127" s="15" t="s">
        <v>2</v>
      </c>
      <c r="E127" s="16">
        <v>1250</v>
      </c>
      <c r="F127" s="1">
        <v>1</v>
      </c>
      <c r="G127" s="1"/>
      <c r="H127" s="1">
        <v>-2</v>
      </c>
      <c r="I127" s="1">
        <v>-37</v>
      </c>
      <c r="J127" s="1"/>
      <c r="K127" s="1">
        <v>62</v>
      </c>
      <c r="L127" s="1">
        <v>1</v>
      </c>
      <c r="M127" s="1"/>
      <c r="N127" s="1">
        <f t="shared" si="168"/>
        <v>131.5</v>
      </c>
      <c r="O127" s="1">
        <v>-36</v>
      </c>
      <c r="P127" s="1">
        <v>201</v>
      </c>
      <c r="Q127" s="1">
        <f t="shared" si="101"/>
        <v>0.13719999999999999</v>
      </c>
      <c r="R127" s="1">
        <f t="shared" si="102"/>
        <v>139</v>
      </c>
      <c r="S127" s="1">
        <v>343</v>
      </c>
      <c r="T127" s="1"/>
      <c r="U127" s="1">
        <f t="shared" ref="U127" si="175">L127/I127</f>
        <v>-2.7027027027027029E-2</v>
      </c>
      <c r="V127" s="1">
        <f t="shared" si="136"/>
        <v>1.0555555555555554</v>
      </c>
      <c r="W127" s="1">
        <f t="shared" si="117"/>
        <v>0.11419753086419754</v>
      </c>
      <c r="X127" s="1">
        <f t="shared" ref="X127" si="176">ABS(1-ABS(V127)^2)</f>
        <v>0.11419753086419715</v>
      </c>
      <c r="Y127" s="1"/>
      <c r="Z127" s="1"/>
      <c r="AA127" s="5"/>
    </row>
    <row r="128" spans="1:27" ht="15" thickBot="1" x14ac:dyDescent="0.35">
      <c r="A128" s="41"/>
      <c r="B128" s="35"/>
      <c r="C128" s="36"/>
      <c r="D128" s="17" t="s">
        <v>3</v>
      </c>
      <c r="E128" s="18">
        <v>1413</v>
      </c>
      <c r="F128" s="1">
        <v>1</v>
      </c>
      <c r="G128" s="65"/>
      <c r="H128" s="24">
        <v>-3</v>
      </c>
      <c r="I128" s="24"/>
      <c r="J128" s="24"/>
      <c r="K128" s="24"/>
      <c r="L128" s="1">
        <v>1</v>
      </c>
      <c r="M128" s="1"/>
      <c r="N128" s="1">
        <f t="shared" si="168"/>
        <v>0</v>
      </c>
      <c r="O128" s="24"/>
      <c r="P128" s="24"/>
      <c r="Q128" s="24">
        <f t="shared" si="101"/>
        <v>0.1213729653220099</v>
      </c>
      <c r="R128" s="24">
        <f t="shared" si="102"/>
        <v>0</v>
      </c>
      <c r="S128" s="1">
        <v>343</v>
      </c>
      <c r="T128" s="24"/>
      <c r="U128" s="1"/>
      <c r="V128" s="1"/>
      <c r="W128" s="1"/>
      <c r="X128" s="1"/>
      <c r="Y128" s="24"/>
      <c r="Z128" s="24"/>
      <c r="AA128" s="7"/>
    </row>
    <row r="129" spans="1:27" x14ac:dyDescent="0.3">
      <c r="A129" s="39" t="s">
        <v>27</v>
      </c>
      <c r="B129" s="37" t="s">
        <v>1</v>
      </c>
      <c r="C129" s="38">
        <v>11</v>
      </c>
      <c r="D129" s="13" t="s">
        <v>1</v>
      </c>
      <c r="E129" s="14">
        <v>11.2</v>
      </c>
      <c r="F129" s="1">
        <v>1</v>
      </c>
      <c r="G129" s="3"/>
      <c r="H129" s="23"/>
      <c r="I129" s="11"/>
      <c r="J129" s="11"/>
      <c r="K129" s="23"/>
      <c r="L129" s="1">
        <v>1</v>
      </c>
      <c r="M129" s="1"/>
      <c r="N129" s="1">
        <f t="shared" si="168"/>
        <v>0</v>
      </c>
      <c r="O129" s="23"/>
      <c r="P129" s="23"/>
      <c r="Q129" s="23">
        <f>(343/E129)/2</f>
        <v>15.312500000000002</v>
      </c>
      <c r="R129" s="23">
        <f>P129-K129</f>
        <v>0</v>
      </c>
      <c r="S129" s="1">
        <v>343</v>
      </c>
      <c r="T129" s="23"/>
      <c r="U129" s="1"/>
      <c r="V129" s="1"/>
      <c r="W129" s="1"/>
      <c r="X129" s="1"/>
      <c r="Y129" s="23"/>
      <c r="Z129" s="23"/>
      <c r="AA129" s="4"/>
    </row>
    <row r="130" spans="1:27" x14ac:dyDescent="0.3">
      <c r="A130" s="40"/>
      <c r="B130" s="33"/>
      <c r="C130" s="34"/>
      <c r="D130" s="15" t="s">
        <v>2</v>
      </c>
      <c r="E130" s="16">
        <v>12.5</v>
      </c>
      <c r="F130" s="1">
        <v>1</v>
      </c>
      <c r="G130" s="1"/>
      <c r="H130" s="1"/>
      <c r="I130" s="2"/>
      <c r="J130" s="2"/>
      <c r="K130" s="1"/>
      <c r="L130" s="1">
        <v>1</v>
      </c>
      <c r="M130" s="1"/>
      <c r="N130" s="1">
        <f t="shared" si="168"/>
        <v>0</v>
      </c>
      <c r="O130" s="1"/>
      <c r="P130" s="1"/>
      <c r="Q130" s="1">
        <f t="shared" ref="Q130:Q191" si="177">(343/E130)/2</f>
        <v>13.72</v>
      </c>
      <c r="R130" s="1">
        <f t="shared" ref="R130:R191" si="178">P130-K130</f>
        <v>0</v>
      </c>
      <c r="S130" s="1">
        <v>343</v>
      </c>
      <c r="T130" s="1"/>
      <c r="U130" s="1" t="e">
        <f t="shared" ref="U130" si="179">L130/I130</f>
        <v>#DIV/0!</v>
      </c>
      <c r="V130" s="1" t="e">
        <f t="shared" si="140"/>
        <v>#DIV/0!</v>
      </c>
      <c r="W130" s="1" t="e">
        <f t="shared" si="121"/>
        <v>#DIV/0!</v>
      </c>
      <c r="X130" s="1" t="e">
        <f t="shared" ref="X130" si="180">ABS(1-ABS(V130)^2)</f>
        <v>#DIV/0!</v>
      </c>
      <c r="Y130" s="1"/>
      <c r="Z130" s="1"/>
      <c r="AA130" s="5"/>
    </row>
    <row r="131" spans="1:27" ht="15" thickBot="1" x14ac:dyDescent="0.35">
      <c r="A131" s="40"/>
      <c r="B131" s="33"/>
      <c r="C131" s="34"/>
      <c r="D131" s="17" t="s">
        <v>3</v>
      </c>
      <c r="E131" s="18">
        <v>14.1</v>
      </c>
      <c r="F131" s="1">
        <v>1</v>
      </c>
      <c r="G131" s="1"/>
      <c r="H131" s="1"/>
      <c r="I131" s="2"/>
      <c r="J131" s="2"/>
      <c r="K131" s="1"/>
      <c r="L131" s="1">
        <v>1</v>
      </c>
      <c r="M131" s="1"/>
      <c r="N131" s="1">
        <f t="shared" si="168"/>
        <v>0</v>
      </c>
      <c r="O131" s="1"/>
      <c r="P131" s="1"/>
      <c r="Q131" s="1">
        <f t="shared" si="177"/>
        <v>12.163120567375886</v>
      </c>
      <c r="R131" s="1">
        <f t="shared" si="178"/>
        <v>0</v>
      </c>
      <c r="S131" s="1">
        <v>343</v>
      </c>
      <c r="T131" s="1"/>
      <c r="U131" s="1"/>
      <c r="V131" s="1"/>
      <c r="W131" s="1"/>
      <c r="X131" s="1"/>
      <c r="Y131" s="1"/>
      <c r="Z131" s="1"/>
      <c r="AA131" s="5"/>
    </row>
    <row r="132" spans="1:27" x14ac:dyDescent="0.3">
      <c r="A132" s="40"/>
      <c r="B132" s="33" t="s">
        <v>2</v>
      </c>
      <c r="C132" s="34">
        <v>16</v>
      </c>
      <c r="D132" s="13" t="s">
        <v>1</v>
      </c>
      <c r="E132" s="14">
        <v>14.1</v>
      </c>
      <c r="F132" s="1">
        <v>1</v>
      </c>
      <c r="G132" s="1"/>
      <c r="H132" s="1"/>
      <c r="I132" s="1"/>
      <c r="J132" s="1"/>
      <c r="K132" s="1"/>
      <c r="L132" s="1">
        <v>1</v>
      </c>
      <c r="M132" s="1"/>
      <c r="N132" s="1">
        <f t="shared" si="168"/>
        <v>0</v>
      </c>
      <c r="O132" s="1"/>
      <c r="P132" s="1"/>
      <c r="Q132" s="1">
        <f t="shared" si="177"/>
        <v>12.163120567375886</v>
      </c>
      <c r="R132" s="1">
        <f t="shared" si="178"/>
        <v>0</v>
      </c>
      <c r="S132" s="1">
        <v>343</v>
      </c>
      <c r="T132" s="1"/>
      <c r="U132" s="1"/>
      <c r="V132" s="1"/>
      <c r="W132" s="1"/>
      <c r="X132" s="1"/>
      <c r="Y132" s="1"/>
      <c r="Z132" s="1"/>
      <c r="AA132" s="5"/>
    </row>
    <row r="133" spans="1:27" x14ac:dyDescent="0.3">
      <c r="A133" s="40"/>
      <c r="B133" s="33"/>
      <c r="C133" s="34"/>
      <c r="D133" s="15" t="s">
        <v>2</v>
      </c>
      <c r="E133" s="16">
        <v>16</v>
      </c>
      <c r="F133" s="1">
        <v>1</v>
      </c>
      <c r="G133" s="1"/>
      <c r="H133" s="1"/>
      <c r="I133" s="1"/>
      <c r="J133" s="1"/>
      <c r="K133" s="1"/>
      <c r="L133" s="1">
        <v>1</v>
      </c>
      <c r="M133" s="1"/>
      <c r="N133" s="1">
        <f t="shared" si="168"/>
        <v>0</v>
      </c>
      <c r="O133" s="1"/>
      <c r="P133" s="1"/>
      <c r="Q133" s="1">
        <f t="shared" si="177"/>
        <v>10.71875</v>
      </c>
      <c r="R133" s="1">
        <f t="shared" si="178"/>
        <v>0</v>
      </c>
      <c r="S133" s="1">
        <v>343</v>
      </c>
      <c r="T133" s="1"/>
      <c r="U133" s="1" t="e">
        <f t="shared" ref="U133" si="181">L133/I133</f>
        <v>#DIV/0!</v>
      </c>
      <c r="V133" s="1" t="e">
        <f t="shared" si="145"/>
        <v>#DIV/0!</v>
      </c>
      <c r="W133" s="1" t="e">
        <f t="shared" si="125"/>
        <v>#DIV/0!</v>
      </c>
      <c r="X133" s="1" t="e">
        <f t="shared" ref="X133" si="182">ABS(1-ABS(V133)^2)</f>
        <v>#DIV/0!</v>
      </c>
      <c r="Y133" s="1"/>
      <c r="Z133" s="1"/>
      <c r="AA133" s="5"/>
    </row>
    <row r="134" spans="1:27" ht="15" thickBot="1" x14ac:dyDescent="0.35">
      <c r="A134" s="40"/>
      <c r="B134" s="33"/>
      <c r="C134" s="34"/>
      <c r="D134" s="17" t="s">
        <v>3</v>
      </c>
      <c r="E134" s="18">
        <v>17.8</v>
      </c>
      <c r="F134" s="1">
        <v>1</v>
      </c>
      <c r="G134" s="1"/>
      <c r="H134" s="1"/>
      <c r="I134" s="1"/>
      <c r="J134" s="1"/>
      <c r="K134" s="1"/>
      <c r="L134" s="1">
        <v>1</v>
      </c>
      <c r="M134" s="1"/>
      <c r="N134" s="1">
        <f t="shared" si="168"/>
        <v>0</v>
      </c>
      <c r="O134" s="1"/>
      <c r="P134" s="1"/>
      <c r="Q134" s="1">
        <f t="shared" si="177"/>
        <v>9.6348314606741567</v>
      </c>
      <c r="R134" s="1">
        <f t="shared" si="178"/>
        <v>0</v>
      </c>
      <c r="S134" s="1">
        <v>343</v>
      </c>
      <c r="T134" s="1"/>
      <c r="U134" s="1"/>
      <c r="V134" s="1"/>
      <c r="W134" s="1"/>
      <c r="X134" s="1"/>
      <c r="Y134" s="1"/>
      <c r="Z134" s="1"/>
      <c r="AA134" s="5"/>
    </row>
    <row r="135" spans="1:27" x14ac:dyDescent="0.3">
      <c r="A135" s="40"/>
      <c r="B135" s="33" t="s">
        <v>3</v>
      </c>
      <c r="C135" s="34">
        <v>22</v>
      </c>
      <c r="D135" s="13" t="s">
        <v>1</v>
      </c>
      <c r="E135" s="14">
        <v>17.8</v>
      </c>
      <c r="F135" s="1">
        <v>1</v>
      </c>
      <c r="G135" s="1"/>
      <c r="H135" s="1"/>
      <c r="I135" s="1"/>
      <c r="J135" s="1"/>
      <c r="K135" s="1"/>
      <c r="L135" s="1">
        <v>1</v>
      </c>
      <c r="M135" s="1"/>
      <c r="N135" s="1">
        <f t="shared" si="168"/>
        <v>0</v>
      </c>
      <c r="O135" s="1"/>
      <c r="P135" s="1"/>
      <c r="Q135" s="1">
        <f t="shared" si="177"/>
        <v>9.6348314606741567</v>
      </c>
      <c r="R135" s="1">
        <f t="shared" si="178"/>
        <v>0</v>
      </c>
      <c r="S135" s="1">
        <v>343</v>
      </c>
      <c r="T135" s="1"/>
      <c r="U135" s="1"/>
      <c r="V135" s="1"/>
      <c r="W135" s="1"/>
      <c r="X135" s="1"/>
      <c r="Y135" s="1"/>
      <c r="Z135" s="1"/>
      <c r="AA135" s="5"/>
    </row>
    <row r="136" spans="1:27" x14ac:dyDescent="0.3">
      <c r="A136" s="40"/>
      <c r="B136" s="33"/>
      <c r="C136" s="34"/>
      <c r="D136" s="15" t="s">
        <v>2</v>
      </c>
      <c r="E136" s="16">
        <v>20</v>
      </c>
      <c r="F136" s="1">
        <v>1</v>
      </c>
      <c r="G136" s="1"/>
      <c r="H136" s="1"/>
      <c r="I136" s="1"/>
      <c r="J136" s="1"/>
      <c r="K136" s="1"/>
      <c r="L136" s="1">
        <v>1</v>
      </c>
      <c r="M136" s="1"/>
      <c r="N136" s="1">
        <f t="shared" si="168"/>
        <v>0</v>
      </c>
      <c r="O136" s="1"/>
      <c r="P136" s="1"/>
      <c r="Q136" s="1">
        <f t="shared" si="177"/>
        <v>8.5749999999999993</v>
      </c>
      <c r="R136" s="1">
        <f t="shared" si="178"/>
        <v>0</v>
      </c>
      <c r="S136" s="1">
        <v>343</v>
      </c>
      <c r="T136" s="1"/>
      <c r="U136" s="1" t="e">
        <f t="shared" ref="U136" si="183">L136/I136</f>
        <v>#DIV/0!</v>
      </c>
      <c r="V136" s="1" t="e">
        <f t="shared" si="149"/>
        <v>#DIV/0!</v>
      </c>
      <c r="W136" s="1" t="e">
        <f t="shared" si="129"/>
        <v>#DIV/0!</v>
      </c>
      <c r="X136" s="1" t="e">
        <f t="shared" ref="X136" si="184">ABS(1-ABS(V136)^2)</f>
        <v>#DIV/0!</v>
      </c>
      <c r="Y136" s="1"/>
      <c r="Z136" s="1"/>
      <c r="AA136" s="5"/>
    </row>
    <row r="137" spans="1:27" ht="15" thickBot="1" x14ac:dyDescent="0.35">
      <c r="A137" s="40"/>
      <c r="B137" s="35"/>
      <c r="C137" s="36"/>
      <c r="D137" s="17" t="s">
        <v>3</v>
      </c>
      <c r="E137" s="18">
        <v>22.4</v>
      </c>
      <c r="F137" s="1">
        <v>1</v>
      </c>
      <c r="G137" s="1"/>
      <c r="H137" s="1"/>
      <c r="I137" s="1"/>
      <c r="J137" s="1"/>
      <c r="K137" s="1"/>
      <c r="L137" s="1">
        <v>1</v>
      </c>
      <c r="M137" s="1"/>
      <c r="N137" s="1">
        <f t="shared" si="168"/>
        <v>0</v>
      </c>
      <c r="O137" s="1"/>
      <c r="P137" s="1"/>
      <c r="Q137" s="1">
        <f t="shared" si="177"/>
        <v>7.6562500000000009</v>
      </c>
      <c r="R137" s="1">
        <f t="shared" si="178"/>
        <v>0</v>
      </c>
      <c r="S137" s="1">
        <v>343</v>
      </c>
      <c r="T137" s="1"/>
      <c r="U137" s="1"/>
      <c r="V137" s="1"/>
      <c r="W137" s="1"/>
      <c r="X137" s="1"/>
      <c r="Y137" s="1"/>
      <c r="Z137" s="1"/>
      <c r="AA137" s="5"/>
    </row>
    <row r="138" spans="1:27" x14ac:dyDescent="0.3">
      <c r="A138" s="40"/>
      <c r="B138" s="37" t="s">
        <v>1</v>
      </c>
      <c r="C138" s="38">
        <v>22</v>
      </c>
      <c r="D138" s="19" t="s">
        <v>1</v>
      </c>
      <c r="E138" s="14">
        <v>22.4</v>
      </c>
      <c r="F138" s="1">
        <v>1</v>
      </c>
      <c r="G138" s="1"/>
      <c r="H138" s="1"/>
      <c r="I138" s="1"/>
      <c r="J138" s="1"/>
      <c r="K138" s="1"/>
      <c r="L138" s="1">
        <v>1</v>
      </c>
      <c r="M138" s="1"/>
      <c r="N138" s="1">
        <f t="shared" si="168"/>
        <v>0</v>
      </c>
      <c r="O138" s="1"/>
      <c r="P138" s="1"/>
      <c r="Q138" s="1">
        <f t="shared" si="177"/>
        <v>7.6562500000000009</v>
      </c>
      <c r="R138" s="1">
        <f t="shared" si="178"/>
        <v>0</v>
      </c>
      <c r="S138" s="1">
        <v>343</v>
      </c>
      <c r="T138" s="1"/>
      <c r="U138" s="1"/>
      <c r="V138" s="1"/>
      <c r="W138" s="1"/>
      <c r="X138" s="1"/>
      <c r="Y138" s="1"/>
      <c r="Z138" s="1"/>
      <c r="AA138" s="5"/>
    </row>
    <row r="139" spans="1:27" x14ac:dyDescent="0.3">
      <c r="A139" s="40"/>
      <c r="B139" s="33"/>
      <c r="C139" s="34"/>
      <c r="D139" s="20" t="s">
        <v>2</v>
      </c>
      <c r="E139" s="16">
        <v>25</v>
      </c>
      <c r="F139" s="1">
        <v>1</v>
      </c>
      <c r="G139" s="1"/>
      <c r="H139" s="1"/>
      <c r="I139" s="1"/>
      <c r="J139" s="1"/>
      <c r="K139" s="1"/>
      <c r="L139" s="1">
        <v>1</v>
      </c>
      <c r="M139" s="1"/>
      <c r="N139" s="1">
        <f t="shared" si="168"/>
        <v>0</v>
      </c>
      <c r="O139" s="1"/>
      <c r="P139" s="1"/>
      <c r="Q139" s="1">
        <f t="shared" si="177"/>
        <v>6.86</v>
      </c>
      <c r="R139" s="1">
        <f t="shared" si="178"/>
        <v>0</v>
      </c>
      <c r="S139" s="1">
        <v>343</v>
      </c>
      <c r="T139" s="1"/>
      <c r="U139" s="1" t="e">
        <f t="shared" ref="U139" si="185">L139/I139</f>
        <v>#DIV/0!</v>
      </c>
      <c r="V139" s="1" t="e">
        <f t="shared" ref="V139" si="186">ABS((U139-1)/(U139+1))</f>
        <v>#DIV/0!</v>
      </c>
      <c r="W139" s="1" t="e">
        <f t="shared" si="133"/>
        <v>#DIV/0!</v>
      </c>
      <c r="X139" s="1" t="e">
        <f t="shared" ref="X139" si="187">ABS(1-ABS(V139)^2)</f>
        <v>#DIV/0!</v>
      </c>
      <c r="Y139" s="1"/>
      <c r="Z139" s="1"/>
      <c r="AA139" s="5"/>
    </row>
    <row r="140" spans="1:27" ht="15" thickBot="1" x14ac:dyDescent="0.35">
      <c r="A140" s="40"/>
      <c r="B140" s="33"/>
      <c r="C140" s="34"/>
      <c r="D140" s="21" t="s">
        <v>3</v>
      </c>
      <c r="E140" s="18">
        <v>28.2</v>
      </c>
      <c r="F140" s="1">
        <v>1</v>
      </c>
      <c r="G140" s="1"/>
      <c r="H140" s="1"/>
      <c r="I140" s="1"/>
      <c r="J140" s="1"/>
      <c r="K140" s="1"/>
      <c r="L140" s="1">
        <v>1</v>
      </c>
      <c r="M140" s="1"/>
      <c r="N140" s="1">
        <f t="shared" si="168"/>
        <v>0</v>
      </c>
      <c r="O140" s="1"/>
      <c r="P140" s="1"/>
      <c r="Q140" s="1">
        <f t="shared" si="177"/>
        <v>6.081560283687943</v>
      </c>
      <c r="R140" s="1">
        <f t="shared" si="178"/>
        <v>0</v>
      </c>
      <c r="S140" s="1">
        <v>343</v>
      </c>
      <c r="T140" s="1"/>
      <c r="U140" s="1"/>
      <c r="V140" s="1"/>
      <c r="W140" s="1"/>
      <c r="X140" s="1"/>
      <c r="Y140" s="1"/>
      <c r="Z140" s="1"/>
      <c r="AA140" s="5"/>
    </row>
    <row r="141" spans="1:27" x14ac:dyDescent="0.3">
      <c r="A141" s="40"/>
      <c r="B141" s="33" t="s">
        <v>2</v>
      </c>
      <c r="C141" s="34">
        <v>31.5</v>
      </c>
      <c r="D141" s="19" t="s">
        <v>1</v>
      </c>
      <c r="E141" s="14">
        <v>28.2</v>
      </c>
      <c r="F141" s="1">
        <v>1</v>
      </c>
      <c r="G141" s="1"/>
      <c r="H141" s="1"/>
      <c r="I141" s="1"/>
      <c r="J141" s="1"/>
      <c r="K141" s="1"/>
      <c r="L141" s="1">
        <v>1</v>
      </c>
      <c r="M141" s="1"/>
      <c r="N141" s="1">
        <f t="shared" si="168"/>
        <v>0</v>
      </c>
      <c r="O141" s="1"/>
      <c r="P141" s="1"/>
      <c r="Q141" s="1">
        <f t="shared" si="177"/>
        <v>6.081560283687943</v>
      </c>
      <c r="R141" s="1">
        <f t="shared" si="178"/>
        <v>0</v>
      </c>
      <c r="S141" s="1">
        <v>343</v>
      </c>
      <c r="T141" s="1"/>
      <c r="U141" s="1"/>
      <c r="V141" s="1"/>
      <c r="W141" s="1"/>
      <c r="X141" s="1"/>
      <c r="Y141" s="1"/>
      <c r="Z141" s="1"/>
      <c r="AA141" s="5"/>
    </row>
    <row r="142" spans="1:27" x14ac:dyDescent="0.3">
      <c r="A142" s="40"/>
      <c r="B142" s="33"/>
      <c r="C142" s="34"/>
      <c r="D142" s="20" t="s">
        <v>2</v>
      </c>
      <c r="E142" s="16">
        <v>31.5</v>
      </c>
      <c r="F142" s="1">
        <v>1</v>
      </c>
      <c r="G142" s="1"/>
      <c r="H142" s="1"/>
      <c r="I142" s="1"/>
      <c r="J142" s="1"/>
      <c r="K142" s="1"/>
      <c r="L142" s="1">
        <v>1</v>
      </c>
      <c r="M142" s="1"/>
      <c r="N142" s="1">
        <f t="shared" si="168"/>
        <v>0</v>
      </c>
      <c r="O142" s="1"/>
      <c r="P142" s="1"/>
      <c r="Q142" s="1">
        <f t="shared" si="177"/>
        <v>5.4444444444444446</v>
      </c>
      <c r="R142" s="1">
        <f t="shared" si="178"/>
        <v>0</v>
      </c>
      <c r="S142" s="1">
        <v>343</v>
      </c>
      <c r="T142" s="1"/>
      <c r="U142" s="1" t="e">
        <f t="shared" ref="U142" si="188">L142/I142</f>
        <v>#DIV/0!</v>
      </c>
      <c r="V142" s="1" t="e">
        <f t="shared" ref="V142" si="189">ABS((U142-1)/(U142+1))</f>
        <v>#DIV/0!</v>
      </c>
      <c r="W142" s="1" t="e">
        <f t="shared" si="137"/>
        <v>#DIV/0!</v>
      </c>
      <c r="X142" s="1" t="e">
        <f t="shared" ref="X142" si="190">ABS(1-ABS(V142)^2)</f>
        <v>#DIV/0!</v>
      </c>
      <c r="Y142" s="1"/>
      <c r="Z142" s="1"/>
      <c r="AA142" s="5"/>
    </row>
    <row r="143" spans="1:27" ht="15" thickBot="1" x14ac:dyDescent="0.35">
      <c r="A143" s="40"/>
      <c r="B143" s="33"/>
      <c r="C143" s="34"/>
      <c r="D143" s="21" t="s">
        <v>3</v>
      </c>
      <c r="E143" s="18">
        <v>35.5</v>
      </c>
      <c r="F143" s="1">
        <v>1</v>
      </c>
      <c r="G143" s="1"/>
      <c r="H143" s="1"/>
      <c r="I143" s="1"/>
      <c r="J143" s="1"/>
      <c r="K143" s="1"/>
      <c r="L143" s="1">
        <v>1</v>
      </c>
      <c r="M143" s="1"/>
      <c r="N143" s="1">
        <f t="shared" si="168"/>
        <v>0</v>
      </c>
      <c r="O143" s="1"/>
      <c r="P143" s="1"/>
      <c r="Q143" s="1">
        <f t="shared" si="177"/>
        <v>4.830985915492958</v>
      </c>
      <c r="R143" s="1">
        <f t="shared" si="178"/>
        <v>0</v>
      </c>
      <c r="S143" s="1">
        <v>343</v>
      </c>
      <c r="T143" s="1"/>
      <c r="U143" s="1"/>
      <c r="V143" s="1"/>
      <c r="W143" s="1"/>
      <c r="X143" s="1"/>
      <c r="Y143" s="1"/>
      <c r="Z143" s="1"/>
      <c r="AA143" s="5"/>
    </row>
    <row r="144" spans="1:27" x14ac:dyDescent="0.3">
      <c r="A144" s="40"/>
      <c r="B144" s="33" t="s">
        <v>3</v>
      </c>
      <c r="C144" s="34">
        <v>44</v>
      </c>
      <c r="D144" s="19" t="s">
        <v>1</v>
      </c>
      <c r="E144" s="14">
        <v>35.5</v>
      </c>
      <c r="F144" s="1">
        <v>1</v>
      </c>
      <c r="G144" s="1"/>
      <c r="H144" s="1"/>
      <c r="I144" s="1"/>
      <c r="J144" s="1"/>
      <c r="K144" s="1"/>
      <c r="L144" s="1">
        <v>1</v>
      </c>
      <c r="M144" s="1"/>
      <c r="N144" s="1">
        <f t="shared" si="168"/>
        <v>0</v>
      </c>
      <c r="O144" s="1"/>
      <c r="P144" s="1"/>
      <c r="Q144" s="1">
        <f t="shared" si="177"/>
        <v>4.830985915492958</v>
      </c>
      <c r="R144" s="1">
        <f t="shared" si="178"/>
        <v>0</v>
      </c>
      <c r="S144" s="1">
        <v>343</v>
      </c>
      <c r="T144" s="1"/>
      <c r="U144" s="1"/>
      <c r="V144" s="1"/>
      <c r="W144" s="1"/>
      <c r="X144" s="1"/>
      <c r="Y144" s="1"/>
      <c r="Z144" s="1"/>
      <c r="AA144" s="5"/>
    </row>
    <row r="145" spans="1:27" x14ac:dyDescent="0.3">
      <c r="A145" s="40"/>
      <c r="B145" s="33"/>
      <c r="C145" s="34"/>
      <c r="D145" s="20" t="s">
        <v>2</v>
      </c>
      <c r="E145" s="16">
        <v>40</v>
      </c>
      <c r="F145" s="1">
        <v>1</v>
      </c>
      <c r="G145" s="1"/>
      <c r="H145" s="1"/>
      <c r="I145" s="1"/>
      <c r="J145" s="1"/>
      <c r="K145" s="1"/>
      <c r="L145" s="1">
        <v>1</v>
      </c>
      <c r="M145" s="1"/>
      <c r="N145" s="1">
        <f t="shared" si="168"/>
        <v>0</v>
      </c>
      <c r="O145" s="1"/>
      <c r="P145" s="1"/>
      <c r="Q145" s="1">
        <f t="shared" si="177"/>
        <v>4.2874999999999996</v>
      </c>
      <c r="R145" s="1">
        <f t="shared" si="178"/>
        <v>0</v>
      </c>
      <c r="S145" s="1">
        <v>343</v>
      </c>
      <c r="T145" s="1"/>
      <c r="U145" s="1" t="e">
        <f t="shared" ref="U145" si="191">L145/I145</f>
        <v>#DIV/0!</v>
      </c>
      <c r="V145" s="1" t="e">
        <f t="shared" ref="V145" si="192">ABS((U145-1)/(U145+1))</f>
        <v>#DIV/0!</v>
      </c>
      <c r="W145" s="1" t="e">
        <f t="shared" si="141"/>
        <v>#DIV/0!</v>
      </c>
      <c r="X145" s="1" t="e">
        <f t="shared" ref="X145" si="193">ABS(1-ABS(V145)^2)</f>
        <v>#DIV/0!</v>
      </c>
      <c r="Y145" s="1"/>
      <c r="Z145" s="1"/>
      <c r="AA145" s="5"/>
    </row>
    <row r="146" spans="1:27" ht="15" thickBot="1" x14ac:dyDescent="0.35">
      <c r="A146" s="40"/>
      <c r="B146" s="35"/>
      <c r="C146" s="36"/>
      <c r="D146" s="21" t="s">
        <v>3</v>
      </c>
      <c r="E146" s="18">
        <v>44.7</v>
      </c>
      <c r="F146" s="1">
        <v>1</v>
      </c>
      <c r="G146" s="1"/>
      <c r="H146" s="1"/>
      <c r="I146" s="1"/>
      <c r="J146" s="1"/>
      <c r="K146" s="1"/>
      <c r="L146" s="1">
        <v>1</v>
      </c>
      <c r="M146" s="1"/>
      <c r="N146" s="1">
        <f t="shared" si="168"/>
        <v>0</v>
      </c>
      <c r="O146" s="1"/>
      <c r="P146" s="1"/>
      <c r="Q146" s="1">
        <f t="shared" si="177"/>
        <v>3.8366890380313197</v>
      </c>
      <c r="R146" s="1">
        <f t="shared" si="178"/>
        <v>0</v>
      </c>
      <c r="S146" s="1">
        <v>343</v>
      </c>
      <c r="T146" s="1"/>
      <c r="U146" s="1"/>
      <c r="V146" s="1"/>
      <c r="W146" s="1"/>
      <c r="X146" s="1"/>
      <c r="Y146" s="1"/>
      <c r="Z146" s="1"/>
      <c r="AA146" s="5"/>
    </row>
    <row r="147" spans="1:27" x14ac:dyDescent="0.3">
      <c r="A147" s="40"/>
      <c r="B147" s="37" t="s">
        <v>1</v>
      </c>
      <c r="C147" s="38">
        <v>44</v>
      </c>
      <c r="D147" s="19" t="s">
        <v>1</v>
      </c>
      <c r="E147" s="14">
        <v>44.7</v>
      </c>
      <c r="F147" s="1">
        <v>1</v>
      </c>
      <c r="G147" s="1"/>
      <c r="H147" s="1"/>
      <c r="I147" s="1"/>
      <c r="J147" s="1"/>
      <c r="K147" s="1"/>
      <c r="L147" s="1">
        <v>1</v>
      </c>
      <c r="M147" s="1"/>
      <c r="N147" s="1">
        <f t="shared" si="168"/>
        <v>0</v>
      </c>
      <c r="O147" s="1"/>
      <c r="P147" s="1"/>
      <c r="Q147" s="1">
        <f t="shared" si="177"/>
        <v>3.8366890380313197</v>
      </c>
      <c r="R147" s="1">
        <f t="shared" si="178"/>
        <v>0</v>
      </c>
      <c r="S147" s="1">
        <v>343</v>
      </c>
      <c r="T147" s="1"/>
      <c r="U147" s="1"/>
      <c r="V147" s="1"/>
      <c r="W147" s="1"/>
      <c r="X147" s="1"/>
      <c r="Y147" s="1"/>
      <c r="Z147" s="1"/>
      <c r="AA147" s="5"/>
    </row>
    <row r="148" spans="1:27" x14ac:dyDescent="0.3">
      <c r="A148" s="40"/>
      <c r="B148" s="33"/>
      <c r="C148" s="34"/>
      <c r="D148" s="20" t="s">
        <v>2</v>
      </c>
      <c r="E148" s="16">
        <v>50</v>
      </c>
      <c r="F148" s="1">
        <v>1</v>
      </c>
      <c r="G148" s="1"/>
      <c r="H148" s="1"/>
      <c r="I148" s="1"/>
      <c r="J148" s="1"/>
      <c r="K148" s="1"/>
      <c r="L148" s="1">
        <v>1</v>
      </c>
      <c r="M148" s="1"/>
      <c r="N148" s="1">
        <f t="shared" si="168"/>
        <v>0</v>
      </c>
      <c r="O148" s="1"/>
      <c r="P148" s="1"/>
      <c r="Q148" s="1">
        <f t="shared" si="177"/>
        <v>3.43</v>
      </c>
      <c r="R148" s="1">
        <f t="shared" si="178"/>
        <v>0</v>
      </c>
      <c r="S148" s="1">
        <v>343</v>
      </c>
      <c r="T148" s="1"/>
      <c r="U148" s="1" t="e">
        <f t="shared" ref="U148" si="194">L148/I148</f>
        <v>#DIV/0!</v>
      </c>
      <c r="V148" s="1" t="e">
        <f t="shared" ref="V148" si="195">ABS((U148-1)/(U148+1))</f>
        <v>#DIV/0!</v>
      </c>
      <c r="W148" s="1" t="e">
        <f t="shared" si="146"/>
        <v>#DIV/0!</v>
      </c>
      <c r="X148" s="1" t="e">
        <f t="shared" ref="X148" si="196">ABS(1-ABS(V148)^2)</f>
        <v>#DIV/0!</v>
      </c>
      <c r="Y148" s="1"/>
      <c r="Z148" s="1"/>
      <c r="AA148" s="5"/>
    </row>
    <row r="149" spans="1:27" ht="15" thickBot="1" x14ac:dyDescent="0.35">
      <c r="A149" s="40"/>
      <c r="B149" s="33"/>
      <c r="C149" s="34"/>
      <c r="D149" s="21" t="s">
        <v>3</v>
      </c>
      <c r="E149" s="18">
        <v>56.2</v>
      </c>
      <c r="F149" s="1">
        <v>1</v>
      </c>
      <c r="G149" s="1"/>
      <c r="H149" s="1"/>
      <c r="I149" s="1"/>
      <c r="J149" s="1"/>
      <c r="K149" s="1"/>
      <c r="L149" s="1">
        <v>1</v>
      </c>
      <c r="M149" s="1"/>
      <c r="N149" s="1">
        <f t="shared" si="168"/>
        <v>0</v>
      </c>
      <c r="O149" s="1"/>
      <c r="P149" s="1"/>
      <c r="Q149" s="1">
        <f t="shared" si="177"/>
        <v>3.0516014234875444</v>
      </c>
      <c r="R149" s="1">
        <f t="shared" si="178"/>
        <v>0</v>
      </c>
      <c r="S149" s="1">
        <v>343</v>
      </c>
      <c r="T149" s="1"/>
      <c r="U149" s="1"/>
      <c r="V149" s="1"/>
      <c r="W149" s="1"/>
      <c r="X149" s="1"/>
      <c r="Y149" s="1"/>
      <c r="Z149" s="1"/>
      <c r="AA149" s="5"/>
    </row>
    <row r="150" spans="1:27" x14ac:dyDescent="0.3">
      <c r="A150" s="40"/>
      <c r="B150" s="33" t="s">
        <v>2</v>
      </c>
      <c r="C150" s="34">
        <v>63</v>
      </c>
      <c r="D150" s="19" t="s">
        <v>1</v>
      </c>
      <c r="E150" s="14">
        <v>56.2</v>
      </c>
      <c r="F150" s="1">
        <v>1</v>
      </c>
      <c r="G150" s="1"/>
      <c r="H150" s="1"/>
      <c r="I150" s="1"/>
      <c r="J150" s="1"/>
      <c r="K150" s="1"/>
      <c r="L150" s="1">
        <v>1</v>
      </c>
      <c r="M150" s="1"/>
      <c r="N150" s="1">
        <f t="shared" si="168"/>
        <v>0</v>
      </c>
      <c r="O150" s="1"/>
      <c r="P150" s="1"/>
      <c r="Q150" s="1">
        <f t="shared" si="177"/>
        <v>3.0516014234875444</v>
      </c>
      <c r="R150" s="1">
        <f t="shared" si="178"/>
        <v>0</v>
      </c>
      <c r="S150" s="1">
        <v>343</v>
      </c>
      <c r="T150" s="1"/>
      <c r="U150" s="1"/>
      <c r="V150" s="1"/>
      <c r="W150" s="1"/>
      <c r="X150" s="1"/>
      <c r="Y150" s="1"/>
      <c r="Z150" s="1"/>
      <c r="AA150" s="5"/>
    </row>
    <row r="151" spans="1:27" x14ac:dyDescent="0.3">
      <c r="A151" s="40"/>
      <c r="B151" s="33"/>
      <c r="C151" s="34"/>
      <c r="D151" s="20" t="s">
        <v>2</v>
      </c>
      <c r="E151" s="16">
        <v>63</v>
      </c>
      <c r="F151" s="1">
        <v>1</v>
      </c>
      <c r="G151" s="1"/>
      <c r="H151" s="1"/>
      <c r="I151" s="1"/>
      <c r="J151" s="1"/>
      <c r="K151" s="1"/>
      <c r="L151" s="1">
        <v>1</v>
      </c>
      <c r="M151" s="1"/>
      <c r="N151" s="1">
        <f t="shared" si="168"/>
        <v>0</v>
      </c>
      <c r="O151" s="1"/>
      <c r="P151" s="1"/>
      <c r="Q151" s="1">
        <f t="shared" si="177"/>
        <v>2.7222222222222223</v>
      </c>
      <c r="R151" s="1">
        <f t="shared" si="178"/>
        <v>0</v>
      </c>
      <c r="S151" s="1">
        <v>343</v>
      </c>
      <c r="T151" s="1"/>
      <c r="U151" s="1" t="e">
        <f t="shared" ref="U151" si="197">L151/I151</f>
        <v>#DIV/0!</v>
      </c>
      <c r="V151" s="1" t="e">
        <f t="shared" ref="V151:V187" si="198">ABS((U151-1)/(U151+1))</f>
        <v>#DIV/0!</v>
      </c>
      <c r="W151" s="1" t="e">
        <f t="shared" si="150"/>
        <v>#DIV/0!</v>
      </c>
      <c r="X151" s="1" t="e">
        <f t="shared" ref="X151" si="199">ABS(1-ABS(V151)^2)</f>
        <v>#DIV/0!</v>
      </c>
      <c r="Y151" s="1"/>
      <c r="Z151" s="1"/>
      <c r="AA151" s="5"/>
    </row>
    <row r="152" spans="1:27" ht="15" thickBot="1" x14ac:dyDescent="0.35">
      <c r="A152" s="40"/>
      <c r="B152" s="33"/>
      <c r="C152" s="34"/>
      <c r="D152" s="21" t="s">
        <v>3</v>
      </c>
      <c r="E152" s="18">
        <v>70.8</v>
      </c>
      <c r="F152" s="1">
        <v>1</v>
      </c>
      <c r="G152" s="1"/>
      <c r="H152" s="1"/>
      <c r="I152" s="1"/>
      <c r="J152" s="1"/>
      <c r="K152" s="1"/>
      <c r="L152" s="1">
        <v>1</v>
      </c>
      <c r="M152" s="1"/>
      <c r="N152" s="1">
        <f t="shared" si="168"/>
        <v>0</v>
      </c>
      <c r="O152" s="1"/>
      <c r="P152" s="1"/>
      <c r="Q152" s="1">
        <f t="shared" si="177"/>
        <v>2.4223163841807911</v>
      </c>
      <c r="R152" s="1">
        <f t="shared" si="178"/>
        <v>0</v>
      </c>
      <c r="S152" s="1">
        <v>343</v>
      </c>
      <c r="T152" s="1"/>
      <c r="U152" s="1"/>
      <c r="V152" s="1"/>
      <c r="W152" s="1"/>
      <c r="X152" s="1"/>
      <c r="Y152" s="1"/>
      <c r="Z152" s="1"/>
      <c r="AA152" s="5"/>
    </row>
    <row r="153" spans="1:27" x14ac:dyDescent="0.3">
      <c r="A153" s="40"/>
      <c r="B153" s="33" t="s">
        <v>3</v>
      </c>
      <c r="C153" s="34">
        <v>88</v>
      </c>
      <c r="D153" s="19" t="s">
        <v>1</v>
      </c>
      <c r="E153" s="14">
        <v>70.8</v>
      </c>
      <c r="F153" s="1">
        <v>1</v>
      </c>
      <c r="G153" s="1"/>
      <c r="H153" s="1"/>
      <c r="I153" s="1"/>
      <c r="J153" s="1"/>
      <c r="K153" s="1"/>
      <c r="L153" s="1">
        <v>1</v>
      </c>
      <c r="M153" s="1"/>
      <c r="N153" s="1">
        <f t="shared" si="168"/>
        <v>0</v>
      </c>
      <c r="O153" s="1"/>
      <c r="P153" s="1"/>
      <c r="Q153" s="1">
        <f t="shared" si="177"/>
        <v>2.4223163841807911</v>
      </c>
      <c r="R153" s="1">
        <f t="shared" si="178"/>
        <v>0</v>
      </c>
      <c r="S153" s="1">
        <v>343</v>
      </c>
      <c r="T153" s="1"/>
      <c r="U153" s="1"/>
      <c r="V153" s="1"/>
      <c r="W153" s="1"/>
      <c r="X153" s="1"/>
      <c r="Y153" s="1"/>
      <c r="Z153" s="1"/>
      <c r="AA153" s="5"/>
    </row>
    <row r="154" spans="1:27" x14ac:dyDescent="0.3">
      <c r="A154" s="40"/>
      <c r="B154" s="33"/>
      <c r="C154" s="34"/>
      <c r="D154" s="20" t="s">
        <v>2</v>
      </c>
      <c r="E154" s="16">
        <v>80</v>
      </c>
      <c r="F154" s="1">
        <v>1</v>
      </c>
      <c r="G154" s="1"/>
      <c r="H154" s="1"/>
      <c r="I154" s="1"/>
      <c r="J154" s="1"/>
      <c r="K154" s="1"/>
      <c r="L154" s="1">
        <v>1</v>
      </c>
      <c r="M154" s="1"/>
      <c r="N154" s="1">
        <f t="shared" si="168"/>
        <v>0</v>
      </c>
      <c r="O154" s="1"/>
      <c r="P154" s="1"/>
      <c r="Q154" s="1">
        <f t="shared" si="177"/>
        <v>2.1437499999999998</v>
      </c>
      <c r="R154" s="1">
        <f t="shared" si="178"/>
        <v>0</v>
      </c>
      <c r="S154" s="1">
        <v>343</v>
      </c>
      <c r="T154" s="1"/>
      <c r="U154" s="1" t="e">
        <f t="shared" ref="U154" si="200">L154/I154</f>
        <v>#DIV/0!</v>
      </c>
      <c r="V154" s="1" t="e">
        <f t="shared" ref="V154:V190" si="201">ABS((U154-1)/(U154+1))</f>
        <v>#DIV/0!</v>
      </c>
      <c r="W154" s="1" t="e">
        <f t="shared" si="154"/>
        <v>#DIV/0!</v>
      </c>
      <c r="X154" s="1" t="e">
        <f t="shared" ref="X154" si="202">ABS(1-ABS(V154)^2)</f>
        <v>#DIV/0!</v>
      </c>
      <c r="Y154" s="1"/>
      <c r="Z154" s="1"/>
      <c r="AA154" s="5"/>
    </row>
    <row r="155" spans="1:27" ht="15" thickBot="1" x14ac:dyDescent="0.35">
      <c r="A155" s="40"/>
      <c r="B155" s="35"/>
      <c r="C155" s="36"/>
      <c r="D155" s="21" t="s">
        <v>3</v>
      </c>
      <c r="E155" s="18">
        <v>89.1</v>
      </c>
      <c r="F155" s="1">
        <v>1</v>
      </c>
      <c r="G155" s="1"/>
      <c r="H155" s="1"/>
      <c r="I155" s="1"/>
      <c r="J155" s="1"/>
      <c r="K155" s="1"/>
      <c r="L155" s="1">
        <v>1</v>
      </c>
      <c r="M155" s="1"/>
      <c r="N155" s="1">
        <f t="shared" si="168"/>
        <v>0</v>
      </c>
      <c r="O155" s="1"/>
      <c r="P155" s="1"/>
      <c r="Q155" s="1">
        <f t="shared" si="177"/>
        <v>1.9248035914702584</v>
      </c>
      <c r="R155" s="1">
        <f t="shared" si="178"/>
        <v>0</v>
      </c>
      <c r="S155" s="1">
        <v>343</v>
      </c>
      <c r="T155" s="1"/>
      <c r="U155" s="1"/>
      <c r="V155" s="1"/>
      <c r="W155" s="1"/>
      <c r="X155" s="1"/>
      <c r="Y155" s="1"/>
      <c r="Z155" s="1"/>
      <c r="AA155" s="5"/>
    </row>
    <row r="156" spans="1:27" x14ac:dyDescent="0.3">
      <c r="A156" s="40"/>
      <c r="B156" s="37" t="s">
        <v>1</v>
      </c>
      <c r="C156" s="38">
        <v>88</v>
      </c>
      <c r="D156" s="19" t="s">
        <v>1</v>
      </c>
      <c r="E156" s="14">
        <v>89.1</v>
      </c>
      <c r="F156" s="1" t="s">
        <v>38</v>
      </c>
      <c r="G156" s="1"/>
      <c r="H156" s="1"/>
      <c r="I156" s="1"/>
      <c r="J156" s="1"/>
      <c r="K156" s="1"/>
      <c r="L156" s="1">
        <v>1</v>
      </c>
      <c r="M156" s="1"/>
      <c r="N156" s="1">
        <f t="shared" si="168"/>
        <v>0</v>
      </c>
      <c r="O156" s="1"/>
      <c r="P156" s="1"/>
      <c r="Q156" s="1">
        <f t="shared" si="177"/>
        <v>1.9248035914702584</v>
      </c>
      <c r="R156" s="1">
        <f t="shared" si="178"/>
        <v>0</v>
      </c>
      <c r="S156" s="1">
        <v>343</v>
      </c>
      <c r="T156" s="1"/>
      <c r="U156" s="1"/>
      <c r="V156" s="1"/>
      <c r="W156" s="1"/>
      <c r="X156" s="1"/>
      <c r="Y156" s="1"/>
      <c r="Z156" s="1"/>
      <c r="AA156" s="5"/>
    </row>
    <row r="157" spans="1:27" x14ac:dyDescent="0.3">
      <c r="A157" s="40"/>
      <c r="B157" s="33"/>
      <c r="C157" s="34"/>
      <c r="D157" s="20" t="s">
        <v>2</v>
      </c>
      <c r="E157" s="16">
        <v>100</v>
      </c>
      <c r="F157" s="1">
        <v>-5</v>
      </c>
      <c r="G157" s="1"/>
      <c r="H157" s="1">
        <v>-5</v>
      </c>
      <c r="I157" s="1">
        <v>-86</v>
      </c>
      <c r="J157" s="1"/>
      <c r="K157" s="1">
        <v>857</v>
      </c>
      <c r="L157" s="1">
        <v>1</v>
      </c>
      <c r="M157" s="1"/>
      <c r="N157" s="1">
        <f t="shared" si="168"/>
        <v>428.5</v>
      </c>
      <c r="O157" s="1"/>
      <c r="P157" s="1"/>
      <c r="Q157" s="1">
        <f t="shared" si="177"/>
        <v>1.7150000000000001</v>
      </c>
      <c r="R157" s="1">
        <f t="shared" si="178"/>
        <v>-857</v>
      </c>
      <c r="S157" s="1">
        <v>343</v>
      </c>
      <c r="T157" s="1"/>
      <c r="U157" s="1">
        <f t="shared" ref="U157" si="203">L157/I157</f>
        <v>-1.1627906976744186E-2</v>
      </c>
      <c r="V157" s="1">
        <f t="shared" ref="V157:V193" si="204">ABS((U157-1)/(U157+1))</f>
        <v>1.023529411764706</v>
      </c>
      <c r="W157" s="1">
        <f t="shared" ref="W157" si="205">ABS(4/(U157+(1/U157)+2))</f>
        <v>4.7612456747404844E-2</v>
      </c>
      <c r="X157" s="1">
        <f t="shared" ref="X157" si="206">ABS(1-ABS(V157)^2)</f>
        <v>4.7612456747405218E-2</v>
      </c>
      <c r="Y157" s="1"/>
      <c r="Z157" s="1"/>
      <c r="AA157" s="5"/>
    </row>
    <row r="158" spans="1:27" ht="15" thickBot="1" x14ac:dyDescent="0.35">
      <c r="A158" s="40"/>
      <c r="B158" s="33"/>
      <c r="C158" s="34"/>
      <c r="D158" s="21" t="s">
        <v>3</v>
      </c>
      <c r="E158" s="18">
        <v>112</v>
      </c>
      <c r="F158" s="1">
        <v>1</v>
      </c>
      <c r="G158" s="1"/>
      <c r="H158" s="1"/>
      <c r="I158" s="1"/>
      <c r="J158" s="1"/>
      <c r="K158" s="1"/>
      <c r="L158" s="1">
        <v>1</v>
      </c>
      <c r="M158" s="1"/>
      <c r="N158" s="1">
        <f t="shared" si="168"/>
        <v>0</v>
      </c>
      <c r="O158" s="1"/>
      <c r="P158" s="1"/>
      <c r="Q158" s="1">
        <f t="shared" si="177"/>
        <v>1.53125</v>
      </c>
      <c r="R158" s="1">
        <f t="shared" si="178"/>
        <v>0</v>
      </c>
      <c r="S158" s="1">
        <v>343</v>
      </c>
      <c r="T158" s="1"/>
      <c r="U158" s="1"/>
      <c r="V158" s="1"/>
      <c r="W158" s="1"/>
      <c r="X158" s="1"/>
      <c r="Y158" s="1"/>
      <c r="Z158" s="1"/>
      <c r="AA158" s="5"/>
    </row>
    <row r="159" spans="1:27" x14ac:dyDescent="0.3">
      <c r="A159" s="40"/>
      <c r="B159" s="33" t="s">
        <v>2</v>
      </c>
      <c r="C159" s="34">
        <v>125</v>
      </c>
      <c r="D159" s="19" t="s">
        <v>1</v>
      </c>
      <c r="E159" s="14">
        <v>112</v>
      </c>
      <c r="F159" s="1" t="s">
        <v>34</v>
      </c>
      <c r="G159" s="1"/>
      <c r="H159" s="1"/>
      <c r="I159" s="1"/>
      <c r="J159" s="1"/>
      <c r="K159" s="1"/>
      <c r="L159" s="1">
        <v>1</v>
      </c>
      <c r="M159" s="1"/>
      <c r="N159" s="1">
        <f t="shared" si="168"/>
        <v>0</v>
      </c>
      <c r="O159" s="1"/>
      <c r="P159" s="1"/>
      <c r="Q159" s="1">
        <f t="shared" si="177"/>
        <v>1.53125</v>
      </c>
      <c r="R159" s="1">
        <f t="shared" si="178"/>
        <v>0</v>
      </c>
      <c r="S159" s="1">
        <v>343</v>
      </c>
      <c r="T159" s="1"/>
      <c r="U159" s="1"/>
      <c r="V159" s="1"/>
      <c r="W159" s="1"/>
      <c r="X159" s="1"/>
      <c r="Y159" s="1"/>
      <c r="Z159" s="1"/>
      <c r="AA159" s="5"/>
    </row>
    <row r="160" spans="1:27" x14ac:dyDescent="0.3">
      <c r="A160" s="40"/>
      <c r="B160" s="33"/>
      <c r="C160" s="34"/>
      <c r="D160" s="20" t="s">
        <v>2</v>
      </c>
      <c r="E160" s="16">
        <v>125</v>
      </c>
      <c r="F160" s="1">
        <v>1</v>
      </c>
      <c r="G160" s="1"/>
      <c r="H160" s="1">
        <v>-5</v>
      </c>
      <c r="I160" s="1">
        <v>-44.5</v>
      </c>
      <c r="J160" s="1"/>
      <c r="K160" s="1">
        <v>682</v>
      </c>
      <c r="L160" s="1">
        <v>1</v>
      </c>
      <c r="M160" s="1"/>
      <c r="N160" s="1">
        <f t="shared" si="168"/>
        <v>341</v>
      </c>
      <c r="O160" s="1"/>
      <c r="P160" s="1"/>
      <c r="Q160" s="1">
        <f t="shared" si="177"/>
        <v>1.3720000000000001</v>
      </c>
      <c r="R160" s="1">
        <f t="shared" si="178"/>
        <v>-682</v>
      </c>
      <c r="S160" s="1">
        <v>343</v>
      </c>
      <c r="T160" s="1"/>
      <c r="U160" s="1">
        <f t="shared" ref="U160" si="207">L160/I160</f>
        <v>-2.247191011235955E-2</v>
      </c>
      <c r="V160" s="1">
        <f t="shared" ref="V160:V196" si="208">ABS((U160-1)/(U160+1))</f>
        <v>1.045977011494253</v>
      </c>
      <c r="W160" s="1">
        <f t="shared" ref="W160:W211" si="209">ABS(4/(U160+(1/U160)+2))</f>
        <v>9.4067908574448411E-2</v>
      </c>
      <c r="X160" s="1">
        <f t="shared" ref="X160" si="210">ABS(1-ABS(V160)^2)</f>
        <v>9.4067908574448689E-2</v>
      </c>
      <c r="Y160" s="1"/>
      <c r="Z160" s="1"/>
      <c r="AA160" s="5"/>
    </row>
    <row r="161" spans="1:27" ht="15" thickBot="1" x14ac:dyDescent="0.35">
      <c r="A161" s="40"/>
      <c r="B161" s="33"/>
      <c r="C161" s="34"/>
      <c r="D161" s="21" t="s">
        <v>3</v>
      </c>
      <c r="E161" s="18">
        <v>141</v>
      </c>
      <c r="F161" s="1">
        <v>1</v>
      </c>
      <c r="G161" s="1"/>
      <c r="H161" s="1"/>
      <c r="I161" s="1"/>
      <c r="J161" s="1"/>
      <c r="K161" s="1"/>
      <c r="L161" s="1">
        <v>1</v>
      </c>
      <c r="M161" s="1"/>
      <c r="N161" s="1">
        <f t="shared" si="168"/>
        <v>0</v>
      </c>
      <c r="O161" s="1"/>
      <c r="P161" s="1"/>
      <c r="Q161" s="1">
        <f t="shared" si="177"/>
        <v>1.2163120567375887</v>
      </c>
      <c r="R161" s="1">
        <f t="shared" si="178"/>
        <v>0</v>
      </c>
      <c r="S161" s="1">
        <v>343</v>
      </c>
      <c r="T161" s="1"/>
      <c r="U161" s="1"/>
      <c r="V161" s="1"/>
      <c r="W161" s="1"/>
      <c r="X161" s="1"/>
      <c r="Y161" s="1"/>
      <c r="Z161" s="1"/>
      <c r="AA161" s="5"/>
    </row>
    <row r="162" spans="1:27" x14ac:dyDescent="0.3">
      <c r="A162" s="40"/>
      <c r="B162" s="33" t="s">
        <v>3</v>
      </c>
      <c r="C162" s="34">
        <v>177</v>
      </c>
      <c r="D162" s="19" t="s">
        <v>1</v>
      </c>
      <c r="E162" s="14">
        <v>141</v>
      </c>
      <c r="F162" s="1" t="s">
        <v>34</v>
      </c>
      <c r="G162" s="1"/>
      <c r="H162" s="1"/>
      <c r="I162" s="1"/>
      <c r="J162" s="1"/>
      <c r="K162" s="1"/>
      <c r="L162" s="1">
        <v>1</v>
      </c>
      <c r="M162" s="1"/>
      <c r="N162" s="1">
        <f t="shared" si="168"/>
        <v>0</v>
      </c>
      <c r="O162" s="1"/>
      <c r="P162" s="1"/>
      <c r="Q162" s="1">
        <f t="shared" si="177"/>
        <v>1.2163120567375887</v>
      </c>
      <c r="R162" s="1">
        <f t="shared" si="178"/>
        <v>0</v>
      </c>
      <c r="S162" s="1">
        <v>343</v>
      </c>
      <c r="T162" s="1"/>
      <c r="U162" s="1"/>
      <c r="V162" s="1"/>
      <c r="W162" s="1"/>
      <c r="X162" s="1"/>
      <c r="Y162" s="1"/>
      <c r="Z162" s="1"/>
      <c r="AA162" s="5"/>
    </row>
    <row r="163" spans="1:27" x14ac:dyDescent="0.3">
      <c r="A163" s="40"/>
      <c r="B163" s="33"/>
      <c r="C163" s="34"/>
      <c r="D163" s="20" t="s">
        <v>2</v>
      </c>
      <c r="E163" s="16">
        <v>160</v>
      </c>
      <c r="F163" s="1">
        <v>1</v>
      </c>
      <c r="G163" s="1"/>
      <c r="H163" s="1">
        <v>-5</v>
      </c>
      <c r="I163" s="1">
        <v>-38</v>
      </c>
      <c r="J163" s="1"/>
      <c r="K163" s="1">
        <v>522</v>
      </c>
      <c r="L163" s="1">
        <v>1</v>
      </c>
      <c r="M163" s="1"/>
      <c r="N163" s="1">
        <f t="shared" si="168"/>
        <v>261</v>
      </c>
      <c r="O163" s="1"/>
      <c r="P163" s="1"/>
      <c r="Q163" s="1">
        <f t="shared" si="177"/>
        <v>1.0718749999999999</v>
      </c>
      <c r="R163" s="1">
        <f t="shared" si="178"/>
        <v>-522</v>
      </c>
      <c r="S163" s="1">
        <v>343</v>
      </c>
      <c r="T163" s="1"/>
      <c r="U163" s="1">
        <f t="shared" ref="U163" si="211">L163/I163</f>
        <v>-2.6315789473684209E-2</v>
      </c>
      <c r="V163" s="1">
        <f t="shared" ref="V163:V199" si="212">ABS((U163-1)/(U163+1))</f>
        <v>1.0540540540540542</v>
      </c>
      <c r="W163" s="1">
        <f t="shared" ref="W163:W214" si="213">ABS(4/(U163+(1/U163)+2))</f>
        <v>0.11102994886778671</v>
      </c>
      <c r="X163" s="1">
        <f t="shared" ref="X163" si="214">ABS(1-ABS(V163)^2)</f>
        <v>0.11102994886778705</v>
      </c>
      <c r="Y163" s="1"/>
      <c r="Z163" s="1"/>
      <c r="AA163" s="5"/>
    </row>
    <row r="164" spans="1:27" ht="15" thickBot="1" x14ac:dyDescent="0.35">
      <c r="A164" s="40"/>
      <c r="B164" s="35"/>
      <c r="C164" s="36"/>
      <c r="D164" s="21" t="s">
        <v>3</v>
      </c>
      <c r="E164" s="18">
        <v>178</v>
      </c>
      <c r="F164" s="1">
        <v>1</v>
      </c>
      <c r="G164" s="1"/>
      <c r="H164" s="1"/>
      <c r="I164" s="1"/>
      <c r="J164" s="1"/>
      <c r="K164" s="1"/>
      <c r="L164" s="1">
        <v>1</v>
      </c>
      <c r="M164" s="1"/>
      <c r="N164" s="1">
        <f t="shared" si="168"/>
        <v>0</v>
      </c>
      <c r="O164" s="1"/>
      <c r="P164" s="1"/>
      <c r="Q164" s="1">
        <f t="shared" si="177"/>
        <v>0.9634831460674157</v>
      </c>
      <c r="R164" s="1">
        <f t="shared" si="178"/>
        <v>0</v>
      </c>
      <c r="S164" s="1">
        <v>343</v>
      </c>
      <c r="T164" s="1"/>
      <c r="U164" s="1"/>
      <c r="V164" s="1"/>
      <c r="W164" s="1"/>
      <c r="X164" s="1"/>
      <c r="Y164" s="1"/>
      <c r="Z164" s="1"/>
      <c r="AA164" s="5"/>
    </row>
    <row r="165" spans="1:27" x14ac:dyDescent="0.3">
      <c r="A165" s="40"/>
      <c r="B165" s="37" t="s">
        <v>1</v>
      </c>
      <c r="C165" s="38">
        <v>177</v>
      </c>
      <c r="D165" s="19" t="s">
        <v>1</v>
      </c>
      <c r="E165" s="14">
        <v>178</v>
      </c>
      <c r="F165" s="1" t="s">
        <v>34</v>
      </c>
      <c r="G165" s="1"/>
      <c r="H165" s="1"/>
      <c r="I165" s="1"/>
      <c r="J165" s="1"/>
      <c r="K165" s="1"/>
      <c r="L165" s="1">
        <v>1</v>
      </c>
      <c r="M165" s="1"/>
      <c r="N165" s="1">
        <f t="shared" si="168"/>
        <v>0</v>
      </c>
      <c r="O165" s="1"/>
      <c r="P165" s="1"/>
      <c r="Q165" s="1">
        <f t="shared" si="177"/>
        <v>0.9634831460674157</v>
      </c>
      <c r="R165" s="1">
        <f t="shared" si="178"/>
        <v>0</v>
      </c>
      <c r="S165" s="1">
        <v>343</v>
      </c>
      <c r="T165" s="1"/>
      <c r="U165" s="1"/>
      <c r="V165" s="1"/>
      <c r="W165" s="1"/>
      <c r="X165" s="1"/>
      <c r="Y165" s="1"/>
      <c r="Z165" s="1"/>
      <c r="AA165" s="5"/>
    </row>
    <row r="166" spans="1:27" x14ac:dyDescent="0.3">
      <c r="A166" s="40"/>
      <c r="B166" s="33"/>
      <c r="C166" s="34"/>
      <c r="D166" s="20" t="s">
        <v>2</v>
      </c>
      <c r="E166" s="16">
        <v>200</v>
      </c>
      <c r="F166" s="1">
        <v>1</v>
      </c>
      <c r="G166" s="1"/>
      <c r="H166" s="1">
        <v>-5</v>
      </c>
      <c r="I166" s="1">
        <v>-42</v>
      </c>
      <c r="J166" s="1"/>
      <c r="K166" s="1">
        <v>414</v>
      </c>
      <c r="L166" s="1">
        <v>1</v>
      </c>
      <c r="M166" s="1"/>
      <c r="N166" s="1">
        <f t="shared" si="168"/>
        <v>207</v>
      </c>
      <c r="O166" s="1"/>
      <c r="P166" s="1"/>
      <c r="Q166" s="1">
        <f t="shared" si="177"/>
        <v>0.85750000000000004</v>
      </c>
      <c r="R166" s="1">
        <f t="shared" si="178"/>
        <v>-414</v>
      </c>
      <c r="S166" s="1">
        <v>343</v>
      </c>
      <c r="T166" s="1"/>
      <c r="U166" s="1">
        <f t="shared" ref="U166" si="215">L166/I166</f>
        <v>-2.3809523809523808E-2</v>
      </c>
      <c r="V166" s="1">
        <f t="shared" ref="V166:V202" si="216">ABS((U166-1)/(U166+1))</f>
        <v>1.0487804878048781</v>
      </c>
      <c r="W166" s="1">
        <f t="shared" ref="W166:W217" si="217">ABS(4/(U166+(1/U166)+2))</f>
        <v>9.9940511600237952E-2</v>
      </c>
      <c r="X166" s="1">
        <f t="shared" ref="X166" si="218">ABS(1-ABS(V166)^2)</f>
        <v>9.9940511600238091E-2</v>
      </c>
      <c r="Y166" s="1"/>
      <c r="Z166" s="1"/>
      <c r="AA166" s="5"/>
    </row>
    <row r="167" spans="1:27" ht="15" thickBot="1" x14ac:dyDescent="0.35">
      <c r="A167" s="40"/>
      <c r="B167" s="33"/>
      <c r="C167" s="34"/>
      <c r="D167" s="21" t="s">
        <v>3</v>
      </c>
      <c r="E167" s="18">
        <v>224</v>
      </c>
      <c r="F167" s="1">
        <v>1</v>
      </c>
      <c r="G167" s="1"/>
      <c r="H167" s="1"/>
      <c r="I167" s="1"/>
      <c r="J167" s="1"/>
      <c r="K167" s="1"/>
      <c r="L167" s="1">
        <v>1</v>
      </c>
      <c r="M167" s="1"/>
      <c r="N167" s="1">
        <f t="shared" si="168"/>
        <v>0</v>
      </c>
      <c r="O167" s="1"/>
      <c r="P167" s="1"/>
      <c r="Q167" s="1">
        <f t="shared" si="177"/>
        <v>0.765625</v>
      </c>
      <c r="R167" s="1">
        <f t="shared" si="178"/>
        <v>0</v>
      </c>
      <c r="S167" s="1">
        <v>343</v>
      </c>
      <c r="T167" s="1"/>
      <c r="U167" s="1"/>
      <c r="V167" s="1"/>
      <c r="W167" s="1"/>
      <c r="X167" s="1"/>
      <c r="Y167" s="1"/>
      <c r="Z167" s="1"/>
      <c r="AA167" s="5"/>
    </row>
    <row r="168" spans="1:27" x14ac:dyDescent="0.3">
      <c r="A168" s="40"/>
      <c r="B168" s="33" t="s">
        <v>2</v>
      </c>
      <c r="C168" s="34">
        <v>250</v>
      </c>
      <c r="D168" s="19" t="s">
        <v>1</v>
      </c>
      <c r="E168" s="14">
        <v>224</v>
      </c>
      <c r="F168" s="1" t="s">
        <v>34</v>
      </c>
      <c r="G168" s="1"/>
      <c r="H168" s="1"/>
      <c r="I168" s="1"/>
      <c r="J168" s="1"/>
      <c r="K168" s="1"/>
      <c r="L168" s="1">
        <v>1</v>
      </c>
      <c r="M168" s="1"/>
      <c r="N168" s="1">
        <f t="shared" si="168"/>
        <v>0</v>
      </c>
      <c r="O168" s="1"/>
      <c r="P168" s="1"/>
      <c r="Q168" s="1">
        <f t="shared" si="177"/>
        <v>0.765625</v>
      </c>
      <c r="R168" s="1">
        <f t="shared" si="178"/>
        <v>0</v>
      </c>
      <c r="S168" s="1">
        <v>343</v>
      </c>
      <c r="T168" s="1"/>
      <c r="U168" s="1"/>
      <c r="V168" s="1"/>
      <c r="W168" s="1"/>
      <c r="X168" s="1"/>
      <c r="Y168" s="1"/>
      <c r="Z168" s="1"/>
      <c r="AA168" s="5"/>
    </row>
    <row r="169" spans="1:27" x14ac:dyDescent="0.3">
      <c r="A169" s="40"/>
      <c r="B169" s="33"/>
      <c r="C169" s="34"/>
      <c r="D169" s="20" t="s">
        <v>2</v>
      </c>
      <c r="E169" s="16">
        <v>250</v>
      </c>
      <c r="F169" s="1">
        <v>1</v>
      </c>
      <c r="G169" s="1"/>
      <c r="H169" s="1">
        <v>-5</v>
      </c>
      <c r="I169" s="1">
        <v>-41</v>
      </c>
      <c r="J169" s="1"/>
      <c r="K169" s="1">
        <v>329</v>
      </c>
      <c r="L169" s="1">
        <v>1</v>
      </c>
      <c r="M169" s="1"/>
      <c r="N169" s="1">
        <f t="shared" si="168"/>
        <v>164.5</v>
      </c>
      <c r="O169" s="1"/>
      <c r="P169" s="1"/>
      <c r="Q169" s="1">
        <f t="shared" si="177"/>
        <v>0.68600000000000005</v>
      </c>
      <c r="R169" s="1">
        <f t="shared" si="178"/>
        <v>-329</v>
      </c>
      <c r="S169" s="1">
        <v>343</v>
      </c>
      <c r="T169" s="1"/>
      <c r="U169" s="1">
        <f t="shared" ref="U169" si="219">L169/I169</f>
        <v>-2.4390243902439025E-2</v>
      </c>
      <c r="V169" s="1">
        <f t="shared" ref="V169:V205" si="220">ABS((U169-1)/(U169+1))</f>
        <v>1.05</v>
      </c>
      <c r="W169" s="1">
        <f t="shared" ref="W169:W220" si="221">ABS(4/(U169+(1/U169)+2))</f>
        <v>0.10250000000000001</v>
      </c>
      <c r="X169" s="1">
        <f t="shared" ref="X169" si="222">ABS(1-ABS(V169)^2)</f>
        <v>0.10250000000000004</v>
      </c>
      <c r="Y169" s="1"/>
      <c r="Z169" s="1"/>
      <c r="AA169" s="5"/>
    </row>
    <row r="170" spans="1:27" ht="15" thickBot="1" x14ac:dyDescent="0.35">
      <c r="A170" s="40"/>
      <c r="B170" s="33"/>
      <c r="C170" s="34"/>
      <c r="D170" s="21" t="s">
        <v>3</v>
      </c>
      <c r="E170" s="18">
        <v>282</v>
      </c>
      <c r="F170" s="1">
        <v>1</v>
      </c>
      <c r="G170" s="1"/>
      <c r="H170" s="1"/>
      <c r="I170" s="1"/>
      <c r="J170" s="1"/>
      <c r="K170" s="1"/>
      <c r="L170" s="1">
        <v>1</v>
      </c>
      <c r="M170" s="1"/>
      <c r="N170" s="1">
        <f t="shared" si="168"/>
        <v>0</v>
      </c>
      <c r="O170" s="1"/>
      <c r="P170" s="1"/>
      <c r="Q170" s="1">
        <f t="shared" si="177"/>
        <v>0.60815602836879434</v>
      </c>
      <c r="R170" s="1">
        <f t="shared" si="178"/>
        <v>0</v>
      </c>
      <c r="S170" s="1">
        <v>343</v>
      </c>
      <c r="T170" s="1"/>
      <c r="U170" s="1"/>
      <c r="V170" s="1"/>
      <c r="W170" s="1"/>
      <c r="X170" s="1"/>
      <c r="Y170" s="1"/>
      <c r="Z170" s="1"/>
      <c r="AA170" s="5"/>
    </row>
    <row r="171" spans="1:27" x14ac:dyDescent="0.3">
      <c r="A171" s="40"/>
      <c r="B171" s="33" t="s">
        <v>3</v>
      </c>
      <c r="C171" s="34">
        <v>355</v>
      </c>
      <c r="D171" s="19" t="s">
        <v>1</v>
      </c>
      <c r="E171" s="14">
        <v>282</v>
      </c>
      <c r="F171" s="1" t="s">
        <v>35</v>
      </c>
      <c r="G171" s="1"/>
      <c r="H171" s="1"/>
      <c r="I171" s="1"/>
      <c r="J171" s="1"/>
      <c r="K171" s="1"/>
      <c r="L171" s="1">
        <v>1</v>
      </c>
      <c r="M171" s="1"/>
      <c r="N171" s="1">
        <f t="shared" ref="N171:N234" si="223">((P171-K171)/2)+K171</f>
        <v>0</v>
      </c>
      <c r="O171" s="1"/>
      <c r="P171" s="1"/>
      <c r="Q171" s="1">
        <f t="shared" si="177"/>
        <v>0.60815602836879434</v>
      </c>
      <c r="R171" s="1">
        <f t="shared" si="178"/>
        <v>0</v>
      </c>
      <c r="S171" s="1">
        <v>343</v>
      </c>
      <c r="T171" s="1"/>
      <c r="U171" s="1"/>
      <c r="V171" s="1"/>
      <c r="W171" s="1"/>
      <c r="X171" s="1"/>
      <c r="Y171" s="1"/>
      <c r="Z171" s="1"/>
      <c r="AA171" s="5"/>
    </row>
    <row r="172" spans="1:27" x14ac:dyDescent="0.3">
      <c r="A172" s="40"/>
      <c r="B172" s="33"/>
      <c r="C172" s="34"/>
      <c r="D172" s="20" t="s">
        <v>2</v>
      </c>
      <c r="E172" s="16">
        <v>315</v>
      </c>
      <c r="F172" s="1">
        <v>1</v>
      </c>
      <c r="G172" s="1"/>
      <c r="H172" s="1">
        <v>-5</v>
      </c>
      <c r="I172" s="1">
        <v>-38</v>
      </c>
      <c r="J172" s="1"/>
      <c r="K172" s="1">
        <v>258</v>
      </c>
      <c r="L172" s="1">
        <v>1</v>
      </c>
      <c r="M172" s="1"/>
      <c r="N172" s="1">
        <v>530</v>
      </c>
      <c r="O172" s="1">
        <v>-36.5</v>
      </c>
      <c r="P172" s="1">
        <v>806</v>
      </c>
      <c r="Q172" s="1">
        <f t="shared" si="177"/>
        <v>0.5444444444444444</v>
      </c>
      <c r="R172" s="1">
        <f t="shared" si="178"/>
        <v>548</v>
      </c>
      <c r="S172" s="1">
        <v>343</v>
      </c>
      <c r="T172" s="1"/>
      <c r="U172" s="1">
        <f t="shared" ref="U172" si="224">L172/I172</f>
        <v>-2.6315789473684209E-2</v>
      </c>
      <c r="V172" s="1">
        <f t="shared" ref="V172:V208" si="225">ABS((U172-1)/(U172+1))</f>
        <v>1.0540540540540542</v>
      </c>
      <c r="W172" s="1">
        <f t="shared" ref="W172:W223" si="226">ABS(4/(U172+(1/U172)+2))</f>
        <v>0.11102994886778671</v>
      </c>
      <c r="X172" s="1">
        <f t="shared" ref="X172" si="227">ABS(1-ABS(V172)^2)</f>
        <v>0.11102994886778705</v>
      </c>
      <c r="Y172" s="1"/>
      <c r="Z172" s="1"/>
      <c r="AA172" s="5"/>
    </row>
    <row r="173" spans="1:27" ht="15" thickBot="1" x14ac:dyDescent="0.35">
      <c r="A173" s="40"/>
      <c r="B173" s="35"/>
      <c r="C173" s="36"/>
      <c r="D173" s="21" t="s">
        <v>3</v>
      </c>
      <c r="E173" s="18">
        <v>355</v>
      </c>
      <c r="F173" s="1">
        <v>1</v>
      </c>
      <c r="G173" s="1"/>
      <c r="H173" s="1"/>
      <c r="I173" s="1"/>
      <c r="J173" s="1"/>
      <c r="K173" s="1"/>
      <c r="L173" s="1">
        <v>1</v>
      </c>
      <c r="M173" s="1"/>
      <c r="N173" s="1">
        <f t="shared" si="223"/>
        <v>0</v>
      </c>
      <c r="O173" s="1"/>
      <c r="P173" s="1"/>
      <c r="Q173" s="1">
        <f t="shared" si="177"/>
        <v>0.4830985915492958</v>
      </c>
      <c r="R173" s="1">
        <f t="shared" si="178"/>
        <v>0</v>
      </c>
      <c r="S173" s="1">
        <v>343</v>
      </c>
      <c r="T173" s="1"/>
      <c r="U173" s="1"/>
      <c r="V173" s="1"/>
      <c r="W173" s="1"/>
      <c r="X173" s="1"/>
      <c r="Y173" s="1"/>
      <c r="Z173" s="1"/>
      <c r="AA173" s="5"/>
    </row>
    <row r="174" spans="1:27" x14ac:dyDescent="0.3">
      <c r="A174" s="40"/>
      <c r="B174" s="37" t="s">
        <v>1</v>
      </c>
      <c r="C174" s="38">
        <v>355</v>
      </c>
      <c r="D174" s="19" t="s">
        <v>1</v>
      </c>
      <c r="E174" s="14">
        <v>355</v>
      </c>
      <c r="F174" s="1" t="s">
        <v>35</v>
      </c>
      <c r="G174" s="1"/>
      <c r="H174" s="1"/>
      <c r="I174" s="1"/>
      <c r="J174" s="1"/>
      <c r="K174" s="1"/>
      <c r="L174" s="1">
        <v>1</v>
      </c>
      <c r="M174" s="1"/>
      <c r="N174" s="1">
        <f t="shared" si="223"/>
        <v>0</v>
      </c>
      <c r="O174" s="1"/>
      <c r="P174" s="1"/>
      <c r="Q174" s="1">
        <f t="shared" si="177"/>
        <v>0.4830985915492958</v>
      </c>
      <c r="R174" s="1">
        <f t="shared" si="178"/>
        <v>0</v>
      </c>
      <c r="S174" s="1">
        <v>343</v>
      </c>
      <c r="T174" s="1"/>
      <c r="U174" s="1"/>
      <c r="V174" s="1"/>
      <c r="W174" s="1"/>
      <c r="X174" s="1"/>
      <c r="Y174" s="1"/>
      <c r="Z174" s="1"/>
      <c r="AA174" s="5"/>
    </row>
    <row r="175" spans="1:27" x14ac:dyDescent="0.3">
      <c r="A175" s="40"/>
      <c r="B175" s="33"/>
      <c r="C175" s="34"/>
      <c r="D175" s="20" t="s">
        <v>2</v>
      </c>
      <c r="E175" s="16">
        <v>400</v>
      </c>
      <c r="F175" s="1">
        <v>1</v>
      </c>
      <c r="G175" s="1"/>
      <c r="H175" s="1">
        <v>-5</v>
      </c>
      <c r="I175" s="1">
        <v>-40.5</v>
      </c>
      <c r="J175" s="1"/>
      <c r="K175" s="1">
        <v>199</v>
      </c>
      <c r="L175" s="1">
        <v>1</v>
      </c>
      <c r="M175" s="1"/>
      <c r="N175" s="1">
        <v>410</v>
      </c>
      <c r="O175" s="1">
        <v>-37</v>
      </c>
      <c r="P175" s="1">
        <v>629</v>
      </c>
      <c r="Q175" s="1">
        <f t="shared" si="177"/>
        <v>0.42875000000000002</v>
      </c>
      <c r="R175" s="1">
        <f t="shared" si="178"/>
        <v>430</v>
      </c>
      <c r="S175" s="1">
        <v>343</v>
      </c>
      <c r="T175" s="1"/>
      <c r="U175" s="1">
        <f t="shared" ref="U175" si="228">L175/I175</f>
        <v>-2.4691358024691357E-2</v>
      </c>
      <c r="V175" s="1">
        <f t="shared" ref="V175" si="229">ABS((U175-1)/(U175+1))</f>
        <v>1.0506329113924051</v>
      </c>
      <c r="W175" s="1">
        <f t="shared" ref="W175:W226" si="230">ABS(4/(U175+(1/U175)+2))</f>
        <v>0.10382951450088128</v>
      </c>
      <c r="X175" s="1">
        <f t="shared" ref="X175" si="231">ABS(1-ABS(V175)^2)</f>
        <v>0.1038295145008814</v>
      </c>
      <c r="Y175" s="1"/>
      <c r="Z175" s="1"/>
      <c r="AA175" s="5"/>
    </row>
    <row r="176" spans="1:27" ht="15" thickBot="1" x14ac:dyDescent="0.35">
      <c r="A176" s="40"/>
      <c r="B176" s="33"/>
      <c r="C176" s="34"/>
      <c r="D176" s="21" t="s">
        <v>3</v>
      </c>
      <c r="E176" s="18">
        <v>447</v>
      </c>
      <c r="F176" s="1">
        <v>1</v>
      </c>
      <c r="G176" s="1"/>
      <c r="H176" s="1"/>
      <c r="I176" s="1"/>
      <c r="J176" s="1"/>
      <c r="K176" s="1"/>
      <c r="L176" s="1">
        <v>1</v>
      </c>
      <c r="M176" s="1"/>
      <c r="N176" s="1">
        <f t="shared" si="223"/>
        <v>0</v>
      </c>
      <c r="O176" s="1"/>
      <c r="P176" s="1"/>
      <c r="Q176" s="1">
        <f t="shared" si="177"/>
        <v>0.38366890380313201</v>
      </c>
      <c r="R176" s="1">
        <f t="shared" si="178"/>
        <v>0</v>
      </c>
      <c r="S176" s="1">
        <v>343</v>
      </c>
      <c r="T176" s="1"/>
      <c r="U176" s="1"/>
      <c r="V176" s="1"/>
      <c r="W176" s="1"/>
      <c r="X176" s="1"/>
      <c r="Y176" s="1"/>
      <c r="Z176" s="1"/>
      <c r="AA176" s="5"/>
    </row>
    <row r="177" spans="1:27" x14ac:dyDescent="0.3">
      <c r="A177" s="40"/>
      <c r="B177" s="33" t="s">
        <v>2</v>
      </c>
      <c r="C177" s="34">
        <v>500</v>
      </c>
      <c r="D177" s="19" t="s">
        <v>1</v>
      </c>
      <c r="E177" s="14">
        <v>447</v>
      </c>
      <c r="F177" s="1" t="s">
        <v>34</v>
      </c>
      <c r="G177" s="1"/>
      <c r="H177" s="1"/>
      <c r="I177" s="1"/>
      <c r="J177" s="1"/>
      <c r="K177" s="1"/>
      <c r="L177" s="1">
        <v>1</v>
      </c>
      <c r="M177" s="1"/>
      <c r="N177" s="1">
        <f t="shared" si="223"/>
        <v>0</v>
      </c>
      <c r="O177" s="1"/>
      <c r="P177" s="1"/>
      <c r="Q177" s="1">
        <f t="shared" si="177"/>
        <v>0.38366890380313201</v>
      </c>
      <c r="R177" s="1">
        <f t="shared" si="178"/>
        <v>0</v>
      </c>
      <c r="S177" s="1">
        <v>343</v>
      </c>
      <c r="T177" s="1"/>
      <c r="U177" s="1"/>
      <c r="V177" s="1"/>
      <c r="W177" s="1"/>
      <c r="X177" s="1"/>
      <c r="Y177" s="1"/>
      <c r="Z177" s="1"/>
      <c r="AA177" s="5"/>
    </row>
    <row r="178" spans="1:27" x14ac:dyDescent="0.3">
      <c r="A178" s="40"/>
      <c r="B178" s="33"/>
      <c r="C178" s="34"/>
      <c r="D178" s="20" t="s">
        <v>2</v>
      </c>
      <c r="E178" s="16">
        <v>500</v>
      </c>
      <c r="F178" s="1">
        <v>1</v>
      </c>
      <c r="G178" s="1"/>
      <c r="H178" s="1">
        <v>-5</v>
      </c>
      <c r="I178" s="1">
        <v>-36.5</v>
      </c>
      <c r="J178" s="1"/>
      <c r="K178" s="1">
        <v>156</v>
      </c>
      <c r="L178" s="1">
        <v>1</v>
      </c>
      <c r="M178" s="1"/>
      <c r="N178" s="1">
        <f t="shared" si="223"/>
        <v>329</v>
      </c>
      <c r="O178" s="1">
        <v>-34</v>
      </c>
      <c r="P178" s="1">
        <v>502</v>
      </c>
      <c r="Q178" s="1">
        <f t="shared" si="177"/>
        <v>0.34300000000000003</v>
      </c>
      <c r="R178" s="1">
        <f t="shared" si="178"/>
        <v>346</v>
      </c>
      <c r="S178" s="1">
        <v>343</v>
      </c>
      <c r="T178" s="1"/>
      <c r="U178" s="1">
        <f t="shared" ref="U178" si="232">L178/I178</f>
        <v>-2.7397260273972601E-2</v>
      </c>
      <c r="V178" s="1">
        <f t="shared" ref="V178" si="233">ABS((U178-1)/(U178+1))</f>
        <v>1.0563380281690142</v>
      </c>
      <c r="W178" s="1">
        <f t="shared" ref="W178:W229" si="234">ABS(4/(U178+(1/U178)+2))</f>
        <v>0.1158500297560008</v>
      </c>
      <c r="X178" s="1">
        <f t="shared" ref="X178" si="235">ABS(1-ABS(V178)^2)</f>
        <v>0.11585002975600101</v>
      </c>
      <c r="Y178" s="1"/>
      <c r="Z178" s="1"/>
      <c r="AA178" s="5"/>
    </row>
    <row r="179" spans="1:27" ht="15" thickBot="1" x14ac:dyDescent="0.35">
      <c r="A179" s="40"/>
      <c r="B179" s="33"/>
      <c r="C179" s="34"/>
      <c r="D179" s="21" t="s">
        <v>3</v>
      </c>
      <c r="E179" s="18">
        <v>562</v>
      </c>
      <c r="F179" s="1">
        <v>1</v>
      </c>
      <c r="G179" s="1"/>
      <c r="H179" s="1"/>
      <c r="I179" s="1"/>
      <c r="J179" s="1"/>
      <c r="K179" s="1"/>
      <c r="L179" s="1">
        <v>1</v>
      </c>
      <c r="M179" s="1"/>
      <c r="N179" s="1">
        <f t="shared" si="223"/>
        <v>0</v>
      </c>
      <c r="O179" s="1"/>
      <c r="P179" s="1"/>
      <c r="Q179" s="1">
        <f t="shared" si="177"/>
        <v>0.30516014234875444</v>
      </c>
      <c r="R179" s="1">
        <f t="shared" si="178"/>
        <v>0</v>
      </c>
      <c r="S179" s="1">
        <v>343</v>
      </c>
      <c r="T179" s="1"/>
      <c r="U179" s="1"/>
      <c r="V179" s="1"/>
      <c r="W179" s="1"/>
      <c r="X179" s="1"/>
      <c r="Y179" s="1"/>
      <c r="Z179" s="1"/>
      <c r="AA179" s="5"/>
    </row>
    <row r="180" spans="1:27" x14ac:dyDescent="0.3">
      <c r="A180" s="40"/>
      <c r="B180" s="33" t="s">
        <v>3</v>
      </c>
      <c r="C180" s="34">
        <v>710</v>
      </c>
      <c r="D180" s="19" t="s">
        <v>1</v>
      </c>
      <c r="E180" s="14">
        <v>562</v>
      </c>
      <c r="F180" s="1" t="s">
        <v>35</v>
      </c>
      <c r="G180" s="1"/>
      <c r="H180" s="1"/>
      <c r="I180" s="1"/>
      <c r="J180" s="1"/>
      <c r="K180" s="1"/>
      <c r="L180" s="1">
        <v>1</v>
      </c>
      <c r="M180" s="1"/>
      <c r="N180" s="1">
        <f t="shared" si="223"/>
        <v>0</v>
      </c>
      <c r="O180" s="1"/>
      <c r="P180" s="1"/>
      <c r="Q180" s="1">
        <f t="shared" si="177"/>
        <v>0.30516014234875444</v>
      </c>
      <c r="R180" s="1">
        <f t="shared" si="178"/>
        <v>0</v>
      </c>
      <c r="S180" s="1">
        <v>343</v>
      </c>
      <c r="T180" s="1"/>
      <c r="U180" s="1"/>
      <c r="V180" s="1"/>
      <c r="W180" s="1"/>
      <c r="X180" s="1"/>
      <c r="Y180" s="1"/>
      <c r="Z180" s="1"/>
      <c r="AA180" s="5"/>
    </row>
    <row r="181" spans="1:27" x14ac:dyDescent="0.3">
      <c r="A181" s="40"/>
      <c r="B181" s="33"/>
      <c r="C181" s="34"/>
      <c r="D181" s="20" t="s">
        <v>2</v>
      </c>
      <c r="E181" s="16">
        <v>630</v>
      </c>
      <c r="F181" s="1">
        <v>1</v>
      </c>
      <c r="G181" s="1"/>
      <c r="H181" s="1">
        <v>-5</v>
      </c>
      <c r="I181" s="1">
        <v>-35.5</v>
      </c>
      <c r="J181" s="1"/>
      <c r="K181" s="1">
        <v>121</v>
      </c>
      <c r="L181" s="1">
        <v>1</v>
      </c>
      <c r="M181" s="1"/>
      <c r="N181" s="1">
        <f t="shared" si="223"/>
        <v>258</v>
      </c>
      <c r="O181" s="1">
        <v>-33.5</v>
      </c>
      <c r="P181" s="1">
        <v>395</v>
      </c>
      <c r="Q181" s="1">
        <f t="shared" si="177"/>
        <v>0.2722222222222222</v>
      </c>
      <c r="R181" s="1">
        <f t="shared" si="178"/>
        <v>274</v>
      </c>
      <c r="S181" s="1">
        <v>343</v>
      </c>
      <c r="T181" s="1"/>
      <c r="U181" s="1">
        <f t="shared" ref="U181" si="236">L181/I181</f>
        <v>-2.8169014084507043E-2</v>
      </c>
      <c r="V181" s="1">
        <f t="shared" ref="V181" si="237">ABS((U181-1)/(U181+1))</f>
        <v>1.0579710144927534</v>
      </c>
      <c r="W181" s="1">
        <f t="shared" ref="W181:W232" si="238">ABS(4/(U181+(1/U181)+2))</f>
        <v>0.1193026675068263</v>
      </c>
      <c r="X181" s="1">
        <f t="shared" ref="X181" si="239">ABS(1-ABS(V181)^2)</f>
        <v>0.11930266750682583</v>
      </c>
      <c r="Y181" s="1"/>
      <c r="Z181" s="1"/>
      <c r="AA181" s="5"/>
    </row>
    <row r="182" spans="1:27" ht="15" thickBot="1" x14ac:dyDescent="0.35">
      <c r="A182" s="40"/>
      <c r="B182" s="35"/>
      <c r="C182" s="36"/>
      <c r="D182" s="21" t="s">
        <v>3</v>
      </c>
      <c r="E182" s="18">
        <v>708</v>
      </c>
      <c r="F182" s="1">
        <v>1</v>
      </c>
      <c r="G182" s="1"/>
      <c r="H182" s="1"/>
      <c r="I182" s="1"/>
      <c r="J182" s="1"/>
      <c r="K182" s="1"/>
      <c r="L182" s="1">
        <v>1</v>
      </c>
      <c r="M182" s="1"/>
      <c r="N182" s="1">
        <f t="shared" si="223"/>
        <v>0</v>
      </c>
      <c r="O182" s="1"/>
      <c r="P182" s="1"/>
      <c r="Q182" s="1">
        <f t="shared" si="177"/>
        <v>0.2422316384180791</v>
      </c>
      <c r="R182" s="1">
        <f t="shared" si="178"/>
        <v>0</v>
      </c>
      <c r="S182" s="1">
        <v>343</v>
      </c>
      <c r="T182" s="1"/>
      <c r="U182" s="1"/>
      <c r="V182" s="1"/>
      <c r="W182" s="1"/>
      <c r="X182" s="1"/>
      <c r="Y182" s="1"/>
      <c r="Z182" s="1"/>
      <c r="AA182" s="5"/>
    </row>
    <row r="183" spans="1:27" x14ac:dyDescent="0.3">
      <c r="A183" s="40"/>
      <c r="B183" s="37" t="s">
        <v>1</v>
      </c>
      <c r="C183" s="38">
        <v>710</v>
      </c>
      <c r="D183" s="19" t="s">
        <v>1</v>
      </c>
      <c r="E183" s="14">
        <v>708</v>
      </c>
      <c r="F183" s="1" t="s">
        <v>34</v>
      </c>
      <c r="G183" s="1"/>
      <c r="H183" s="1"/>
      <c r="I183" s="1"/>
      <c r="J183" s="1"/>
      <c r="K183" s="1"/>
      <c r="L183" s="1">
        <v>1</v>
      </c>
      <c r="M183" s="1"/>
      <c r="N183" s="1">
        <f t="shared" si="223"/>
        <v>0</v>
      </c>
      <c r="O183" s="1"/>
      <c r="P183" s="1"/>
      <c r="Q183" s="1">
        <f t="shared" si="177"/>
        <v>0.2422316384180791</v>
      </c>
      <c r="R183" s="1">
        <f t="shared" si="178"/>
        <v>0</v>
      </c>
      <c r="S183" s="1">
        <v>343</v>
      </c>
      <c r="T183" s="1"/>
      <c r="U183" s="1"/>
      <c r="V183" s="1"/>
      <c r="W183" s="1"/>
      <c r="X183" s="1"/>
      <c r="Y183" s="1"/>
      <c r="Z183" s="1"/>
      <c r="AA183" s="5"/>
    </row>
    <row r="184" spans="1:27" x14ac:dyDescent="0.3">
      <c r="A184" s="40"/>
      <c r="B184" s="33"/>
      <c r="C184" s="34"/>
      <c r="D184" s="20" t="s">
        <v>2</v>
      </c>
      <c r="E184" s="16">
        <v>800</v>
      </c>
      <c r="F184" s="1">
        <v>1</v>
      </c>
      <c r="G184" s="1"/>
      <c r="H184" s="1">
        <v>-5</v>
      </c>
      <c r="I184" s="1">
        <v>-31.5</v>
      </c>
      <c r="J184" s="1"/>
      <c r="K184" s="1">
        <v>91</v>
      </c>
      <c r="L184" s="1">
        <v>1</v>
      </c>
      <c r="M184" s="1"/>
      <c r="N184" s="1">
        <f t="shared" si="223"/>
        <v>199.5</v>
      </c>
      <c r="O184" s="1">
        <v>-30</v>
      </c>
      <c r="P184" s="1">
        <v>308</v>
      </c>
      <c r="Q184" s="1">
        <f t="shared" si="177"/>
        <v>0.21437500000000001</v>
      </c>
      <c r="R184" s="1">
        <f t="shared" si="178"/>
        <v>217</v>
      </c>
      <c r="S184" s="1">
        <v>343</v>
      </c>
      <c r="T184" s="1"/>
      <c r="U184" s="1">
        <f t="shared" ref="U184" si="240">L184/I184</f>
        <v>-3.1746031746031744E-2</v>
      </c>
      <c r="V184" s="1">
        <f t="shared" ref="V184" si="241">ABS((U184-1)/(U184+1))</f>
        <v>1.0655737704918031</v>
      </c>
      <c r="W184" s="1">
        <f t="shared" ref="W184:W235" si="242">ABS(4/(U184+(1/U184)+2))</f>
        <v>0.13544746036011826</v>
      </c>
      <c r="X184" s="1">
        <f t="shared" ref="X184" si="243">ABS(1-ABS(V184)^2)</f>
        <v>0.1354474603601179</v>
      </c>
      <c r="Y184" s="1"/>
      <c r="Z184" s="1"/>
      <c r="AA184" s="5"/>
    </row>
    <row r="185" spans="1:27" ht="15" thickBot="1" x14ac:dyDescent="0.35">
      <c r="A185" s="40"/>
      <c r="B185" s="33"/>
      <c r="C185" s="34"/>
      <c r="D185" s="21" t="s">
        <v>3</v>
      </c>
      <c r="E185" s="18">
        <v>891</v>
      </c>
      <c r="F185" s="1">
        <v>1</v>
      </c>
      <c r="G185" s="1"/>
      <c r="H185" s="1"/>
      <c r="I185" s="1"/>
      <c r="J185" s="1"/>
      <c r="K185" s="1"/>
      <c r="L185" s="1">
        <v>1</v>
      </c>
      <c r="M185" s="1"/>
      <c r="N185" s="1">
        <f t="shared" si="223"/>
        <v>0</v>
      </c>
      <c r="O185" s="1"/>
      <c r="P185" s="1"/>
      <c r="Q185" s="1">
        <f t="shared" si="177"/>
        <v>0.19248035914702583</v>
      </c>
      <c r="R185" s="1">
        <f t="shared" si="178"/>
        <v>0</v>
      </c>
      <c r="S185" s="1">
        <v>343</v>
      </c>
      <c r="T185" s="1"/>
      <c r="U185" s="1"/>
      <c r="V185" s="1"/>
      <c r="W185" s="1"/>
      <c r="X185" s="1"/>
      <c r="Y185" s="1"/>
      <c r="Z185" s="1"/>
      <c r="AA185" s="5"/>
    </row>
    <row r="186" spans="1:27" x14ac:dyDescent="0.3">
      <c r="A186" s="40"/>
      <c r="B186" s="33" t="s">
        <v>2</v>
      </c>
      <c r="C186" s="34">
        <v>1000</v>
      </c>
      <c r="D186" s="19" t="s">
        <v>1</v>
      </c>
      <c r="E186" s="14">
        <v>891</v>
      </c>
      <c r="F186" s="1" t="s">
        <v>35</v>
      </c>
      <c r="G186" s="1"/>
      <c r="H186" s="1"/>
      <c r="I186" s="1"/>
      <c r="J186" s="1"/>
      <c r="K186" s="1"/>
      <c r="L186" s="1">
        <v>1</v>
      </c>
      <c r="M186" s="1"/>
      <c r="N186" s="1">
        <f t="shared" si="223"/>
        <v>0</v>
      </c>
      <c r="O186" s="1"/>
      <c r="P186" s="1"/>
      <c r="Q186" s="1">
        <f t="shared" si="177"/>
        <v>0.19248035914702583</v>
      </c>
      <c r="R186" s="1">
        <f t="shared" si="178"/>
        <v>0</v>
      </c>
      <c r="S186" s="1">
        <v>343</v>
      </c>
      <c r="T186" s="1"/>
      <c r="U186" s="1"/>
      <c r="V186" s="1"/>
      <c r="W186" s="1"/>
      <c r="X186" s="1"/>
      <c r="Y186" s="1"/>
      <c r="Z186" s="1"/>
      <c r="AA186" s="5"/>
    </row>
    <row r="187" spans="1:27" x14ac:dyDescent="0.3">
      <c r="A187" s="40"/>
      <c r="B187" s="33"/>
      <c r="C187" s="34"/>
      <c r="D187" s="20" t="s">
        <v>2</v>
      </c>
      <c r="E187" s="16">
        <v>1000</v>
      </c>
      <c r="F187" s="1">
        <v>1</v>
      </c>
      <c r="G187" s="1"/>
      <c r="H187" s="1">
        <v>-5</v>
      </c>
      <c r="I187" s="1">
        <v>-29.5</v>
      </c>
      <c r="J187" s="1"/>
      <c r="K187" s="1">
        <v>70</v>
      </c>
      <c r="L187" s="1">
        <v>1</v>
      </c>
      <c r="M187" s="1"/>
      <c r="N187" s="1">
        <f t="shared" si="223"/>
        <v>156.5</v>
      </c>
      <c r="O187" s="1">
        <v>-28.5</v>
      </c>
      <c r="P187" s="1">
        <v>243</v>
      </c>
      <c r="Q187" s="1">
        <f t="shared" si="177"/>
        <v>0.17150000000000001</v>
      </c>
      <c r="R187" s="1">
        <f t="shared" si="178"/>
        <v>173</v>
      </c>
      <c r="S187" s="1">
        <v>343</v>
      </c>
      <c r="T187" s="1"/>
      <c r="U187" s="1">
        <f t="shared" ref="U187" si="244">L187/I187</f>
        <v>-3.3898305084745763E-2</v>
      </c>
      <c r="V187" s="1">
        <f t="shared" si="198"/>
        <v>1.0701754385964912</v>
      </c>
      <c r="W187" s="1">
        <f t="shared" ref="W187:W238" si="245">ABS(4/(U187+(1/U187)+2))</f>
        <v>0.14527546937519237</v>
      </c>
      <c r="X187" s="1">
        <f t="shared" ref="X187" si="246">ABS(1-ABS(V187)^2)</f>
        <v>0.14527546937519231</v>
      </c>
      <c r="Y187" s="1"/>
      <c r="Z187" s="1"/>
      <c r="AA187" s="5"/>
    </row>
    <row r="188" spans="1:27" ht="15" thickBot="1" x14ac:dyDescent="0.35">
      <c r="A188" s="40"/>
      <c r="B188" s="33"/>
      <c r="C188" s="34"/>
      <c r="D188" s="21" t="s">
        <v>3</v>
      </c>
      <c r="E188" s="18">
        <v>1122</v>
      </c>
      <c r="F188" s="1">
        <v>1</v>
      </c>
      <c r="G188" s="1"/>
      <c r="H188" s="1"/>
      <c r="I188" s="1"/>
      <c r="J188" s="1"/>
      <c r="K188" s="1"/>
      <c r="L188" s="1">
        <v>1</v>
      </c>
      <c r="M188" s="1"/>
      <c r="N188" s="1">
        <f t="shared" si="223"/>
        <v>0</v>
      </c>
      <c r="O188" s="1"/>
      <c r="P188" s="1"/>
      <c r="Q188" s="1">
        <f t="shared" si="177"/>
        <v>0.15285204991087345</v>
      </c>
      <c r="R188" s="1">
        <f t="shared" si="178"/>
        <v>0</v>
      </c>
      <c r="S188" s="1">
        <v>343</v>
      </c>
      <c r="T188" s="1"/>
      <c r="U188" s="1"/>
      <c r="V188" s="1"/>
      <c r="W188" s="1"/>
      <c r="X188" s="1"/>
      <c r="Y188" s="1"/>
      <c r="Z188" s="1"/>
      <c r="AA188" s="5"/>
    </row>
    <row r="189" spans="1:27" x14ac:dyDescent="0.3">
      <c r="A189" s="40"/>
      <c r="B189" s="33" t="s">
        <v>3</v>
      </c>
      <c r="C189" s="34">
        <v>1420</v>
      </c>
      <c r="D189" s="13" t="s">
        <v>1</v>
      </c>
      <c r="E189" s="14">
        <v>1122</v>
      </c>
      <c r="F189" s="1" t="s">
        <v>35</v>
      </c>
      <c r="G189" s="1"/>
      <c r="H189" s="1"/>
      <c r="I189" s="1"/>
      <c r="J189" s="1"/>
      <c r="K189" s="1"/>
      <c r="L189" s="1">
        <v>1</v>
      </c>
      <c r="M189" s="1"/>
      <c r="N189" s="1">
        <f t="shared" si="223"/>
        <v>0</v>
      </c>
      <c r="O189" s="1"/>
      <c r="P189" s="1"/>
      <c r="Q189" s="1">
        <f t="shared" si="177"/>
        <v>0.15285204991087345</v>
      </c>
      <c r="R189" s="1">
        <f t="shared" si="178"/>
        <v>0</v>
      </c>
      <c r="S189" s="1">
        <v>343</v>
      </c>
      <c r="T189" s="1"/>
      <c r="U189" s="1"/>
      <c r="V189" s="1"/>
      <c r="W189" s="1"/>
      <c r="X189" s="1"/>
      <c r="Y189" s="1"/>
      <c r="Z189" s="1"/>
      <c r="AA189" s="5"/>
    </row>
    <row r="190" spans="1:27" x14ac:dyDescent="0.3">
      <c r="A190" s="40"/>
      <c r="B190" s="33"/>
      <c r="C190" s="34"/>
      <c r="D190" s="15" t="s">
        <v>2</v>
      </c>
      <c r="E190" s="16">
        <v>1250</v>
      </c>
      <c r="F190" s="1">
        <v>-5</v>
      </c>
      <c r="G190" s="1"/>
      <c r="H190" s="1">
        <v>-5</v>
      </c>
      <c r="I190" s="1">
        <v>-26</v>
      </c>
      <c r="J190" s="1"/>
      <c r="K190" s="1">
        <v>53</v>
      </c>
      <c r="L190" s="1">
        <v>1</v>
      </c>
      <c r="M190" s="1"/>
      <c r="N190" s="1">
        <f t="shared" si="223"/>
        <v>122</v>
      </c>
      <c r="O190" s="1">
        <v>-26</v>
      </c>
      <c r="P190" s="1">
        <v>191</v>
      </c>
      <c r="Q190" s="1">
        <f t="shared" si="177"/>
        <v>0.13719999999999999</v>
      </c>
      <c r="R190" s="1">
        <f t="shared" si="178"/>
        <v>138</v>
      </c>
      <c r="S190" s="1">
        <v>343</v>
      </c>
      <c r="T190" s="1"/>
      <c r="U190" s="1">
        <f t="shared" ref="U190" si="247">L190/I190</f>
        <v>-3.8461538461538464E-2</v>
      </c>
      <c r="V190" s="1">
        <f t="shared" si="201"/>
        <v>1.08</v>
      </c>
      <c r="W190" s="1">
        <f t="shared" ref="W190:W241" si="248">ABS(4/(U190+(1/U190)+2))</f>
        <v>0.16639999999999999</v>
      </c>
      <c r="X190" s="1">
        <f t="shared" ref="X190" si="249">ABS(1-ABS(V190)^2)</f>
        <v>0.1664000000000001</v>
      </c>
      <c r="Y190" s="1"/>
      <c r="Z190" s="1"/>
      <c r="AA190" s="5"/>
    </row>
    <row r="191" spans="1:27" ht="15" thickBot="1" x14ac:dyDescent="0.35">
      <c r="A191" s="41"/>
      <c r="B191" s="35"/>
      <c r="C191" s="36"/>
      <c r="D191" s="17" t="s">
        <v>3</v>
      </c>
      <c r="E191" s="18">
        <v>1413</v>
      </c>
      <c r="F191" s="1">
        <v>1</v>
      </c>
      <c r="G191" s="65"/>
      <c r="H191" s="24"/>
      <c r="I191" s="24"/>
      <c r="J191" s="24"/>
      <c r="K191" s="24"/>
      <c r="L191" s="1">
        <v>1</v>
      </c>
      <c r="M191" s="1"/>
      <c r="N191" s="1">
        <f t="shared" si="223"/>
        <v>0</v>
      </c>
      <c r="O191" s="24"/>
      <c r="P191" s="24"/>
      <c r="Q191" s="24">
        <f t="shared" si="177"/>
        <v>0.1213729653220099</v>
      </c>
      <c r="R191" s="24">
        <f t="shared" si="178"/>
        <v>0</v>
      </c>
      <c r="S191" s="1">
        <v>343</v>
      </c>
      <c r="T191" s="24"/>
      <c r="U191" s="1"/>
      <c r="V191" s="1"/>
      <c r="W191" s="1"/>
      <c r="X191" s="1"/>
      <c r="Y191" s="24"/>
      <c r="Z191" s="24"/>
      <c r="AA191" s="7"/>
    </row>
    <row r="192" spans="1:27" x14ac:dyDescent="0.3">
      <c r="A192" s="39" t="s">
        <v>28</v>
      </c>
      <c r="B192" s="37" t="s">
        <v>1</v>
      </c>
      <c r="C192" s="38">
        <v>11</v>
      </c>
      <c r="D192" s="13" t="s">
        <v>1</v>
      </c>
      <c r="E192" s="14">
        <v>11.2</v>
      </c>
      <c r="F192" s="1">
        <v>1</v>
      </c>
      <c r="G192" s="3"/>
      <c r="H192" s="23"/>
      <c r="I192" s="11"/>
      <c r="J192" s="11"/>
      <c r="K192" s="23"/>
      <c r="L192" s="1">
        <v>1</v>
      </c>
      <c r="M192" s="1"/>
      <c r="N192" s="1">
        <f t="shared" si="223"/>
        <v>0</v>
      </c>
      <c r="O192" s="23"/>
      <c r="P192" s="23"/>
      <c r="Q192" s="23">
        <f>(343/E192)/2</f>
        <v>15.312500000000002</v>
      </c>
      <c r="R192" s="23">
        <f>P192-K192</f>
        <v>0</v>
      </c>
      <c r="S192" s="1">
        <v>343</v>
      </c>
      <c r="T192" s="23"/>
      <c r="U192" s="1"/>
      <c r="V192" s="1"/>
      <c r="W192" s="1"/>
      <c r="X192" s="1"/>
      <c r="Y192" s="23"/>
      <c r="Z192" s="23"/>
      <c r="AA192" s="4"/>
    </row>
    <row r="193" spans="1:27" x14ac:dyDescent="0.3">
      <c r="A193" s="40"/>
      <c r="B193" s="33"/>
      <c r="C193" s="34"/>
      <c r="D193" s="15" t="s">
        <v>2</v>
      </c>
      <c r="E193" s="16">
        <v>12.5</v>
      </c>
      <c r="F193" s="1">
        <v>1</v>
      </c>
      <c r="G193" s="1"/>
      <c r="H193" s="1"/>
      <c r="I193" s="2"/>
      <c r="J193" s="2"/>
      <c r="K193" s="1"/>
      <c r="L193" s="1">
        <v>1</v>
      </c>
      <c r="M193" s="1"/>
      <c r="N193" s="1">
        <f t="shared" si="223"/>
        <v>0</v>
      </c>
      <c r="O193" s="1"/>
      <c r="P193" s="1"/>
      <c r="Q193" s="1">
        <f t="shared" ref="Q193:Q254" si="250">(343/E193)/2</f>
        <v>13.72</v>
      </c>
      <c r="R193" s="1">
        <f t="shared" ref="R193:R254" si="251">P193-K193</f>
        <v>0</v>
      </c>
      <c r="S193" s="1">
        <v>343</v>
      </c>
      <c r="T193" s="1"/>
      <c r="U193" s="1" t="e">
        <f t="shared" ref="U193" si="252">L193/I193</f>
        <v>#DIV/0!</v>
      </c>
      <c r="V193" s="1" t="e">
        <f t="shared" si="204"/>
        <v>#DIV/0!</v>
      </c>
      <c r="W193" s="1" t="e">
        <f t="shared" ref="W193:W244" si="253">ABS(4/(U193+(1/U193)+2))</f>
        <v>#DIV/0!</v>
      </c>
      <c r="X193" s="1" t="e">
        <f t="shared" ref="X193" si="254">ABS(1-ABS(V193)^2)</f>
        <v>#DIV/0!</v>
      </c>
      <c r="Y193" s="1"/>
      <c r="Z193" s="1"/>
      <c r="AA193" s="5"/>
    </row>
    <row r="194" spans="1:27" ht="15" thickBot="1" x14ac:dyDescent="0.35">
      <c r="A194" s="40"/>
      <c r="B194" s="33"/>
      <c r="C194" s="34"/>
      <c r="D194" s="17" t="s">
        <v>3</v>
      </c>
      <c r="E194" s="18">
        <v>14.1</v>
      </c>
      <c r="F194" s="1">
        <v>1</v>
      </c>
      <c r="G194" s="1"/>
      <c r="H194" s="1"/>
      <c r="I194" s="2"/>
      <c r="J194" s="2"/>
      <c r="K194" s="1"/>
      <c r="L194" s="1">
        <v>1</v>
      </c>
      <c r="M194" s="1"/>
      <c r="N194" s="1">
        <f t="shared" si="223"/>
        <v>0</v>
      </c>
      <c r="O194" s="1"/>
      <c r="P194" s="1"/>
      <c r="Q194" s="1">
        <f t="shared" si="250"/>
        <v>12.163120567375886</v>
      </c>
      <c r="R194" s="1">
        <f t="shared" si="251"/>
        <v>0</v>
      </c>
      <c r="S194" s="1">
        <v>343</v>
      </c>
      <c r="T194" s="1"/>
      <c r="U194" s="1"/>
      <c r="V194" s="1"/>
      <c r="W194" s="1"/>
      <c r="X194" s="1"/>
      <c r="Y194" s="1"/>
      <c r="Z194" s="1"/>
      <c r="AA194" s="5"/>
    </row>
    <row r="195" spans="1:27" x14ac:dyDescent="0.3">
      <c r="A195" s="40"/>
      <c r="B195" s="33" t="s">
        <v>2</v>
      </c>
      <c r="C195" s="34">
        <v>16</v>
      </c>
      <c r="D195" s="13" t="s">
        <v>1</v>
      </c>
      <c r="E195" s="14">
        <v>14.1</v>
      </c>
      <c r="F195" s="1">
        <v>1</v>
      </c>
      <c r="G195" s="1"/>
      <c r="H195" s="1"/>
      <c r="I195" s="1"/>
      <c r="J195" s="1"/>
      <c r="K195" s="1"/>
      <c r="L195" s="1">
        <v>1</v>
      </c>
      <c r="M195" s="1"/>
      <c r="N195" s="1">
        <f t="shared" si="223"/>
        <v>0</v>
      </c>
      <c r="O195" s="1"/>
      <c r="P195" s="1"/>
      <c r="Q195" s="1">
        <f t="shared" si="250"/>
        <v>12.163120567375886</v>
      </c>
      <c r="R195" s="1">
        <f t="shared" si="251"/>
        <v>0</v>
      </c>
      <c r="S195" s="1">
        <v>343</v>
      </c>
      <c r="T195" s="1"/>
      <c r="U195" s="1"/>
      <c r="V195" s="1"/>
      <c r="W195" s="1"/>
      <c r="X195" s="1"/>
      <c r="Y195" s="1"/>
      <c r="Z195" s="1"/>
      <c r="AA195" s="5"/>
    </row>
    <row r="196" spans="1:27" x14ac:dyDescent="0.3">
      <c r="A196" s="40"/>
      <c r="B196" s="33"/>
      <c r="C196" s="34"/>
      <c r="D196" s="15" t="s">
        <v>2</v>
      </c>
      <c r="E196" s="16">
        <v>16</v>
      </c>
      <c r="F196" s="1">
        <v>1</v>
      </c>
      <c r="G196" s="1"/>
      <c r="H196" s="1"/>
      <c r="I196" s="1"/>
      <c r="J196" s="1"/>
      <c r="K196" s="1"/>
      <c r="L196" s="1">
        <v>1</v>
      </c>
      <c r="M196" s="1"/>
      <c r="N196" s="1">
        <f t="shared" si="223"/>
        <v>0</v>
      </c>
      <c r="O196" s="1"/>
      <c r="P196" s="1"/>
      <c r="Q196" s="1">
        <f t="shared" si="250"/>
        <v>10.71875</v>
      </c>
      <c r="R196" s="1">
        <f t="shared" si="251"/>
        <v>0</v>
      </c>
      <c r="S196" s="1">
        <v>343</v>
      </c>
      <c r="T196" s="1"/>
      <c r="U196" s="1" t="e">
        <f t="shared" ref="U196" si="255">L196/I196</f>
        <v>#DIV/0!</v>
      </c>
      <c r="V196" s="1" t="e">
        <f t="shared" si="208"/>
        <v>#DIV/0!</v>
      </c>
      <c r="W196" s="1" t="e">
        <f t="shared" ref="W196:W247" si="256">ABS(4/(U196+(1/U196)+2))</f>
        <v>#DIV/0!</v>
      </c>
      <c r="X196" s="1" t="e">
        <f t="shared" ref="X196" si="257">ABS(1-ABS(V196)^2)</f>
        <v>#DIV/0!</v>
      </c>
      <c r="Y196" s="1"/>
      <c r="Z196" s="1"/>
      <c r="AA196" s="5"/>
    </row>
    <row r="197" spans="1:27" ht="15" thickBot="1" x14ac:dyDescent="0.35">
      <c r="A197" s="40"/>
      <c r="B197" s="33"/>
      <c r="C197" s="34"/>
      <c r="D197" s="17" t="s">
        <v>3</v>
      </c>
      <c r="E197" s="18">
        <v>17.8</v>
      </c>
      <c r="F197" s="1">
        <v>1</v>
      </c>
      <c r="G197" s="1"/>
      <c r="H197" s="1"/>
      <c r="I197" s="1"/>
      <c r="J197" s="1"/>
      <c r="K197" s="1"/>
      <c r="L197" s="1">
        <v>1</v>
      </c>
      <c r="M197" s="1"/>
      <c r="N197" s="1">
        <f t="shared" si="223"/>
        <v>0</v>
      </c>
      <c r="O197" s="1"/>
      <c r="P197" s="1"/>
      <c r="Q197" s="1">
        <f t="shared" si="250"/>
        <v>9.6348314606741567</v>
      </c>
      <c r="R197" s="1">
        <f t="shared" si="251"/>
        <v>0</v>
      </c>
      <c r="S197" s="1">
        <v>343</v>
      </c>
      <c r="T197" s="1"/>
      <c r="U197" s="1"/>
      <c r="V197" s="1"/>
      <c r="W197" s="1"/>
      <c r="X197" s="1"/>
      <c r="Y197" s="1"/>
      <c r="Z197" s="1"/>
      <c r="AA197" s="5"/>
    </row>
    <row r="198" spans="1:27" x14ac:dyDescent="0.3">
      <c r="A198" s="40"/>
      <c r="B198" s="33" t="s">
        <v>3</v>
      </c>
      <c r="C198" s="34">
        <v>22</v>
      </c>
      <c r="D198" s="13" t="s">
        <v>1</v>
      </c>
      <c r="E198" s="14">
        <v>17.8</v>
      </c>
      <c r="F198" s="1">
        <v>1</v>
      </c>
      <c r="G198" s="1"/>
      <c r="H198" s="1"/>
      <c r="I198" s="1"/>
      <c r="J198" s="1"/>
      <c r="K198" s="1"/>
      <c r="L198" s="1">
        <v>1</v>
      </c>
      <c r="M198" s="1"/>
      <c r="N198" s="1">
        <f t="shared" si="223"/>
        <v>0</v>
      </c>
      <c r="O198" s="1"/>
      <c r="P198" s="1"/>
      <c r="Q198" s="1">
        <f t="shared" si="250"/>
        <v>9.6348314606741567</v>
      </c>
      <c r="R198" s="1">
        <f t="shared" si="251"/>
        <v>0</v>
      </c>
      <c r="S198" s="1">
        <v>343</v>
      </c>
      <c r="T198" s="1"/>
      <c r="U198" s="1"/>
      <c r="V198" s="1"/>
      <c r="W198" s="1"/>
      <c r="X198" s="1"/>
      <c r="Y198" s="1"/>
      <c r="Z198" s="1"/>
      <c r="AA198" s="5"/>
    </row>
    <row r="199" spans="1:27" x14ac:dyDescent="0.3">
      <c r="A199" s="40"/>
      <c r="B199" s="33"/>
      <c r="C199" s="34"/>
      <c r="D199" s="15" t="s">
        <v>2</v>
      </c>
      <c r="E199" s="16">
        <v>20</v>
      </c>
      <c r="F199" s="1">
        <v>1</v>
      </c>
      <c r="G199" s="1"/>
      <c r="H199" s="1"/>
      <c r="I199" s="1"/>
      <c r="J199" s="1"/>
      <c r="K199" s="1"/>
      <c r="L199" s="1">
        <v>1</v>
      </c>
      <c r="M199" s="1"/>
      <c r="N199" s="1">
        <f t="shared" si="223"/>
        <v>0</v>
      </c>
      <c r="O199" s="1"/>
      <c r="P199" s="1"/>
      <c r="Q199" s="1">
        <f t="shared" si="250"/>
        <v>8.5749999999999993</v>
      </c>
      <c r="R199" s="1">
        <f t="shared" si="251"/>
        <v>0</v>
      </c>
      <c r="S199" s="1">
        <v>343</v>
      </c>
      <c r="T199" s="1"/>
      <c r="U199" s="1" t="e">
        <f t="shared" ref="U199" si="258">L199/I199</f>
        <v>#DIV/0!</v>
      </c>
      <c r="V199" s="1" t="e">
        <f t="shared" si="212"/>
        <v>#DIV/0!</v>
      </c>
      <c r="W199" s="1" t="e">
        <f t="shared" ref="W199:W250" si="259">ABS(4/(U199+(1/U199)+2))</f>
        <v>#DIV/0!</v>
      </c>
      <c r="X199" s="1" t="e">
        <f t="shared" ref="X199" si="260">ABS(1-ABS(V199)^2)</f>
        <v>#DIV/0!</v>
      </c>
      <c r="Y199" s="1"/>
      <c r="Z199" s="1"/>
      <c r="AA199" s="5"/>
    </row>
    <row r="200" spans="1:27" ht="15" thickBot="1" x14ac:dyDescent="0.35">
      <c r="A200" s="40"/>
      <c r="B200" s="35"/>
      <c r="C200" s="36"/>
      <c r="D200" s="17" t="s">
        <v>3</v>
      </c>
      <c r="E200" s="18">
        <v>22.4</v>
      </c>
      <c r="F200" s="1">
        <v>1</v>
      </c>
      <c r="G200" s="1"/>
      <c r="H200" s="1"/>
      <c r="I200" s="1"/>
      <c r="J200" s="1"/>
      <c r="K200" s="1"/>
      <c r="L200" s="1">
        <v>1</v>
      </c>
      <c r="M200" s="1"/>
      <c r="N200" s="1">
        <f t="shared" si="223"/>
        <v>0</v>
      </c>
      <c r="O200" s="1"/>
      <c r="P200" s="1"/>
      <c r="Q200" s="1">
        <f t="shared" si="250"/>
        <v>7.6562500000000009</v>
      </c>
      <c r="R200" s="1">
        <f t="shared" si="251"/>
        <v>0</v>
      </c>
      <c r="S200" s="1">
        <v>343</v>
      </c>
      <c r="T200" s="1"/>
      <c r="U200" s="1"/>
      <c r="V200" s="1"/>
      <c r="W200" s="1"/>
      <c r="X200" s="1"/>
      <c r="Y200" s="1"/>
      <c r="Z200" s="1"/>
      <c r="AA200" s="5"/>
    </row>
    <row r="201" spans="1:27" x14ac:dyDescent="0.3">
      <c r="A201" s="40"/>
      <c r="B201" s="37" t="s">
        <v>1</v>
      </c>
      <c r="C201" s="38">
        <v>22</v>
      </c>
      <c r="D201" s="19" t="s">
        <v>1</v>
      </c>
      <c r="E201" s="14">
        <v>22.4</v>
      </c>
      <c r="F201" s="1">
        <v>1</v>
      </c>
      <c r="G201" s="1"/>
      <c r="H201" s="1"/>
      <c r="I201" s="1"/>
      <c r="J201" s="1"/>
      <c r="K201" s="1"/>
      <c r="L201" s="1">
        <v>1</v>
      </c>
      <c r="M201" s="1"/>
      <c r="N201" s="1">
        <f t="shared" si="223"/>
        <v>0</v>
      </c>
      <c r="O201" s="1"/>
      <c r="P201" s="1"/>
      <c r="Q201" s="1">
        <f t="shared" si="250"/>
        <v>7.6562500000000009</v>
      </c>
      <c r="R201" s="1">
        <f t="shared" si="251"/>
        <v>0</v>
      </c>
      <c r="S201" s="1">
        <v>343</v>
      </c>
      <c r="T201" s="1"/>
      <c r="U201" s="1"/>
      <c r="V201" s="1"/>
      <c r="W201" s="1"/>
      <c r="X201" s="1"/>
      <c r="Y201" s="1"/>
      <c r="Z201" s="1"/>
      <c r="AA201" s="5"/>
    </row>
    <row r="202" spans="1:27" x14ac:dyDescent="0.3">
      <c r="A202" s="40"/>
      <c r="B202" s="33"/>
      <c r="C202" s="34"/>
      <c r="D202" s="20" t="s">
        <v>2</v>
      </c>
      <c r="E202" s="16">
        <v>25</v>
      </c>
      <c r="F202" s="1">
        <v>1</v>
      </c>
      <c r="G202" s="1"/>
      <c r="H202" s="1"/>
      <c r="I202" s="1"/>
      <c r="J202" s="1"/>
      <c r="K202" s="1"/>
      <c r="L202" s="1">
        <v>1</v>
      </c>
      <c r="M202" s="1"/>
      <c r="N202" s="1">
        <f t="shared" si="223"/>
        <v>0</v>
      </c>
      <c r="O202" s="1"/>
      <c r="P202" s="1"/>
      <c r="Q202" s="1">
        <f t="shared" si="250"/>
        <v>6.86</v>
      </c>
      <c r="R202" s="1">
        <f t="shared" si="251"/>
        <v>0</v>
      </c>
      <c r="S202" s="1">
        <v>343</v>
      </c>
      <c r="T202" s="1"/>
      <c r="U202" s="1" t="e">
        <f t="shared" ref="U202" si="261">L202/I202</f>
        <v>#DIV/0!</v>
      </c>
      <c r="V202" s="1" t="e">
        <f t="shared" si="216"/>
        <v>#DIV/0!</v>
      </c>
      <c r="W202" s="1" t="e">
        <f t="shared" ref="W202:W253" si="262">ABS(4/(U202+(1/U202)+2))</f>
        <v>#DIV/0!</v>
      </c>
      <c r="X202" s="1" t="e">
        <f t="shared" ref="X202" si="263">ABS(1-ABS(V202)^2)</f>
        <v>#DIV/0!</v>
      </c>
      <c r="Y202" s="1"/>
      <c r="Z202" s="1"/>
      <c r="AA202" s="5"/>
    </row>
    <row r="203" spans="1:27" ht="15" thickBot="1" x14ac:dyDescent="0.35">
      <c r="A203" s="40"/>
      <c r="B203" s="33"/>
      <c r="C203" s="34"/>
      <c r="D203" s="21" t="s">
        <v>3</v>
      </c>
      <c r="E203" s="18">
        <v>28.2</v>
      </c>
      <c r="F203" s="1">
        <v>1</v>
      </c>
      <c r="G203" s="1"/>
      <c r="H203" s="1"/>
      <c r="I203" s="1"/>
      <c r="J203" s="1"/>
      <c r="K203" s="1"/>
      <c r="L203" s="1">
        <v>1</v>
      </c>
      <c r="M203" s="1"/>
      <c r="N203" s="1">
        <f t="shared" si="223"/>
        <v>0</v>
      </c>
      <c r="O203" s="1"/>
      <c r="P203" s="1"/>
      <c r="Q203" s="1">
        <f t="shared" si="250"/>
        <v>6.081560283687943</v>
      </c>
      <c r="R203" s="1">
        <f t="shared" si="251"/>
        <v>0</v>
      </c>
      <c r="S203" s="1">
        <v>343</v>
      </c>
      <c r="T203" s="1"/>
      <c r="U203" s="1"/>
      <c r="V203" s="1"/>
      <c r="W203" s="1"/>
      <c r="X203" s="1"/>
      <c r="Y203" s="1"/>
      <c r="Z203" s="1"/>
      <c r="AA203" s="5"/>
    </row>
    <row r="204" spans="1:27" x14ac:dyDescent="0.3">
      <c r="A204" s="40"/>
      <c r="B204" s="33" t="s">
        <v>2</v>
      </c>
      <c r="C204" s="34">
        <v>31.5</v>
      </c>
      <c r="D204" s="19" t="s">
        <v>1</v>
      </c>
      <c r="E204" s="14">
        <v>28.2</v>
      </c>
      <c r="F204" s="1">
        <v>1</v>
      </c>
      <c r="G204" s="1"/>
      <c r="H204" s="1"/>
      <c r="I204" s="1"/>
      <c r="J204" s="1"/>
      <c r="K204" s="1"/>
      <c r="L204" s="1">
        <v>1</v>
      </c>
      <c r="M204" s="1"/>
      <c r="N204" s="1">
        <f t="shared" si="223"/>
        <v>0</v>
      </c>
      <c r="O204" s="1"/>
      <c r="P204" s="1"/>
      <c r="Q204" s="1">
        <f t="shared" si="250"/>
        <v>6.081560283687943</v>
      </c>
      <c r="R204" s="1">
        <f t="shared" si="251"/>
        <v>0</v>
      </c>
      <c r="S204" s="1">
        <v>343</v>
      </c>
      <c r="T204" s="1"/>
      <c r="U204" s="1"/>
      <c r="V204" s="1"/>
      <c r="W204" s="1"/>
      <c r="X204" s="1"/>
      <c r="Y204" s="1"/>
      <c r="Z204" s="1"/>
      <c r="AA204" s="5"/>
    </row>
    <row r="205" spans="1:27" x14ac:dyDescent="0.3">
      <c r="A205" s="40"/>
      <c r="B205" s="33"/>
      <c r="C205" s="34"/>
      <c r="D205" s="20" t="s">
        <v>2</v>
      </c>
      <c r="E205" s="16">
        <v>31.5</v>
      </c>
      <c r="F205" s="1">
        <v>1</v>
      </c>
      <c r="G205" s="1"/>
      <c r="H205" s="1"/>
      <c r="I205" s="1"/>
      <c r="J205" s="1"/>
      <c r="K205" s="1"/>
      <c r="L205" s="1">
        <v>1</v>
      </c>
      <c r="M205" s="1"/>
      <c r="N205" s="1">
        <f t="shared" si="223"/>
        <v>0</v>
      </c>
      <c r="O205" s="1"/>
      <c r="P205" s="1"/>
      <c r="Q205" s="1">
        <f t="shared" si="250"/>
        <v>5.4444444444444446</v>
      </c>
      <c r="R205" s="1">
        <f t="shared" si="251"/>
        <v>0</v>
      </c>
      <c r="S205" s="1">
        <v>343</v>
      </c>
      <c r="T205" s="1"/>
      <c r="U205" s="1" t="e">
        <f t="shared" ref="U205" si="264">L205/I205</f>
        <v>#DIV/0!</v>
      </c>
      <c r="V205" s="1" t="e">
        <f t="shared" si="220"/>
        <v>#DIV/0!</v>
      </c>
      <c r="W205" s="1" t="e">
        <f t="shared" ref="W205:W256" si="265">ABS(4/(U205+(1/U205)+2))</f>
        <v>#DIV/0!</v>
      </c>
      <c r="X205" s="1" t="e">
        <f t="shared" ref="X205" si="266">ABS(1-ABS(V205)^2)</f>
        <v>#DIV/0!</v>
      </c>
      <c r="Y205" s="1"/>
      <c r="Z205" s="1"/>
      <c r="AA205" s="5"/>
    </row>
    <row r="206" spans="1:27" ht="15" thickBot="1" x14ac:dyDescent="0.35">
      <c r="A206" s="40"/>
      <c r="B206" s="33"/>
      <c r="C206" s="34"/>
      <c r="D206" s="21" t="s">
        <v>3</v>
      </c>
      <c r="E206" s="18">
        <v>35.5</v>
      </c>
      <c r="F206" s="1">
        <v>1</v>
      </c>
      <c r="G206" s="1"/>
      <c r="H206" s="1"/>
      <c r="I206" s="1"/>
      <c r="J206" s="1"/>
      <c r="K206" s="1"/>
      <c r="L206" s="1">
        <v>1</v>
      </c>
      <c r="M206" s="1"/>
      <c r="N206" s="1">
        <f t="shared" si="223"/>
        <v>0</v>
      </c>
      <c r="O206" s="1"/>
      <c r="P206" s="1"/>
      <c r="Q206" s="1">
        <f t="shared" si="250"/>
        <v>4.830985915492958</v>
      </c>
      <c r="R206" s="1">
        <f t="shared" si="251"/>
        <v>0</v>
      </c>
      <c r="S206" s="1">
        <v>343</v>
      </c>
      <c r="T206" s="1"/>
      <c r="U206" s="1"/>
      <c r="V206" s="1"/>
      <c r="W206" s="1"/>
      <c r="X206" s="1"/>
      <c r="Y206" s="1"/>
      <c r="Z206" s="1"/>
      <c r="AA206" s="5"/>
    </row>
    <row r="207" spans="1:27" x14ac:dyDescent="0.3">
      <c r="A207" s="40"/>
      <c r="B207" s="33" t="s">
        <v>3</v>
      </c>
      <c r="C207" s="34">
        <v>44</v>
      </c>
      <c r="D207" s="19" t="s">
        <v>1</v>
      </c>
      <c r="E207" s="14">
        <v>35.5</v>
      </c>
      <c r="F207" s="1">
        <v>1</v>
      </c>
      <c r="G207" s="1"/>
      <c r="H207" s="1"/>
      <c r="I207" s="1"/>
      <c r="J207" s="1"/>
      <c r="K207" s="1"/>
      <c r="L207" s="1">
        <v>1</v>
      </c>
      <c r="M207" s="1"/>
      <c r="N207" s="1">
        <f t="shared" si="223"/>
        <v>0</v>
      </c>
      <c r="O207" s="1"/>
      <c r="P207" s="1"/>
      <c r="Q207" s="1">
        <f t="shared" si="250"/>
        <v>4.830985915492958</v>
      </c>
      <c r="R207" s="1">
        <f t="shared" si="251"/>
        <v>0</v>
      </c>
      <c r="S207" s="1">
        <v>343</v>
      </c>
      <c r="T207" s="1"/>
      <c r="U207" s="1"/>
      <c r="V207" s="1"/>
      <c r="W207" s="1"/>
      <c r="X207" s="1"/>
      <c r="Y207" s="1"/>
      <c r="Z207" s="1"/>
      <c r="AA207" s="5"/>
    </row>
    <row r="208" spans="1:27" x14ac:dyDescent="0.3">
      <c r="A208" s="40"/>
      <c r="B208" s="33"/>
      <c r="C208" s="34"/>
      <c r="D208" s="20" t="s">
        <v>2</v>
      </c>
      <c r="E208" s="16">
        <v>40</v>
      </c>
      <c r="F208" s="1">
        <v>1</v>
      </c>
      <c r="G208" s="1"/>
      <c r="H208" s="1"/>
      <c r="I208" s="1"/>
      <c r="J208" s="1"/>
      <c r="K208" s="1"/>
      <c r="L208" s="1">
        <v>1</v>
      </c>
      <c r="M208" s="1"/>
      <c r="N208" s="1">
        <f t="shared" si="223"/>
        <v>0</v>
      </c>
      <c r="O208" s="1"/>
      <c r="P208" s="1"/>
      <c r="Q208" s="1">
        <f t="shared" si="250"/>
        <v>4.2874999999999996</v>
      </c>
      <c r="R208" s="1">
        <f t="shared" si="251"/>
        <v>0</v>
      </c>
      <c r="S208" s="1">
        <v>343</v>
      </c>
      <c r="T208" s="1"/>
      <c r="U208" s="1" t="e">
        <f t="shared" ref="U208" si="267">L208/I208</f>
        <v>#DIV/0!</v>
      </c>
      <c r="V208" s="1" t="e">
        <f t="shared" si="225"/>
        <v>#DIV/0!</v>
      </c>
      <c r="W208" s="1" t="e">
        <f t="shared" ref="W208" si="268">ABS(4/(U208+(1/U208)+2))</f>
        <v>#DIV/0!</v>
      </c>
      <c r="X208" s="1" t="e">
        <f t="shared" ref="X208" si="269">ABS(1-ABS(V208)^2)</f>
        <v>#DIV/0!</v>
      </c>
      <c r="Y208" s="1"/>
      <c r="Z208" s="1"/>
      <c r="AA208" s="5"/>
    </row>
    <row r="209" spans="1:27" ht="15" thickBot="1" x14ac:dyDescent="0.35">
      <c r="A209" s="40"/>
      <c r="B209" s="35"/>
      <c r="C209" s="36"/>
      <c r="D209" s="21" t="s">
        <v>3</v>
      </c>
      <c r="E209" s="18">
        <v>44.7</v>
      </c>
      <c r="F209" s="1">
        <v>1</v>
      </c>
      <c r="G209" s="1"/>
      <c r="H209" s="1"/>
      <c r="I209" s="1"/>
      <c r="J209" s="1"/>
      <c r="K209" s="1"/>
      <c r="L209" s="1">
        <v>1</v>
      </c>
      <c r="M209" s="1"/>
      <c r="N209" s="1">
        <f t="shared" si="223"/>
        <v>0</v>
      </c>
      <c r="O209" s="1"/>
      <c r="P209" s="1"/>
      <c r="Q209" s="1">
        <f t="shared" si="250"/>
        <v>3.8366890380313197</v>
      </c>
      <c r="R209" s="1">
        <f t="shared" si="251"/>
        <v>0</v>
      </c>
      <c r="S209" s="1">
        <v>343</v>
      </c>
      <c r="T209" s="1"/>
      <c r="U209" s="1"/>
      <c r="V209" s="1"/>
      <c r="W209" s="1"/>
      <c r="X209" s="1"/>
      <c r="Y209" s="1"/>
      <c r="Z209" s="1"/>
      <c r="AA209" s="5"/>
    </row>
    <row r="210" spans="1:27" x14ac:dyDescent="0.3">
      <c r="A210" s="40"/>
      <c r="B210" s="37" t="s">
        <v>1</v>
      </c>
      <c r="C210" s="38">
        <v>44</v>
      </c>
      <c r="D210" s="19" t="s">
        <v>1</v>
      </c>
      <c r="E210" s="14">
        <v>44.7</v>
      </c>
      <c r="F210" s="1">
        <v>1</v>
      </c>
      <c r="G210" s="1"/>
      <c r="H210" s="1"/>
      <c r="I210" s="1"/>
      <c r="J210" s="1"/>
      <c r="K210" s="1"/>
      <c r="L210" s="1">
        <v>1</v>
      </c>
      <c r="M210" s="1"/>
      <c r="N210" s="1">
        <f t="shared" si="223"/>
        <v>0</v>
      </c>
      <c r="O210" s="1"/>
      <c r="P210" s="1"/>
      <c r="Q210" s="1">
        <f t="shared" si="250"/>
        <v>3.8366890380313197</v>
      </c>
      <c r="R210" s="1">
        <f t="shared" si="251"/>
        <v>0</v>
      </c>
      <c r="S210" s="1">
        <v>343</v>
      </c>
      <c r="T210" s="1"/>
      <c r="U210" s="1"/>
      <c r="V210" s="1"/>
      <c r="W210" s="1"/>
      <c r="X210" s="1"/>
      <c r="Y210" s="1"/>
      <c r="Z210" s="1"/>
      <c r="AA210" s="5"/>
    </row>
    <row r="211" spans="1:27" x14ac:dyDescent="0.3">
      <c r="A211" s="40"/>
      <c r="B211" s="33"/>
      <c r="C211" s="34"/>
      <c r="D211" s="20" t="s">
        <v>2</v>
      </c>
      <c r="E211" s="16">
        <v>50</v>
      </c>
      <c r="F211" s="1">
        <v>1</v>
      </c>
      <c r="G211" s="1"/>
      <c r="H211" s="1"/>
      <c r="I211" s="1"/>
      <c r="J211" s="1"/>
      <c r="K211" s="1"/>
      <c r="L211" s="1">
        <v>1</v>
      </c>
      <c r="M211" s="1"/>
      <c r="N211" s="1">
        <f t="shared" si="223"/>
        <v>0</v>
      </c>
      <c r="O211" s="1"/>
      <c r="P211" s="1"/>
      <c r="Q211" s="1">
        <f t="shared" si="250"/>
        <v>3.43</v>
      </c>
      <c r="R211" s="1">
        <f t="shared" si="251"/>
        <v>0</v>
      </c>
      <c r="S211" s="1">
        <v>343</v>
      </c>
      <c r="T211" s="1"/>
      <c r="U211" s="1" t="e">
        <f t="shared" ref="U211" si="270">L211/I211</f>
        <v>#DIV/0!</v>
      </c>
      <c r="V211" s="1" t="e">
        <f t="shared" ref="V211" si="271">ABS((U211-1)/(U211+1))</f>
        <v>#DIV/0!</v>
      </c>
      <c r="W211" s="1" t="e">
        <f t="shared" si="209"/>
        <v>#DIV/0!</v>
      </c>
      <c r="X211" s="1" t="e">
        <f t="shared" ref="X211" si="272">ABS(1-ABS(V211)^2)</f>
        <v>#DIV/0!</v>
      </c>
      <c r="Y211" s="1"/>
      <c r="Z211" s="1"/>
      <c r="AA211" s="5"/>
    </row>
    <row r="212" spans="1:27" ht="15" thickBot="1" x14ac:dyDescent="0.35">
      <c r="A212" s="40"/>
      <c r="B212" s="33"/>
      <c r="C212" s="34"/>
      <c r="D212" s="21" t="s">
        <v>3</v>
      </c>
      <c r="E212" s="18">
        <v>56.2</v>
      </c>
      <c r="F212" s="1">
        <v>1</v>
      </c>
      <c r="G212" s="1"/>
      <c r="H212" s="1"/>
      <c r="I212" s="1"/>
      <c r="J212" s="1"/>
      <c r="K212" s="1"/>
      <c r="L212" s="1">
        <v>1</v>
      </c>
      <c r="M212" s="1"/>
      <c r="N212" s="1">
        <f t="shared" si="223"/>
        <v>0</v>
      </c>
      <c r="O212" s="1"/>
      <c r="P212" s="1"/>
      <c r="Q212" s="1">
        <f t="shared" si="250"/>
        <v>3.0516014234875444</v>
      </c>
      <c r="R212" s="1">
        <f t="shared" si="251"/>
        <v>0</v>
      </c>
      <c r="S212" s="1">
        <v>343</v>
      </c>
      <c r="T212" s="1"/>
      <c r="U212" s="1"/>
      <c r="V212" s="1"/>
      <c r="W212" s="1"/>
      <c r="X212" s="1"/>
      <c r="Y212" s="1"/>
      <c r="Z212" s="1"/>
      <c r="AA212" s="5"/>
    </row>
    <row r="213" spans="1:27" x14ac:dyDescent="0.3">
      <c r="A213" s="40"/>
      <c r="B213" s="33" t="s">
        <v>2</v>
      </c>
      <c r="C213" s="34">
        <v>63</v>
      </c>
      <c r="D213" s="19" t="s">
        <v>1</v>
      </c>
      <c r="E213" s="14">
        <v>56.2</v>
      </c>
      <c r="F213" s="1">
        <v>1</v>
      </c>
      <c r="G213" s="1"/>
      <c r="H213" s="1"/>
      <c r="I213" s="1"/>
      <c r="J213" s="1"/>
      <c r="K213" s="1"/>
      <c r="L213" s="1">
        <v>1</v>
      </c>
      <c r="M213" s="1"/>
      <c r="N213" s="1">
        <f t="shared" si="223"/>
        <v>0</v>
      </c>
      <c r="O213" s="1"/>
      <c r="P213" s="1"/>
      <c r="Q213" s="1">
        <f t="shared" si="250"/>
        <v>3.0516014234875444</v>
      </c>
      <c r="R213" s="1">
        <f t="shared" si="251"/>
        <v>0</v>
      </c>
      <c r="S213" s="1">
        <v>343</v>
      </c>
      <c r="T213" s="1"/>
      <c r="U213" s="1"/>
      <c r="V213" s="1"/>
      <c r="W213" s="1"/>
      <c r="X213" s="1"/>
      <c r="Y213" s="1"/>
      <c r="Z213" s="1"/>
      <c r="AA213" s="5"/>
    </row>
    <row r="214" spans="1:27" x14ac:dyDescent="0.3">
      <c r="A214" s="40"/>
      <c r="B214" s="33"/>
      <c r="C214" s="34"/>
      <c r="D214" s="20" t="s">
        <v>2</v>
      </c>
      <c r="E214" s="16">
        <v>63</v>
      </c>
      <c r="F214" s="1">
        <v>1</v>
      </c>
      <c r="G214" s="1"/>
      <c r="H214" s="1"/>
      <c r="I214" s="1"/>
      <c r="J214" s="1"/>
      <c r="K214" s="1"/>
      <c r="L214" s="1">
        <v>1</v>
      </c>
      <c r="M214" s="1"/>
      <c r="N214" s="1">
        <f t="shared" si="223"/>
        <v>0</v>
      </c>
      <c r="O214" s="1"/>
      <c r="P214" s="1"/>
      <c r="Q214" s="1">
        <f t="shared" si="250"/>
        <v>2.7222222222222223</v>
      </c>
      <c r="R214" s="1">
        <f t="shared" si="251"/>
        <v>0</v>
      </c>
      <c r="S214" s="1">
        <v>343</v>
      </c>
      <c r="T214" s="1"/>
      <c r="U214" s="1" t="e">
        <f t="shared" ref="U214" si="273">L214/I214</f>
        <v>#DIV/0!</v>
      </c>
      <c r="V214" s="1" t="e">
        <f t="shared" ref="V214" si="274">ABS((U214-1)/(U214+1))</f>
        <v>#DIV/0!</v>
      </c>
      <c r="W214" s="1" t="e">
        <f t="shared" si="213"/>
        <v>#DIV/0!</v>
      </c>
      <c r="X214" s="1" t="e">
        <f t="shared" ref="X214" si="275">ABS(1-ABS(V214)^2)</f>
        <v>#DIV/0!</v>
      </c>
      <c r="Y214" s="1"/>
      <c r="Z214" s="1"/>
      <c r="AA214" s="5"/>
    </row>
    <row r="215" spans="1:27" ht="15" thickBot="1" x14ac:dyDescent="0.35">
      <c r="A215" s="40"/>
      <c r="B215" s="33"/>
      <c r="C215" s="34"/>
      <c r="D215" s="21" t="s">
        <v>3</v>
      </c>
      <c r="E215" s="18">
        <v>70.8</v>
      </c>
      <c r="F215" s="1">
        <v>1</v>
      </c>
      <c r="G215" s="1"/>
      <c r="H215" s="1"/>
      <c r="I215" s="1"/>
      <c r="J215" s="1"/>
      <c r="K215" s="1"/>
      <c r="L215" s="1">
        <v>1</v>
      </c>
      <c r="M215" s="1"/>
      <c r="N215" s="1">
        <f t="shared" si="223"/>
        <v>0</v>
      </c>
      <c r="O215" s="1"/>
      <c r="P215" s="1"/>
      <c r="Q215" s="1">
        <f t="shared" si="250"/>
        <v>2.4223163841807911</v>
      </c>
      <c r="R215" s="1">
        <f t="shared" si="251"/>
        <v>0</v>
      </c>
      <c r="S215" s="1">
        <v>343</v>
      </c>
      <c r="T215" s="1"/>
      <c r="U215" s="1"/>
      <c r="V215" s="1"/>
      <c r="W215" s="1"/>
      <c r="X215" s="1"/>
      <c r="Y215" s="1"/>
      <c r="Z215" s="1"/>
      <c r="AA215" s="5"/>
    </row>
    <row r="216" spans="1:27" x14ac:dyDescent="0.3">
      <c r="A216" s="40"/>
      <c r="B216" s="33" t="s">
        <v>3</v>
      </c>
      <c r="C216" s="34">
        <v>88</v>
      </c>
      <c r="D216" s="19" t="s">
        <v>1</v>
      </c>
      <c r="E216" s="14">
        <v>70.8</v>
      </c>
      <c r="F216" s="1">
        <v>1</v>
      </c>
      <c r="G216" s="1"/>
      <c r="H216" s="1"/>
      <c r="I216" s="1"/>
      <c r="J216" s="1"/>
      <c r="K216" s="1"/>
      <c r="L216" s="1">
        <v>1</v>
      </c>
      <c r="M216" s="1"/>
      <c r="N216" s="1">
        <f t="shared" si="223"/>
        <v>0</v>
      </c>
      <c r="O216" s="1"/>
      <c r="P216" s="1"/>
      <c r="Q216" s="1">
        <f t="shared" si="250"/>
        <v>2.4223163841807911</v>
      </c>
      <c r="R216" s="1">
        <f t="shared" si="251"/>
        <v>0</v>
      </c>
      <c r="S216" s="1">
        <v>343</v>
      </c>
      <c r="T216" s="1"/>
      <c r="U216" s="1"/>
      <c r="V216" s="1"/>
      <c r="W216" s="1"/>
      <c r="X216" s="1"/>
      <c r="Y216" s="1"/>
      <c r="Z216" s="1"/>
      <c r="AA216" s="5"/>
    </row>
    <row r="217" spans="1:27" x14ac:dyDescent="0.3">
      <c r="A217" s="40"/>
      <c r="B217" s="33"/>
      <c r="C217" s="34"/>
      <c r="D217" s="20" t="s">
        <v>2</v>
      </c>
      <c r="E217" s="16">
        <v>80</v>
      </c>
      <c r="F217" s="1">
        <v>1</v>
      </c>
      <c r="G217" s="1"/>
      <c r="H217" s="1"/>
      <c r="I217" s="1"/>
      <c r="J217" s="1"/>
      <c r="K217" s="1"/>
      <c r="L217" s="1">
        <v>1</v>
      </c>
      <c r="M217" s="1"/>
      <c r="N217" s="1">
        <f t="shared" si="223"/>
        <v>0</v>
      </c>
      <c r="O217" s="1"/>
      <c r="P217" s="1"/>
      <c r="Q217" s="1">
        <f t="shared" si="250"/>
        <v>2.1437499999999998</v>
      </c>
      <c r="R217" s="1">
        <f t="shared" si="251"/>
        <v>0</v>
      </c>
      <c r="S217" s="1">
        <v>343</v>
      </c>
      <c r="T217" s="1"/>
      <c r="U217" s="1" t="e">
        <f t="shared" ref="U217" si="276">L217/I217</f>
        <v>#DIV/0!</v>
      </c>
      <c r="V217" s="1" t="e">
        <f t="shared" ref="V217" si="277">ABS((U217-1)/(U217+1))</f>
        <v>#DIV/0!</v>
      </c>
      <c r="W217" s="1" t="e">
        <f t="shared" si="217"/>
        <v>#DIV/0!</v>
      </c>
      <c r="X217" s="1" t="e">
        <f t="shared" ref="X217" si="278">ABS(1-ABS(V217)^2)</f>
        <v>#DIV/0!</v>
      </c>
      <c r="Y217" s="1"/>
      <c r="Z217" s="1"/>
      <c r="AA217" s="5"/>
    </row>
    <row r="218" spans="1:27" ht="15" thickBot="1" x14ac:dyDescent="0.35">
      <c r="A218" s="40"/>
      <c r="B218" s="35"/>
      <c r="C218" s="36"/>
      <c r="D218" s="21" t="s">
        <v>3</v>
      </c>
      <c r="E218" s="18">
        <v>89.1</v>
      </c>
      <c r="F218" s="1">
        <v>1</v>
      </c>
      <c r="G218" s="1"/>
      <c r="H218" s="1"/>
      <c r="I218" s="1"/>
      <c r="J218" s="1"/>
      <c r="K218" s="1"/>
      <c r="L218" s="1">
        <v>1</v>
      </c>
      <c r="M218" s="1"/>
      <c r="N218" s="1">
        <f t="shared" si="223"/>
        <v>0</v>
      </c>
      <c r="O218" s="1"/>
      <c r="P218" s="1"/>
      <c r="Q218" s="1">
        <f t="shared" si="250"/>
        <v>1.9248035914702584</v>
      </c>
      <c r="R218" s="1">
        <f t="shared" si="251"/>
        <v>0</v>
      </c>
      <c r="S218" s="1">
        <v>343</v>
      </c>
      <c r="T218" s="1"/>
      <c r="U218" s="1"/>
      <c r="V218" s="1"/>
      <c r="W218" s="1"/>
      <c r="X218" s="1"/>
      <c r="Y218" s="1"/>
      <c r="Z218" s="1"/>
      <c r="AA218" s="5"/>
    </row>
    <row r="219" spans="1:27" x14ac:dyDescent="0.3">
      <c r="A219" s="40"/>
      <c r="B219" s="37" t="s">
        <v>1</v>
      </c>
      <c r="C219" s="38">
        <v>88</v>
      </c>
      <c r="D219" s="19" t="s">
        <v>1</v>
      </c>
      <c r="E219" s="14">
        <v>89.1</v>
      </c>
      <c r="F219" s="1" t="s">
        <v>39</v>
      </c>
      <c r="G219" s="1"/>
      <c r="H219" s="1"/>
      <c r="I219" s="1"/>
      <c r="J219" s="1"/>
      <c r="K219" s="1"/>
      <c r="L219" s="1">
        <v>1</v>
      </c>
      <c r="M219" s="1"/>
      <c r="N219" s="1">
        <f t="shared" si="223"/>
        <v>0</v>
      </c>
      <c r="O219" s="1"/>
      <c r="P219" s="1"/>
      <c r="Q219" s="1">
        <f t="shared" si="250"/>
        <v>1.9248035914702584</v>
      </c>
      <c r="R219" s="1">
        <f t="shared" si="251"/>
        <v>0</v>
      </c>
      <c r="S219" s="1">
        <v>343</v>
      </c>
      <c r="T219" s="1"/>
      <c r="U219" s="1"/>
      <c r="V219" s="1"/>
      <c r="W219" s="1"/>
      <c r="X219" s="1"/>
      <c r="Y219" s="1"/>
      <c r="Z219" s="1"/>
      <c r="AA219" s="5"/>
    </row>
    <row r="220" spans="1:27" x14ac:dyDescent="0.3">
      <c r="A220" s="40"/>
      <c r="B220" s="33"/>
      <c r="C220" s="34"/>
      <c r="D220" s="20" t="s">
        <v>2</v>
      </c>
      <c r="E220" s="16">
        <v>100</v>
      </c>
      <c r="F220" s="1">
        <v>1</v>
      </c>
      <c r="G220" s="1"/>
      <c r="H220" s="1">
        <v>-5</v>
      </c>
      <c r="I220" s="1">
        <v>-75</v>
      </c>
      <c r="J220" s="1"/>
      <c r="K220" s="1">
        <v>819</v>
      </c>
      <c r="L220" s="1">
        <v>1</v>
      </c>
      <c r="M220" s="1"/>
      <c r="N220" s="1">
        <f t="shared" si="223"/>
        <v>1668</v>
      </c>
      <c r="O220" s="1"/>
      <c r="P220" s="1">
        <f>(20+K220)*3</f>
        <v>2517</v>
      </c>
      <c r="Q220" s="1">
        <f t="shared" si="250"/>
        <v>1.7150000000000001</v>
      </c>
      <c r="R220" s="1">
        <f t="shared" si="251"/>
        <v>1698</v>
      </c>
      <c r="S220" s="1">
        <v>343</v>
      </c>
      <c r="T220" s="1"/>
      <c r="U220" s="1">
        <f t="shared" ref="U220" si="279">L220/I220</f>
        <v>-1.3333333333333334E-2</v>
      </c>
      <c r="V220" s="1">
        <f t="shared" ref="V220" si="280">ABS((U220-1)/(U220+1))</f>
        <v>1.0270270270270272</v>
      </c>
      <c r="W220" s="1">
        <f t="shared" si="221"/>
        <v>5.4784514243973702E-2</v>
      </c>
      <c r="X220" s="1">
        <f t="shared" ref="X220" si="281">ABS(1-ABS(V220)^2)</f>
        <v>5.4784514243974014E-2</v>
      </c>
      <c r="Y220" s="1"/>
      <c r="Z220" s="1"/>
      <c r="AA220" s="5"/>
    </row>
    <row r="221" spans="1:27" ht="15" thickBot="1" x14ac:dyDescent="0.35">
      <c r="A221" s="40"/>
      <c r="B221" s="33"/>
      <c r="C221" s="34"/>
      <c r="D221" s="21" t="s">
        <v>3</v>
      </c>
      <c r="E221" s="18">
        <v>112</v>
      </c>
      <c r="F221" s="1">
        <v>1</v>
      </c>
      <c r="G221" s="1"/>
      <c r="H221" s="1"/>
      <c r="I221" s="1"/>
      <c r="J221" s="1"/>
      <c r="K221" s="1"/>
      <c r="L221" s="1">
        <v>1</v>
      </c>
      <c r="M221" s="1"/>
      <c r="N221" s="1">
        <f t="shared" si="223"/>
        <v>30</v>
      </c>
      <c r="O221" s="1"/>
      <c r="P221" s="1">
        <f t="shared" ref="P221:P226" si="282">(20+K221)*3</f>
        <v>60</v>
      </c>
      <c r="Q221" s="1">
        <f t="shared" si="250"/>
        <v>1.53125</v>
      </c>
      <c r="R221" s="1">
        <f t="shared" si="251"/>
        <v>60</v>
      </c>
      <c r="S221" s="1">
        <v>343</v>
      </c>
      <c r="T221" s="1"/>
      <c r="U221" s="1"/>
      <c r="V221" s="1"/>
      <c r="W221" s="1"/>
      <c r="X221" s="1"/>
      <c r="Y221" s="1"/>
      <c r="Z221" s="1"/>
      <c r="AA221" s="5"/>
    </row>
    <row r="222" spans="1:27" x14ac:dyDescent="0.3">
      <c r="A222" s="40"/>
      <c r="B222" s="33" t="s">
        <v>2</v>
      </c>
      <c r="C222" s="34">
        <v>125</v>
      </c>
      <c r="D222" s="19" t="s">
        <v>1</v>
      </c>
      <c r="E222" s="14">
        <v>112</v>
      </c>
      <c r="F222" s="1" t="s">
        <v>34</v>
      </c>
      <c r="G222" s="1"/>
      <c r="H222" s="1"/>
      <c r="I222" s="1"/>
      <c r="J222" s="1"/>
      <c r="K222" s="1"/>
      <c r="L222" s="1">
        <v>1</v>
      </c>
      <c r="M222" s="1"/>
      <c r="N222" s="1">
        <f t="shared" si="223"/>
        <v>30</v>
      </c>
      <c r="O222" s="1"/>
      <c r="P222" s="1">
        <f t="shared" si="282"/>
        <v>60</v>
      </c>
      <c r="Q222" s="1">
        <f t="shared" si="250"/>
        <v>1.53125</v>
      </c>
      <c r="R222" s="1">
        <f t="shared" si="251"/>
        <v>60</v>
      </c>
      <c r="S222" s="1">
        <v>343</v>
      </c>
      <c r="T222" s="1"/>
      <c r="U222" s="1"/>
      <c r="V222" s="1"/>
      <c r="W222" s="1"/>
      <c r="X222" s="1"/>
      <c r="Y222" s="1"/>
      <c r="Z222" s="1"/>
      <c r="AA222" s="5"/>
    </row>
    <row r="223" spans="1:27" x14ac:dyDescent="0.3">
      <c r="A223" s="40"/>
      <c r="B223" s="33"/>
      <c r="C223" s="34"/>
      <c r="D223" s="20" t="s">
        <v>2</v>
      </c>
      <c r="E223" s="16">
        <v>125</v>
      </c>
      <c r="F223" s="1">
        <v>1</v>
      </c>
      <c r="G223" s="1"/>
      <c r="H223" s="1">
        <v>-5</v>
      </c>
      <c r="I223" s="1">
        <v>-39</v>
      </c>
      <c r="J223" s="1"/>
      <c r="K223" s="1">
        <v>650</v>
      </c>
      <c r="L223" s="1">
        <v>1</v>
      </c>
      <c r="M223" s="1"/>
      <c r="N223" s="1">
        <f t="shared" si="223"/>
        <v>1330</v>
      </c>
      <c r="O223" s="1"/>
      <c r="P223" s="1">
        <f t="shared" si="282"/>
        <v>2010</v>
      </c>
      <c r="Q223" s="1">
        <f t="shared" si="250"/>
        <v>1.3720000000000001</v>
      </c>
      <c r="R223" s="1">
        <f t="shared" si="251"/>
        <v>1360</v>
      </c>
      <c r="S223" s="1">
        <v>343</v>
      </c>
      <c r="T223" s="1"/>
      <c r="U223" s="1">
        <f t="shared" ref="U223" si="283">L223/I223</f>
        <v>-2.564102564102564E-2</v>
      </c>
      <c r="V223" s="1">
        <f t="shared" ref="V223:V259" si="284">ABS((U223-1)/(U223+1))</f>
        <v>1.0526315789473684</v>
      </c>
      <c r="W223" s="1">
        <f t="shared" si="226"/>
        <v>0.10803324099722991</v>
      </c>
      <c r="X223" s="1">
        <f t="shared" ref="X223" si="285">ABS(1-ABS(V223)^2)</f>
        <v>0.10803324099722977</v>
      </c>
      <c r="Y223" s="1"/>
      <c r="Z223" s="1"/>
      <c r="AA223" s="5"/>
    </row>
    <row r="224" spans="1:27" ht="15" thickBot="1" x14ac:dyDescent="0.35">
      <c r="A224" s="40"/>
      <c r="B224" s="33"/>
      <c r="C224" s="34"/>
      <c r="D224" s="21" t="s">
        <v>3</v>
      </c>
      <c r="E224" s="18">
        <v>141</v>
      </c>
      <c r="F224" s="1">
        <v>1</v>
      </c>
      <c r="G224" s="1"/>
      <c r="H224" s="1"/>
      <c r="I224" s="1"/>
      <c r="J224" s="1"/>
      <c r="K224" s="1"/>
      <c r="L224" s="1">
        <v>1</v>
      </c>
      <c r="M224" s="1"/>
      <c r="N224" s="1">
        <f t="shared" si="223"/>
        <v>30</v>
      </c>
      <c r="O224" s="1"/>
      <c r="P224" s="1">
        <f t="shared" si="282"/>
        <v>60</v>
      </c>
      <c r="Q224" s="1">
        <f t="shared" si="250"/>
        <v>1.2163120567375887</v>
      </c>
      <c r="R224" s="1">
        <f t="shared" si="251"/>
        <v>60</v>
      </c>
      <c r="S224" s="1">
        <v>343</v>
      </c>
      <c r="T224" s="1"/>
      <c r="U224" s="1"/>
      <c r="V224" s="1"/>
      <c r="W224" s="1"/>
      <c r="X224" s="1"/>
      <c r="Y224" s="1"/>
      <c r="Z224" s="1"/>
      <c r="AA224" s="5"/>
    </row>
    <row r="225" spans="1:27" x14ac:dyDescent="0.3">
      <c r="A225" s="40"/>
      <c r="B225" s="33" t="s">
        <v>3</v>
      </c>
      <c r="C225" s="34">
        <v>177</v>
      </c>
      <c r="D225" s="19" t="s">
        <v>1</v>
      </c>
      <c r="E225" s="14">
        <v>141</v>
      </c>
      <c r="F225" s="1" t="s">
        <v>34</v>
      </c>
      <c r="G225" s="1"/>
      <c r="H225" s="1"/>
      <c r="I225" s="1"/>
      <c r="J225" s="1"/>
      <c r="K225" s="1"/>
      <c r="L225" s="1">
        <v>1</v>
      </c>
      <c r="M225" s="1"/>
      <c r="N225" s="1">
        <f t="shared" si="223"/>
        <v>30</v>
      </c>
      <c r="O225" s="1"/>
      <c r="P225" s="1">
        <f t="shared" si="282"/>
        <v>60</v>
      </c>
      <c r="Q225" s="1">
        <f t="shared" si="250"/>
        <v>1.2163120567375887</v>
      </c>
      <c r="R225" s="1">
        <f t="shared" si="251"/>
        <v>60</v>
      </c>
      <c r="S225" s="1">
        <v>343</v>
      </c>
      <c r="T225" s="1"/>
      <c r="U225" s="1"/>
      <c r="V225" s="1"/>
      <c r="W225" s="1"/>
      <c r="X225" s="1"/>
      <c r="Y225" s="1"/>
      <c r="Z225" s="1"/>
      <c r="AA225" s="5"/>
    </row>
    <row r="226" spans="1:27" x14ac:dyDescent="0.3">
      <c r="A226" s="40"/>
      <c r="B226" s="33"/>
      <c r="C226" s="34"/>
      <c r="D226" s="20" t="s">
        <v>2</v>
      </c>
      <c r="E226" s="16">
        <v>160</v>
      </c>
      <c r="F226" s="1">
        <v>1</v>
      </c>
      <c r="G226" s="1"/>
      <c r="H226" s="1">
        <v>-5</v>
      </c>
      <c r="I226" s="1">
        <v>-35</v>
      </c>
      <c r="J226" s="1"/>
      <c r="K226" s="1">
        <v>498</v>
      </c>
      <c r="L226" s="1">
        <v>1</v>
      </c>
      <c r="M226" s="1"/>
      <c r="N226" s="1">
        <f t="shared" si="223"/>
        <v>1026</v>
      </c>
      <c r="O226" s="1"/>
      <c r="P226" s="1">
        <f t="shared" si="282"/>
        <v>1554</v>
      </c>
      <c r="Q226" s="1">
        <f t="shared" si="250"/>
        <v>1.0718749999999999</v>
      </c>
      <c r="R226" s="1">
        <f t="shared" si="251"/>
        <v>1056</v>
      </c>
      <c r="S226" s="1">
        <v>343</v>
      </c>
      <c r="T226" s="1"/>
      <c r="U226" s="1">
        <f t="shared" ref="U226" si="286">L226/I226</f>
        <v>-2.8571428571428571E-2</v>
      </c>
      <c r="V226" s="1">
        <f t="shared" ref="V226:V262" si="287">ABS((U226-1)/(U226+1))</f>
        <v>1.0588235294117647</v>
      </c>
      <c r="W226" s="1">
        <f t="shared" si="230"/>
        <v>0.12110726643598614</v>
      </c>
      <c r="X226" s="1">
        <f t="shared" ref="X226" si="288">ABS(1-ABS(V226)^2)</f>
        <v>0.12110726643598624</v>
      </c>
      <c r="Y226" s="1"/>
      <c r="Z226" s="1"/>
      <c r="AA226" s="5"/>
    </row>
    <row r="227" spans="1:27" ht="15" thickBot="1" x14ac:dyDescent="0.35">
      <c r="A227" s="40"/>
      <c r="B227" s="35"/>
      <c r="C227" s="36"/>
      <c r="D227" s="21" t="s">
        <v>3</v>
      </c>
      <c r="E227" s="18">
        <v>178</v>
      </c>
      <c r="F227" s="1">
        <v>1</v>
      </c>
      <c r="G227" s="1"/>
      <c r="H227" s="1"/>
      <c r="I227" s="1"/>
      <c r="J227" s="1"/>
      <c r="K227" s="1"/>
      <c r="L227" s="1">
        <v>1</v>
      </c>
      <c r="M227" s="1"/>
      <c r="N227" s="1">
        <v>0</v>
      </c>
      <c r="O227" s="1"/>
      <c r="P227" s="1">
        <f t="shared" ref="P227:P231" si="289">(N227-K227)*2+K227</f>
        <v>0</v>
      </c>
      <c r="Q227" s="1">
        <f t="shared" si="250"/>
        <v>0.9634831460674157</v>
      </c>
      <c r="R227" s="1">
        <f t="shared" si="251"/>
        <v>0</v>
      </c>
      <c r="S227" s="1">
        <v>343</v>
      </c>
      <c r="T227" s="1"/>
      <c r="U227" s="1"/>
      <c r="V227" s="1"/>
      <c r="W227" s="1"/>
      <c r="X227" s="1"/>
      <c r="Y227" s="1"/>
      <c r="Z227" s="1"/>
      <c r="AA227" s="5"/>
    </row>
    <row r="228" spans="1:27" x14ac:dyDescent="0.3">
      <c r="A228" s="40"/>
      <c r="B228" s="37" t="s">
        <v>1</v>
      </c>
      <c r="C228" s="38">
        <v>177</v>
      </c>
      <c r="D228" s="19" t="s">
        <v>1</v>
      </c>
      <c r="E228" s="14">
        <v>178</v>
      </c>
      <c r="F228" s="1" t="s">
        <v>34</v>
      </c>
      <c r="G228" s="1"/>
      <c r="H228" s="1"/>
      <c r="I228" s="1"/>
      <c r="J228" s="1"/>
      <c r="K228" s="1"/>
      <c r="L228" s="1">
        <v>1</v>
      </c>
      <c r="M228" s="1"/>
      <c r="N228" s="1">
        <v>0</v>
      </c>
      <c r="O228" s="1"/>
      <c r="P228" s="1">
        <f t="shared" si="289"/>
        <v>0</v>
      </c>
      <c r="Q228" s="1">
        <f t="shared" si="250"/>
        <v>0.9634831460674157</v>
      </c>
      <c r="R228" s="1">
        <f t="shared" si="251"/>
        <v>0</v>
      </c>
      <c r="S228" s="1">
        <v>343</v>
      </c>
      <c r="T228" s="1"/>
      <c r="U228" s="1"/>
      <c r="V228" s="1"/>
      <c r="W228" s="1"/>
      <c r="X228" s="1"/>
      <c r="Y228" s="1"/>
      <c r="Z228" s="1"/>
      <c r="AA228" s="5"/>
    </row>
    <row r="229" spans="1:27" x14ac:dyDescent="0.3">
      <c r="A229" s="40"/>
      <c r="B229" s="33"/>
      <c r="C229" s="34"/>
      <c r="D229" s="20" t="s">
        <v>2</v>
      </c>
      <c r="E229" s="16">
        <v>200</v>
      </c>
      <c r="F229" s="1">
        <v>1</v>
      </c>
      <c r="G229" s="1"/>
      <c r="H229" s="1">
        <v>-5</v>
      </c>
      <c r="I229" s="1">
        <v>-33</v>
      </c>
      <c r="J229" s="1"/>
      <c r="K229" s="1">
        <v>373</v>
      </c>
      <c r="L229" s="1">
        <v>1</v>
      </c>
      <c r="M229" s="1"/>
      <c r="N229" s="1">
        <v>855</v>
      </c>
      <c r="O229" s="1"/>
      <c r="P229" s="1">
        <f t="shared" si="289"/>
        <v>1337</v>
      </c>
      <c r="Q229" s="1">
        <f t="shared" si="250"/>
        <v>0.85750000000000004</v>
      </c>
      <c r="R229" s="1">
        <f t="shared" si="251"/>
        <v>964</v>
      </c>
      <c r="S229" s="1">
        <v>343</v>
      </c>
      <c r="T229" s="1"/>
      <c r="U229" s="1">
        <f t="shared" ref="U229" si="290">L229/I229</f>
        <v>-3.0303030303030304E-2</v>
      </c>
      <c r="V229" s="1">
        <f t="shared" ref="V229:V265" si="291">ABS((U229-1)/(U229+1))</f>
        <v>1.0625</v>
      </c>
      <c r="W229" s="1">
        <f t="shared" si="234"/>
        <v>0.12890625</v>
      </c>
      <c r="X229" s="1">
        <f t="shared" ref="X229" si="292">ABS(1-ABS(V229)^2)</f>
        <v>0.12890625</v>
      </c>
      <c r="Y229" s="1"/>
      <c r="Z229" s="1"/>
      <c r="AA229" s="5"/>
    </row>
    <row r="230" spans="1:27" ht="15" thickBot="1" x14ac:dyDescent="0.35">
      <c r="A230" s="40"/>
      <c r="B230" s="33"/>
      <c r="C230" s="34"/>
      <c r="D230" s="21" t="s">
        <v>3</v>
      </c>
      <c r="E230" s="18">
        <v>224</v>
      </c>
      <c r="F230" s="1">
        <v>1</v>
      </c>
      <c r="G230" s="1"/>
      <c r="H230" s="1"/>
      <c r="I230" s="1"/>
      <c r="J230" s="1"/>
      <c r="K230" s="1"/>
      <c r="L230" s="1">
        <v>1</v>
      </c>
      <c r="M230" s="1"/>
      <c r="N230" s="1">
        <v>0</v>
      </c>
      <c r="O230" s="1"/>
      <c r="P230" s="1">
        <f t="shared" si="289"/>
        <v>0</v>
      </c>
      <c r="Q230" s="1">
        <f t="shared" si="250"/>
        <v>0.765625</v>
      </c>
      <c r="R230" s="1">
        <f t="shared" si="251"/>
        <v>0</v>
      </c>
      <c r="S230" s="1">
        <v>343</v>
      </c>
      <c r="T230" s="1"/>
      <c r="U230" s="1"/>
      <c r="V230" s="1"/>
      <c r="W230" s="1"/>
      <c r="X230" s="1"/>
      <c r="Y230" s="1"/>
      <c r="Z230" s="1"/>
      <c r="AA230" s="5"/>
    </row>
    <row r="231" spans="1:27" x14ac:dyDescent="0.3">
      <c r="A231" s="40"/>
      <c r="B231" s="33" t="s">
        <v>2</v>
      </c>
      <c r="C231" s="34">
        <v>250</v>
      </c>
      <c r="D231" s="19" t="s">
        <v>1</v>
      </c>
      <c r="E231" s="14">
        <v>224</v>
      </c>
      <c r="F231" s="1" t="s">
        <v>34</v>
      </c>
      <c r="G231" s="1"/>
      <c r="H231" s="1"/>
      <c r="I231" s="1"/>
      <c r="J231" s="1"/>
      <c r="K231" s="1"/>
      <c r="L231" s="1">
        <v>1</v>
      </c>
      <c r="M231" s="1"/>
      <c r="N231" s="1">
        <v>0</v>
      </c>
      <c r="O231" s="1"/>
      <c r="P231" s="1">
        <f t="shared" si="289"/>
        <v>0</v>
      </c>
      <c r="Q231" s="1">
        <f t="shared" si="250"/>
        <v>0.765625</v>
      </c>
      <c r="R231" s="1">
        <f t="shared" si="251"/>
        <v>0</v>
      </c>
      <c r="S231" s="1">
        <v>343</v>
      </c>
      <c r="T231" s="1"/>
      <c r="U231" s="1"/>
      <c r="V231" s="1"/>
      <c r="W231" s="1"/>
      <c r="X231" s="1"/>
      <c r="Y231" s="1"/>
      <c r="Z231" s="1"/>
      <c r="AA231" s="5"/>
    </row>
    <row r="232" spans="1:27" x14ac:dyDescent="0.3">
      <c r="A232" s="40"/>
      <c r="B232" s="33"/>
      <c r="C232" s="34"/>
      <c r="D232" s="20" t="s">
        <v>2</v>
      </c>
      <c r="E232" s="16">
        <v>250</v>
      </c>
      <c r="F232" s="1">
        <v>1</v>
      </c>
      <c r="G232" s="1"/>
      <c r="H232" s="1">
        <v>-5</v>
      </c>
      <c r="I232" s="1">
        <v>-32</v>
      </c>
      <c r="J232" s="1"/>
      <c r="K232" s="1">
        <v>306</v>
      </c>
      <c r="L232" s="1">
        <v>1</v>
      </c>
      <c r="M232" s="1"/>
      <c r="N232" s="1">
        <v>643</v>
      </c>
      <c r="O232" s="1"/>
      <c r="P232" s="1">
        <f>(N232-K232)*2+K232</f>
        <v>980</v>
      </c>
      <c r="Q232" s="1">
        <f t="shared" si="250"/>
        <v>0.68600000000000005</v>
      </c>
      <c r="R232" s="1">
        <f t="shared" si="251"/>
        <v>674</v>
      </c>
      <c r="S232" s="1">
        <v>343</v>
      </c>
      <c r="T232" s="1"/>
      <c r="U232" s="1">
        <f t="shared" ref="U232" si="293">L232/I232</f>
        <v>-3.125E-2</v>
      </c>
      <c r="V232" s="1">
        <f t="shared" ref="V232:V268" si="294">ABS((U232-1)/(U232+1))</f>
        <v>1.064516129032258</v>
      </c>
      <c r="W232" s="1">
        <f t="shared" si="238"/>
        <v>0.13319458896982311</v>
      </c>
      <c r="X232" s="1">
        <f t="shared" ref="X232" si="295">ABS(1-ABS(V232)^2)</f>
        <v>0.13319458896982295</v>
      </c>
      <c r="Y232" s="1"/>
      <c r="Z232" s="1"/>
      <c r="AA232" s="5"/>
    </row>
    <row r="233" spans="1:27" ht="15" thickBot="1" x14ac:dyDescent="0.35">
      <c r="A233" s="40"/>
      <c r="B233" s="33"/>
      <c r="C233" s="34"/>
      <c r="D233" s="21" t="s">
        <v>3</v>
      </c>
      <c r="E233" s="18">
        <v>282</v>
      </c>
      <c r="F233" s="1">
        <v>1</v>
      </c>
      <c r="G233" s="1"/>
      <c r="H233" s="1"/>
      <c r="I233" s="1"/>
      <c r="J233" s="1"/>
      <c r="K233" s="1"/>
      <c r="L233" s="1">
        <v>1</v>
      </c>
      <c r="M233" s="1"/>
      <c r="N233" s="1">
        <f t="shared" si="223"/>
        <v>0</v>
      </c>
      <c r="O233" s="1"/>
      <c r="P233" s="1"/>
      <c r="Q233" s="1">
        <f t="shared" si="250"/>
        <v>0.60815602836879434</v>
      </c>
      <c r="R233" s="1">
        <f t="shared" si="251"/>
        <v>0</v>
      </c>
      <c r="S233" s="1">
        <v>343</v>
      </c>
      <c r="T233" s="1"/>
      <c r="U233" s="1"/>
      <c r="V233" s="1"/>
      <c r="W233" s="1"/>
      <c r="X233" s="1"/>
      <c r="Y233" s="1"/>
      <c r="Z233" s="1"/>
      <c r="AA233" s="5"/>
    </row>
    <row r="234" spans="1:27" x14ac:dyDescent="0.3">
      <c r="A234" s="40"/>
      <c r="B234" s="33" t="s">
        <v>3</v>
      </c>
      <c r="C234" s="34">
        <v>355</v>
      </c>
      <c r="D234" s="19" t="s">
        <v>1</v>
      </c>
      <c r="E234" s="14">
        <v>282</v>
      </c>
      <c r="F234" s="1" t="s">
        <v>35</v>
      </c>
      <c r="G234" s="1"/>
      <c r="H234" s="1"/>
      <c r="I234" s="1"/>
      <c r="J234" s="1"/>
      <c r="K234" s="1"/>
      <c r="L234" s="1">
        <v>1</v>
      </c>
      <c r="M234" s="1"/>
      <c r="N234" s="1">
        <f t="shared" si="223"/>
        <v>0</v>
      </c>
      <c r="O234" s="1"/>
      <c r="P234" s="1"/>
      <c r="Q234" s="1">
        <f t="shared" si="250"/>
        <v>0.60815602836879434</v>
      </c>
      <c r="R234" s="1">
        <f t="shared" si="251"/>
        <v>0</v>
      </c>
      <c r="S234" s="1">
        <v>343</v>
      </c>
      <c r="T234" s="1"/>
      <c r="U234" s="1"/>
      <c r="V234" s="1"/>
      <c r="W234" s="1"/>
      <c r="X234" s="1"/>
      <c r="Y234" s="1"/>
      <c r="Z234" s="1"/>
      <c r="AA234" s="5"/>
    </row>
    <row r="235" spans="1:27" x14ac:dyDescent="0.3">
      <c r="A235" s="40"/>
      <c r="B235" s="33"/>
      <c r="C235" s="34"/>
      <c r="D235" s="20" t="s">
        <v>2</v>
      </c>
      <c r="E235" s="16">
        <v>315</v>
      </c>
      <c r="F235" s="1">
        <v>1</v>
      </c>
      <c r="G235" s="1"/>
      <c r="H235" s="1">
        <v>-5</v>
      </c>
      <c r="I235" s="1">
        <v>-29.5</v>
      </c>
      <c r="J235" s="1"/>
      <c r="K235" s="1">
        <v>234</v>
      </c>
      <c r="L235" s="1">
        <v>1</v>
      </c>
      <c r="M235" s="1"/>
      <c r="N235" s="1">
        <f t="shared" ref="N235:N298" si="296">((P235-K235)/2)+K235</f>
        <v>508.5</v>
      </c>
      <c r="O235" s="1">
        <v>-28</v>
      </c>
      <c r="P235" s="1">
        <v>783</v>
      </c>
      <c r="Q235" s="1">
        <f t="shared" si="250"/>
        <v>0.5444444444444444</v>
      </c>
      <c r="R235" s="1">
        <f t="shared" si="251"/>
        <v>549</v>
      </c>
      <c r="S235" s="1">
        <v>343</v>
      </c>
      <c r="T235" s="1"/>
      <c r="U235" s="1">
        <f t="shared" ref="U235" si="297">L235/I235</f>
        <v>-3.3898305084745763E-2</v>
      </c>
      <c r="V235" s="1">
        <f t="shared" ref="V235:V271" si="298">ABS((U235-1)/(U235+1))</f>
        <v>1.0701754385964912</v>
      </c>
      <c r="W235" s="1">
        <f t="shared" si="242"/>
        <v>0.14527546937519237</v>
      </c>
      <c r="X235" s="1">
        <f t="shared" ref="X235" si="299">ABS(1-ABS(V235)^2)</f>
        <v>0.14527546937519231</v>
      </c>
      <c r="Y235" s="1"/>
      <c r="Z235" s="1"/>
      <c r="AA235" s="5"/>
    </row>
    <row r="236" spans="1:27" ht="15" thickBot="1" x14ac:dyDescent="0.35">
      <c r="A236" s="40"/>
      <c r="B236" s="35"/>
      <c r="C236" s="36"/>
      <c r="D236" s="21" t="s">
        <v>3</v>
      </c>
      <c r="E236" s="18">
        <v>355</v>
      </c>
      <c r="F236" s="1">
        <v>1</v>
      </c>
      <c r="G236" s="1"/>
      <c r="H236" s="1"/>
      <c r="I236" s="1"/>
      <c r="J236" s="1"/>
      <c r="K236" s="1"/>
      <c r="L236" s="1">
        <v>1</v>
      </c>
      <c r="M236" s="1"/>
      <c r="N236" s="1">
        <f t="shared" si="296"/>
        <v>0</v>
      </c>
      <c r="O236" s="1"/>
      <c r="P236" s="1"/>
      <c r="Q236" s="1">
        <f t="shared" si="250"/>
        <v>0.4830985915492958</v>
      </c>
      <c r="R236" s="1">
        <f t="shared" si="251"/>
        <v>0</v>
      </c>
      <c r="S236" s="1">
        <v>343</v>
      </c>
      <c r="T236" s="1"/>
      <c r="U236" s="1"/>
      <c r="V236" s="1"/>
      <c r="W236" s="1"/>
      <c r="X236" s="1"/>
      <c r="Y236" s="1"/>
      <c r="Z236" s="1"/>
      <c r="AA236" s="5"/>
    </row>
    <row r="237" spans="1:27" x14ac:dyDescent="0.3">
      <c r="A237" s="40"/>
      <c r="B237" s="37" t="s">
        <v>1</v>
      </c>
      <c r="C237" s="38">
        <v>355</v>
      </c>
      <c r="D237" s="19" t="s">
        <v>1</v>
      </c>
      <c r="E237" s="14">
        <v>355</v>
      </c>
      <c r="F237" s="1" t="s">
        <v>35</v>
      </c>
      <c r="G237" s="1"/>
      <c r="H237" s="1"/>
      <c r="I237" s="1"/>
      <c r="J237" s="1"/>
      <c r="K237" s="1"/>
      <c r="L237" s="1">
        <v>1</v>
      </c>
      <c r="M237" s="1"/>
      <c r="N237" s="1">
        <f t="shared" si="296"/>
        <v>0</v>
      </c>
      <c r="O237" s="1"/>
      <c r="P237" s="1"/>
      <c r="Q237" s="1">
        <f t="shared" si="250"/>
        <v>0.4830985915492958</v>
      </c>
      <c r="R237" s="1">
        <f t="shared" si="251"/>
        <v>0</v>
      </c>
      <c r="S237" s="1">
        <v>343</v>
      </c>
      <c r="T237" s="1"/>
      <c r="U237" s="1"/>
      <c r="V237" s="1"/>
      <c r="W237" s="1"/>
      <c r="X237" s="1"/>
      <c r="Y237" s="1"/>
      <c r="Z237" s="1"/>
      <c r="AA237" s="5"/>
    </row>
    <row r="238" spans="1:27" x14ac:dyDescent="0.3">
      <c r="A238" s="40"/>
      <c r="B238" s="33"/>
      <c r="C238" s="34"/>
      <c r="D238" s="20" t="s">
        <v>2</v>
      </c>
      <c r="E238" s="16">
        <v>400</v>
      </c>
      <c r="F238" s="1">
        <v>1</v>
      </c>
      <c r="G238" s="1"/>
      <c r="H238" s="1">
        <v>-5</v>
      </c>
      <c r="I238" s="1">
        <v>-26</v>
      </c>
      <c r="J238" s="1"/>
      <c r="K238" s="1">
        <v>178</v>
      </c>
      <c r="L238" s="1">
        <v>1</v>
      </c>
      <c r="M238" s="1"/>
      <c r="N238" s="1">
        <f t="shared" si="296"/>
        <v>393.5</v>
      </c>
      <c r="O238" s="1">
        <v>-26</v>
      </c>
      <c r="P238" s="1">
        <v>609</v>
      </c>
      <c r="Q238" s="1">
        <f t="shared" si="250"/>
        <v>0.42875000000000002</v>
      </c>
      <c r="R238" s="1">
        <f t="shared" si="251"/>
        <v>431</v>
      </c>
      <c r="S238" s="1">
        <v>343</v>
      </c>
      <c r="T238" s="1"/>
      <c r="U238" s="1">
        <f t="shared" ref="U238" si="300">L238/I238</f>
        <v>-3.8461538461538464E-2</v>
      </c>
      <c r="V238" s="1">
        <f t="shared" ref="V238:V274" si="301">ABS((U238-1)/(U238+1))</f>
        <v>1.08</v>
      </c>
      <c r="W238" s="1">
        <f t="shared" si="245"/>
        <v>0.16639999999999999</v>
      </c>
      <c r="X238" s="1">
        <f t="shared" ref="X238" si="302">ABS(1-ABS(V238)^2)</f>
        <v>0.1664000000000001</v>
      </c>
      <c r="Y238" s="1"/>
      <c r="Z238" s="1"/>
      <c r="AA238" s="5"/>
    </row>
    <row r="239" spans="1:27" ht="15" thickBot="1" x14ac:dyDescent="0.35">
      <c r="A239" s="40"/>
      <c r="B239" s="33"/>
      <c r="C239" s="34"/>
      <c r="D239" s="21" t="s">
        <v>3</v>
      </c>
      <c r="E239" s="18">
        <v>447</v>
      </c>
      <c r="F239" s="1">
        <v>1</v>
      </c>
      <c r="G239" s="1"/>
      <c r="H239" s="1"/>
      <c r="I239" s="1"/>
      <c r="J239" s="1"/>
      <c r="K239" s="1"/>
      <c r="L239" s="1">
        <v>1</v>
      </c>
      <c r="M239" s="1"/>
      <c r="N239" s="1">
        <f t="shared" si="296"/>
        <v>0</v>
      </c>
      <c r="O239" s="1"/>
      <c r="P239" s="1"/>
      <c r="Q239" s="1">
        <f t="shared" si="250"/>
        <v>0.38366890380313201</v>
      </c>
      <c r="R239" s="1">
        <f t="shared" si="251"/>
        <v>0</v>
      </c>
      <c r="S239" s="1">
        <v>343</v>
      </c>
      <c r="T239" s="1"/>
      <c r="U239" s="1"/>
      <c r="V239" s="1"/>
      <c r="W239" s="1"/>
      <c r="X239" s="1"/>
      <c r="Y239" s="1"/>
      <c r="Z239" s="1"/>
      <c r="AA239" s="5"/>
    </row>
    <row r="240" spans="1:27" x14ac:dyDescent="0.3">
      <c r="A240" s="40"/>
      <c r="B240" s="33" t="s">
        <v>2</v>
      </c>
      <c r="C240" s="34">
        <v>500</v>
      </c>
      <c r="D240" s="19" t="s">
        <v>1</v>
      </c>
      <c r="E240" s="14">
        <v>447</v>
      </c>
      <c r="F240" s="1" t="s">
        <v>35</v>
      </c>
      <c r="G240" s="1"/>
      <c r="H240" s="1"/>
      <c r="I240" s="1"/>
      <c r="J240" s="1"/>
      <c r="K240" s="1"/>
      <c r="L240" s="1">
        <v>1</v>
      </c>
      <c r="M240" s="1"/>
      <c r="N240" s="1">
        <f t="shared" si="296"/>
        <v>0</v>
      </c>
      <c r="O240" s="1"/>
      <c r="P240" s="1"/>
      <c r="Q240" s="1">
        <f t="shared" si="250"/>
        <v>0.38366890380313201</v>
      </c>
      <c r="R240" s="1">
        <f t="shared" si="251"/>
        <v>0</v>
      </c>
      <c r="S240" s="1">
        <v>343</v>
      </c>
      <c r="T240" s="1"/>
      <c r="U240" s="1"/>
      <c r="V240" s="1"/>
      <c r="W240" s="1"/>
      <c r="X240" s="1"/>
      <c r="Y240" s="1"/>
      <c r="Z240" s="1"/>
      <c r="AA240" s="5"/>
    </row>
    <row r="241" spans="1:27" x14ac:dyDescent="0.3">
      <c r="A241" s="40"/>
      <c r="B241" s="33"/>
      <c r="C241" s="34"/>
      <c r="D241" s="20" t="s">
        <v>2</v>
      </c>
      <c r="E241" s="16">
        <v>500</v>
      </c>
      <c r="F241" s="1">
        <v>1</v>
      </c>
      <c r="G241" s="1"/>
      <c r="H241" s="1">
        <v>-5</v>
      </c>
      <c r="I241" s="1">
        <v>-22</v>
      </c>
      <c r="J241" s="1"/>
      <c r="K241" s="1">
        <v>134</v>
      </c>
      <c r="L241" s="1">
        <v>1</v>
      </c>
      <c r="M241" s="1"/>
      <c r="N241" s="1">
        <f t="shared" si="296"/>
        <v>307</v>
      </c>
      <c r="O241" s="1">
        <v>-21.5</v>
      </c>
      <c r="P241" s="1">
        <v>480</v>
      </c>
      <c r="Q241" s="1">
        <f t="shared" si="250"/>
        <v>0.34300000000000003</v>
      </c>
      <c r="R241" s="1">
        <f t="shared" si="251"/>
        <v>346</v>
      </c>
      <c r="S241" s="1">
        <v>343</v>
      </c>
      <c r="T241" s="1"/>
      <c r="U241" s="1">
        <f t="shared" ref="U241" si="303">L241/I241</f>
        <v>-4.5454545454545456E-2</v>
      </c>
      <c r="V241" s="1">
        <f t="shared" ref="V241:V277" si="304">ABS((U241-1)/(U241+1))</f>
        <v>1.0952380952380951</v>
      </c>
      <c r="W241" s="1">
        <f t="shared" si="248"/>
        <v>0.19954648526077096</v>
      </c>
      <c r="X241" s="1">
        <f t="shared" ref="X241" si="305">ABS(1-ABS(V241)^2)</f>
        <v>0.19954648526077068</v>
      </c>
      <c r="Y241" s="1"/>
      <c r="Z241" s="1"/>
      <c r="AA241" s="5"/>
    </row>
    <row r="242" spans="1:27" ht="15" thickBot="1" x14ac:dyDescent="0.35">
      <c r="A242" s="40"/>
      <c r="B242" s="33"/>
      <c r="C242" s="34"/>
      <c r="D242" s="21" t="s">
        <v>3</v>
      </c>
      <c r="E242" s="18">
        <v>562</v>
      </c>
      <c r="F242" s="1">
        <v>1</v>
      </c>
      <c r="G242" s="1"/>
      <c r="H242" s="1"/>
      <c r="I242" s="1"/>
      <c r="J242" s="1"/>
      <c r="K242" s="1"/>
      <c r="L242" s="1">
        <v>1</v>
      </c>
      <c r="M242" s="1"/>
      <c r="N242" s="1">
        <f t="shared" si="296"/>
        <v>0</v>
      </c>
      <c r="O242" s="1"/>
      <c r="P242" s="1"/>
      <c r="Q242" s="1">
        <f t="shared" si="250"/>
        <v>0.30516014234875444</v>
      </c>
      <c r="R242" s="1">
        <f t="shared" si="251"/>
        <v>0</v>
      </c>
      <c r="S242" s="1">
        <v>343</v>
      </c>
      <c r="T242" s="1"/>
      <c r="U242" s="1"/>
      <c r="V242" s="1"/>
      <c r="W242" s="1"/>
      <c r="X242" s="1"/>
      <c r="Y242" s="1"/>
      <c r="Z242" s="1"/>
      <c r="AA242" s="5"/>
    </row>
    <row r="243" spans="1:27" x14ac:dyDescent="0.3">
      <c r="A243" s="40"/>
      <c r="B243" s="33" t="s">
        <v>3</v>
      </c>
      <c r="C243" s="34">
        <v>710</v>
      </c>
      <c r="D243" s="19" t="s">
        <v>1</v>
      </c>
      <c r="E243" s="14">
        <v>562</v>
      </c>
      <c r="F243" s="1" t="s">
        <v>35</v>
      </c>
      <c r="G243" s="1"/>
      <c r="H243" s="1"/>
      <c r="I243" s="1"/>
      <c r="J243" s="1"/>
      <c r="K243" s="1"/>
      <c r="L243" s="1">
        <v>1</v>
      </c>
      <c r="M243" s="1"/>
      <c r="N243" s="1">
        <f t="shared" si="296"/>
        <v>0</v>
      </c>
      <c r="O243" s="1"/>
      <c r="P243" s="1"/>
      <c r="Q243" s="1">
        <f t="shared" si="250"/>
        <v>0.30516014234875444</v>
      </c>
      <c r="R243" s="1">
        <f t="shared" si="251"/>
        <v>0</v>
      </c>
      <c r="S243" s="1">
        <v>343</v>
      </c>
      <c r="T243" s="1"/>
      <c r="U243" s="1"/>
      <c r="V243" s="1"/>
      <c r="W243" s="1"/>
      <c r="X243" s="1"/>
      <c r="Y243" s="1"/>
      <c r="Z243" s="1"/>
      <c r="AA243" s="5"/>
    </row>
    <row r="244" spans="1:27" x14ac:dyDescent="0.3">
      <c r="A244" s="40"/>
      <c r="B244" s="33"/>
      <c r="C244" s="34"/>
      <c r="D244" s="20" t="s">
        <v>2</v>
      </c>
      <c r="E244" s="16">
        <v>630</v>
      </c>
      <c r="F244" s="1">
        <v>1</v>
      </c>
      <c r="G244" s="1"/>
      <c r="H244" s="1">
        <v>-5</v>
      </c>
      <c r="I244" s="1">
        <v>-18</v>
      </c>
      <c r="J244" s="1"/>
      <c r="K244" s="1">
        <v>98</v>
      </c>
      <c r="L244" s="1">
        <v>1</v>
      </c>
      <c r="M244" s="1"/>
      <c r="N244" s="1">
        <f t="shared" si="296"/>
        <v>235</v>
      </c>
      <c r="O244" s="1">
        <v>-18</v>
      </c>
      <c r="P244" s="1">
        <v>372</v>
      </c>
      <c r="Q244" s="1">
        <f t="shared" si="250"/>
        <v>0.2722222222222222</v>
      </c>
      <c r="R244" s="1">
        <f t="shared" si="251"/>
        <v>274</v>
      </c>
      <c r="S244" s="1">
        <v>343</v>
      </c>
      <c r="T244" s="1"/>
      <c r="U244" s="1">
        <f t="shared" ref="U244" si="306">L244/I244</f>
        <v>-5.5555555555555552E-2</v>
      </c>
      <c r="V244" s="1">
        <f t="shared" ref="V244:V280" si="307">ABS((U244-1)/(U244+1))</f>
        <v>1.1176470588235294</v>
      </c>
      <c r="W244" s="1">
        <f t="shared" si="253"/>
        <v>0.2491349480968858</v>
      </c>
      <c r="X244" s="1">
        <f t="shared" ref="X244" si="308">ABS(1-ABS(V244)^2)</f>
        <v>0.24913494809688586</v>
      </c>
      <c r="Y244" s="1"/>
      <c r="Z244" s="1"/>
      <c r="AA244" s="5"/>
    </row>
    <row r="245" spans="1:27" ht="15" thickBot="1" x14ac:dyDescent="0.35">
      <c r="A245" s="40"/>
      <c r="B245" s="35"/>
      <c r="C245" s="36"/>
      <c r="D245" s="21" t="s">
        <v>3</v>
      </c>
      <c r="E245" s="18">
        <v>708</v>
      </c>
      <c r="F245" s="1">
        <v>1</v>
      </c>
      <c r="G245" s="1"/>
      <c r="H245" s="1"/>
      <c r="I245" s="1"/>
      <c r="J245" s="1"/>
      <c r="K245" s="1"/>
      <c r="L245" s="1">
        <v>1</v>
      </c>
      <c r="M245" s="1"/>
      <c r="N245" s="1">
        <f t="shared" si="296"/>
        <v>0</v>
      </c>
      <c r="O245" s="1"/>
      <c r="P245" s="1"/>
      <c r="Q245" s="1">
        <f t="shared" si="250"/>
        <v>0.2422316384180791</v>
      </c>
      <c r="R245" s="1">
        <f t="shared" si="251"/>
        <v>0</v>
      </c>
      <c r="S245" s="1">
        <v>343</v>
      </c>
      <c r="T245" s="1"/>
      <c r="U245" s="1"/>
      <c r="V245" s="1"/>
      <c r="W245" s="1"/>
      <c r="X245" s="1"/>
      <c r="Y245" s="1"/>
      <c r="Z245" s="1"/>
      <c r="AA245" s="5"/>
    </row>
    <row r="246" spans="1:27" x14ac:dyDescent="0.3">
      <c r="A246" s="40"/>
      <c r="B246" s="37" t="s">
        <v>1</v>
      </c>
      <c r="C246" s="38">
        <v>710</v>
      </c>
      <c r="D246" s="19" t="s">
        <v>1</v>
      </c>
      <c r="E246" s="14">
        <v>708</v>
      </c>
      <c r="F246" s="1" t="s">
        <v>35</v>
      </c>
      <c r="G246" s="1"/>
      <c r="H246" s="1"/>
      <c r="I246" s="1"/>
      <c r="J246" s="1"/>
      <c r="K246" s="1"/>
      <c r="L246" s="1">
        <v>1</v>
      </c>
      <c r="M246" s="1"/>
      <c r="N246" s="1">
        <f t="shared" si="296"/>
        <v>0</v>
      </c>
      <c r="O246" s="1"/>
      <c r="P246" s="1"/>
      <c r="Q246" s="1">
        <f t="shared" si="250"/>
        <v>0.2422316384180791</v>
      </c>
      <c r="R246" s="1">
        <f t="shared" si="251"/>
        <v>0</v>
      </c>
      <c r="S246" s="1">
        <v>343</v>
      </c>
      <c r="T246" s="1"/>
      <c r="U246" s="1"/>
      <c r="V246" s="1"/>
      <c r="W246" s="1"/>
      <c r="X246" s="1"/>
      <c r="Y246" s="1"/>
      <c r="Z246" s="1"/>
      <c r="AA246" s="5"/>
    </row>
    <row r="247" spans="1:27" x14ac:dyDescent="0.3">
      <c r="A247" s="40"/>
      <c r="B247" s="33"/>
      <c r="C247" s="34"/>
      <c r="D247" s="20" t="s">
        <v>2</v>
      </c>
      <c r="E247" s="16">
        <v>800</v>
      </c>
      <c r="F247" s="1">
        <v>0</v>
      </c>
      <c r="G247" s="1"/>
      <c r="H247" s="1">
        <v>-5</v>
      </c>
      <c r="I247" s="1">
        <v>-13.5</v>
      </c>
      <c r="J247" s="1"/>
      <c r="K247" s="1">
        <v>71</v>
      </c>
      <c r="L247" s="1">
        <v>1</v>
      </c>
      <c r="M247" s="1"/>
      <c r="N247" s="1">
        <f t="shared" si="296"/>
        <v>178.5</v>
      </c>
      <c r="O247" s="1">
        <v>-13</v>
      </c>
      <c r="P247" s="1">
        <v>286</v>
      </c>
      <c r="Q247" s="1">
        <f t="shared" si="250"/>
        <v>0.21437500000000001</v>
      </c>
      <c r="R247" s="1">
        <f t="shared" si="251"/>
        <v>215</v>
      </c>
      <c r="S247" s="1">
        <v>343</v>
      </c>
      <c r="T247" s="1"/>
      <c r="U247" s="1">
        <f t="shared" ref="U247" si="309">L247/I247</f>
        <v>-7.407407407407407E-2</v>
      </c>
      <c r="V247" s="1">
        <f t="shared" ref="V247" si="310">ABS((U247-1)/(U247+1))</f>
        <v>1.1599999999999999</v>
      </c>
      <c r="W247" s="1">
        <f t="shared" si="256"/>
        <v>0.34559999999999996</v>
      </c>
      <c r="X247" s="1">
        <f t="shared" ref="X247" si="311">ABS(1-ABS(V247)^2)</f>
        <v>0.34559999999999991</v>
      </c>
      <c r="Y247" s="1"/>
      <c r="Z247" s="1"/>
      <c r="AA247" s="5"/>
    </row>
    <row r="248" spans="1:27" ht="15" thickBot="1" x14ac:dyDescent="0.35">
      <c r="A248" s="40"/>
      <c r="B248" s="33"/>
      <c r="C248" s="34"/>
      <c r="D248" s="21" t="s">
        <v>3</v>
      </c>
      <c r="E248" s="18">
        <v>891</v>
      </c>
      <c r="F248" s="1">
        <v>1</v>
      </c>
      <c r="G248" s="1"/>
      <c r="H248" s="1"/>
      <c r="I248" s="1"/>
      <c r="J248" s="1"/>
      <c r="K248" s="1"/>
      <c r="L248" s="1">
        <v>1</v>
      </c>
      <c r="M248" s="1"/>
      <c r="N248" s="1">
        <f t="shared" si="296"/>
        <v>0</v>
      </c>
      <c r="O248" s="1"/>
      <c r="P248" s="1"/>
      <c r="Q248" s="1">
        <f t="shared" si="250"/>
        <v>0.19248035914702583</v>
      </c>
      <c r="R248" s="1">
        <f t="shared" si="251"/>
        <v>0</v>
      </c>
      <c r="S248" s="1">
        <v>343</v>
      </c>
      <c r="T248" s="1"/>
      <c r="U248" s="1"/>
      <c r="V248" s="1"/>
      <c r="W248" s="1"/>
      <c r="X248" s="1"/>
      <c r="Y248" s="1"/>
      <c r="Z248" s="1"/>
      <c r="AA248" s="5"/>
    </row>
    <row r="249" spans="1:27" x14ac:dyDescent="0.3">
      <c r="A249" s="40"/>
      <c r="B249" s="33" t="s">
        <v>2</v>
      </c>
      <c r="C249" s="34">
        <v>1000</v>
      </c>
      <c r="D249" s="19" t="s">
        <v>1</v>
      </c>
      <c r="E249" s="14">
        <v>891</v>
      </c>
      <c r="F249" s="1" t="s">
        <v>35</v>
      </c>
      <c r="G249" s="1"/>
      <c r="H249" s="1"/>
      <c r="I249" s="1"/>
      <c r="J249" s="1"/>
      <c r="K249" s="1"/>
      <c r="L249" s="1">
        <v>1</v>
      </c>
      <c r="M249" s="1"/>
      <c r="N249" s="1">
        <f t="shared" si="296"/>
        <v>0</v>
      </c>
      <c r="O249" s="1"/>
      <c r="P249" s="1"/>
      <c r="Q249" s="1">
        <f t="shared" si="250"/>
        <v>0.19248035914702583</v>
      </c>
      <c r="R249" s="1">
        <f t="shared" si="251"/>
        <v>0</v>
      </c>
      <c r="S249" s="1">
        <v>343</v>
      </c>
      <c r="T249" s="1"/>
      <c r="U249" s="1"/>
      <c r="V249" s="1"/>
      <c r="W249" s="1"/>
      <c r="X249" s="1"/>
      <c r="Y249" s="1"/>
      <c r="Z249" s="1"/>
      <c r="AA249" s="5"/>
    </row>
    <row r="250" spans="1:27" x14ac:dyDescent="0.3">
      <c r="A250" s="40"/>
      <c r="B250" s="33"/>
      <c r="C250" s="34"/>
      <c r="D250" s="20" t="s">
        <v>2</v>
      </c>
      <c r="E250" s="16">
        <v>1000</v>
      </c>
      <c r="F250" s="1">
        <v>-5</v>
      </c>
      <c r="G250" s="1"/>
      <c r="H250" s="1">
        <v>-5</v>
      </c>
      <c r="I250" s="1">
        <v>-14.5</v>
      </c>
      <c r="J250" s="1"/>
      <c r="K250" s="1">
        <v>46</v>
      </c>
      <c r="L250" s="1">
        <v>-3.5</v>
      </c>
      <c r="M250" s="1"/>
      <c r="N250" s="1">
        <f t="shared" si="296"/>
        <v>133.5</v>
      </c>
      <c r="O250" s="1">
        <v>-14.5</v>
      </c>
      <c r="P250" s="1">
        <v>221</v>
      </c>
      <c r="Q250" s="1">
        <f t="shared" si="250"/>
        <v>0.17150000000000001</v>
      </c>
      <c r="R250" s="1">
        <f t="shared" si="251"/>
        <v>175</v>
      </c>
      <c r="S250" s="1">
        <v>343</v>
      </c>
      <c r="T250" s="1"/>
      <c r="U250" s="1">
        <f t="shared" ref="U250" si="312">L250/I250</f>
        <v>0.2413793103448276</v>
      </c>
      <c r="V250" s="1">
        <f t="shared" ref="V250" si="313">ABS((U250-1)/(U250+1))</f>
        <v>0.61111111111111105</v>
      </c>
      <c r="W250" s="1">
        <f t="shared" si="259"/>
        <v>0.62654320987654333</v>
      </c>
      <c r="X250" s="1">
        <f t="shared" ref="X250" si="314">ABS(1-ABS(V250)^2)</f>
        <v>0.62654320987654333</v>
      </c>
      <c r="Y250" s="1"/>
      <c r="Z250" s="1"/>
      <c r="AA250" s="5"/>
    </row>
    <row r="251" spans="1:27" ht="15" thickBot="1" x14ac:dyDescent="0.35">
      <c r="A251" s="40"/>
      <c r="B251" s="33"/>
      <c r="C251" s="34"/>
      <c r="D251" s="21" t="s">
        <v>3</v>
      </c>
      <c r="E251" s="18">
        <v>1122</v>
      </c>
      <c r="F251" s="1">
        <v>1</v>
      </c>
      <c r="G251" s="1"/>
      <c r="H251" s="1"/>
      <c r="I251" s="1"/>
      <c r="J251" s="1"/>
      <c r="K251" s="1"/>
      <c r="L251" s="1">
        <v>1</v>
      </c>
      <c r="M251" s="1"/>
      <c r="N251" s="1">
        <f t="shared" si="296"/>
        <v>0</v>
      </c>
      <c r="O251" s="1"/>
      <c r="P251" s="1"/>
      <c r="Q251" s="1">
        <f t="shared" si="250"/>
        <v>0.15285204991087345</v>
      </c>
      <c r="R251" s="1">
        <f t="shared" si="251"/>
        <v>0</v>
      </c>
      <c r="S251" s="1">
        <v>343</v>
      </c>
      <c r="T251" s="1"/>
      <c r="U251" s="1"/>
      <c r="V251" s="1"/>
      <c r="W251" s="1"/>
      <c r="X251" s="1"/>
      <c r="Y251" s="1"/>
      <c r="Z251" s="1"/>
      <c r="AA251" s="5"/>
    </row>
    <row r="252" spans="1:27" x14ac:dyDescent="0.3">
      <c r="A252" s="40"/>
      <c r="B252" s="33" t="s">
        <v>3</v>
      </c>
      <c r="C252" s="34">
        <v>1420</v>
      </c>
      <c r="D252" s="13" t="s">
        <v>1</v>
      </c>
      <c r="E252" s="14">
        <v>1122</v>
      </c>
      <c r="F252" s="1" t="s">
        <v>35</v>
      </c>
      <c r="G252" s="1"/>
      <c r="H252" s="1"/>
      <c r="I252" s="1"/>
      <c r="J252" s="1"/>
      <c r="K252" s="1"/>
      <c r="L252" s="1">
        <v>1</v>
      </c>
      <c r="M252" s="1"/>
      <c r="N252" s="1">
        <f t="shared" si="296"/>
        <v>0</v>
      </c>
      <c r="O252" s="1"/>
      <c r="P252" s="1"/>
      <c r="Q252" s="1">
        <f t="shared" si="250"/>
        <v>0.15285204991087345</v>
      </c>
      <c r="R252" s="1">
        <f t="shared" si="251"/>
        <v>0</v>
      </c>
      <c r="S252" s="1">
        <v>343</v>
      </c>
      <c r="T252" s="1"/>
      <c r="U252" s="1"/>
      <c r="V252" s="1"/>
      <c r="W252" s="1"/>
      <c r="X252" s="1"/>
      <c r="Y252" s="1"/>
      <c r="Z252" s="1"/>
      <c r="AA252" s="5"/>
    </row>
    <row r="253" spans="1:27" x14ac:dyDescent="0.3">
      <c r="A253" s="40"/>
      <c r="B253" s="33"/>
      <c r="C253" s="34"/>
      <c r="D253" s="15" t="s">
        <v>2</v>
      </c>
      <c r="E253" s="16">
        <v>1250</v>
      </c>
      <c r="F253" s="1">
        <v>-5</v>
      </c>
      <c r="G253" s="1"/>
      <c r="H253" s="1">
        <v>-5</v>
      </c>
      <c r="I253" s="1">
        <v>-5</v>
      </c>
      <c r="J253" s="1"/>
      <c r="K253" s="1">
        <v>31</v>
      </c>
      <c r="L253" s="1">
        <v>-3</v>
      </c>
      <c r="M253" s="1"/>
      <c r="N253" s="1">
        <f t="shared" si="296"/>
        <v>100.5</v>
      </c>
      <c r="O253" s="1">
        <v>-5</v>
      </c>
      <c r="P253" s="1">
        <v>170</v>
      </c>
      <c r="Q253" s="1">
        <f t="shared" si="250"/>
        <v>0.13719999999999999</v>
      </c>
      <c r="R253" s="1">
        <f t="shared" si="251"/>
        <v>139</v>
      </c>
      <c r="S253" s="1">
        <v>343</v>
      </c>
      <c r="T253" s="1"/>
      <c r="U253" s="1">
        <f t="shared" ref="U253" si="315">L253/I253</f>
        <v>0.6</v>
      </c>
      <c r="V253" s="1">
        <f t="shared" ref="V253" si="316">ABS((U253-1)/(U253+1))</f>
        <v>0.25</v>
      </c>
      <c r="W253" s="1">
        <f t="shared" si="262"/>
        <v>0.9375</v>
      </c>
      <c r="X253" s="1">
        <f t="shared" ref="X253" si="317">ABS(1-ABS(V253)^2)</f>
        <v>0.9375</v>
      </c>
      <c r="Y253" s="1"/>
      <c r="Z253" s="1"/>
      <c r="AA253" s="5"/>
    </row>
    <row r="254" spans="1:27" ht="15" thickBot="1" x14ac:dyDescent="0.35">
      <c r="A254" s="41"/>
      <c r="B254" s="35"/>
      <c r="C254" s="36"/>
      <c r="D254" s="17" t="s">
        <v>3</v>
      </c>
      <c r="E254" s="18">
        <v>1413</v>
      </c>
      <c r="F254" s="1">
        <v>1</v>
      </c>
      <c r="G254" s="65"/>
      <c r="H254" s="24"/>
      <c r="I254" s="24"/>
      <c r="J254" s="24"/>
      <c r="K254" s="24"/>
      <c r="L254" s="1">
        <v>1</v>
      </c>
      <c r="M254" s="1"/>
      <c r="N254" s="1">
        <f t="shared" si="296"/>
        <v>0</v>
      </c>
      <c r="O254" s="24"/>
      <c r="P254" s="24"/>
      <c r="Q254" s="24">
        <f t="shared" si="250"/>
        <v>0.1213729653220099</v>
      </c>
      <c r="R254" s="24">
        <f t="shared" si="251"/>
        <v>0</v>
      </c>
      <c r="S254" s="1">
        <v>343</v>
      </c>
      <c r="T254" s="24"/>
      <c r="U254" s="1"/>
      <c r="V254" s="1"/>
      <c r="W254" s="1"/>
      <c r="X254" s="1"/>
      <c r="Y254" s="24"/>
      <c r="Z254" s="24"/>
      <c r="AA254" s="7"/>
    </row>
    <row r="255" spans="1:27" x14ac:dyDescent="0.3">
      <c r="A255" s="39" t="s">
        <v>29</v>
      </c>
      <c r="B255" s="37" t="s">
        <v>1</v>
      </c>
      <c r="C255" s="38">
        <v>11</v>
      </c>
      <c r="D255" s="13" t="s">
        <v>1</v>
      </c>
      <c r="E255" s="14">
        <v>11.2</v>
      </c>
      <c r="F255" s="1">
        <v>1</v>
      </c>
      <c r="G255" s="3"/>
      <c r="H255" s="23"/>
      <c r="I255" s="11"/>
      <c r="J255" s="11"/>
      <c r="K255" s="23"/>
      <c r="L255" s="1">
        <v>1</v>
      </c>
      <c r="M255" s="1"/>
      <c r="N255" s="1">
        <f t="shared" si="296"/>
        <v>0</v>
      </c>
      <c r="O255" s="23"/>
      <c r="P255" s="23"/>
      <c r="Q255" s="23">
        <f>(343/E255)/2</f>
        <v>15.312500000000002</v>
      </c>
      <c r="R255" s="23">
        <f>P255-K255</f>
        <v>0</v>
      </c>
      <c r="S255" s="1">
        <v>343</v>
      </c>
      <c r="T255" s="23"/>
      <c r="U255" s="1"/>
      <c r="V255" s="1"/>
      <c r="W255" s="1"/>
      <c r="X255" s="1"/>
      <c r="Y255" s="23"/>
      <c r="Z255" s="23"/>
      <c r="AA255" s="4"/>
    </row>
    <row r="256" spans="1:27" x14ac:dyDescent="0.3">
      <c r="A256" s="40"/>
      <c r="B256" s="33"/>
      <c r="C256" s="34"/>
      <c r="D256" s="15" t="s">
        <v>2</v>
      </c>
      <c r="E256" s="16">
        <v>12.5</v>
      </c>
      <c r="F256" s="1">
        <v>1</v>
      </c>
      <c r="G256" s="1"/>
      <c r="H256" s="1"/>
      <c r="I256" s="2"/>
      <c r="J256" s="2"/>
      <c r="K256" s="1"/>
      <c r="L256" s="1">
        <v>1</v>
      </c>
      <c r="M256" s="1"/>
      <c r="N256" s="1">
        <f t="shared" si="296"/>
        <v>0</v>
      </c>
      <c r="O256" s="1"/>
      <c r="P256" s="1"/>
      <c r="Q256" s="1">
        <f t="shared" ref="Q256:Q317" si="318">(343/E256)/2</f>
        <v>13.72</v>
      </c>
      <c r="R256" s="1">
        <f t="shared" ref="R256:R317" si="319">P256-K256</f>
        <v>0</v>
      </c>
      <c r="S256" s="1">
        <v>343</v>
      </c>
      <c r="T256" s="1"/>
      <c r="U256" s="1" t="e">
        <f t="shared" ref="U256" si="320">L256/I256</f>
        <v>#DIV/0!</v>
      </c>
      <c r="V256" s="1" t="e">
        <f t="shared" ref="V256" si="321">ABS((U256-1)/(U256+1))</f>
        <v>#DIV/0!</v>
      </c>
      <c r="W256" s="1" t="e">
        <f t="shared" si="265"/>
        <v>#DIV/0!</v>
      </c>
      <c r="X256" s="1" t="e">
        <f t="shared" ref="X256" si="322">ABS(1-ABS(V256)^2)</f>
        <v>#DIV/0!</v>
      </c>
      <c r="Y256" s="1"/>
      <c r="Z256" s="1"/>
      <c r="AA256" s="5"/>
    </row>
    <row r="257" spans="1:27" ht="15" thickBot="1" x14ac:dyDescent="0.35">
      <c r="A257" s="40"/>
      <c r="B257" s="33"/>
      <c r="C257" s="34"/>
      <c r="D257" s="17" t="s">
        <v>3</v>
      </c>
      <c r="E257" s="18">
        <v>14.1</v>
      </c>
      <c r="F257" s="1">
        <v>1</v>
      </c>
      <c r="G257" s="1"/>
      <c r="H257" s="1"/>
      <c r="I257" s="2"/>
      <c r="J257" s="2"/>
      <c r="K257" s="1"/>
      <c r="L257" s="1">
        <v>1</v>
      </c>
      <c r="M257" s="1"/>
      <c r="N257" s="1">
        <f t="shared" si="296"/>
        <v>0</v>
      </c>
      <c r="O257" s="1"/>
      <c r="P257" s="1"/>
      <c r="Q257" s="1">
        <f t="shared" si="318"/>
        <v>12.163120567375886</v>
      </c>
      <c r="R257" s="1">
        <f t="shared" si="319"/>
        <v>0</v>
      </c>
      <c r="S257" s="1">
        <v>343</v>
      </c>
      <c r="T257" s="1"/>
      <c r="U257" s="1"/>
      <c r="V257" s="1"/>
      <c r="W257" s="1"/>
      <c r="X257" s="1"/>
      <c r="Y257" s="1"/>
      <c r="Z257" s="1"/>
      <c r="AA257" s="5"/>
    </row>
    <row r="258" spans="1:27" x14ac:dyDescent="0.3">
      <c r="A258" s="40"/>
      <c r="B258" s="33" t="s">
        <v>2</v>
      </c>
      <c r="C258" s="34">
        <v>16</v>
      </c>
      <c r="D258" s="13" t="s">
        <v>1</v>
      </c>
      <c r="E258" s="14">
        <v>14.1</v>
      </c>
      <c r="F258" s="1">
        <v>1</v>
      </c>
      <c r="G258" s="1"/>
      <c r="H258" s="1"/>
      <c r="I258" s="1"/>
      <c r="J258" s="1"/>
      <c r="K258" s="1"/>
      <c r="L258" s="1">
        <v>1</v>
      </c>
      <c r="M258" s="1"/>
      <c r="N258" s="1">
        <f t="shared" si="296"/>
        <v>0</v>
      </c>
      <c r="O258" s="1"/>
      <c r="P258" s="1"/>
      <c r="Q258" s="1">
        <f t="shared" si="318"/>
        <v>12.163120567375886</v>
      </c>
      <c r="R258" s="1">
        <f t="shared" si="319"/>
        <v>0</v>
      </c>
      <c r="S258" s="1">
        <v>343</v>
      </c>
      <c r="T258" s="1"/>
      <c r="U258" s="1"/>
      <c r="V258" s="1"/>
      <c r="W258" s="1"/>
      <c r="X258" s="1"/>
      <c r="Y258" s="1"/>
      <c r="Z258" s="1"/>
      <c r="AA258" s="5"/>
    </row>
    <row r="259" spans="1:27" x14ac:dyDescent="0.3">
      <c r="A259" s="40"/>
      <c r="B259" s="33"/>
      <c r="C259" s="34"/>
      <c r="D259" s="15" t="s">
        <v>2</v>
      </c>
      <c r="E259" s="16">
        <v>16</v>
      </c>
      <c r="F259" s="1">
        <v>1</v>
      </c>
      <c r="G259" s="1"/>
      <c r="H259" s="1"/>
      <c r="I259" s="1"/>
      <c r="J259" s="1"/>
      <c r="K259" s="1"/>
      <c r="L259" s="1">
        <v>1</v>
      </c>
      <c r="M259" s="1"/>
      <c r="N259" s="1">
        <f t="shared" si="296"/>
        <v>0</v>
      </c>
      <c r="O259" s="1"/>
      <c r="P259" s="1"/>
      <c r="Q259" s="1">
        <f t="shared" si="318"/>
        <v>10.71875</v>
      </c>
      <c r="R259" s="1">
        <f t="shared" si="319"/>
        <v>0</v>
      </c>
      <c r="S259" s="1">
        <v>343</v>
      </c>
      <c r="T259" s="1"/>
      <c r="U259" s="1" t="e">
        <f t="shared" ref="U259" si="323">L259/I259</f>
        <v>#DIV/0!</v>
      </c>
      <c r="V259" s="1" t="e">
        <f t="shared" si="284"/>
        <v>#DIV/0!</v>
      </c>
      <c r="W259" s="1" t="e">
        <f t="shared" ref="W259" si="324">ABS(4/(U259+(1/U259)+2))</f>
        <v>#DIV/0!</v>
      </c>
      <c r="X259" s="1" t="e">
        <f t="shared" ref="X259" si="325">ABS(1-ABS(V259)^2)</f>
        <v>#DIV/0!</v>
      </c>
      <c r="Y259" s="1"/>
      <c r="Z259" s="1"/>
      <c r="AA259" s="5"/>
    </row>
    <row r="260" spans="1:27" ht="15" thickBot="1" x14ac:dyDescent="0.35">
      <c r="A260" s="40"/>
      <c r="B260" s="33"/>
      <c r="C260" s="34"/>
      <c r="D260" s="17" t="s">
        <v>3</v>
      </c>
      <c r="E260" s="18">
        <v>17.8</v>
      </c>
      <c r="F260" s="1">
        <v>1</v>
      </c>
      <c r="G260" s="1"/>
      <c r="H260" s="1"/>
      <c r="I260" s="1"/>
      <c r="J260" s="1"/>
      <c r="K260" s="1"/>
      <c r="L260" s="1">
        <v>1</v>
      </c>
      <c r="M260" s="1"/>
      <c r="N260" s="1">
        <f t="shared" si="296"/>
        <v>0</v>
      </c>
      <c r="O260" s="1"/>
      <c r="P260" s="1"/>
      <c r="Q260" s="1">
        <f t="shared" si="318"/>
        <v>9.6348314606741567</v>
      </c>
      <c r="R260" s="1">
        <f t="shared" si="319"/>
        <v>0</v>
      </c>
      <c r="S260" s="1">
        <v>343</v>
      </c>
      <c r="T260" s="1"/>
      <c r="U260" s="1"/>
      <c r="V260" s="1"/>
      <c r="W260" s="1"/>
      <c r="X260" s="1"/>
      <c r="Y260" s="1"/>
      <c r="Z260" s="1"/>
      <c r="AA260" s="5"/>
    </row>
    <row r="261" spans="1:27" x14ac:dyDescent="0.3">
      <c r="A261" s="40"/>
      <c r="B261" s="33" t="s">
        <v>3</v>
      </c>
      <c r="C261" s="34">
        <v>22</v>
      </c>
      <c r="D261" s="13" t="s">
        <v>1</v>
      </c>
      <c r="E261" s="14">
        <v>17.8</v>
      </c>
      <c r="F261" s="1">
        <v>1</v>
      </c>
      <c r="G261" s="1"/>
      <c r="H261" s="1"/>
      <c r="I261" s="1"/>
      <c r="J261" s="1"/>
      <c r="K261" s="1"/>
      <c r="L261" s="1">
        <v>1</v>
      </c>
      <c r="M261" s="1"/>
      <c r="N261" s="1">
        <f t="shared" si="296"/>
        <v>0</v>
      </c>
      <c r="O261" s="1"/>
      <c r="P261" s="1"/>
      <c r="Q261" s="1">
        <f t="shared" si="318"/>
        <v>9.6348314606741567</v>
      </c>
      <c r="R261" s="1">
        <f t="shared" si="319"/>
        <v>0</v>
      </c>
      <c r="S261" s="1">
        <v>343</v>
      </c>
      <c r="T261" s="1"/>
      <c r="U261" s="1"/>
      <c r="V261" s="1"/>
      <c r="W261" s="1"/>
      <c r="X261" s="1"/>
      <c r="Y261" s="1"/>
      <c r="Z261" s="1"/>
      <c r="AA261" s="5"/>
    </row>
    <row r="262" spans="1:27" x14ac:dyDescent="0.3">
      <c r="A262" s="40"/>
      <c r="B262" s="33"/>
      <c r="C262" s="34"/>
      <c r="D262" s="15" t="s">
        <v>2</v>
      </c>
      <c r="E262" s="16">
        <v>20</v>
      </c>
      <c r="F262" s="1">
        <v>1</v>
      </c>
      <c r="G262" s="1"/>
      <c r="H262" s="1"/>
      <c r="I262" s="1"/>
      <c r="J262" s="1"/>
      <c r="K262" s="1"/>
      <c r="L262" s="1">
        <v>1</v>
      </c>
      <c r="M262" s="1"/>
      <c r="N262" s="1">
        <f t="shared" si="296"/>
        <v>0</v>
      </c>
      <c r="O262" s="1"/>
      <c r="P262" s="1"/>
      <c r="Q262" s="1">
        <f t="shared" si="318"/>
        <v>8.5749999999999993</v>
      </c>
      <c r="R262" s="1">
        <f t="shared" si="319"/>
        <v>0</v>
      </c>
      <c r="S262" s="1">
        <v>343</v>
      </c>
      <c r="T262" s="1"/>
      <c r="U262" s="1" t="e">
        <f t="shared" ref="U262" si="326">L262/I262</f>
        <v>#DIV/0!</v>
      </c>
      <c r="V262" s="1" t="e">
        <f t="shared" si="287"/>
        <v>#DIV/0!</v>
      </c>
      <c r="W262" s="1" t="e">
        <f t="shared" ref="W262:W313" si="327">ABS(4/(U262+(1/U262)+2))</f>
        <v>#DIV/0!</v>
      </c>
      <c r="X262" s="1" t="e">
        <f t="shared" ref="X262" si="328">ABS(1-ABS(V262)^2)</f>
        <v>#DIV/0!</v>
      </c>
      <c r="Y262" s="1"/>
      <c r="Z262" s="1"/>
      <c r="AA262" s="5"/>
    </row>
    <row r="263" spans="1:27" ht="15" thickBot="1" x14ac:dyDescent="0.35">
      <c r="A263" s="40"/>
      <c r="B263" s="35"/>
      <c r="C263" s="36"/>
      <c r="D263" s="17" t="s">
        <v>3</v>
      </c>
      <c r="E263" s="18">
        <v>22.4</v>
      </c>
      <c r="F263" s="1">
        <v>1</v>
      </c>
      <c r="G263" s="1"/>
      <c r="H263" s="1"/>
      <c r="I263" s="1"/>
      <c r="J263" s="1"/>
      <c r="K263" s="1"/>
      <c r="L263" s="1">
        <v>1</v>
      </c>
      <c r="M263" s="1"/>
      <c r="N263" s="1">
        <f t="shared" si="296"/>
        <v>0</v>
      </c>
      <c r="O263" s="1"/>
      <c r="P263" s="1"/>
      <c r="Q263" s="1">
        <f t="shared" si="318"/>
        <v>7.6562500000000009</v>
      </c>
      <c r="R263" s="1">
        <f t="shared" si="319"/>
        <v>0</v>
      </c>
      <c r="S263" s="1">
        <v>343</v>
      </c>
      <c r="T263" s="1"/>
      <c r="U263" s="1"/>
      <c r="V263" s="1"/>
      <c r="W263" s="1"/>
      <c r="X263" s="1"/>
      <c r="Y263" s="1"/>
      <c r="Z263" s="1"/>
      <c r="AA263" s="5"/>
    </row>
    <row r="264" spans="1:27" x14ac:dyDescent="0.3">
      <c r="A264" s="40"/>
      <c r="B264" s="37" t="s">
        <v>1</v>
      </c>
      <c r="C264" s="38">
        <v>22</v>
      </c>
      <c r="D264" s="19" t="s">
        <v>1</v>
      </c>
      <c r="E264" s="14">
        <v>22.4</v>
      </c>
      <c r="F264" s="1">
        <v>1</v>
      </c>
      <c r="G264" s="1"/>
      <c r="H264" s="1"/>
      <c r="I264" s="1"/>
      <c r="J264" s="1"/>
      <c r="K264" s="1"/>
      <c r="L264" s="1">
        <v>1</v>
      </c>
      <c r="M264" s="1"/>
      <c r="N264" s="1">
        <f t="shared" si="296"/>
        <v>0</v>
      </c>
      <c r="O264" s="1"/>
      <c r="P264" s="1"/>
      <c r="Q264" s="1">
        <f t="shared" si="318"/>
        <v>7.6562500000000009</v>
      </c>
      <c r="R264" s="1">
        <f t="shared" si="319"/>
        <v>0</v>
      </c>
      <c r="S264" s="1">
        <v>343</v>
      </c>
      <c r="T264" s="1"/>
      <c r="U264" s="1"/>
      <c r="V264" s="1"/>
      <c r="W264" s="1"/>
      <c r="X264" s="1"/>
      <c r="Y264" s="1"/>
      <c r="Z264" s="1"/>
      <c r="AA264" s="5"/>
    </row>
    <row r="265" spans="1:27" x14ac:dyDescent="0.3">
      <c r="A265" s="40"/>
      <c r="B265" s="33"/>
      <c r="C265" s="34"/>
      <c r="D265" s="20" t="s">
        <v>2</v>
      </c>
      <c r="E265" s="16">
        <v>25</v>
      </c>
      <c r="F265" s="1">
        <v>1</v>
      </c>
      <c r="G265" s="1"/>
      <c r="H265" s="1"/>
      <c r="I265" s="1"/>
      <c r="J265" s="1"/>
      <c r="K265" s="1"/>
      <c r="L265" s="1">
        <v>1</v>
      </c>
      <c r="M265" s="1"/>
      <c r="N265" s="1">
        <f t="shared" si="296"/>
        <v>0</v>
      </c>
      <c r="O265" s="1"/>
      <c r="P265" s="1"/>
      <c r="Q265" s="1">
        <f t="shared" si="318"/>
        <v>6.86</v>
      </c>
      <c r="R265" s="1">
        <f t="shared" si="319"/>
        <v>0</v>
      </c>
      <c r="S265" s="1">
        <v>343</v>
      </c>
      <c r="T265" s="1"/>
      <c r="U265" s="1" t="e">
        <f t="shared" ref="U265" si="329">L265/I265</f>
        <v>#DIV/0!</v>
      </c>
      <c r="V265" s="1" t="e">
        <f t="shared" si="291"/>
        <v>#DIV/0!</v>
      </c>
      <c r="W265" s="1" t="e">
        <f t="shared" ref="W265:W316" si="330">ABS(4/(U265+(1/U265)+2))</f>
        <v>#DIV/0!</v>
      </c>
      <c r="X265" s="1" t="e">
        <f t="shared" ref="X265" si="331">ABS(1-ABS(V265)^2)</f>
        <v>#DIV/0!</v>
      </c>
      <c r="Y265" s="1"/>
      <c r="Z265" s="1"/>
      <c r="AA265" s="5"/>
    </row>
    <row r="266" spans="1:27" ht="15" thickBot="1" x14ac:dyDescent="0.35">
      <c r="A266" s="40"/>
      <c r="B266" s="33"/>
      <c r="C266" s="34"/>
      <c r="D266" s="21" t="s">
        <v>3</v>
      </c>
      <c r="E266" s="18">
        <v>28.2</v>
      </c>
      <c r="F266" s="1">
        <v>1</v>
      </c>
      <c r="G266" s="1"/>
      <c r="H266" s="1"/>
      <c r="I266" s="1"/>
      <c r="J266" s="1"/>
      <c r="K266" s="1"/>
      <c r="L266" s="1">
        <v>1</v>
      </c>
      <c r="M266" s="1"/>
      <c r="N266" s="1">
        <f t="shared" si="296"/>
        <v>0</v>
      </c>
      <c r="O266" s="1"/>
      <c r="P266" s="1"/>
      <c r="Q266" s="1">
        <f t="shared" si="318"/>
        <v>6.081560283687943</v>
      </c>
      <c r="R266" s="1">
        <f t="shared" si="319"/>
        <v>0</v>
      </c>
      <c r="S266" s="1">
        <v>343</v>
      </c>
      <c r="T266" s="1"/>
      <c r="U266" s="1"/>
      <c r="V266" s="1"/>
      <c r="W266" s="1"/>
      <c r="X266" s="1"/>
      <c r="Y266" s="1"/>
      <c r="Z266" s="1"/>
      <c r="AA266" s="5"/>
    </row>
    <row r="267" spans="1:27" x14ac:dyDescent="0.3">
      <c r="A267" s="40"/>
      <c r="B267" s="33" t="s">
        <v>2</v>
      </c>
      <c r="C267" s="34">
        <v>31.5</v>
      </c>
      <c r="D267" s="19" t="s">
        <v>1</v>
      </c>
      <c r="E267" s="14">
        <v>28.2</v>
      </c>
      <c r="F267" s="1">
        <v>1</v>
      </c>
      <c r="G267" s="1"/>
      <c r="H267" s="1"/>
      <c r="I267" s="1"/>
      <c r="J267" s="1"/>
      <c r="K267" s="1"/>
      <c r="L267" s="1">
        <v>1</v>
      </c>
      <c r="M267" s="1"/>
      <c r="N267" s="1">
        <f t="shared" si="296"/>
        <v>0</v>
      </c>
      <c r="O267" s="1"/>
      <c r="P267" s="1"/>
      <c r="Q267" s="1">
        <f t="shared" si="318"/>
        <v>6.081560283687943</v>
      </c>
      <c r="R267" s="1">
        <f t="shared" si="319"/>
        <v>0</v>
      </c>
      <c r="S267" s="1">
        <v>343</v>
      </c>
      <c r="T267" s="1"/>
      <c r="U267" s="1"/>
      <c r="V267" s="1"/>
      <c r="W267" s="1"/>
      <c r="X267" s="1"/>
      <c r="Y267" s="1"/>
      <c r="Z267" s="1"/>
      <c r="AA267" s="5"/>
    </row>
    <row r="268" spans="1:27" x14ac:dyDescent="0.3">
      <c r="A268" s="40"/>
      <c r="B268" s="33"/>
      <c r="C268" s="34"/>
      <c r="D268" s="20" t="s">
        <v>2</v>
      </c>
      <c r="E268" s="16">
        <v>31.5</v>
      </c>
      <c r="F268" s="1">
        <v>1</v>
      </c>
      <c r="G268" s="1"/>
      <c r="H268" s="1"/>
      <c r="I268" s="1"/>
      <c r="J268" s="1"/>
      <c r="K268" s="1"/>
      <c r="L268" s="1">
        <v>1</v>
      </c>
      <c r="M268" s="1"/>
      <c r="N268" s="1">
        <f t="shared" si="296"/>
        <v>0</v>
      </c>
      <c r="O268" s="1"/>
      <c r="P268" s="1"/>
      <c r="Q268" s="1">
        <f t="shared" si="318"/>
        <v>5.4444444444444446</v>
      </c>
      <c r="R268" s="1">
        <f t="shared" si="319"/>
        <v>0</v>
      </c>
      <c r="S268" s="1">
        <v>343</v>
      </c>
      <c r="T268" s="1"/>
      <c r="U268" s="1" t="e">
        <f t="shared" ref="U268" si="332">L268/I268</f>
        <v>#DIV/0!</v>
      </c>
      <c r="V268" s="1" t="e">
        <f t="shared" si="294"/>
        <v>#DIV/0!</v>
      </c>
      <c r="W268" s="1" t="e">
        <f t="shared" ref="W268:W319" si="333">ABS(4/(U268+(1/U268)+2))</f>
        <v>#DIV/0!</v>
      </c>
      <c r="X268" s="1" t="e">
        <f t="shared" ref="X268" si="334">ABS(1-ABS(V268)^2)</f>
        <v>#DIV/0!</v>
      </c>
      <c r="Y268" s="1"/>
      <c r="Z268" s="1"/>
      <c r="AA268" s="5"/>
    </row>
    <row r="269" spans="1:27" ht="15" thickBot="1" x14ac:dyDescent="0.35">
      <c r="A269" s="40"/>
      <c r="B269" s="33"/>
      <c r="C269" s="34"/>
      <c r="D269" s="21" t="s">
        <v>3</v>
      </c>
      <c r="E269" s="18">
        <v>35.5</v>
      </c>
      <c r="F269" s="1">
        <v>1</v>
      </c>
      <c r="G269" s="1"/>
      <c r="H269" s="1"/>
      <c r="I269" s="1"/>
      <c r="J269" s="1"/>
      <c r="K269" s="1"/>
      <c r="L269" s="1">
        <v>1</v>
      </c>
      <c r="M269" s="1"/>
      <c r="N269" s="1">
        <f t="shared" si="296"/>
        <v>0</v>
      </c>
      <c r="O269" s="1"/>
      <c r="P269" s="1"/>
      <c r="Q269" s="1">
        <f t="shared" si="318"/>
        <v>4.830985915492958</v>
      </c>
      <c r="R269" s="1">
        <f t="shared" si="319"/>
        <v>0</v>
      </c>
      <c r="S269" s="1">
        <v>343</v>
      </c>
      <c r="T269" s="1"/>
      <c r="U269" s="1"/>
      <c r="V269" s="1"/>
      <c r="W269" s="1"/>
      <c r="X269" s="1"/>
      <c r="Y269" s="1"/>
      <c r="Z269" s="1"/>
      <c r="AA269" s="5"/>
    </row>
    <row r="270" spans="1:27" x14ac:dyDescent="0.3">
      <c r="A270" s="40"/>
      <c r="B270" s="33" t="s">
        <v>3</v>
      </c>
      <c r="C270" s="34">
        <v>44</v>
      </c>
      <c r="D270" s="19" t="s">
        <v>1</v>
      </c>
      <c r="E270" s="14">
        <v>35.5</v>
      </c>
      <c r="F270" s="1">
        <v>1</v>
      </c>
      <c r="G270" s="1"/>
      <c r="H270" s="1"/>
      <c r="I270" s="1"/>
      <c r="J270" s="1"/>
      <c r="K270" s="1"/>
      <c r="L270" s="1">
        <v>1</v>
      </c>
      <c r="M270" s="1"/>
      <c r="N270" s="1">
        <f t="shared" si="296"/>
        <v>0</v>
      </c>
      <c r="O270" s="1"/>
      <c r="P270" s="1"/>
      <c r="Q270" s="1">
        <f t="shared" si="318"/>
        <v>4.830985915492958</v>
      </c>
      <c r="R270" s="1">
        <f t="shared" si="319"/>
        <v>0</v>
      </c>
      <c r="S270" s="1">
        <v>343</v>
      </c>
      <c r="T270" s="1"/>
      <c r="U270" s="1"/>
      <c r="V270" s="1"/>
      <c r="W270" s="1"/>
      <c r="X270" s="1"/>
      <c r="Y270" s="1"/>
      <c r="Z270" s="1"/>
      <c r="AA270" s="5"/>
    </row>
    <row r="271" spans="1:27" x14ac:dyDescent="0.3">
      <c r="A271" s="40"/>
      <c r="B271" s="33"/>
      <c r="C271" s="34"/>
      <c r="D271" s="20" t="s">
        <v>2</v>
      </c>
      <c r="E271" s="16">
        <v>40</v>
      </c>
      <c r="F271" s="1">
        <v>1</v>
      </c>
      <c r="G271" s="1"/>
      <c r="H271" s="1"/>
      <c r="I271" s="1"/>
      <c r="J271" s="1"/>
      <c r="K271" s="1"/>
      <c r="L271" s="1">
        <v>1</v>
      </c>
      <c r="M271" s="1"/>
      <c r="N271" s="1">
        <f t="shared" si="296"/>
        <v>0</v>
      </c>
      <c r="O271" s="1"/>
      <c r="P271" s="1"/>
      <c r="Q271" s="1">
        <f t="shared" si="318"/>
        <v>4.2874999999999996</v>
      </c>
      <c r="R271" s="1">
        <f t="shared" si="319"/>
        <v>0</v>
      </c>
      <c r="S271" s="1">
        <v>343</v>
      </c>
      <c r="T271" s="1"/>
      <c r="U271" s="1" t="e">
        <f t="shared" ref="U271" si="335">L271/I271</f>
        <v>#DIV/0!</v>
      </c>
      <c r="V271" s="1" t="e">
        <f t="shared" si="298"/>
        <v>#DIV/0!</v>
      </c>
      <c r="W271" s="1" t="e">
        <f t="shared" ref="W271:W322" si="336">ABS(4/(U271+(1/U271)+2))</f>
        <v>#DIV/0!</v>
      </c>
      <c r="X271" s="1" t="e">
        <f t="shared" ref="X271" si="337">ABS(1-ABS(V271)^2)</f>
        <v>#DIV/0!</v>
      </c>
      <c r="Y271" s="1"/>
      <c r="Z271" s="1"/>
      <c r="AA271" s="5"/>
    </row>
    <row r="272" spans="1:27" ht="15" thickBot="1" x14ac:dyDescent="0.35">
      <c r="A272" s="40"/>
      <c r="B272" s="35"/>
      <c r="C272" s="36"/>
      <c r="D272" s="21" t="s">
        <v>3</v>
      </c>
      <c r="E272" s="18">
        <v>44.7</v>
      </c>
      <c r="F272" s="1">
        <v>1</v>
      </c>
      <c r="G272" s="1"/>
      <c r="H272" s="1"/>
      <c r="I272" s="1"/>
      <c r="J272" s="1"/>
      <c r="K272" s="1"/>
      <c r="L272" s="1">
        <v>1</v>
      </c>
      <c r="M272" s="1"/>
      <c r="N272" s="1">
        <f t="shared" si="296"/>
        <v>0</v>
      </c>
      <c r="O272" s="1"/>
      <c r="P272" s="1"/>
      <c r="Q272" s="1">
        <f t="shared" si="318"/>
        <v>3.8366890380313197</v>
      </c>
      <c r="R272" s="1">
        <f t="shared" si="319"/>
        <v>0</v>
      </c>
      <c r="S272" s="1">
        <v>343</v>
      </c>
      <c r="T272" s="1"/>
      <c r="U272" s="1"/>
      <c r="V272" s="1"/>
      <c r="W272" s="1"/>
      <c r="X272" s="1"/>
      <c r="Y272" s="1"/>
      <c r="Z272" s="1"/>
      <c r="AA272" s="5"/>
    </row>
    <row r="273" spans="1:27" x14ac:dyDescent="0.3">
      <c r="A273" s="40"/>
      <c r="B273" s="37" t="s">
        <v>1</v>
      </c>
      <c r="C273" s="38">
        <v>44</v>
      </c>
      <c r="D273" s="19" t="s">
        <v>1</v>
      </c>
      <c r="E273" s="14">
        <v>44.7</v>
      </c>
      <c r="F273" s="1">
        <v>1</v>
      </c>
      <c r="G273" s="1"/>
      <c r="H273" s="1"/>
      <c r="I273" s="1"/>
      <c r="J273" s="1"/>
      <c r="K273" s="1"/>
      <c r="L273" s="1">
        <v>1</v>
      </c>
      <c r="M273" s="1"/>
      <c r="N273" s="1">
        <f t="shared" si="296"/>
        <v>0</v>
      </c>
      <c r="O273" s="1"/>
      <c r="P273" s="1"/>
      <c r="Q273" s="1">
        <f t="shared" si="318"/>
        <v>3.8366890380313197</v>
      </c>
      <c r="R273" s="1">
        <f t="shared" si="319"/>
        <v>0</v>
      </c>
      <c r="S273" s="1">
        <v>343</v>
      </c>
      <c r="T273" s="1"/>
      <c r="U273" s="1"/>
      <c r="V273" s="1"/>
      <c r="W273" s="1"/>
      <c r="X273" s="1"/>
      <c r="Y273" s="1"/>
      <c r="Z273" s="1"/>
      <c r="AA273" s="5"/>
    </row>
    <row r="274" spans="1:27" x14ac:dyDescent="0.3">
      <c r="A274" s="40"/>
      <c r="B274" s="33"/>
      <c r="C274" s="34"/>
      <c r="D274" s="20" t="s">
        <v>2</v>
      </c>
      <c r="E274" s="16">
        <v>50</v>
      </c>
      <c r="F274" s="1">
        <v>1</v>
      </c>
      <c r="G274" s="1"/>
      <c r="H274" s="1"/>
      <c r="I274" s="1"/>
      <c r="J274" s="1"/>
      <c r="K274" s="1"/>
      <c r="L274" s="1">
        <v>1</v>
      </c>
      <c r="M274" s="1"/>
      <c r="N274" s="1">
        <f t="shared" si="296"/>
        <v>0</v>
      </c>
      <c r="O274" s="1"/>
      <c r="P274" s="1"/>
      <c r="Q274" s="1">
        <f t="shared" si="318"/>
        <v>3.43</v>
      </c>
      <c r="R274" s="1">
        <f t="shared" si="319"/>
        <v>0</v>
      </c>
      <c r="S274" s="1">
        <v>343</v>
      </c>
      <c r="T274" s="1"/>
      <c r="U274" s="1" t="e">
        <f t="shared" ref="U274" si="338">L274/I274</f>
        <v>#DIV/0!</v>
      </c>
      <c r="V274" s="1" t="e">
        <f t="shared" si="301"/>
        <v>#DIV/0!</v>
      </c>
      <c r="W274" s="1" t="e">
        <f t="shared" ref="W274:W325" si="339">ABS(4/(U274+(1/U274)+2))</f>
        <v>#DIV/0!</v>
      </c>
      <c r="X274" s="1" t="e">
        <f t="shared" ref="X274" si="340">ABS(1-ABS(V274)^2)</f>
        <v>#DIV/0!</v>
      </c>
      <c r="Y274" s="1"/>
      <c r="Z274" s="1"/>
      <c r="AA274" s="5"/>
    </row>
    <row r="275" spans="1:27" ht="15" thickBot="1" x14ac:dyDescent="0.35">
      <c r="A275" s="40"/>
      <c r="B275" s="33"/>
      <c r="C275" s="34"/>
      <c r="D275" s="21" t="s">
        <v>3</v>
      </c>
      <c r="E275" s="18">
        <v>56.2</v>
      </c>
      <c r="F275" s="1">
        <v>1</v>
      </c>
      <c r="G275" s="1"/>
      <c r="H275" s="1"/>
      <c r="I275" s="1"/>
      <c r="J275" s="1"/>
      <c r="K275" s="1"/>
      <c r="L275" s="1">
        <v>1</v>
      </c>
      <c r="M275" s="1"/>
      <c r="N275" s="1">
        <f t="shared" si="296"/>
        <v>0</v>
      </c>
      <c r="O275" s="1"/>
      <c r="P275" s="1"/>
      <c r="Q275" s="1">
        <f t="shared" si="318"/>
        <v>3.0516014234875444</v>
      </c>
      <c r="R275" s="1">
        <f t="shared" si="319"/>
        <v>0</v>
      </c>
      <c r="S275" s="1">
        <v>343</v>
      </c>
      <c r="T275" s="1"/>
      <c r="U275" s="1"/>
      <c r="V275" s="1"/>
      <c r="W275" s="1"/>
      <c r="X275" s="1"/>
      <c r="Y275" s="1"/>
      <c r="Z275" s="1"/>
      <c r="AA275" s="5"/>
    </row>
    <row r="276" spans="1:27" x14ac:dyDescent="0.3">
      <c r="A276" s="40"/>
      <c r="B276" s="33" t="s">
        <v>2</v>
      </c>
      <c r="C276" s="34">
        <v>63</v>
      </c>
      <c r="D276" s="19" t="s">
        <v>1</v>
      </c>
      <c r="E276" s="14">
        <v>56.2</v>
      </c>
      <c r="F276" s="1">
        <v>1</v>
      </c>
      <c r="G276" s="1"/>
      <c r="H276" s="1"/>
      <c r="I276" s="1"/>
      <c r="J276" s="1"/>
      <c r="K276" s="1"/>
      <c r="L276" s="1">
        <v>1</v>
      </c>
      <c r="M276" s="1"/>
      <c r="N276" s="1">
        <f t="shared" si="296"/>
        <v>0</v>
      </c>
      <c r="O276" s="1"/>
      <c r="P276" s="1"/>
      <c r="Q276" s="1">
        <f t="shared" si="318"/>
        <v>3.0516014234875444</v>
      </c>
      <c r="R276" s="1">
        <f t="shared" si="319"/>
        <v>0</v>
      </c>
      <c r="S276" s="1">
        <v>343</v>
      </c>
      <c r="T276" s="1"/>
      <c r="U276" s="1"/>
      <c r="V276" s="1"/>
      <c r="W276" s="1"/>
      <c r="X276" s="1"/>
      <c r="Y276" s="1"/>
      <c r="Z276" s="1"/>
      <c r="AA276" s="5"/>
    </row>
    <row r="277" spans="1:27" x14ac:dyDescent="0.3">
      <c r="A277" s="40"/>
      <c r="B277" s="33"/>
      <c r="C277" s="34"/>
      <c r="D277" s="20" t="s">
        <v>2</v>
      </c>
      <c r="E277" s="16">
        <v>63</v>
      </c>
      <c r="F277" s="1">
        <v>1</v>
      </c>
      <c r="G277" s="1"/>
      <c r="H277" s="1"/>
      <c r="I277" s="1"/>
      <c r="J277" s="1"/>
      <c r="K277" s="1"/>
      <c r="L277" s="1">
        <v>1</v>
      </c>
      <c r="M277" s="1"/>
      <c r="N277" s="1">
        <f t="shared" si="296"/>
        <v>0</v>
      </c>
      <c r="O277" s="1"/>
      <c r="P277" s="1"/>
      <c r="Q277" s="1">
        <f t="shared" si="318"/>
        <v>2.7222222222222223</v>
      </c>
      <c r="R277" s="1">
        <f t="shared" si="319"/>
        <v>0</v>
      </c>
      <c r="S277" s="1">
        <v>343</v>
      </c>
      <c r="T277" s="1"/>
      <c r="U277" s="1" t="e">
        <f t="shared" ref="U277" si="341">L277/I277</f>
        <v>#DIV/0!</v>
      </c>
      <c r="V277" s="1" t="e">
        <f t="shared" si="304"/>
        <v>#DIV/0!</v>
      </c>
      <c r="W277" s="1" t="e">
        <f t="shared" ref="W277:W328" si="342">ABS(4/(U277+(1/U277)+2))</f>
        <v>#DIV/0!</v>
      </c>
      <c r="X277" s="1" t="e">
        <f t="shared" ref="X277" si="343">ABS(1-ABS(V277)^2)</f>
        <v>#DIV/0!</v>
      </c>
      <c r="Y277" s="1"/>
      <c r="Z277" s="1"/>
      <c r="AA277" s="5"/>
    </row>
    <row r="278" spans="1:27" ht="15" thickBot="1" x14ac:dyDescent="0.35">
      <c r="A278" s="40"/>
      <c r="B278" s="33"/>
      <c r="C278" s="34"/>
      <c r="D278" s="21" t="s">
        <v>3</v>
      </c>
      <c r="E278" s="18">
        <v>70.8</v>
      </c>
      <c r="F278" s="1">
        <v>1</v>
      </c>
      <c r="G278" s="1"/>
      <c r="H278" s="1"/>
      <c r="I278" s="1"/>
      <c r="J278" s="1"/>
      <c r="K278" s="1"/>
      <c r="L278" s="1">
        <v>1</v>
      </c>
      <c r="M278" s="1"/>
      <c r="N278" s="1">
        <f t="shared" si="296"/>
        <v>0</v>
      </c>
      <c r="O278" s="1"/>
      <c r="P278" s="1"/>
      <c r="Q278" s="1">
        <f t="shared" si="318"/>
        <v>2.4223163841807911</v>
      </c>
      <c r="R278" s="1">
        <f t="shared" si="319"/>
        <v>0</v>
      </c>
      <c r="S278" s="1">
        <v>343</v>
      </c>
      <c r="T278" s="1"/>
      <c r="U278" s="1"/>
      <c r="V278" s="1"/>
      <c r="W278" s="1"/>
      <c r="X278" s="1"/>
      <c r="Y278" s="1"/>
      <c r="Z278" s="1"/>
      <c r="AA278" s="5"/>
    </row>
    <row r="279" spans="1:27" x14ac:dyDescent="0.3">
      <c r="A279" s="40"/>
      <c r="B279" s="33" t="s">
        <v>3</v>
      </c>
      <c r="C279" s="34">
        <v>88</v>
      </c>
      <c r="D279" s="19" t="s">
        <v>1</v>
      </c>
      <c r="E279" s="14">
        <v>70.8</v>
      </c>
      <c r="F279" s="1">
        <v>1</v>
      </c>
      <c r="G279" s="1"/>
      <c r="H279" s="1"/>
      <c r="I279" s="1"/>
      <c r="J279" s="1"/>
      <c r="K279" s="1"/>
      <c r="L279" s="1">
        <v>1</v>
      </c>
      <c r="M279" s="1"/>
      <c r="N279" s="1">
        <f t="shared" si="296"/>
        <v>0</v>
      </c>
      <c r="O279" s="1"/>
      <c r="P279" s="1"/>
      <c r="Q279" s="1">
        <f t="shared" si="318"/>
        <v>2.4223163841807911</v>
      </c>
      <c r="R279" s="1">
        <f t="shared" si="319"/>
        <v>0</v>
      </c>
      <c r="S279" s="1">
        <v>343</v>
      </c>
      <c r="T279" s="1"/>
      <c r="U279" s="1"/>
      <c r="V279" s="1"/>
      <c r="W279" s="1"/>
      <c r="X279" s="1"/>
      <c r="Y279" s="1"/>
      <c r="Z279" s="1"/>
      <c r="AA279" s="5"/>
    </row>
    <row r="280" spans="1:27" x14ac:dyDescent="0.3">
      <c r="A280" s="40"/>
      <c r="B280" s="33"/>
      <c r="C280" s="34"/>
      <c r="D280" s="20" t="s">
        <v>2</v>
      </c>
      <c r="E280" s="16">
        <v>80</v>
      </c>
      <c r="F280" s="1">
        <v>1</v>
      </c>
      <c r="G280" s="1"/>
      <c r="H280" s="1"/>
      <c r="I280" s="1"/>
      <c r="J280" s="1"/>
      <c r="K280" s="1"/>
      <c r="L280" s="1">
        <v>1</v>
      </c>
      <c r="M280" s="1"/>
      <c r="N280" s="1">
        <f t="shared" si="296"/>
        <v>0</v>
      </c>
      <c r="O280" s="1"/>
      <c r="P280" s="1"/>
      <c r="Q280" s="1">
        <f t="shared" si="318"/>
        <v>2.1437499999999998</v>
      </c>
      <c r="R280" s="1">
        <f t="shared" si="319"/>
        <v>0</v>
      </c>
      <c r="S280" s="1">
        <v>343</v>
      </c>
      <c r="T280" s="1"/>
      <c r="U280" s="1" t="e">
        <f t="shared" ref="U280" si="344">L280/I280</f>
        <v>#DIV/0!</v>
      </c>
      <c r="V280" s="1" t="e">
        <f t="shared" si="307"/>
        <v>#DIV/0!</v>
      </c>
      <c r="W280" s="1" t="e">
        <f t="shared" ref="W280:W331" si="345">ABS(4/(U280+(1/U280)+2))</f>
        <v>#DIV/0!</v>
      </c>
      <c r="X280" s="1" t="e">
        <f t="shared" ref="X280" si="346">ABS(1-ABS(V280)^2)</f>
        <v>#DIV/0!</v>
      </c>
      <c r="Y280" s="1"/>
      <c r="Z280" s="1"/>
      <c r="AA280" s="5"/>
    </row>
    <row r="281" spans="1:27" ht="15" thickBot="1" x14ac:dyDescent="0.35">
      <c r="A281" s="40"/>
      <c r="B281" s="35"/>
      <c r="C281" s="36"/>
      <c r="D281" s="21" t="s">
        <v>3</v>
      </c>
      <c r="E281" s="18">
        <v>89.1</v>
      </c>
      <c r="F281" s="1">
        <v>1</v>
      </c>
      <c r="G281" s="1"/>
      <c r="H281" s="1"/>
      <c r="I281" s="1"/>
      <c r="J281" s="1"/>
      <c r="K281" s="1"/>
      <c r="L281" s="1">
        <v>1</v>
      </c>
      <c r="M281" s="1"/>
      <c r="N281" s="1">
        <f t="shared" si="296"/>
        <v>0</v>
      </c>
      <c r="O281" s="1"/>
      <c r="P281" s="1"/>
      <c r="Q281" s="1">
        <f t="shared" si="318"/>
        <v>1.9248035914702584</v>
      </c>
      <c r="R281" s="1">
        <f t="shared" si="319"/>
        <v>0</v>
      </c>
      <c r="S281" s="1">
        <v>343</v>
      </c>
      <c r="T281" s="1"/>
      <c r="U281" s="1"/>
      <c r="V281" s="1"/>
      <c r="W281" s="1"/>
      <c r="X281" s="1"/>
      <c r="Y281" s="1"/>
      <c r="Z281" s="1"/>
      <c r="AA281" s="5"/>
    </row>
    <row r="282" spans="1:27" x14ac:dyDescent="0.3">
      <c r="A282" s="40"/>
      <c r="B282" s="37" t="s">
        <v>1</v>
      </c>
      <c r="C282" s="38">
        <v>88</v>
      </c>
      <c r="D282" s="19" t="s">
        <v>1</v>
      </c>
      <c r="E282" s="14">
        <v>89.1</v>
      </c>
      <c r="F282" s="1" t="s">
        <v>34</v>
      </c>
      <c r="G282" s="1"/>
      <c r="H282" s="1"/>
      <c r="I282" s="1"/>
      <c r="J282" s="1"/>
      <c r="K282" s="1"/>
      <c r="L282" s="1">
        <v>1</v>
      </c>
      <c r="M282" s="1"/>
      <c r="N282" s="1">
        <f t="shared" si="296"/>
        <v>0</v>
      </c>
      <c r="O282" s="1"/>
      <c r="P282" s="1"/>
      <c r="Q282" s="1">
        <f t="shared" si="318"/>
        <v>1.9248035914702584</v>
      </c>
      <c r="R282" s="1">
        <f t="shared" si="319"/>
        <v>0</v>
      </c>
      <c r="S282" s="1">
        <v>343</v>
      </c>
      <c r="T282" s="1"/>
      <c r="U282" s="1"/>
      <c r="V282" s="1"/>
      <c r="W282" s="1"/>
      <c r="X282" s="1"/>
      <c r="Y282" s="1"/>
      <c r="Z282" s="1"/>
      <c r="AA282" s="5"/>
    </row>
    <row r="283" spans="1:27" x14ac:dyDescent="0.3">
      <c r="A283" s="40"/>
      <c r="B283" s="33"/>
      <c r="C283" s="34"/>
      <c r="D283" s="20" t="s">
        <v>2</v>
      </c>
      <c r="E283" s="16">
        <v>100</v>
      </c>
      <c r="F283" s="1">
        <v>-5</v>
      </c>
      <c r="G283" s="1"/>
      <c r="H283" s="1">
        <v>-5</v>
      </c>
      <c r="I283" s="1">
        <v>-31</v>
      </c>
      <c r="J283" s="1"/>
      <c r="K283" s="1">
        <v>860</v>
      </c>
      <c r="L283" s="1">
        <v>1</v>
      </c>
      <c r="M283" s="1"/>
      <c r="N283" s="1">
        <f t="shared" si="296"/>
        <v>1750</v>
      </c>
      <c r="O283" s="1"/>
      <c r="P283" s="1">
        <f>(20+K283)*3</f>
        <v>2640</v>
      </c>
      <c r="Q283" s="1">
        <f t="shared" si="318"/>
        <v>1.7150000000000001</v>
      </c>
      <c r="R283" s="1">
        <f t="shared" si="319"/>
        <v>1780</v>
      </c>
      <c r="S283" s="1">
        <v>343</v>
      </c>
      <c r="T283" s="1"/>
      <c r="U283" s="1">
        <f t="shared" ref="U283" si="347">L283/I283</f>
        <v>-3.2258064516129031E-2</v>
      </c>
      <c r="V283" s="1">
        <f t="shared" ref="V283" si="348">ABS((U283-1)/(U283+1))</f>
        <v>1.0666666666666667</v>
      </c>
      <c r="W283" s="1">
        <f t="shared" ref="W283:W334" si="349">ABS(4/(U283+(1/U283)+2))</f>
        <v>0.13777777777777778</v>
      </c>
      <c r="X283" s="1">
        <f t="shared" ref="X283" si="350">ABS(1-ABS(V283)^2)</f>
        <v>0.13777777777777778</v>
      </c>
      <c r="Y283" s="1"/>
      <c r="Z283" s="1"/>
      <c r="AA283" s="5"/>
    </row>
    <row r="284" spans="1:27" ht="15" thickBot="1" x14ac:dyDescent="0.35">
      <c r="A284" s="40"/>
      <c r="B284" s="33"/>
      <c r="C284" s="34"/>
      <c r="D284" s="21" t="s">
        <v>3</v>
      </c>
      <c r="E284" s="18">
        <v>112</v>
      </c>
      <c r="F284" s="1">
        <v>1</v>
      </c>
      <c r="G284" s="1"/>
      <c r="H284" s="1"/>
      <c r="I284" s="1"/>
      <c r="J284" s="1"/>
      <c r="K284" s="1"/>
      <c r="L284" s="1">
        <v>1</v>
      </c>
      <c r="M284" s="1"/>
      <c r="N284" s="1">
        <f t="shared" si="296"/>
        <v>30</v>
      </c>
      <c r="O284" s="1"/>
      <c r="P284" s="1">
        <f t="shared" ref="P284:P289" si="351">(20+K284)*3</f>
        <v>60</v>
      </c>
      <c r="Q284" s="1">
        <f t="shared" si="318"/>
        <v>1.53125</v>
      </c>
      <c r="R284" s="1">
        <f t="shared" si="319"/>
        <v>60</v>
      </c>
      <c r="S284" s="1">
        <v>343</v>
      </c>
      <c r="T284" s="1"/>
      <c r="U284" s="1"/>
      <c r="V284" s="1"/>
      <c r="W284" s="1"/>
      <c r="X284" s="1"/>
      <c r="Y284" s="1"/>
      <c r="Z284" s="1"/>
      <c r="AA284" s="5"/>
    </row>
    <row r="285" spans="1:27" x14ac:dyDescent="0.3">
      <c r="A285" s="40"/>
      <c r="B285" s="33" t="s">
        <v>2</v>
      </c>
      <c r="C285" s="34">
        <v>125</v>
      </c>
      <c r="D285" s="19" t="s">
        <v>1</v>
      </c>
      <c r="E285" s="14">
        <v>112</v>
      </c>
      <c r="F285" s="1" t="s">
        <v>34</v>
      </c>
      <c r="G285" s="1"/>
      <c r="H285" s="1"/>
      <c r="I285" s="1"/>
      <c r="J285" s="1"/>
      <c r="K285" s="1"/>
      <c r="L285" s="1">
        <v>1</v>
      </c>
      <c r="M285" s="1"/>
      <c r="N285" s="1">
        <f t="shared" si="296"/>
        <v>30</v>
      </c>
      <c r="O285" s="1"/>
      <c r="P285" s="1">
        <f t="shared" si="351"/>
        <v>60</v>
      </c>
      <c r="Q285" s="1">
        <f t="shared" si="318"/>
        <v>1.53125</v>
      </c>
      <c r="R285" s="1">
        <f t="shared" si="319"/>
        <v>60</v>
      </c>
      <c r="S285" s="1">
        <v>343</v>
      </c>
      <c r="T285" s="1"/>
      <c r="U285" s="1"/>
      <c r="V285" s="1"/>
      <c r="W285" s="1"/>
      <c r="X285" s="1"/>
      <c r="Y285" s="1"/>
      <c r="Z285" s="1"/>
      <c r="AA285" s="5"/>
    </row>
    <row r="286" spans="1:27" x14ac:dyDescent="0.3">
      <c r="A286" s="40"/>
      <c r="B286" s="33"/>
      <c r="C286" s="34"/>
      <c r="D286" s="20" t="s">
        <v>2</v>
      </c>
      <c r="E286" s="16">
        <v>125</v>
      </c>
      <c r="F286" s="1">
        <v>1</v>
      </c>
      <c r="G286" s="1"/>
      <c r="H286" s="1">
        <v>-5</v>
      </c>
      <c r="I286" s="1">
        <v>-34</v>
      </c>
      <c r="J286" s="1"/>
      <c r="K286" s="1">
        <v>660</v>
      </c>
      <c r="L286" s="1">
        <v>1</v>
      </c>
      <c r="M286" s="1"/>
      <c r="N286" s="1">
        <f t="shared" si="296"/>
        <v>1350</v>
      </c>
      <c r="O286" s="1"/>
      <c r="P286" s="1">
        <f t="shared" si="351"/>
        <v>2040</v>
      </c>
      <c r="Q286" s="1">
        <f t="shared" si="318"/>
        <v>1.3720000000000001</v>
      </c>
      <c r="R286" s="1">
        <f t="shared" si="319"/>
        <v>1380</v>
      </c>
      <c r="S286" s="1">
        <v>343</v>
      </c>
      <c r="T286" s="1"/>
      <c r="U286" s="1">
        <f t="shared" ref="U286" si="352">L286/I286</f>
        <v>-2.9411764705882353E-2</v>
      </c>
      <c r="V286" s="1">
        <f t="shared" ref="V286" si="353">ABS((U286-1)/(U286+1))</f>
        <v>1.0606060606060606</v>
      </c>
      <c r="W286" s="1">
        <f t="shared" ref="W286:W337" si="354">ABS(4/(U286+(1/U286)+2))</f>
        <v>0.1248852157943067</v>
      </c>
      <c r="X286" s="1">
        <f t="shared" ref="X286" si="355">ABS(1-ABS(V286)^2)</f>
        <v>0.12488521579430656</v>
      </c>
      <c r="Y286" s="1"/>
      <c r="Z286" s="1"/>
      <c r="AA286" s="5"/>
    </row>
    <row r="287" spans="1:27" ht="15" thickBot="1" x14ac:dyDescent="0.35">
      <c r="A287" s="40"/>
      <c r="B287" s="33"/>
      <c r="C287" s="34"/>
      <c r="D287" s="21" t="s">
        <v>3</v>
      </c>
      <c r="E287" s="18">
        <v>141</v>
      </c>
      <c r="F287" s="1">
        <v>1</v>
      </c>
      <c r="G287" s="1"/>
      <c r="H287" s="1"/>
      <c r="I287" s="1"/>
      <c r="J287" s="1"/>
      <c r="K287" s="1"/>
      <c r="L287" s="1">
        <v>1</v>
      </c>
      <c r="M287" s="1"/>
      <c r="N287" s="1">
        <f t="shared" si="296"/>
        <v>30</v>
      </c>
      <c r="O287" s="1"/>
      <c r="P287" s="1">
        <f t="shared" si="351"/>
        <v>60</v>
      </c>
      <c r="Q287" s="1">
        <f t="shared" si="318"/>
        <v>1.2163120567375887</v>
      </c>
      <c r="R287" s="1">
        <f t="shared" si="319"/>
        <v>60</v>
      </c>
      <c r="S287" s="1">
        <v>343</v>
      </c>
      <c r="T287" s="1"/>
      <c r="U287" s="1"/>
      <c r="V287" s="1"/>
      <c r="W287" s="1"/>
      <c r="X287" s="1"/>
      <c r="Y287" s="1"/>
      <c r="Z287" s="1"/>
      <c r="AA287" s="5"/>
    </row>
    <row r="288" spans="1:27" x14ac:dyDescent="0.3">
      <c r="A288" s="40"/>
      <c r="B288" s="33" t="s">
        <v>3</v>
      </c>
      <c r="C288" s="34">
        <v>177</v>
      </c>
      <c r="D288" s="19" t="s">
        <v>1</v>
      </c>
      <c r="E288" s="14">
        <v>141</v>
      </c>
      <c r="F288" s="1" t="s">
        <v>34</v>
      </c>
      <c r="G288" s="1"/>
      <c r="H288" s="1"/>
      <c r="I288" s="1"/>
      <c r="J288" s="1"/>
      <c r="K288" s="1"/>
      <c r="L288" s="1">
        <v>1</v>
      </c>
      <c r="M288" s="1"/>
      <c r="N288" s="1">
        <f t="shared" si="296"/>
        <v>30</v>
      </c>
      <c r="O288" s="1"/>
      <c r="P288" s="1">
        <f t="shared" si="351"/>
        <v>60</v>
      </c>
      <c r="Q288" s="1">
        <f t="shared" si="318"/>
        <v>1.2163120567375887</v>
      </c>
      <c r="R288" s="1">
        <f t="shared" si="319"/>
        <v>60</v>
      </c>
      <c r="S288" s="1">
        <v>343</v>
      </c>
      <c r="T288" s="1"/>
      <c r="U288" s="1"/>
      <c r="V288" s="1"/>
      <c r="W288" s="1"/>
      <c r="X288" s="1"/>
      <c r="Y288" s="1"/>
      <c r="Z288" s="1"/>
      <c r="AA288" s="5"/>
    </row>
    <row r="289" spans="1:27" x14ac:dyDescent="0.3">
      <c r="A289" s="40"/>
      <c r="B289" s="33"/>
      <c r="C289" s="34"/>
      <c r="D289" s="20" t="s">
        <v>2</v>
      </c>
      <c r="E289" s="16">
        <v>160</v>
      </c>
      <c r="F289" s="1">
        <v>1</v>
      </c>
      <c r="G289" s="1"/>
      <c r="H289" s="1">
        <v>-5</v>
      </c>
      <c r="I289" s="1">
        <v>-32</v>
      </c>
      <c r="J289" s="1"/>
      <c r="K289" s="1">
        <v>509</v>
      </c>
      <c r="L289" s="1">
        <v>1</v>
      </c>
      <c r="M289" s="1"/>
      <c r="N289" s="1">
        <f t="shared" si="296"/>
        <v>1048</v>
      </c>
      <c r="O289" s="1"/>
      <c r="P289" s="1">
        <f t="shared" si="351"/>
        <v>1587</v>
      </c>
      <c r="Q289" s="1">
        <f t="shared" si="318"/>
        <v>1.0718749999999999</v>
      </c>
      <c r="R289" s="1">
        <f t="shared" si="319"/>
        <v>1078</v>
      </c>
      <c r="S289" s="1">
        <v>343</v>
      </c>
      <c r="T289" s="1"/>
      <c r="U289" s="1">
        <f t="shared" ref="U289" si="356">L289/I289</f>
        <v>-3.125E-2</v>
      </c>
      <c r="V289" s="1">
        <f t="shared" ref="V289" si="357">ABS((U289-1)/(U289+1))</f>
        <v>1.064516129032258</v>
      </c>
      <c r="W289" s="1">
        <f t="shared" ref="W289:W340" si="358">ABS(4/(U289+(1/U289)+2))</f>
        <v>0.13319458896982311</v>
      </c>
      <c r="X289" s="1">
        <f t="shared" ref="X289" si="359">ABS(1-ABS(V289)^2)</f>
        <v>0.13319458896982295</v>
      </c>
      <c r="Y289" s="1"/>
      <c r="Z289" s="1"/>
      <c r="AA289" s="5"/>
    </row>
    <row r="290" spans="1:27" ht="15" thickBot="1" x14ac:dyDescent="0.35">
      <c r="A290" s="40"/>
      <c r="B290" s="35"/>
      <c r="C290" s="36"/>
      <c r="D290" s="21" t="s">
        <v>3</v>
      </c>
      <c r="E290" s="18">
        <v>178</v>
      </c>
      <c r="F290" s="1">
        <v>1</v>
      </c>
      <c r="G290" s="1"/>
      <c r="H290" s="1"/>
      <c r="I290" s="1"/>
      <c r="J290" s="1"/>
      <c r="K290" s="1"/>
      <c r="L290" s="1">
        <v>1</v>
      </c>
      <c r="M290" s="1"/>
      <c r="N290" s="1">
        <v>0</v>
      </c>
      <c r="O290" s="1"/>
      <c r="P290" s="1">
        <f t="shared" ref="P290:P294" si="360">(N290-K290)*2+K290</f>
        <v>0</v>
      </c>
      <c r="Q290" s="1">
        <f t="shared" si="318"/>
        <v>0.9634831460674157</v>
      </c>
      <c r="R290" s="1">
        <f t="shared" si="319"/>
        <v>0</v>
      </c>
      <c r="S290" s="1">
        <v>343</v>
      </c>
      <c r="T290" s="1"/>
      <c r="U290" s="1"/>
      <c r="V290" s="1"/>
      <c r="W290" s="1"/>
      <c r="X290" s="1"/>
      <c r="Y290" s="1"/>
      <c r="Z290" s="1"/>
      <c r="AA290" s="5"/>
    </row>
    <row r="291" spans="1:27" x14ac:dyDescent="0.3">
      <c r="A291" s="40"/>
      <c r="B291" s="37" t="s">
        <v>1</v>
      </c>
      <c r="C291" s="38">
        <v>177</v>
      </c>
      <c r="D291" s="19" t="s">
        <v>1</v>
      </c>
      <c r="E291" s="14">
        <v>178</v>
      </c>
      <c r="F291" s="1" t="s">
        <v>34</v>
      </c>
      <c r="G291" s="1"/>
      <c r="H291" s="1"/>
      <c r="I291" s="1"/>
      <c r="J291" s="1"/>
      <c r="K291" s="1"/>
      <c r="L291" s="1">
        <v>1</v>
      </c>
      <c r="M291" s="1"/>
      <c r="N291" s="1">
        <v>0</v>
      </c>
      <c r="O291" s="1"/>
      <c r="P291" s="1">
        <f t="shared" si="360"/>
        <v>0</v>
      </c>
      <c r="Q291" s="1">
        <f t="shared" si="318"/>
        <v>0.9634831460674157</v>
      </c>
      <c r="R291" s="1">
        <f t="shared" si="319"/>
        <v>0</v>
      </c>
      <c r="S291" s="1">
        <v>343</v>
      </c>
      <c r="T291" s="1"/>
      <c r="U291" s="1"/>
      <c r="V291" s="1"/>
      <c r="W291" s="1"/>
      <c r="X291" s="1"/>
      <c r="Y291" s="1"/>
      <c r="Z291" s="1"/>
      <c r="AA291" s="5"/>
    </row>
    <row r="292" spans="1:27" x14ac:dyDescent="0.3">
      <c r="A292" s="40"/>
      <c r="B292" s="33"/>
      <c r="C292" s="34"/>
      <c r="D292" s="20" t="s">
        <v>2</v>
      </c>
      <c r="E292" s="16">
        <v>200</v>
      </c>
      <c r="F292" s="1">
        <v>1</v>
      </c>
      <c r="G292" s="1"/>
      <c r="H292" s="1">
        <v>-5</v>
      </c>
      <c r="I292" s="1">
        <v>-32</v>
      </c>
      <c r="J292" s="1"/>
      <c r="K292" s="1">
        <v>402</v>
      </c>
      <c r="L292" s="1">
        <v>1</v>
      </c>
      <c r="M292" s="1"/>
      <c r="N292" s="1">
        <v>825</v>
      </c>
      <c r="O292" s="1"/>
      <c r="P292" s="1">
        <f t="shared" si="360"/>
        <v>1248</v>
      </c>
      <c r="Q292" s="1">
        <f t="shared" si="318"/>
        <v>0.85750000000000004</v>
      </c>
      <c r="R292" s="1">
        <f t="shared" si="319"/>
        <v>846</v>
      </c>
      <c r="S292" s="1">
        <v>343</v>
      </c>
      <c r="T292" s="1"/>
      <c r="U292" s="1">
        <f t="shared" ref="U292" si="361">L292/I292</f>
        <v>-3.125E-2</v>
      </c>
      <c r="V292" s="1">
        <f t="shared" ref="V292" si="362">ABS((U292-1)/(U292+1))</f>
        <v>1.064516129032258</v>
      </c>
      <c r="W292" s="1">
        <f t="shared" ref="W292:W343" si="363">ABS(4/(U292+(1/U292)+2))</f>
        <v>0.13319458896982311</v>
      </c>
      <c r="X292" s="1">
        <f t="shared" ref="X292" si="364">ABS(1-ABS(V292)^2)</f>
        <v>0.13319458896982295</v>
      </c>
      <c r="Y292" s="1"/>
      <c r="Z292" s="1"/>
      <c r="AA292" s="5"/>
    </row>
    <row r="293" spans="1:27" ht="15" thickBot="1" x14ac:dyDescent="0.35">
      <c r="A293" s="40"/>
      <c r="B293" s="33"/>
      <c r="C293" s="34"/>
      <c r="D293" s="21" t="s">
        <v>3</v>
      </c>
      <c r="E293" s="18">
        <v>224</v>
      </c>
      <c r="F293" s="1">
        <v>1</v>
      </c>
      <c r="G293" s="1"/>
      <c r="H293" s="1"/>
      <c r="I293" s="1"/>
      <c r="J293" s="1"/>
      <c r="K293" s="1"/>
      <c r="L293" s="1">
        <v>1</v>
      </c>
      <c r="M293" s="1"/>
      <c r="N293" s="1">
        <v>0</v>
      </c>
      <c r="O293" s="1"/>
      <c r="P293" s="1">
        <f t="shared" si="360"/>
        <v>0</v>
      </c>
      <c r="Q293" s="1">
        <f t="shared" si="318"/>
        <v>0.765625</v>
      </c>
      <c r="R293" s="1">
        <f t="shared" si="319"/>
        <v>0</v>
      </c>
      <c r="S293" s="1">
        <v>343</v>
      </c>
      <c r="T293" s="1"/>
      <c r="U293" s="1"/>
      <c r="V293" s="1"/>
      <c r="W293" s="1"/>
      <c r="X293" s="1"/>
      <c r="Y293" s="1"/>
      <c r="Z293" s="1"/>
      <c r="AA293" s="5"/>
    </row>
    <row r="294" spans="1:27" x14ac:dyDescent="0.3">
      <c r="A294" s="40"/>
      <c r="B294" s="33" t="s">
        <v>2</v>
      </c>
      <c r="C294" s="34">
        <v>250</v>
      </c>
      <c r="D294" s="19" t="s">
        <v>1</v>
      </c>
      <c r="E294" s="14">
        <v>224</v>
      </c>
      <c r="F294" s="1" t="s">
        <v>34</v>
      </c>
      <c r="G294" s="1"/>
      <c r="H294" s="1"/>
      <c r="I294" s="1"/>
      <c r="J294" s="1"/>
      <c r="K294" s="1"/>
      <c r="L294" s="1">
        <v>1</v>
      </c>
      <c r="M294" s="1"/>
      <c r="N294" s="1">
        <v>0</v>
      </c>
      <c r="O294" s="1"/>
      <c r="P294" s="1">
        <f t="shared" si="360"/>
        <v>0</v>
      </c>
      <c r="Q294" s="1">
        <f t="shared" si="318"/>
        <v>0.765625</v>
      </c>
      <c r="R294" s="1">
        <f t="shared" si="319"/>
        <v>0</v>
      </c>
      <c r="S294" s="1">
        <v>343</v>
      </c>
      <c r="T294" s="1"/>
      <c r="U294" s="1"/>
      <c r="V294" s="1"/>
      <c r="W294" s="1"/>
      <c r="X294" s="1"/>
      <c r="Y294" s="1"/>
      <c r="Z294" s="1"/>
      <c r="AA294" s="5"/>
    </row>
    <row r="295" spans="1:27" x14ac:dyDescent="0.3">
      <c r="A295" s="40"/>
      <c r="B295" s="33"/>
      <c r="C295" s="34"/>
      <c r="D295" s="20" t="s">
        <v>2</v>
      </c>
      <c r="E295" s="16">
        <v>250</v>
      </c>
      <c r="F295" s="1">
        <v>1</v>
      </c>
      <c r="G295" s="1"/>
      <c r="H295" s="1">
        <v>-5</v>
      </c>
      <c r="I295" s="1">
        <v>-30</v>
      </c>
      <c r="J295" s="1"/>
      <c r="K295" s="1">
        <v>315</v>
      </c>
      <c r="L295" s="1">
        <v>1</v>
      </c>
      <c r="M295" s="1"/>
      <c r="N295" s="1">
        <v>660</v>
      </c>
      <c r="O295" s="1"/>
      <c r="P295" s="1">
        <f>(N295-K295)*2+K295</f>
        <v>1005</v>
      </c>
      <c r="Q295" s="1">
        <f t="shared" si="318"/>
        <v>0.68600000000000005</v>
      </c>
      <c r="R295" s="1">
        <f t="shared" si="319"/>
        <v>690</v>
      </c>
      <c r="S295" s="1">
        <v>343</v>
      </c>
      <c r="T295" s="1"/>
      <c r="U295" s="1">
        <f t="shared" ref="U295" si="365">L295/I295</f>
        <v>-3.3333333333333333E-2</v>
      </c>
      <c r="V295" s="1">
        <f t="shared" ref="V295:V331" si="366">ABS((U295-1)/(U295+1))</f>
        <v>1.0689655172413794</v>
      </c>
      <c r="W295" s="1">
        <f t="shared" ref="W295:W346" si="367">ABS(4/(U295+(1/U295)+2))</f>
        <v>0.1426872770511296</v>
      </c>
      <c r="X295" s="1">
        <f t="shared" ref="X295" si="368">ABS(1-ABS(V295)^2)</f>
        <v>0.14268727705112982</v>
      </c>
      <c r="Y295" s="1"/>
      <c r="Z295" s="1"/>
      <c r="AA295" s="5"/>
    </row>
    <row r="296" spans="1:27" ht="15" thickBot="1" x14ac:dyDescent="0.35">
      <c r="A296" s="40"/>
      <c r="B296" s="33"/>
      <c r="C296" s="34"/>
      <c r="D296" s="21" t="s">
        <v>3</v>
      </c>
      <c r="E296" s="18">
        <v>282</v>
      </c>
      <c r="F296" s="1">
        <v>1</v>
      </c>
      <c r="G296" s="1"/>
      <c r="H296" s="1"/>
      <c r="I296" s="1"/>
      <c r="J296" s="1"/>
      <c r="K296" s="1"/>
      <c r="L296" s="1">
        <v>1</v>
      </c>
      <c r="M296" s="1"/>
      <c r="N296" s="1">
        <f t="shared" si="296"/>
        <v>0</v>
      </c>
      <c r="O296" s="1"/>
      <c r="P296" s="1"/>
      <c r="Q296" s="1">
        <f t="shared" si="318"/>
        <v>0.60815602836879434</v>
      </c>
      <c r="R296" s="1">
        <f t="shared" si="319"/>
        <v>0</v>
      </c>
      <c r="S296" s="1">
        <v>343</v>
      </c>
      <c r="T296" s="1"/>
      <c r="U296" s="1"/>
      <c r="V296" s="1"/>
      <c r="W296" s="1"/>
      <c r="X296" s="1"/>
      <c r="Y296" s="1"/>
      <c r="Z296" s="1"/>
      <c r="AA296" s="5"/>
    </row>
    <row r="297" spans="1:27" x14ac:dyDescent="0.3">
      <c r="A297" s="40"/>
      <c r="B297" s="33" t="s">
        <v>3</v>
      </c>
      <c r="C297" s="34">
        <v>355</v>
      </c>
      <c r="D297" s="19" t="s">
        <v>1</v>
      </c>
      <c r="E297" s="14">
        <v>282</v>
      </c>
      <c r="F297" s="1" t="s">
        <v>35</v>
      </c>
      <c r="G297" s="1"/>
      <c r="H297" s="1"/>
      <c r="I297" s="1"/>
      <c r="J297" s="1"/>
      <c r="K297" s="1"/>
      <c r="L297" s="1">
        <v>1</v>
      </c>
      <c r="M297" s="1"/>
      <c r="N297" s="1">
        <f t="shared" si="296"/>
        <v>0</v>
      </c>
      <c r="O297" s="1"/>
      <c r="P297" s="1"/>
      <c r="Q297" s="1">
        <f t="shared" si="318"/>
        <v>0.60815602836879434</v>
      </c>
      <c r="R297" s="1">
        <f t="shared" si="319"/>
        <v>0</v>
      </c>
      <c r="S297" s="1">
        <v>343</v>
      </c>
      <c r="T297" s="1"/>
      <c r="U297" s="1"/>
      <c r="V297" s="1"/>
      <c r="W297" s="1"/>
      <c r="X297" s="1"/>
      <c r="Y297" s="1"/>
      <c r="Z297" s="1"/>
      <c r="AA297" s="5"/>
    </row>
    <row r="298" spans="1:27" x14ac:dyDescent="0.3">
      <c r="A298" s="40"/>
      <c r="B298" s="33"/>
      <c r="C298" s="34"/>
      <c r="D298" s="20" t="s">
        <v>2</v>
      </c>
      <c r="E298" s="16">
        <v>315</v>
      </c>
      <c r="F298" s="1">
        <v>1</v>
      </c>
      <c r="G298" s="1"/>
      <c r="H298" s="1">
        <v>-5</v>
      </c>
      <c r="I298" s="1">
        <v>-29</v>
      </c>
      <c r="J298" s="1"/>
      <c r="K298" s="1">
        <v>246</v>
      </c>
      <c r="L298" s="1">
        <v>1</v>
      </c>
      <c r="M298" s="1"/>
      <c r="N298" s="1">
        <f t="shared" si="296"/>
        <v>519.5</v>
      </c>
      <c r="O298" s="1">
        <v>-27.5</v>
      </c>
      <c r="P298" s="1">
        <v>793</v>
      </c>
      <c r="Q298" s="1">
        <f t="shared" si="318"/>
        <v>0.5444444444444444</v>
      </c>
      <c r="R298" s="1">
        <f t="shared" si="319"/>
        <v>547</v>
      </c>
      <c r="S298" s="1">
        <v>343</v>
      </c>
      <c r="T298" s="1"/>
      <c r="U298" s="1">
        <f t="shared" ref="U298" si="369">L298/I298</f>
        <v>-3.4482758620689655E-2</v>
      </c>
      <c r="V298" s="1">
        <f t="shared" ref="V298:V334" si="370">ABS((U298-1)/(U298+1))</f>
        <v>1.0714285714285714</v>
      </c>
      <c r="W298" s="1">
        <f t="shared" ref="W298:W349" si="371">ABS(4/(U298+(1/U298)+2))</f>
        <v>0.14795918367346939</v>
      </c>
      <c r="X298" s="1">
        <f t="shared" ref="X298" si="372">ABS(1-ABS(V298)^2)</f>
        <v>0.14795918367346927</v>
      </c>
      <c r="Y298" s="1"/>
      <c r="Z298" s="1"/>
      <c r="AA298" s="5"/>
    </row>
    <row r="299" spans="1:27" ht="15" thickBot="1" x14ac:dyDescent="0.35">
      <c r="A299" s="40"/>
      <c r="B299" s="35"/>
      <c r="C299" s="36"/>
      <c r="D299" s="21" t="s">
        <v>3</v>
      </c>
      <c r="E299" s="18">
        <v>355</v>
      </c>
      <c r="F299" s="1">
        <v>1</v>
      </c>
      <c r="G299" s="1"/>
      <c r="H299" s="1"/>
      <c r="I299" s="1"/>
      <c r="J299" s="1"/>
      <c r="K299" s="1"/>
      <c r="L299" s="1">
        <v>1</v>
      </c>
      <c r="M299" s="1"/>
      <c r="N299" s="1">
        <f t="shared" ref="N299:N362" si="373">((P299-K299)/2)+K299</f>
        <v>0</v>
      </c>
      <c r="O299" s="1"/>
      <c r="P299" s="1"/>
      <c r="Q299" s="1">
        <f t="shared" si="318"/>
        <v>0.4830985915492958</v>
      </c>
      <c r="R299" s="1">
        <f t="shared" si="319"/>
        <v>0</v>
      </c>
      <c r="S299" s="1">
        <v>343</v>
      </c>
      <c r="T299" s="1"/>
      <c r="U299" s="1"/>
      <c r="V299" s="1"/>
      <c r="W299" s="1"/>
      <c r="X299" s="1"/>
      <c r="Y299" s="1"/>
      <c r="Z299" s="1"/>
      <c r="AA299" s="5"/>
    </row>
    <row r="300" spans="1:27" x14ac:dyDescent="0.3">
      <c r="A300" s="40"/>
      <c r="B300" s="37" t="s">
        <v>1</v>
      </c>
      <c r="C300" s="38">
        <v>355</v>
      </c>
      <c r="D300" s="19" t="s">
        <v>1</v>
      </c>
      <c r="E300" s="14">
        <v>355</v>
      </c>
      <c r="F300" s="1" t="s">
        <v>35</v>
      </c>
      <c r="G300" s="1"/>
      <c r="H300" s="1"/>
      <c r="I300" s="1"/>
      <c r="J300" s="1"/>
      <c r="K300" s="1"/>
      <c r="L300" s="1">
        <v>1</v>
      </c>
      <c r="M300" s="1"/>
      <c r="N300" s="1">
        <f t="shared" si="373"/>
        <v>0</v>
      </c>
      <c r="O300" s="1"/>
      <c r="P300" s="1"/>
      <c r="Q300" s="1">
        <f t="shared" si="318"/>
        <v>0.4830985915492958</v>
      </c>
      <c r="R300" s="1">
        <f t="shared" si="319"/>
        <v>0</v>
      </c>
      <c r="S300" s="1">
        <v>343</v>
      </c>
      <c r="T300" s="1"/>
      <c r="U300" s="1"/>
      <c r="V300" s="1"/>
      <c r="W300" s="1"/>
      <c r="X300" s="1"/>
      <c r="Y300" s="1"/>
      <c r="Z300" s="1"/>
      <c r="AA300" s="5"/>
    </row>
    <row r="301" spans="1:27" x14ac:dyDescent="0.3">
      <c r="A301" s="40"/>
      <c r="B301" s="33"/>
      <c r="C301" s="34"/>
      <c r="D301" s="20" t="s">
        <v>2</v>
      </c>
      <c r="E301" s="16">
        <v>400</v>
      </c>
      <c r="F301" s="1">
        <v>1</v>
      </c>
      <c r="G301" s="1"/>
      <c r="H301" s="1">
        <v>-5</v>
      </c>
      <c r="I301" s="1">
        <v>-27</v>
      </c>
      <c r="J301" s="1"/>
      <c r="K301" s="1">
        <v>187</v>
      </c>
      <c r="L301" s="1">
        <v>1</v>
      </c>
      <c r="M301" s="1"/>
      <c r="N301" s="1">
        <f t="shared" si="373"/>
        <v>403.5</v>
      </c>
      <c r="O301" s="1">
        <v>-27</v>
      </c>
      <c r="P301" s="1">
        <v>620</v>
      </c>
      <c r="Q301" s="1">
        <f t="shared" si="318"/>
        <v>0.42875000000000002</v>
      </c>
      <c r="R301" s="1">
        <f t="shared" si="319"/>
        <v>433</v>
      </c>
      <c r="S301" s="1">
        <v>343</v>
      </c>
      <c r="T301" s="1"/>
      <c r="U301" s="1">
        <f t="shared" ref="U301" si="374">L301/I301</f>
        <v>-3.7037037037037035E-2</v>
      </c>
      <c r="V301" s="1">
        <f t="shared" ref="V301:V337" si="375">ABS((U301-1)/(U301+1))</f>
        <v>1.0769230769230769</v>
      </c>
      <c r="W301" s="1">
        <f t="shared" ref="W301:W352" si="376">ABS(4/(U301+(1/U301)+2))</f>
        <v>0.15976331360946744</v>
      </c>
      <c r="X301" s="1">
        <f t="shared" ref="X301" si="377">ABS(1-ABS(V301)^2)</f>
        <v>0.15976331360946738</v>
      </c>
      <c r="Y301" s="1"/>
      <c r="Z301" s="1"/>
      <c r="AA301" s="5"/>
    </row>
    <row r="302" spans="1:27" ht="15" thickBot="1" x14ac:dyDescent="0.35">
      <c r="A302" s="40"/>
      <c r="B302" s="33"/>
      <c r="C302" s="34"/>
      <c r="D302" s="21" t="s">
        <v>3</v>
      </c>
      <c r="E302" s="18">
        <v>447</v>
      </c>
      <c r="F302" s="1">
        <v>1</v>
      </c>
      <c r="G302" s="1"/>
      <c r="H302" s="1"/>
      <c r="I302" s="1"/>
      <c r="J302" s="1"/>
      <c r="K302" s="1"/>
      <c r="L302" s="1">
        <v>1</v>
      </c>
      <c r="M302" s="1"/>
      <c r="N302" s="1">
        <f t="shared" si="373"/>
        <v>0</v>
      </c>
      <c r="O302" s="1"/>
      <c r="P302" s="1"/>
      <c r="Q302" s="1">
        <f t="shared" si="318"/>
        <v>0.38366890380313201</v>
      </c>
      <c r="R302" s="1">
        <f t="shared" si="319"/>
        <v>0</v>
      </c>
      <c r="S302" s="1">
        <v>343</v>
      </c>
      <c r="T302" s="1"/>
      <c r="U302" s="1"/>
      <c r="V302" s="1"/>
      <c r="W302" s="1"/>
      <c r="X302" s="1"/>
      <c r="Y302" s="1"/>
      <c r="Z302" s="1"/>
      <c r="AA302" s="5"/>
    </row>
    <row r="303" spans="1:27" x14ac:dyDescent="0.3">
      <c r="A303" s="40"/>
      <c r="B303" s="33" t="s">
        <v>2</v>
      </c>
      <c r="C303" s="34">
        <v>500</v>
      </c>
      <c r="D303" s="19" t="s">
        <v>1</v>
      </c>
      <c r="E303" s="14">
        <v>447</v>
      </c>
      <c r="F303" s="1" t="s">
        <v>35</v>
      </c>
      <c r="G303" s="1"/>
      <c r="H303" s="1"/>
      <c r="I303" s="1"/>
      <c r="J303" s="1"/>
      <c r="K303" s="1"/>
      <c r="L303" s="1">
        <v>1</v>
      </c>
      <c r="M303" s="1"/>
      <c r="N303" s="1">
        <f t="shared" si="373"/>
        <v>0</v>
      </c>
      <c r="O303" s="1"/>
      <c r="P303" s="1"/>
      <c r="Q303" s="1">
        <f t="shared" si="318"/>
        <v>0.38366890380313201</v>
      </c>
      <c r="R303" s="1">
        <f t="shared" si="319"/>
        <v>0</v>
      </c>
      <c r="S303" s="1">
        <v>343</v>
      </c>
      <c r="T303" s="1"/>
      <c r="U303" s="1"/>
      <c r="V303" s="1"/>
      <c r="W303" s="1"/>
      <c r="X303" s="1"/>
      <c r="Y303" s="1"/>
      <c r="Z303" s="1"/>
      <c r="AA303" s="5"/>
    </row>
    <row r="304" spans="1:27" x14ac:dyDescent="0.3">
      <c r="A304" s="40"/>
      <c r="B304" s="33"/>
      <c r="C304" s="34"/>
      <c r="D304" s="20" t="s">
        <v>2</v>
      </c>
      <c r="E304" s="16">
        <v>500</v>
      </c>
      <c r="F304" s="1">
        <v>1</v>
      </c>
      <c r="G304" s="1"/>
      <c r="H304" s="1">
        <v>-5</v>
      </c>
      <c r="I304" s="1">
        <v>-26.5</v>
      </c>
      <c r="J304" s="1"/>
      <c r="K304" s="1">
        <v>145</v>
      </c>
      <c r="L304" s="1">
        <v>1</v>
      </c>
      <c r="M304" s="1"/>
      <c r="N304" s="1">
        <f t="shared" si="373"/>
        <v>317.5</v>
      </c>
      <c r="O304" s="1">
        <v>-26</v>
      </c>
      <c r="P304" s="1">
        <v>490</v>
      </c>
      <c r="Q304" s="1">
        <f t="shared" si="318"/>
        <v>0.34300000000000003</v>
      </c>
      <c r="R304" s="1">
        <f t="shared" si="319"/>
        <v>345</v>
      </c>
      <c r="S304" s="1">
        <v>343</v>
      </c>
      <c r="T304" s="1"/>
      <c r="U304" s="1">
        <f t="shared" ref="U304" si="378">L304/I304</f>
        <v>-3.7735849056603772E-2</v>
      </c>
      <c r="V304" s="1">
        <f t="shared" ref="V304:V340" si="379">ABS((U304-1)/(U304+1))</f>
        <v>1.0784313725490196</v>
      </c>
      <c r="W304" s="1">
        <f t="shared" ref="W304:W355" si="380">ABS(4/(U304+(1/U304)+2))</f>
        <v>0.16301422529796233</v>
      </c>
      <c r="X304" s="1">
        <f t="shared" ref="X304" si="381">ABS(1-ABS(V304)^2)</f>
        <v>0.16301422529796228</v>
      </c>
      <c r="Y304" s="1"/>
      <c r="Z304" s="1"/>
      <c r="AA304" s="5"/>
    </row>
    <row r="305" spans="1:27" ht="15" thickBot="1" x14ac:dyDescent="0.35">
      <c r="A305" s="40"/>
      <c r="B305" s="33"/>
      <c r="C305" s="34"/>
      <c r="D305" s="21" t="s">
        <v>3</v>
      </c>
      <c r="E305" s="18">
        <v>562</v>
      </c>
      <c r="F305" s="1">
        <v>1</v>
      </c>
      <c r="G305" s="1"/>
      <c r="H305" s="1"/>
      <c r="I305" s="1"/>
      <c r="J305" s="1"/>
      <c r="K305" s="1"/>
      <c r="L305" s="1">
        <v>1</v>
      </c>
      <c r="M305" s="1"/>
      <c r="N305" s="1">
        <f t="shared" si="373"/>
        <v>0</v>
      </c>
      <c r="O305" s="1"/>
      <c r="P305" s="1"/>
      <c r="Q305" s="1">
        <f t="shared" si="318"/>
        <v>0.30516014234875444</v>
      </c>
      <c r="R305" s="1">
        <f t="shared" si="319"/>
        <v>0</v>
      </c>
      <c r="S305" s="1">
        <v>343</v>
      </c>
      <c r="T305" s="1"/>
      <c r="U305" s="1"/>
      <c r="V305" s="1"/>
      <c r="W305" s="1"/>
      <c r="X305" s="1"/>
      <c r="Y305" s="1"/>
      <c r="Z305" s="1"/>
      <c r="AA305" s="5"/>
    </row>
    <row r="306" spans="1:27" x14ac:dyDescent="0.3">
      <c r="A306" s="40"/>
      <c r="B306" s="33" t="s">
        <v>3</v>
      </c>
      <c r="C306" s="34">
        <v>710</v>
      </c>
      <c r="D306" s="19" t="s">
        <v>1</v>
      </c>
      <c r="E306" s="14">
        <v>562</v>
      </c>
      <c r="F306" s="1" t="s">
        <v>35</v>
      </c>
      <c r="G306" s="1"/>
      <c r="H306" s="1"/>
      <c r="I306" s="1"/>
      <c r="J306" s="1"/>
      <c r="K306" s="1"/>
      <c r="L306" s="1">
        <v>1</v>
      </c>
      <c r="M306" s="1"/>
      <c r="N306" s="1">
        <f t="shared" si="373"/>
        <v>0</v>
      </c>
      <c r="O306" s="1"/>
      <c r="P306" s="1"/>
      <c r="Q306" s="1">
        <f t="shared" si="318"/>
        <v>0.30516014234875444</v>
      </c>
      <c r="R306" s="1">
        <f t="shared" si="319"/>
        <v>0</v>
      </c>
      <c r="S306" s="1">
        <v>343</v>
      </c>
      <c r="T306" s="1"/>
      <c r="U306" s="1"/>
      <c r="V306" s="1"/>
      <c r="W306" s="1"/>
      <c r="X306" s="1"/>
      <c r="Y306" s="1"/>
      <c r="Z306" s="1"/>
      <c r="AA306" s="5"/>
    </row>
    <row r="307" spans="1:27" x14ac:dyDescent="0.3">
      <c r="A307" s="40"/>
      <c r="B307" s="33"/>
      <c r="C307" s="34"/>
      <c r="D307" s="20" t="s">
        <v>2</v>
      </c>
      <c r="E307" s="16">
        <v>630</v>
      </c>
      <c r="F307" s="1">
        <v>1</v>
      </c>
      <c r="G307" s="1"/>
      <c r="H307" s="1">
        <v>-5</v>
      </c>
      <c r="I307" s="1">
        <v>-21.5</v>
      </c>
      <c r="J307" s="1"/>
      <c r="K307" s="1">
        <v>108</v>
      </c>
      <c r="L307" s="1">
        <v>1</v>
      </c>
      <c r="M307" s="1"/>
      <c r="N307" s="1">
        <f t="shared" si="373"/>
        <v>245.5</v>
      </c>
      <c r="O307" s="1">
        <v>-21</v>
      </c>
      <c r="P307" s="1">
        <v>383</v>
      </c>
      <c r="Q307" s="1">
        <f t="shared" si="318"/>
        <v>0.2722222222222222</v>
      </c>
      <c r="R307" s="1">
        <f t="shared" si="319"/>
        <v>275</v>
      </c>
      <c r="S307" s="1">
        <v>343</v>
      </c>
      <c r="T307" s="1"/>
      <c r="U307" s="1">
        <f t="shared" ref="U307" si="382">L307/I307</f>
        <v>-4.6511627906976744E-2</v>
      </c>
      <c r="V307" s="1">
        <f t="shared" ref="V307:V343" si="383">ABS((U307-1)/(U307+1))</f>
        <v>1.0975609756097562</v>
      </c>
      <c r="W307" s="1">
        <f t="shared" ref="W307:W358" si="384">ABS(4/(U307+(1/U307)+2))</f>
        <v>0.20464009518143961</v>
      </c>
      <c r="X307" s="1">
        <f t="shared" ref="X307" si="385">ABS(1-ABS(V307)^2)</f>
        <v>0.20464009518143977</v>
      </c>
      <c r="Y307" s="1"/>
      <c r="Z307" s="1"/>
      <c r="AA307" s="5"/>
    </row>
    <row r="308" spans="1:27" ht="15" thickBot="1" x14ac:dyDescent="0.35">
      <c r="A308" s="40"/>
      <c r="B308" s="35"/>
      <c r="C308" s="36"/>
      <c r="D308" s="21" t="s">
        <v>3</v>
      </c>
      <c r="E308" s="18">
        <v>708</v>
      </c>
      <c r="F308" s="1">
        <v>1</v>
      </c>
      <c r="G308" s="1"/>
      <c r="H308" s="1"/>
      <c r="I308" s="1"/>
      <c r="J308" s="1"/>
      <c r="K308" s="1"/>
      <c r="L308" s="1">
        <v>1</v>
      </c>
      <c r="M308" s="1"/>
      <c r="N308" s="1">
        <f t="shared" si="373"/>
        <v>0</v>
      </c>
      <c r="O308" s="1"/>
      <c r="P308" s="1"/>
      <c r="Q308" s="1">
        <f t="shared" si="318"/>
        <v>0.2422316384180791</v>
      </c>
      <c r="R308" s="1">
        <f t="shared" si="319"/>
        <v>0</v>
      </c>
      <c r="S308" s="1">
        <v>343</v>
      </c>
      <c r="T308" s="1"/>
      <c r="U308" s="1"/>
      <c r="V308" s="1"/>
      <c r="W308" s="1"/>
      <c r="X308" s="1"/>
      <c r="Y308" s="1"/>
      <c r="Z308" s="1"/>
      <c r="AA308" s="5"/>
    </row>
    <row r="309" spans="1:27" x14ac:dyDescent="0.3">
      <c r="A309" s="40"/>
      <c r="B309" s="37" t="s">
        <v>1</v>
      </c>
      <c r="C309" s="38">
        <v>710</v>
      </c>
      <c r="D309" s="19" t="s">
        <v>1</v>
      </c>
      <c r="E309" s="14">
        <v>708</v>
      </c>
      <c r="F309" s="1" t="s">
        <v>35</v>
      </c>
      <c r="G309" s="1"/>
      <c r="H309" s="1"/>
      <c r="I309" s="1"/>
      <c r="J309" s="1"/>
      <c r="K309" s="1"/>
      <c r="L309" s="1">
        <v>1</v>
      </c>
      <c r="M309" s="1"/>
      <c r="N309" s="1">
        <f t="shared" si="373"/>
        <v>0</v>
      </c>
      <c r="O309" s="1"/>
      <c r="P309" s="1"/>
      <c r="Q309" s="1">
        <f t="shared" si="318"/>
        <v>0.2422316384180791</v>
      </c>
      <c r="R309" s="1">
        <f t="shared" si="319"/>
        <v>0</v>
      </c>
      <c r="S309" s="1">
        <v>343</v>
      </c>
      <c r="T309" s="1"/>
      <c r="U309" s="1"/>
      <c r="V309" s="1"/>
      <c r="W309" s="1"/>
      <c r="X309" s="1"/>
      <c r="Y309" s="1"/>
      <c r="Z309" s="1"/>
      <c r="AA309" s="5"/>
    </row>
    <row r="310" spans="1:27" x14ac:dyDescent="0.3">
      <c r="A310" s="40"/>
      <c r="B310" s="33"/>
      <c r="C310" s="34"/>
      <c r="D310" s="20" t="s">
        <v>2</v>
      </c>
      <c r="E310" s="16">
        <v>800</v>
      </c>
      <c r="F310" s="1">
        <v>1</v>
      </c>
      <c r="G310" s="1"/>
      <c r="H310" s="1">
        <v>-5</v>
      </c>
      <c r="I310" s="1">
        <v>-17</v>
      </c>
      <c r="J310" s="1"/>
      <c r="K310" s="1">
        <v>81</v>
      </c>
      <c r="L310" s="1">
        <v>1</v>
      </c>
      <c r="M310" s="1"/>
      <c r="N310" s="1">
        <f t="shared" si="373"/>
        <v>189</v>
      </c>
      <c r="O310" s="1">
        <v>-17</v>
      </c>
      <c r="P310" s="1">
        <v>297</v>
      </c>
      <c r="Q310" s="1">
        <f t="shared" si="318"/>
        <v>0.21437500000000001</v>
      </c>
      <c r="R310" s="1">
        <f t="shared" si="319"/>
        <v>216</v>
      </c>
      <c r="S310" s="1">
        <v>343</v>
      </c>
      <c r="T310" s="1"/>
      <c r="U310" s="1">
        <f t="shared" ref="U310" si="386">L310/I310</f>
        <v>-5.8823529411764705E-2</v>
      </c>
      <c r="V310" s="1">
        <f t="shared" ref="V310:V346" si="387">ABS((U310-1)/(U310+1))</f>
        <v>1.125</v>
      </c>
      <c r="W310" s="1">
        <f t="shared" ref="W310" si="388">ABS(4/(U310+(1/U310)+2))</f>
        <v>0.265625</v>
      </c>
      <c r="X310" s="1">
        <f t="shared" ref="X310" si="389">ABS(1-ABS(V310)^2)</f>
        <v>0.265625</v>
      </c>
      <c r="Y310" s="1"/>
      <c r="Z310" s="1"/>
      <c r="AA310" s="5"/>
    </row>
    <row r="311" spans="1:27" ht="15" thickBot="1" x14ac:dyDescent="0.35">
      <c r="A311" s="40"/>
      <c r="B311" s="33"/>
      <c r="C311" s="34"/>
      <c r="D311" s="21" t="s">
        <v>3</v>
      </c>
      <c r="E311" s="18">
        <v>891</v>
      </c>
      <c r="F311" s="1">
        <v>1</v>
      </c>
      <c r="G311" s="1"/>
      <c r="H311" s="1"/>
      <c r="I311" s="1"/>
      <c r="J311" s="1"/>
      <c r="K311" s="1"/>
      <c r="L311" s="1">
        <v>1</v>
      </c>
      <c r="M311" s="1"/>
      <c r="N311" s="1">
        <f t="shared" si="373"/>
        <v>0</v>
      </c>
      <c r="O311" s="1"/>
      <c r="P311" s="1"/>
      <c r="Q311" s="1">
        <f t="shared" si="318"/>
        <v>0.19248035914702583</v>
      </c>
      <c r="R311" s="1">
        <f t="shared" si="319"/>
        <v>0</v>
      </c>
      <c r="S311" s="1">
        <v>343</v>
      </c>
      <c r="T311" s="1"/>
      <c r="U311" s="1"/>
      <c r="V311" s="1"/>
      <c r="W311" s="1"/>
      <c r="X311" s="1"/>
      <c r="Y311" s="1"/>
      <c r="Z311" s="1"/>
      <c r="AA311" s="5"/>
    </row>
    <row r="312" spans="1:27" x14ac:dyDescent="0.3">
      <c r="A312" s="40"/>
      <c r="B312" s="33" t="s">
        <v>2</v>
      </c>
      <c r="C312" s="34">
        <v>1000</v>
      </c>
      <c r="D312" s="19" t="s">
        <v>1</v>
      </c>
      <c r="E312" s="14">
        <v>891</v>
      </c>
      <c r="F312" s="1" t="s">
        <v>35</v>
      </c>
      <c r="G312" s="1"/>
      <c r="H312" s="1"/>
      <c r="I312" s="1"/>
      <c r="J312" s="1"/>
      <c r="K312" s="1"/>
      <c r="L312" s="1">
        <v>1</v>
      </c>
      <c r="M312" s="1"/>
      <c r="N312" s="1">
        <f t="shared" si="373"/>
        <v>0</v>
      </c>
      <c r="O312" s="1"/>
      <c r="P312" s="1"/>
      <c r="Q312" s="1">
        <f t="shared" si="318"/>
        <v>0.19248035914702583</v>
      </c>
      <c r="R312" s="1">
        <f t="shared" si="319"/>
        <v>0</v>
      </c>
      <c r="S312" s="1">
        <v>343</v>
      </c>
      <c r="T312" s="1"/>
      <c r="U312" s="1"/>
      <c r="V312" s="1"/>
      <c r="W312" s="1"/>
      <c r="X312" s="1"/>
      <c r="Y312" s="1"/>
      <c r="Z312" s="1"/>
      <c r="AA312" s="5"/>
    </row>
    <row r="313" spans="1:27" x14ac:dyDescent="0.3">
      <c r="A313" s="40"/>
      <c r="B313" s="33"/>
      <c r="C313" s="34"/>
      <c r="D313" s="20" t="s">
        <v>2</v>
      </c>
      <c r="E313" s="16">
        <v>1000</v>
      </c>
      <c r="F313" s="1">
        <v>1</v>
      </c>
      <c r="G313" s="1"/>
      <c r="H313" s="1">
        <v>-5</v>
      </c>
      <c r="I313" s="1">
        <v>-14.5</v>
      </c>
      <c r="J313" s="1"/>
      <c r="K313" s="1">
        <v>59</v>
      </c>
      <c r="L313" s="1">
        <v>1</v>
      </c>
      <c r="M313" s="1"/>
      <c r="N313" s="1">
        <f t="shared" si="373"/>
        <v>146</v>
      </c>
      <c r="O313" s="1">
        <v>-14.5</v>
      </c>
      <c r="P313" s="1">
        <v>233</v>
      </c>
      <c r="Q313" s="1">
        <f t="shared" si="318"/>
        <v>0.17150000000000001</v>
      </c>
      <c r="R313" s="1">
        <f t="shared" si="319"/>
        <v>174</v>
      </c>
      <c r="S313" s="1">
        <v>343</v>
      </c>
      <c r="T313" s="1"/>
      <c r="U313" s="1">
        <f t="shared" ref="U313" si="390">L313/I313</f>
        <v>-6.8965517241379309E-2</v>
      </c>
      <c r="V313" s="1">
        <f t="shared" ref="V313:V349" si="391">ABS((U313-1)/(U313+1))</f>
        <v>1.1481481481481481</v>
      </c>
      <c r="W313" s="1">
        <f t="shared" si="327"/>
        <v>0.31824417009602196</v>
      </c>
      <c r="X313" s="1">
        <f t="shared" ref="X313" si="392">ABS(1-ABS(V313)^2)</f>
        <v>0.31824417009602191</v>
      </c>
      <c r="Y313" s="1"/>
      <c r="Z313" s="1"/>
      <c r="AA313" s="5"/>
    </row>
    <row r="314" spans="1:27" ht="15" thickBot="1" x14ac:dyDescent="0.35">
      <c r="A314" s="40"/>
      <c r="B314" s="33"/>
      <c r="C314" s="34"/>
      <c r="D314" s="21" t="s">
        <v>3</v>
      </c>
      <c r="E314" s="18">
        <v>1122</v>
      </c>
      <c r="F314" s="1">
        <v>1</v>
      </c>
      <c r="G314" s="1"/>
      <c r="H314" s="1"/>
      <c r="I314" s="1"/>
      <c r="J314" s="1"/>
      <c r="K314" s="1"/>
      <c r="L314" s="1">
        <v>1</v>
      </c>
      <c r="M314" s="1"/>
      <c r="N314" s="1">
        <f t="shared" si="373"/>
        <v>0</v>
      </c>
      <c r="O314" s="1"/>
      <c r="P314" s="1"/>
      <c r="Q314" s="1">
        <f t="shared" si="318"/>
        <v>0.15285204991087345</v>
      </c>
      <c r="R314" s="1">
        <f t="shared" si="319"/>
        <v>0</v>
      </c>
      <c r="S314" s="1">
        <v>343</v>
      </c>
      <c r="T314" s="1"/>
      <c r="U314" s="1"/>
      <c r="V314" s="1"/>
      <c r="W314" s="1"/>
      <c r="X314" s="1"/>
      <c r="Y314" s="1"/>
      <c r="Z314" s="1"/>
      <c r="AA314" s="5"/>
    </row>
    <row r="315" spans="1:27" x14ac:dyDescent="0.3">
      <c r="A315" s="40"/>
      <c r="B315" s="33" t="s">
        <v>3</v>
      </c>
      <c r="C315" s="34">
        <v>1420</v>
      </c>
      <c r="D315" s="13" t="s">
        <v>1</v>
      </c>
      <c r="E315" s="14">
        <v>1122</v>
      </c>
      <c r="F315" s="1" t="s">
        <v>35</v>
      </c>
      <c r="G315" s="1"/>
      <c r="H315" s="1"/>
      <c r="I315" s="1"/>
      <c r="J315" s="1"/>
      <c r="K315" s="1"/>
      <c r="L315" s="1">
        <v>1</v>
      </c>
      <c r="M315" s="1"/>
      <c r="N315" s="1">
        <f t="shared" si="373"/>
        <v>0</v>
      </c>
      <c r="O315" s="1"/>
      <c r="P315" s="1"/>
      <c r="Q315" s="1">
        <f t="shared" si="318"/>
        <v>0.15285204991087345</v>
      </c>
      <c r="R315" s="1">
        <f t="shared" si="319"/>
        <v>0</v>
      </c>
      <c r="S315" s="1">
        <v>343</v>
      </c>
      <c r="T315" s="1"/>
      <c r="U315" s="1"/>
      <c r="V315" s="1"/>
      <c r="W315" s="1"/>
      <c r="X315" s="1"/>
      <c r="Y315" s="1"/>
      <c r="Z315" s="1"/>
      <c r="AA315" s="5"/>
    </row>
    <row r="316" spans="1:27" x14ac:dyDescent="0.3">
      <c r="A316" s="40"/>
      <c r="B316" s="33"/>
      <c r="C316" s="34"/>
      <c r="D316" s="15" t="s">
        <v>2</v>
      </c>
      <c r="E316" s="16">
        <v>1250</v>
      </c>
      <c r="F316" s="1">
        <v>-5</v>
      </c>
      <c r="G316" s="1"/>
      <c r="H316" s="1">
        <v>-5</v>
      </c>
      <c r="I316" s="1">
        <v>-11</v>
      </c>
      <c r="J316" s="1"/>
      <c r="K316" s="1">
        <v>43</v>
      </c>
      <c r="L316" s="1">
        <v>2</v>
      </c>
      <c r="M316" s="1"/>
      <c r="N316" s="1">
        <f t="shared" si="373"/>
        <v>112</v>
      </c>
      <c r="O316" s="1">
        <v>-11</v>
      </c>
      <c r="P316" s="1">
        <v>181</v>
      </c>
      <c r="Q316" s="1">
        <f t="shared" si="318"/>
        <v>0.13719999999999999</v>
      </c>
      <c r="R316" s="1">
        <f t="shared" si="319"/>
        <v>138</v>
      </c>
      <c r="S316" s="1">
        <v>343</v>
      </c>
      <c r="T316" s="1"/>
      <c r="U316" s="1">
        <f t="shared" ref="U316" si="393">L316/I316</f>
        <v>-0.18181818181818182</v>
      </c>
      <c r="V316" s="1">
        <f t="shared" ref="V316:V352" si="394">ABS((U316-1)/(U316+1))</f>
        <v>1.4444444444444446</v>
      </c>
      <c r="W316" s="1">
        <f t="shared" si="330"/>
        <v>1.0864197530864197</v>
      </c>
      <c r="X316" s="1">
        <f t="shared" ref="X316" si="395">ABS(1-ABS(V316)^2)</f>
        <v>1.0864197530864201</v>
      </c>
      <c r="Y316" s="1"/>
      <c r="Z316" s="1"/>
      <c r="AA316" s="5"/>
    </row>
    <row r="317" spans="1:27" ht="15" thickBot="1" x14ac:dyDescent="0.35">
      <c r="A317" s="41"/>
      <c r="B317" s="35"/>
      <c r="C317" s="36"/>
      <c r="D317" s="17" t="s">
        <v>3</v>
      </c>
      <c r="E317" s="18">
        <v>1413</v>
      </c>
      <c r="F317" s="1">
        <v>1</v>
      </c>
      <c r="G317" s="65"/>
      <c r="H317" s="24"/>
      <c r="I317" s="24"/>
      <c r="J317" s="24"/>
      <c r="K317" s="24"/>
      <c r="L317" s="1">
        <v>1</v>
      </c>
      <c r="M317" s="1"/>
      <c r="N317" s="1">
        <f t="shared" si="373"/>
        <v>0</v>
      </c>
      <c r="O317" s="24"/>
      <c r="P317" s="24"/>
      <c r="Q317" s="24">
        <f t="shared" si="318"/>
        <v>0.1213729653220099</v>
      </c>
      <c r="R317" s="24">
        <f t="shared" si="319"/>
        <v>0</v>
      </c>
      <c r="S317" s="1">
        <v>343</v>
      </c>
      <c r="T317" s="24"/>
      <c r="U317" s="1"/>
      <c r="V317" s="1"/>
      <c r="W317" s="1"/>
      <c r="X317" s="1"/>
      <c r="Y317" s="24"/>
      <c r="Z317" s="24"/>
      <c r="AA317" s="7"/>
    </row>
    <row r="318" spans="1:27" x14ac:dyDescent="0.3">
      <c r="A318" s="39" t="s">
        <v>30</v>
      </c>
      <c r="B318" s="37" t="s">
        <v>1</v>
      </c>
      <c r="C318" s="38">
        <v>11</v>
      </c>
      <c r="D318" s="13" t="s">
        <v>1</v>
      </c>
      <c r="E318" s="14">
        <v>11.2</v>
      </c>
      <c r="F318" s="1">
        <v>1</v>
      </c>
      <c r="G318" s="3"/>
      <c r="H318" s="23"/>
      <c r="I318" s="11"/>
      <c r="J318" s="11"/>
      <c r="K318" s="23"/>
      <c r="L318" s="1">
        <v>1</v>
      </c>
      <c r="M318" s="1"/>
      <c r="N318" s="1">
        <f t="shared" si="373"/>
        <v>0</v>
      </c>
      <c r="O318" s="23"/>
      <c r="P318" s="23"/>
      <c r="Q318" s="23">
        <f>(343/E318)/2</f>
        <v>15.312500000000002</v>
      </c>
      <c r="R318" s="23">
        <f>P318-K318</f>
        <v>0</v>
      </c>
      <c r="S318" s="1">
        <v>343</v>
      </c>
      <c r="T318" s="23"/>
      <c r="U318" s="1"/>
      <c r="V318" s="1"/>
      <c r="W318" s="1"/>
      <c r="X318" s="1"/>
      <c r="Y318" s="23"/>
      <c r="Z318" s="23"/>
      <c r="AA318" s="4"/>
    </row>
    <row r="319" spans="1:27" x14ac:dyDescent="0.3">
      <c r="A319" s="40"/>
      <c r="B319" s="33"/>
      <c r="C319" s="34"/>
      <c r="D319" s="15" t="s">
        <v>2</v>
      </c>
      <c r="E319" s="16">
        <v>12.5</v>
      </c>
      <c r="F319" s="1">
        <v>1</v>
      </c>
      <c r="G319" s="1"/>
      <c r="H319" s="1"/>
      <c r="I319" s="2"/>
      <c r="J319" s="2"/>
      <c r="K319" s="1"/>
      <c r="L319" s="1">
        <v>1</v>
      </c>
      <c r="M319" s="1"/>
      <c r="N319" s="1">
        <f t="shared" si="373"/>
        <v>0</v>
      </c>
      <c r="O319" s="1"/>
      <c r="P319" s="1"/>
      <c r="Q319" s="1">
        <f t="shared" ref="Q319:Q380" si="396">(343/E319)/2</f>
        <v>13.72</v>
      </c>
      <c r="R319" s="1">
        <f t="shared" ref="R319:R380" si="397">P319-K319</f>
        <v>0</v>
      </c>
      <c r="S319" s="1">
        <v>343</v>
      </c>
      <c r="T319" s="1"/>
      <c r="U319" s="1" t="e">
        <f t="shared" ref="U319" si="398">L319/I319</f>
        <v>#DIV/0!</v>
      </c>
      <c r="V319" s="1" t="e">
        <f t="shared" ref="V319" si="399">ABS((U319-1)/(U319+1))</f>
        <v>#DIV/0!</v>
      </c>
      <c r="W319" s="1" t="e">
        <f t="shared" si="333"/>
        <v>#DIV/0!</v>
      </c>
      <c r="X319" s="1" t="e">
        <f t="shared" ref="X319" si="400">ABS(1-ABS(V319)^2)</f>
        <v>#DIV/0!</v>
      </c>
      <c r="Y319" s="1"/>
      <c r="Z319" s="1"/>
      <c r="AA319" s="5"/>
    </row>
    <row r="320" spans="1:27" ht="15" thickBot="1" x14ac:dyDescent="0.35">
      <c r="A320" s="40"/>
      <c r="B320" s="33"/>
      <c r="C320" s="34"/>
      <c r="D320" s="17" t="s">
        <v>3</v>
      </c>
      <c r="E320" s="18">
        <v>14.1</v>
      </c>
      <c r="F320" s="1">
        <v>1</v>
      </c>
      <c r="G320" s="1"/>
      <c r="H320" s="1"/>
      <c r="I320" s="2"/>
      <c r="J320" s="2"/>
      <c r="K320" s="1"/>
      <c r="L320" s="1">
        <v>1</v>
      </c>
      <c r="M320" s="1"/>
      <c r="N320" s="1">
        <f t="shared" si="373"/>
        <v>0</v>
      </c>
      <c r="O320" s="1"/>
      <c r="P320" s="1"/>
      <c r="Q320" s="1">
        <f t="shared" si="396"/>
        <v>12.163120567375886</v>
      </c>
      <c r="R320" s="1">
        <f t="shared" si="397"/>
        <v>0</v>
      </c>
      <c r="S320" s="1">
        <v>343</v>
      </c>
      <c r="T320" s="1"/>
      <c r="U320" s="1"/>
      <c r="V320" s="1"/>
      <c r="W320" s="1"/>
      <c r="X320" s="1"/>
      <c r="Y320" s="1"/>
      <c r="Z320" s="1"/>
      <c r="AA320" s="5"/>
    </row>
    <row r="321" spans="1:27" x14ac:dyDescent="0.3">
      <c r="A321" s="40"/>
      <c r="B321" s="33" t="s">
        <v>2</v>
      </c>
      <c r="C321" s="34">
        <v>16</v>
      </c>
      <c r="D321" s="13" t="s">
        <v>1</v>
      </c>
      <c r="E321" s="14">
        <v>14.1</v>
      </c>
      <c r="F321" s="1">
        <v>1</v>
      </c>
      <c r="G321" s="1"/>
      <c r="H321" s="1"/>
      <c r="I321" s="1"/>
      <c r="J321" s="1"/>
      <c r="K321" s="1"/>
      <c r="L321" s="1">
        <v>1</v>
      </c>
      <c r="M321" s="1"/>
      <c r="N321" s="1">
        <f t="shared" si="373"/>
        <v>0</v>
      </c>
      <c r="O321" s="1"/>
      <c r="P321" s="1"/>
      <c r="Q321" s="1">
        <f t="shared" si="396"/>
        <v>12.163120567375886</v>
      </c>
      <c r="R321" s="1">
        <f t="shared" si="397"/>
        <v>0</v>
      </c>
      <c r="S321" s="1">
        <v>343</v>
      </c>
      <c r="T321" s="1"/>
      <c r="U321" s="1"/>
      <c r="V321" s="1"/>
      <c r="W321" s="1"/>
      <c r="X321" s="1"/>
      <c r="Y321" s="1"/>
      <c r="Z321" s="1"/>
      <c r="AA321" s="5"/>
    </row>
    <row r="322" spans="1:27" x14ac:dyDescent="0.3">
      <c r="A322" s="40"/>
      <c r="B322" s="33"/>
      <c r="C322" s="34"/>
      <c r="D322" s="15" t="s">
        <v>2</v>
      </c>
      <c r="E322" s="16">
        <v>16</v>
      </c>
      <c r="F322" s="1">
        <v>1</v>
      </c>
      <c r="G322" s="1"/>
      <c r="H322" s="1"/>
      <c r="I322" s="1"/>
      <c r="J322" s="1"/>
      <c r="K322" s="1"/>
      <c r="L322" s="1">
        <v>1</v>
      </c>
      <c r="M322" s="1"/>
      <c r="N322" s="1">
        <f t="shared" si="373"/>
        <v>0</v>
      </c>
      <c r="O322" s="1"/>
      <c r="P322" s="1"/>
      <c r="Q322" s="1">
        <f t="shared" si="396"/>
        <v>10.71875</v>
      </c>
      <c r="R322" s="1">
        <f t="shared" si="397"/>
        <v>0</v>
      </c>
      <c r="S322" s="1">
        <v>343</v>
      </c>
      <c r="T322" s="1"/>
      <c r="U322" s="1" t="e">
        <f t="shared" ref="U322" si="401">L322/I322</f>
        <v>#DIV/0!</v>
      </c>
      <c r="V322" s="1" t="e">
        <f t="shared" ref="V322" si="402">ABS((U322-1)/(U322+1))</f>
        <v>#DIV/0!</v>
      </c>
      <c r="W322" s="1" t="e">
        <f t="shared" si="336"/>
        <v>#DIV/0!</v>
      </c>
      <c r="X322" s="1" t="e">
        <f t="shared" ref="X322" si="403">ABS(1-ABS(V322)^2)</f>
        <v>#DIV/0!</v>
      </c>
      <c r="Y322" s="1"/>
      <c r="Z322" s="1"/>
      <c r="AA322" s="5"/>
    </row>
    <row r="323" spans="1:27" ht="15" thickBot="1" x14ac:dyDescent="0.35">
      <c r="A323" s="40"/>
      <c r="B323" s="33"/>
      <c r="C323" s="34"/>
      <c r="D323" s="17" t="s">
        <v>3</v>
      </c>
      <c r="E323" s="18">
        <v>17.8</v>
      </c>
      <c r="F323" s="1">
        <v>1</v>
      </c>
      <c r="G323" s="1"/>
      <c r="H323" s="1"/>
      <c r="I323" s="1"/>
      <c r="J323" s="1"/>
      <c r="K323" s="1"/>
      <c r="L323" s="1">
        <v>1</v>
      </c>
      <c r="M323" s="1"/>
      <c r="N323" s="1">
        <f t="shared" si="373"/>
        <v>0</v>
      </c>
      <c r="O323" s="1"/>
      <c r="P323" s="1"/>
      <c r="Q323" s="1">
        <f t="shared" si="396"/>
        <v>9.6348314606741567</v>
      </c>
      <c r="R323" s="1">
        <f t="shared" si="397"/>
        <v>0</v>
      </c>
      <c r="S323" s="1">
        <v>343</v>
      </c>
      <c r="T323" s="1"/>
      <c r="U323" s="1"/>
      <c r="V323" s="1"/>
      <c r="W323" s="1"/>
      <c r="X323" s="1"/>
      <c r="Y323" s="1"/>
      <c r="Z323" s="1"/>
      <c r="AA323" s="5"/>
    </row>
    <row r="324" spans="1:27" x14ac:dyDescent="0.3">
      <c r="A324" s="40"/>
      <c r="B324" s="33" t="s">
        <v>3</v>
      </c>
      <c r="C324" s="34">
        <v>22</v>
      </c>
      <c r="D324" s="13" t="s">
        <v>1</v>
      </c>
      <c r="E324" s="14">
        <v>17.8</v>
      </c>
      <c r="F324" s="1">
        <v>1</v>
      </c>
      <c r="G324" s="1"/>
      <c r="H324" s="1"/>
      <c r="I324" s="1"/>
      <c r="J324" s="1"/>
      <c r="K324" s="1"/>
      <c r="L324" s="1">
        <v>1</v>
      </c>
      <c r="M324" s="1"/>
      <c r="N324" s="1">
        <f t="shared" si="373"/>
        <v>0</v>
      </c>
      <c r="O324" s="1"/>
      <c r="P324" s="1"/>
      <c r="Q324" s="1">
        <f t="shared" si="396"/>
        <v>9.6348314606741567</v>
      </c>
      <c r="R324" s="1">
        <f t="shared" si="397"/>
        <v>0</v>
      </c>
      <c r="S324" s="1">
        <v>343</v>
      </c>
      <c r="T324" s="1"/>
      <c r="U324" s="1"/>
      <c r="V324" s="1"/>
      <c r="W324" s="1"/>
      <c r="X324" s="1"/>
      <c r="Y324" s="1"/>
      <c r="Z324" s="1"/>
      <c r="AA324" s="5"/>
    </row>
    <row r="325" spans="1:27" x14ac:dyDescent="0.3">
      <c r="A325" s="40"/>
      <c r="B325" s="33"/>
      <c r="C325" s="34"/>
      <c r="D325" s="15" t="s">
        <v>2</v>
      </c>
      <c r="E325" s="16">
        <v>20</v>
      </c>
      <c r="F325" s="1">
        <v>1</v>
      </c>
      <c r="G325" s="1"/>
      <c r="H325" s="1"/>
      <c r="I325" s="1"/>
      <c r="J325" s="1"/>
      <c r="K325" s="1"/>
      <c r="L325" s="1">
        <v>1</v>
      </c>
      <c r="M325" s="1"/>
      <c r="N325" s="1">
        <f t="shared" si="373"/>
        <v>0</v>
      </c>
      <c r="O325" s="1"/>
      <c r="P325" s="1"/>
      <c r="Q325" s="1">
        <f t="shared" si="396"/>
        <v>8.5749999999999993</v>
      </c>
      <c r="R325" s="1">
        <f t="shared" si="397"/>
        <v>0</v>
      </c>
      <c r="S325" s="1">
        <v>343</v>
      </c>
      <c r="T325" s="1"/>
      <c r="U325" s="1" t="e">
        <f t="shared" ref="U325" si="404">L325/I325</f>
        <v>#DIV/0!</v>
      </c>
      <c r="V325" s="1" t="e">
        <f t="shared" ref="V325" si="405">ABS((U325-1)/(U325+1))</f>
        <v>#DIV/0!</v>
      </c>
      <c r="W325" s="1" t="e">
        <f t="shared" si="339"/>
        <v>#DIV/0!</v>
      </c>
      <c r="X325" s="1" t="e">
        <f t="shared" ref="X325" si="406">ABS(1-ABS(V325)^2)</f>
        <v>#DIV/0!</v>
      </c>
      <c r="Y325" s="1"/>
      <c r="Z325" s="1"/>
      <c r="AA325" s="5"/>
    </row>
    <row r="326" spans="1:27" ht="15" thickBot="1" x14ac:dyDescent="0.35">
      <c r="A326" s="40"/>
      <c r="B326" s="35"/>
      <c r="C326" s="36"/>
      <c r="D326" s="17" t="s">
        <v>3</v>
      </c>
      <c r="E326" s="18">
        <v>22.4</v>
      </c>
      <c r="F326" s="1">
        <v>1</v>
      </c>
      <c r="G326" s="1"/>
      <c r="H326" s="1"/>
      <c r="I326" s="1"/>
      <c r="J326" s="1"/>
      <c r="K326" s="1"/>
      <c r="L326" s="1">
        <v>1</v>
      </c>
      <c r="M326" s="1"/>
      <c r="N326" s="1">
        <f t="shared" si="373"/>
        <v>0</v>
      </c>
      <c r="O326" s="1"/>
      <c r="P326" s="1"/>
      <c r="Q326" s="1">
        <f t="shared" si="396"/>
        <v>7.6562500000000009</v>
      </c>
      <c r="R326" s="1">
        <f t="shared" si="397"/>
        <v>0</v>
      </c>
      <c r="S326" s="1">
        <v>343</v>
      </c>
      <c r="T326" s="1"/>
      <c r="U326" s="1"/>
      <c r="V326" s="1"/>
      <c r="W326" s="1"/>
      <c r="X326" s="1"/>
      <c r="Y326" s="1"/>
      <c r="Z326" s="1"/>
      <c r="AA326" s="5"/>
    </row>
    <row r="327" spans="1:27" x14ac:dyDescent="0.3">
      <c r="A327" s="40"/>
      <c r="B327" s="37" t="s">
        <v>1</v>
      </c>
      <c r="C327" s="38">
        <v>22</v>
      </c>
      <c r="D327" s="19" t="s">
        <v>1</v>
      </c>
      <c r="E327" s="14">
        <v>22.4</v>
      </c>
      <c r="F327" s="1">
        <v>1</v>
      </c>
      <c r="G327" s="1"/>
      <c r="H327" s="1"/>
      <c r="I327" s="1"/>
      <c r="J327" s="1"/>
      <c r="K327" s="1"/>
      <c r="L327" s="1">
        <v>1</v>
      </c>
      <c r="M327" s="1"/>
      <c r="N327" s="1">
        <f t="shared" si="373"/>
        <v>0</v>
      </c>
      <c r="O327" s="1"/>
      <c r="P327" s="1"/>
      <c r="Q327" s="1">
        <f t="shared" si="396"/>
        <v>7.6562500000000009</v>
      </c>
      <c r="R327" s="1">
        <f t="shared" si="397"/>
        <v>0</v>
      </c>
      <c r="S327" s="1">
        <v>343</v>
      </c>
      <c r="T327" s="1"/>
      <c r="U327" s="1"/>
      <c r="V327" s="1"/>
      <c r="W327" s="1"/>
      <c r="X327" s="1"/>
      <c r="Y327" s="1"/>
      <c r="Z327" s="1"/>
      <c r="AA327" s="5"/>
    </row>
    <row r="328" spans="1:27" x14ac:dyDescent="0.3">
      <c r="A328" s="40"/>
      <c r="B328" s="33"/>
      <c r="C328" s="34"/>
      <c r="D328" s="20" t="s">
        <v>2</v>
      </c>
      <c r="E328" s="16">
        <v>25</v>
      </c>
      <c r="F328" s="1">
        <v>1</v>
      </c>
      <c r="G328" s="1"/>
      <c r="H328" s="1"/>
      <c r="I328" s="1"/>
      <c r="J328" s="1"/>
      <c r="K328" s="1"/>
      <c r="L328" s="1">
        <v>1</v>
      </c>
      <c r="M328" s="1"/>
      <c r="N328" s="1">
        <f t="shared" si="373"/>
        <v>0</v>
      </c>
      <c r="O328" s="1"/>
      <c r="P328" s="1"/>
      <c r="Q328" s="1">
        <f t="shared" si="396"/>
        <v>6.86</v>
      </c>
      <c r="R328" s="1">
        <f t="shared" si="397"/>
        <v>0</v>
      </c>
      <c r="S328" s="1">
        <v>343</v>
      </c>
      <c r="T328" s="1"/>
      <c r="U328" s="1" t="e">
        <f t="shared" ref="U328" si="407">L328/I328</f>
        <v>#DIV/0!</v>
      </c>
      <c r="V328" s="1" t="e">
        <f t="shared" ref="V328" si="408">ABS((U328-1)/(U328+1))</f>
        <v>#DIV/0!</v>
      </c>
      <c r="W328" s="1" t="e">
        <f t="shared" si="342"/>
        <v>#DIV/0!</v>
      </c>
      <c r="X328" s="1" t="e">
        <f t="shared" ref="X328" si="409">ABS(1-ABS(V328)^2)</f>
        <v>#DIV/0!</v>
      </c>
      <c r="Y328" s="1"/>
      <c r="Z328" s="1"/>
      <c r="AA328" s="5"/>
    </row>
    <row r="329" spans="1:27" ht="15" thickBot="1" x14ac:dyDescent="0.35">
      <c r="A329" s="40"/>
      <c r="B329" s="33"/>
      <c r="C329" s="34"/>
      <c r="D329" s="21" t="s">
        <v>3</v>
      </c>
      <c r="E329" s="18">
        <v>28.2</v>
      </c>
      <c r="F329" s="1">
        <v>1</v>
      </c>
      <c r="G329" s="1"/>
      <c r="H329" s="1"/>
      <c r="I329" s="1"/>
      <c r="J329" s="1"/>
      <c r="K329" s="1"/>
      <c r="L329" s="1">
        <v>1</v>
      </c>
      <c r="M329" s="1"/>
      <c r="N329" s="1">
        <f t="shared" si="373"/>
        <v>0</v>
      </c>
      <c r="O329" s="1"/>
      <c r="P329" s="1"/>
      <c r="Q329" s="1">
        <f t="shared" si="396"/>
        <v>6.081560283687943</v>
      </c>
      <c r="R329" s="1">
        <f t="shared" si="397"/>
        <v>0</v>
      </c>
      <c r="S329" s="1">
        <v>343</v>
      </c>
      <c r="T329" s="1"/>
      <c r="U329" s="1"/>
      <c r="V329" s="1"/>
      <c r="W329" s="1"/>
      <c r="X329" s="1"/>
      <c r="Y329" s="1"/>
      <c r="Z329" s="1"/>
      <c r="AA329" s="5"/>
    </row>
    <row r="330" spans="1:27" x14ac:dyDescent="0.3">
      <c r="A330" s="40"/>
      <c r="B330" s="33" t="s">
        <v>2</v>
      </c>
      <c r="C330" s="34">
        <v>31.5</v>
      </c>
      <c r="D330" s="19" t="s">
        <v>1</v>
      </c>
      <c r="E330" s="14">
        <v>28.2</v>
      </c>
      <c r="F330" s="1">
        <v>1</v>
      </c>
      <c r="G330" s="1"/>
      <c r="H330" s="1"/>
      <c r="I330" s="1"/>
      <c r="J330" s="1"/>
      <c r="K330" s="1"/>
      <c r="L330" s="1">
        <v>1</v>
      </c>
      <c r="M330" s="1"/>
      <c r="N330" s="1">
        <f t="shared" si="373"/>
        <v>0</v>
      </c>
      <c r="O330" s="1"/>
      <c r="P330" s="1"/>
      <c r="Q330" s="1">
        <f t="shared" si="396"/>
        <v>6.081560283687943</v>
      </c>
      <c r="R330" s="1">
        <f t="shared" si="397"/>
        <v>0</v>
      </c>
      <c r="S330" s="1">
        <v>343</v>
      </c>
      <c r="T330" s="1"/>
      <c r="U330" s="1"/>
      <c r="V330" s="1"/>
      <c r="W330" s="1"/>
      <c r="X330" s="1"/>
      <c r="Y330" s="1"/>
      <c r="Z330" s="1"/>
      <c r="AA330" s="5"/>
    </row>
    <row r="331" spans="1:27" x14ac:dyDescent="0.3">
      <c r="A331" s="40"/>
      <c r="B331" s="33"/>
      <c r="C331" s="34"/>
      <c r="D331" s="20" t="s">
        <v>2</v>
      </c>
      <c r="E331" s="16">
        <v>31.5</v>
      </c>
      <c r="F331" s="1">
        <v>1</v>
      </c>
      <c r="G331" s="1"/>
      <c r="H331" s="1"/>
      <c r="I331" s="1"/>
      <c r="J331" s="1"/>
      <c r="K331" s="1"/>
      <c r="L331" s="1">
        <v>1</v>
      </c>
      <c r="M331" s="1"/>
      <c r="N331" s="1">
        <f t="shared" si="373"/>
        <v>0</v>
      </c>
      <c r="O331" s="1"/>
      <c r="P331" s="1"/>
      <c r="Q331" s="1">
        <f t="shared" si="396"/>
        <v>5.4444444444444446</v>
      </c>
      <c r="R331" s="1">
        <f t="shared" si="397"/>
        <v>0</v>
      </c>
      <c r="S331" s="1">
        <v>343</v>
      </c>
      <c r="T331" s="1"/>
      <c r="U331" s="1" t="e">
        <f t="shared" ref="U331" si="410">L331/I331</f>
        <v>#DIV/0!</v>
      </c>
      <c r="V331" s="1" t="e">
        <f t="shared" si="366"/>
        <v>#DIV/0!</v>
      </c>
      <c r="W331" s="1" t="e">
        <f t="shared" si="345"/>
        <v>#DIV/0!</v>
      </c>
      <c r="X331" s="1" t="e">
        <f t="shared" ref="X331" si="411">ABS(1-ABS(V331)^2)</f>
        <v>#DIV/0!</v>
      </c>
      <c r="Y331" s="1"/>
      <c r="Z331" s="1"/>
      <c r="AA331" s="5"/>
    </row>
    <row r="332" spans="1:27" ht="15" thickBot="1" x14ac:dyDescent="0.35">
      <c r="A332" s="40"/>
      <c r="B332" s="33"/>
      <c r="C332" s="34"/>
      <c r="D332" s="21" t="s">
        <v>3</v>
      </c>
      <c r="E332" s="18">
        <v>35.5</v>
      </c>
      <c r="F332" s="1">
        <v>1</v>
      </c>
      <c r="G332" s="1"/>
      <c r="H332" s="1"/>
      <c r="I332" s="1"/>
      <c r="J332" s="1"/>
      <c r="K332" s="1"/>
      <c r="L332" s="1">
        <v>1</v>
      </c>
      <c r="M332" s="1"/>
      <c r="N332" s="1">
        <f t="shared" si="373"/>
        <v>0</v>
      </c>
      <c r="O332" s="1"/>
      <c r="P332" s="1"/>
      <c r="Q332" s="1">
        <f t="shared" si="396"/>
        <v>4.830985915492958</v>
      </c>
      <c r="R332" s="1">
        <f t="shared" si="397"/>
        <v>0</v>
      </c>
      <c r="S332" s="1">
        <v>343</v>
      </c>
      <c r="T332" s="1"/>
      <c r="U332" s="1"/>
      <c r="V332" s="1"/>
      <c r="W332" s="1"/>
      <c r="X332" s="1"/>
      <c r="Y332" s="1"/>
      <c r="Z332" s="1"/>
      <c r="AA332" s="5"/>
    </row>
    <row r="333" spans="1:27" x14ac:dyDescent="0.3">
      <c r="A333" s="40"/>
      <c r="B333" s="33" t="s">
        <v>3</v>
      </c>
      <c r="C333" s="34">
        <v>44</v>
      </c>
      <c r="D333" s="19" t="s">
        <v>1</v>
      </c>
      <c r="E333" s="14">
        <v>35.5</v>
      </c>
      <c r="F333" s="1">
        <v>1</v>
      </c>
      <c r="G333" s="1"/>
      <c r="H333" s="1"/>
      <c r="I333" s="1"/>
      <c r="J333" s="1"/>
      <c r="K333" s="1"/>
      <c r="L333" s="1">
        <v>1</v>
      </c>
      <c r="M333" s="1"/>
      <c r="N333" s="1">
        <f t="shared" si="373"/>
        <v>0</v>
      </c>
      <c r="O333" s="1"/>
      <c r="P333" s="1"/>
      <c r="Q333" s="1">
        <f t="shared" si="396"/>
        <v>4.830985915492958</v>
      </c>
      <c r="R333" s="1">
        <f t="shared" si="397"/>
        <v>0</v>
      </c>
      <c r="S333" s="1">
        <v>343</v>
      </c>
      <c r="T333" s="1"/>
      <c r="U333" s="1"/>
      <c r="V333" s="1"/>
      <c r="W333" s="1"/>
      <c r="X333" s="1"/>
      <c r="Y333" s="1"/>
      <c r="Z333" s="1"/>
      <c r="AA333" s="5"/>
    </row>
    <row r="334" spans="1:27" x14ac:dyDescent="0.3">
      <c r="A334" s="40"/>
      <c r="B334" s="33"/>
      <c r="C334" s="34"/>
      <c r="D334" s="20" t="s">
        <v>2</v>
      </c>
      <c r="E334" s="16">
        <v>40</v>
      </c>
      <c r="F334" s="1">
        <v>1</v>
      </c>
      <c r="G334" s="1"/>
      <c r="H334" s="1"/>
      <c r="I334" s="1"/>
      <c r="J334" s="1"/>
      <c r="K334" s="1"/>
      <c r="L334" s="1">
        <v>1</v>
      </c>
      <c r="M334" s="1"/>
      <c r="N334" s="1">
        <f t="shared" si="373"/>
        <v>0</v>
      </c>
      <c r="O334" s="1"/>
      <c r="P334" s="1"/>
      <c r="Q334" s="1">
        <f t="shared" si="396"/>
        <v>4.2874999999999996</v>
      </c>
      <c r="R334" s="1">
        <f t="shared" si="397"/>
        <v>0</v>
      </c>
      <c r="S334" s="1">
        <v>343</v>
      </c>
      <c r="T334" s="1"/>
      <c r="U334" s="1" t="e">
        <f t="shared" ref="U334" si="412">L334/I334</f>
        <v>#DIV/0!</v>
      </c>
      <c r="V334" s="1" t="e">
        <f t="shared" si="370"/>
        <v>#DIV/0!</v>
      </c>
      <c r="W334" s="1" t="e">
        <f t="shared" si="349"/>
        <v>#DIV/0!</v>
      </c>
      <c r="X334" s="1" t="e">
        <f t="shared" ref="X334" si="413">ABS(1-ABS(V334)^2)</f>
        <v>#DIV/0!</v>
      </c>
      <c r="Y334" s="1"/>
      <c r="Z334" s="1"/>
      <c r="AA334" s="5"/>
    </row>
    <row r="335" spans="1:27" ht="15" thickBot="1" x14ac:dyDescent="0.35">
      <c r="A335" s="40"/>
      <c r="B335" s="35"/>
      <c r="C335" s="36"/>
      <c r="D335" s="21" t="s">
        <v>3</v>
      </c>
      <c r="E335" s="18">
        <v>44.7</v>
      </c>
      <c r="F335" s="1">
        <v>1</v>
      </c>
      <c r="G335" s="1"/>
      <c r="H335" s="1"/>
      <c r="I335" s="1"/>
      <c r="J335" s="1"/>
      <c r="K335" s="1"/>
      <c r="L335" s="1">
        <v>1</v>
      </c>
      <c r="M335" s="1"/>
      <c r="N335" s="1">
        <f t="shared" si="373"/>
        <v>0</v>
      </c>
      <c r="O335" s="1"/>
      <c r="P335" s="1"/>
      <c r="Q335" s="1">
        <f t="shared" si="396"/>
        <v>3.8366890380313197</v>
      </c>
      <c r="R335" s="1">
        <f t="shared" si="397"/>
        <v>0</v>
      </c>
      <c r="S335" s="1">
        <v>343</v>
      </c>
      <c r="T335" s="1"/>
      <c r="U335" s="1"/>
      <c r="V335" s="1"/>
      <c r="W335" s="1"/>
      <c r="X335" s="1"/>
      <c r="Y335" s="1"/>
      <c r="Z335" s="1"/>
      <c r="AA335" s="5"/>
    </row>
    <row r="336" spans="1:27" x14ac:dyDescent="0.3">
      <c r="A336" s="40"/>
      <c r="B336" s="37" t="s">
        <v>1</v>
      </c>
      <c r="C336" s="38">
        <v>44</v>
      </c>
      <c r="D336" s="19" t="s">
        <v>1</v>
      </c>
      <c r="E336" s="14">
        <v>44.7</v>
      </c>
      <c r="F336" s="1">
        <v>1</v>
      </c>
      <c r="G336" s="1"/>
      <c r="H336" s="1"/>
      <c r="I336" s="1"/>
      <c r="J336" s="1"/>
      <c r="K336" s="1"/>
      <c r="L336" s="1">
        <v>1</v>
      </c>
      <c r="M336" s="1"/>
      <c r="N336" s="1">
        <f t="shared" si="373"/>
        <v>0</v>
      </c>
      <c r="O336" s="1"/>
      <c r="P336" s="1"/>
      <c r="Q336" s="1">
        <f t="shared" si="396"/>
        <v>3.8366890380313197</v>
      </c>
      <c r="R336" s="1">
        <f t="shared" si="397"/>
        <v>0</v>
      </c>
      <c r="S336" s="1">
        <v>343</v>
      </c>
      <c r="T336" s="1"/>
      <c r="U336" s="1"/>
      <c r="V336" s="1"/>
      <c r="W336" s="1"/>
      <c r="X336" s="1"/>
      <c r="Y336" s="1"/>
      <c r="Z336" s="1"/>
      <c r="AA336" s="5"/>
    </row>
    <row r="337" spans="1:27" x14ac:dyDescent="0.3">
      <c r="A337" s="40"/>
      <c r="B337" s="33"/>
      <c r="C337" s="34"/>
      <c r="D337" s="20" t="s">
        <v>2</v>
      </c>
      <c r="E337" s="16">
        <v>50</v>
      </c>
      <c r="F337" s="1">
        <v>1</v>
      </c>
      <c r="G337" s="1"/>
      <c r="H337" s="1"/>
      <c r="I337" s="1"/>
      <c r="J337" s="1"/>
      <c r="K337" s="1"/>
      <c r="L337" s="1">
        <v>1</v>
      </c>
      <c r="M337" s="1"/>
      <c r="N337" s="1">
        <f t="shared" si="373"/>
        <v>0</v>
      </c>
      <c r="O337" s="1"/>
      <c r="P337" s="1"/>
      <c r="Q337" s="1">
        <f t="shared" si="396"/>
        <v>3.43</v>
      </c>
      <c r="R337" s="1">
        <f t="shared" si="397"/>
        <v>0</v>
      </c>
      <c r="S337" s="1">
        <v>343</v>
      </c>
      <c r="T337" s="1"/>
      <c r="U337" s="1" t="e">
        <f t="shared" ref="U337" si="414">L337/I337</f>
        <v>#DIV/0!</v>
      </c>
      <c r="V337" s="1" t="e">
        <f t="shared" si="375"/>
        <v>#DIV/0!</v>
      </c>
      <c r="W337" s="1" t="e">
        <f t="shared" si="354"/>
        <v>#DIV/0!</v>
      </c>
      <c r="X337" s="1" t="e">
        <f t="shared" ref="X337" si="415">ABS(1-ABS(V337)^2)</f>
        <v>#DIV/0!</v>
      </c>
      <c r="Y337" s="1"/>
      <c r="Z337" s="1"/>
      <c r="AA337" s="5"/>
    </row>
    <row r="338" spans="1:27" ht="15" thickBot="1" x14ac:dyDescent="0.35">
      <c r="A338" s="40"/>
      <c r="B338" s="33"/>
      <c r="C338" s="34"/>
      <c r="D338" s="21" t="s">
        <v>3</v>
      </c>
      <c r="E338" s="18">
        <v>56.2</v>
      </c>
      <c r="F338" s="1">
        <v>1</v>
      </c>
      <c r="G338" s="1"/>
      <c r="H338" s="1"/>
      <c r="I338" s="1"/>
      <c r="J338" s="1"/>
      <c r="K338" s="1"/>
      <c r="L338" s="1">
        <v>1</v>
      </c>
      <c r="M338" s="1"/>
      <c r="N338" s="1">
        <f t="shared" si="373"/>
        <v>0</v>
      </c>
      <c r="O338" s="1"/>
      <c r="P338" s="1"/>
      <c r="Q338" s="1">
        <f t="shared" si="396"/>
        <v>3.0516014234875444</v>
      </c>
      <c r="R338" s="1">
        <f t="shared" si="397"/>
        <v>0</v>
      </c>
      <c r="S338" s="1">
        <v>343</v>
      </c>
      <c r="T338" s="1"/>
      <c r="U338" s="1"/>
      <c r="V338" s="1"/>
      <c r="W338" s="1"/>
      <c r="X338" s="1"/>
      <c r="Y338" s="1"/>
      <c r="Z338" s="1"/>
      <c r="AA338" s="5"/>
    </row>
    <row r="339" spans="1:27" x14ac:dyDescent="0.3">
      <c r="A339" s="40"/>
      <c r="B339" s="33" t="s">
        <v>2</v>
      </c>
      <c r="C339" s="34">
        <v>63</v>
      </c>
      <c r="D339" s="19" t="s">
        <v>1</v>
      </c>
      <c r="E339" s="14">
        <v>56.2</v>
      </c>
      <c r="F339" s="1">
        <v>1</v>
      </c>
      <c r="G339" s="1"/>
      <c r="H339" s="1"/>
      <c r="I339" s="1"/>
      <c r="J339" s="1"/>
      <c r="K339" s="1"/>
      <c r="L339" s="1">
        <v>1</v>
      </c>
      <c r="M339" s="1"/>
      <c r="N339" s="1">
        <f t="shared" si="373"/>
        <v>0</v>
      </c>
      <c r="O339" s="1"/>
      <c r="P339" s="1"/>
      <c r="Q339" s="1">
        <f t="shared" si="396"/>
        <v>3.0516014234875444</v>
      </c>
      <c r="R339" s="1">
        <f t="shared" si="397"/>
        <v>0</v>
      </c>
      <c r="S339" s="1">
        <v>343</v>
      </c>
      <c r="T339" s="1"/>
      <c r="U339" s="1"/>
      <c r="V339" s="1"/>
      <c r="W339" s="1"/>
      <c r="X339" s="1"/>
      <c r="Y339" s="1"/>
      <c r="Z339" s="1"/>
      <c r="AA339" s="5"/>
    </row>
    <row r="340" spans="1:27" x14ac:dyDescent="0.3">
      <c r="A340" s="40"/>
      <c r="B340" s="33"/>
      <c r="C340" s="34"/>
      <c r="D340" s="20" t="s">
        <v>2</v>
      </c>
      <c r="E340" s="16">
        <v>63</v>
      </c>
      <c r="F340" s="1">
        <v>1</v>
      </c>
      <c r="G340" s="1"/>
      <c r="H340" s="1"/>
      <c r="I340" s="1"/>
      <c r="J340" s="1"/>
      <c r="K340" s="1"/>
      <c r="L340" s="1">
        <v>1</v>
      </c>
      <c r="M340" s="1"/>
      <c r="N340" s="1">
        <f t="shared" si="373"/>
        <v>0</v>
      </c>
      <c r="O340" s="1"/>
      <c r="P340" s="1"/>
      <c r="Q340" s="1">
        <f t="shared" si="396"/>
        <v>2.7222222222222223</v>
      </c>
      <c r="R340" s="1">
        <f t="shared" si="397"/>
        <v>0</v>
      </c>
      <c r="S340" s="1">
        <v>343</v>
      </c>
      <c r="T340" s="1"/>
      <c r="U340" s="1" t="e">
        <f t="shared" ref="U340" si="416">L340/I340</f>
        <v>#DIV/0!</v>
      </c>
      <c r="V340" s="1" t="e">
        <f t="shared" si="379"/>
        <v>#DIV/0!</v>
      </c>
      <c r="W340" s="1" t="e">
        <f t="shared" si="358"/>
        <v>#DIV/0!</v>
      </c>
      <c r="X340" s="1" t="e">
        <f t="shared" ref="X340" si="417">ABS(1-ABS(V340)^2)</f>
        <v>#DIV/0!</v>
      </c>
      <c r="Y340" s="1"/>
      <c r="Z340" s="1"/>
      <c r="AA340" s="5"/>
    </row>
    <row r="341" spans="1:27" ht="15" thickBot="1" x14ac:dyDescent="0.35">
      <c r="A341" s="40"/>
      <c r="B341" s="33"/>
      <c r="C341" s="34"/>
      <c r="D341" s="21" t="s">
        <v>3</v>
      </c>
      <c r="E341" s="18">
        <v>70.8</v>
      </c>
      <c r="F341" s="1">
        <v>1</v>
      </c>
      <c r="G341" s="1"/>
      <c r="H341" s="1"/>
      <c r="I341" s="1"/>
      <c r="J341" s="1"/>
      <c r="K341" s="1"/>
      <c r="L341" s="1">
        <v>1</v>
      </c>
      <c r="M341" s="1"/>
      <c r="N341" s="1">
        <f t="shared" si="373"/>
        <v>0</v>
      </c>
      <c r="O341" s="1"/>
      <c r="P341" s="1"/>
      <c r="Q341" s="1">
        <f t="shared" si="396"/>
        <v>2.4223163841807911</v>
      </c>
      <c r="R341" s="1">
        <f t="shared" si="397"/>
        <v>0</v>
      </c>
      <c r="S341" s="1">
        <v>343</v>
      </c>
      <c r="T341" s="1"/>
      <c r="U341" s="1"/>
      <c r="V341" s="1"/>
      <c r="W341" s="1"/>
      <c r="X341" s="1"/>
      <c r="Y341" s="1"/>
      <c r="Z341" s="1"/>
      <c r="AA341" s="5"/>
    </row>
    <row r="342" spans="1:27" x14ac:dyDescent="0.3">
      <c r="A342" s="40"/>
      <c r="B342" s="33" t="s">
        <v>3</v>
      </c>
      <c r="C342" s="34">
        <v>88</v>
      </c>
      <c r="D342" s="19" t="s">
        <v>1</v>
      </c>
      <c r="E342" s="14">
        <v>70.8</v>
      </c>
      <c r="F342" s="1">
        <v>1</v>
      </c>
      <c r="G342" s="1"/>
      <c r="H342" s="1"/>
      <c r="I342" s="1"/>
      <c r="J342" s="1"/>
      <c r="K342" s="1"/>
      <c r="L342" s="1">
        <v>1</v>
      </c>
      <c r="M342" s="1"/>
      <c r="N342" s="1">
        <f t="shared" si="373"/>
        <v>0</v>
      </c>
      <c r="O342" s="1"/>
      <c r="P342" s="1"/>
      <c r="Q342" s="1">
        <f t="shared" si="396"/>
        <v>2.4223163841807911</v>
      </c>
      <c r="R342" s="1">
        <f t="shared" si="397"/>
        <v>0</v>
      </c>
      <c r="S342" s="1">
        <v>343</v>
      </c>
      <c r="T342" s="1"/>
      <c r="U342" s="1"/>
      <c r="V342" s="1"/>
      <c r="W342" s="1"/>
      <c r="X342" s="1"/>
      <c r="Y342" s="1"/>
      <c r="Z342" s="1"/>
      <c r="AA342" s="5"/>
    </row>
    <row r="343" spans="1:27" x14ac:dyDescent="0.3">
      <c r="A343" s="40"/>
      <c r="B343" s="33"/>
      <c r="C343" s="34"/>
      <c r="D343" s="20" t="s">
        <v>2</v>
      </c>
      <c r="E343" s="16">
        <v>80</v>
      </c>
      <c r="F343" s="1">
        <v>1</v>
      </c>
      <c r="G343" s="1"/>
      <c r="H343" s="1"/>
      <c r="I343" s="1"/>
      <c r="J343" s="1"/>
      <c r="K343" s="1"/>
      <c r="L343" s="1">
        <v>1</v>
      </c>
      <c r="M343" s="1"/>
      <c r="N343" s="1">
        <f t="shared" si="373"/>
        <v>0</v>
      </c>
      <c r="O343" s="1"/>
      <c r="P343" s="1"/>
      <c r="Q343" s="1">
        <f t="shared" si="396"/>
        <v>2.1437499999999998</v>
      </c>
      <c r="R343" s="1">
        <f t="shared" si="397"/>
        <v>0</v>
      </c>
      <c r="S343" s="1">
        <v>343</v>
      </c>
      <c r="T343" s="1"/>
      <c r="U343" s="1" t="e">
        <f t="shared" ref="U343" si="418">L343/I343</f>
        <v>#DIV/0!</v>
      </c>
      <c r="V343" s="1" t="e">
        <f t="shared" si="383"/>
        <v>#DIV/0!</v>
      </c>
      <c r="W343" s="1" t="e">
        <f t="shared" si="363"/>
        <v>#DIV/0!</v>
      </c>
      <c r="X343" s="1" t="e">
        <f t="shared" ref="X343" si="419">ABS(1-ABS(V343)^2)</f>
        <v>#DIV/0!</v>
      </c>
      <c r="Y343" s="1"/>
      <c r="Z343" s="1"/>
      <c r="AA343" s="5"/>
    </row>
    <row r="344" spans="1:27" ht="15" thickBot="1" x14ac:dyDescent="0.35">
      <c r="A344" s="40"/>
      <c r="B344" s="35"/>
      <c r="C344" s="36"/>
      <c r="D344" s="21" t="s">
        <v>3</v>
      </c>
      <c r="E344" s="18">
        <v>89.1</v>
      </c>
      <c r="F344" s="1">
        <v>1</v>
      </c>
      <c r="G344" s="1"/>
      <c r="H344" s="1"/>
      <c r="I344" s="1"/>
      <c r="J344" s="1"/>
      <c r="K344" s="1"/>
      <c r="L344" s="1">
        <v>1</v>
      </c>
      <c r="M344" s="1"/>
      <c r="N344" s="1">
        <f t="shared" si="373"/>
        <v>0</v>
      </c>
      <c r="O344" s="1"/>
      <c r="P344" s="1"/>
      <c r="Q344" s="1">
        <f t="shared" si="396"/>
        <v>1.9248035914702584</v>
      </c>
      <c r="R344" s="1">
        <f t="shared" si="397"/>
        <v>0</v>
      </c>
      <c r="S344" s="1">
        <v>343</v>
      </c>
      <c r="T344" s="1"/>
      <c r="U344" s="1"/>
      <c r="V344" s="1"/>
      <c r="W344" s="1"/>
      <c r="X344" s="1"/>
      <c r="Y344" s="1"/>
      <c r="Z344" s="1"/>
      <c r="AA344" s="5"/>
    </row>
    <row r="345" spans="1:27" x14ac:dyDescent="0.3">
      <c r="A345" s="40"/>
      <c r="B345" s="37" t="s">
        <v>1</v>
      </c>
      <c r="C345" s="38">
        <v>88</v>
      </c>
      <c r="D345" s="19" t="s">
        <v>1</v>
      </c>
      <c r="E345" s="14">
        <v>89.1</v>
      </c>
      <c r="F345" s="1" t="s">
        <v>34</v>
      </c>
      <c r="G345" s="1"/>
      <c r="H345" s="1"/>
      <c r="I345" s="1"/>
      <c r="J345" s="1"/>
      <c r="K345" s="1"/>
      <c r="L345" s="1">
        <v>1</v>
      </c>
      <c r="M345" s="1"/>
      <c r="N345" s="1">
        <f t="shared" si="373"/>
        <v>0</v>
      </c>
      <c r="O345" s="1"/>
      <c r="P345" s="1"/>
      <c r="Q345" s="1">
        <f t="shared" si="396"/>
        <v>1.9248035914702584</v>
      </c>
      <c r="R345" s="1">
        <f t="shared" si="397"/>
        <v>0</v>
      </c>
      <c r="S345" s="1">
        <v>343</v>
      </c>
      <c r="T345" s="1"/>
      <c r="U345" s="1"/>
      <c r="V345" s="1"/>
      <c r="W345" s="1"/>
      <c r="X345" s="1"/>
      <c r="Y345" s="1"/>
      <c r="Z345" s="1"/>
      <c r="AA345" s="5"/>
    </row>
    <row r="346" spans="1:27" x14ac:dyDescent="0.3">
      <c r="A346" s="40"/>
      <c r="B346" s="33"/>
      <c r="C346" s="34"/>
      <c r="D346" s="20" t="s">
        <v>2</v>
      </c>
      <c r="E346" s="16">
        <v>100</v>
      </c>
      <c r="F346" s="1">
        <v>1</v>
      </c>
      <c r="G346" s="1"/>
      <c r="H346" s="1">
        <v>-5</v>
      </c>
      <c r="I346" s="1">
        <v>-32</v>
      </c>
      <c r="J346" s="1"/>
      <c r="K346" s="1">
        <v>790</v>
      </c>
      <c r="L346" s="1">
        <v>1</v>
      </c>
      <c r="M346" s="1"/>
      <c r="N346" s="1">
        <f t="shared" si="373"/>
        <v>1655</v>
      </c>
      <c r="O346" s="1"/>
      <c r="P346" s="1">
        <f>(50+K346)*3</f>
        <v>2520</v>
      </c>
      <c r="Q346" s="1">
        <f t="shared" si="396"/>
        <v>1.7150000000000001</v>
      </c>
      <c r="R346" s="1">
        <f t="shared" si="397"/>
        <v>1730</v>
      </c>
      <c r="S346" s="1">
        <v>343</v>
      </c>
      <c r="T346" s="1"/>
      <c r="U346" s="1">
        <f t="shared" ref="U346" si="420">L346/I346</f>
        <v>-3.125E-2</v>
      </c>
      <c r="V346" s="1">
        <f t="shared" si="387"/>
        <v>1.064516129032258</v>
      </c>
      <c r="W346" s="1">
        <f t="shared" si="367"/>
        <v>0.13319458896982311</v>
      </c>
      <c r="X346" s="1">
        <f t="shared" ref="X346" si="421">ABS(1-ABS(V346)^2)</f>
        <v>0.13319458896982295</v>
      </c>
      <c r="Y346" s="1"/>
      <c r="Z346" s="1"/>
      <c r="AA346" s="5"/>
    </row>
    <row r="347" spans="1:27" ht="15" thickBot="1" x14ac:dyDescent="0.35">
      <c r="A347" s="40"/>
      <c r="B347" s="33"/>
      <c r="C347" s="34"/>
      <c r="D347" s="21" t="s">
        <v>3</v>
      </c>
      <c r="E347" s="18">
        <v>112</v>
      </c>
      <c r="F347" s="1">
        <v>1</v>
      </c>
      <c r="G347" s="1"/>
      <c r="H347" s="1"/>
      <c r="I347" s="1"/>
      <c r="J347" s="1"/>
      <c r="K347" s="1"/>
      <c r="L347" s="1">
        <v>1</v>
      </c>
      <c r="M347" s="1"/>
      <c r="N347" s="1">
        <f t="shared" si="373"/>
        <v>75</v>
      </c>
      <c r="O347" s="1"/>
      <c r="P347" s="1">
        <f t="shared" ref="P347:P351" si="422">(50+K347)*3</f>
        <v>150</v>
      </c>
      <c r="Q347" s="1">
        <f t="shared" si="396"/>
        <v>1.53125</v>
      </c>
      <c r="R347" s="1">
        <f t="shared" si="397"/>
        <v>150</v>
      </c>
      <c r="S347" s="1">
        <v>343</v>
      </c>
      <c r="T347" s="1"/>
      <c r="U347" s="1"/>
      <c r="V347" s="1"/>
      <c r="W347" s="1"/>
      <c r="X347" s="1"/>
      <c r="Y347" s="1"/>
      <c r="Z347" s="1"/>
      <c r="AA347" s="5"/>
    </row>
    <row r="348" spans="1:27" x14ac:dyDescent="0.3">
      <c r="A348" s="40"/>
      <c r="B348" s="33" t="s">
        <v>2</v>
      </c>
      <c r="C348" s="34">
        <v>125</v>
      </c>
      <c r="D348" s="19" t="s">
        <v>1</v>
      </c>
      <c r="E348" s="14">
        <v>112</v>
      </c>
      <c r="F348" s="1" t="s">
        <v>34</v>
      </c>
      <c r="G348" s="1"/>
      <c r="H348" s="1"/>
      <c r="I348" s="1"/>
      <c r="J348" s="1"/>
      <c r="K348" s="1"/>
      <c r="L348" s="1">
        <v>1</v>
      </c>
      <c r="M348" s="1"/>
      <c r="N348" s="1">
        <f t="shared" si="373"/>
        <v>75</v>
      </c>
      <c r="O348" s="1"/>
      <c r="P348" s="1">
        <f t="shared" si="422"/>
        <v>150</v>
      </c>
      <c r="Q348" s="1">
        <f t="shared" si="396"/>
        <v>1.53125</v>
      </c>
      <c r="R348" s="1">
        <f t="shared" si="397"/>
        <v>150</v>
      </c>
      <c r="S348" s="1">
        <v>343</v>
      </c>
      <c r="T348" s="1"/>
      <c r="U348" s="1"/>
      <c r="V348" s="1"/>
      <c r="W348" s="1"/>
      <c r="X348" s="1"/>
      <c r="Y348" s="1"/>
      <c r="Z348" s="1"/>
      <c r="AA348" s="5"/>
    </row>
    <row r="349" spans="1:27" x14ac:dyDescent="0.3">
      <c r="A349" s="40"/>
      <c r="B349" s="33"/>
      <c r="C349" s="34"/>
      <c r="D349" s="20" t="s">
        <v>2</v>
      </c>
      <c r="E349" s="16">
        <v>125</v>
      </c>
      <c r="F349" s="1">
        <v>1</v>
      </c>
      <c r="G349" s="1"/>
      <c r="H349" s="1">
        <v>-5</v>
      </c>
      <c r="I349" s="1">
        <v>-27</v>
      </c>
      <c r="J349" s="1"/>
      <c r="K349" s="1">
        <v>621</v>
      </c>
      <c r="L349" s="1">
        <v>1</v>
      </c>
      <c r="M349" s="1"/>
      <c r="N349" s="1">
        <f t="shared" si="373"/>
        <v>1317</v>
      </c>
      <c r="O349" s="1"/>
      <c r="P349" s="1">
        <f t="shared" si="422"/>
        <v>2013</v>
      </c>
      <c r="Q349" s="1">
        <f t="shared" si="396"/>
        <v>1.3720000000000001</v>
      </c>
      <c r="R349" s="1">
        <f t="shared" si="397"/>
        <v>1392</v>
      </c>
      <c r="S349" s="1">
        <v>343</v>
      </c>
      <c r="T349" s="1"/>
      <c r="U349" s="1">
        <f t="shared" ref="U349" si="423">L349/I349</f>
        <v>-3.7037037037037035E-2</v>
      </c>
      <c r="V349" s="1">
        <f t="shared" si="391"/>
        <v>1.0769230769230769</v>
      </c>
      <c r="W349" s="1">
        <f t="shared" si="371"/>
        <v>0.15976331360946744</v>
      </c>
      <c r="X349" s="1">
        <f t="shared" ref="X349" si="424">ABS(1-ABS(V349)^2)</f>
        <v>0.15976331360946738</v>
      </c>
      <c r="Y349" s="1"/>
      <c r="Z349" s="1"/>
      <c r="AA349" s="5"/>
    </row>
    <row r="350" spans="1:27" ht="15" thickBot="1" x14ac:dyDescent="0.35">
      <c r="A350" s="40"/>
      <c r="B350" s="33"/>
      <c r="C350" s="34"/>
      <c r="D350" s="21" t="s">
        <v>3</v>
      </c>
      <c r="E350" s="18">
        <v>141</v>
      </c>
      <c r="F350" s="1">
        <v>1</v>
      </c>
      <c r="G350" s="1"/>
      <c r="H350" s="1"/>
      <c r="I350" s="1"/>
      <c r="J350" s="1"/>
      <c r="K350" s="1"/>
      <c r="L350" s="1">
        <v>1</v>
      </c>
      <c r="M350" s="1"/>
      <c r="N350" s="1">
        <f t="shared" si="373"/>
        <v>75</v>
      </c>
      <c r="O350" s="1"/>
      <c r="P350" s="1">
        <f t="shared" si="422"/>
        <v>150</v>
      </c>
      <c r="Q350" s="1">
        <f t="shared" si="396"/>
        <v>1.2163120567375887</v>
      </c>
      <c r="R350" s="1">
        <f t="shared" si="397"/>
        <v>150</v>
      </c>
      <c r="S350" s="1">
        <v>343</v>
      </c>
      <c r="T350" s="1"/>
      <c r="U350" s="1"/>
      <c r="V350" s="1"/>
      <c r="W350" s="1"/>
      <c r="X350" s="1"/>
      <c r="Y350" s="1"/>
      <c r="Z350" s="1"/>
      <c r="AA350" s="5"/>
    </row>
    <row r="351" spans="1:27" x14ac:dyDescent="0.3">
      <c r="A351" s="40"/>
      <c r="B351" s="33" t="s">
        <v>3</v>
      </c>
      <c r="C351" s="34">
        <v>177</v>
      </c>
      <c r="D351" s="19" t="s">
        <v>1</v>
      </c>
      <c r="E351" s="14">
        <v>141</v>
      </c>
      <c r="F351" s="1" t="s">
        <v>34</v>
      </c>
      <c r="G351" s="1"/>
      <c r="H351" s="1"/>
      <c r="I351" s="1"/>
      <c r="J351" s="1"/>
      <c r="K351" s="1"/>
      <c r="L351" s="1">
        <v>1</v>
      </c>
      <c r="M351" s="1"/>
      <c r="N351" s="1">
        <f t="shared" si="373"/>
        <v>75</v>
      </c>
      <c r="O351" s="1"/>
      <c r="P351" s="1">
        <f t="shared" si="422"/>
        <v>150</v>
      </c>
      <c r="Q351" s="1">
        <f t="shared" si="396"/>
        <v>1.2163120567375887</v>
      </c>
      <c r="R351" s="1">
        <f t="shared" si="397"/>
        <v>150</v>
      </c>
      <c r="S351" s="1">
        <v>343</v>
      </c>
      <c r="T351" s="1"/>
      <c r="U351" s="1"/>
      <c r="V351" s="1"/>
      <c r="W351" s="1"/>
      <c r="X351" s="1"/>
      <c r="Y351" s="1"/>
      <c r="Z351" s="1"/>
      <c r="AA351" s="5"/>
    </row>
    <row r="352" spans="1:27" x14ac:dyDescent="0.3">
      <c r="A352" s="40"/>
      <c r="B352" s="33"/>
      <c r="C352" s="34"/>
      <c r="D352" s="20" t="s">
        <v>2</v>
      </c>
      <c r="E352" s="16">
        <v>160</v>
      </c>
      <c r="F352" s="1">
        <v>1</v>
      </c>
      <c r="G352" s="1"/>
      <c r="H352" s="1">
        <v>-5</v>
      </c>
      <c r="I352" s="1">
        <v>-24</v>
      </c>
      <c r="J352" s="1"/>
      <c r="K352" s="1">
        <v>471</v>
      </c>
      <c r="L352" s="1">
        <v>1</v>
      </c>
      <c r="M352" s="1"/>
      <c r="N352" s="1">
        <f t="shared" si="373"/>
        <v>1017</v>
      </c>
      <c r="O352" s="1"/>
      <c r="P352" s="1">
        <f>(50+K352)*3</f>
        <v>1563</v>
      </c>
      <c r="Q352" s="1">
        <f t="shared" si="396"/>
        <v>1.0718749999999999</v>
      </c>
      <c r="R352" s="1">
        <f t="shared" si="397"/>
        <v>1092</v>
      </c>
      <c r="S352" s="1">
        <v>343</v>
      </c>
      <c r="T352" s="1"/>
      <c r="U352" s="1">
        <f t="shared" ref="U352" si="425">L352/I352</f>
        <v>-4.1666666666666664E-2</v>
      </c>
      <c r="V352" s="1">
        <f t="shared" si="394"/>
        <v>1.0869565217391304</v>
      </c>
      <c r="W352" s="1">
        <f t="shared" si="376"/>
        <v>0.18147448015122872</v>
      </c>
      <c r="X352" s="1">
        <f t="shared" ref="X352" si="426">ABS(1-ABS(V352)^2)</f>
        <v>0.18147448015122869</v>
      </c>
      <c r="Y352" s="1"/>
      <c r="Z352" s="1"/>
      <c r="AA352" s="5"/>
    </row>
    <row r="353" spans="1:27" ht="15" thickBot="1" x14ac:dyDescent="0.35">
      <c r="A353" s="40"/>
      <c r="B353" s="35"/>
      <c r="C353" s="36"/>
      <c r="D353" s="21" t="s">
        <v>3</v>
      </c>
      <c r="E353" s="18">
        <v>178</v>
      </c>
      <c r="F353" s="1">
        <v>1</v>
      </c>
      <c r="G353" s="1"/>
      <c r="H353" s="1"/>
      <c r="I353" s="1"/>
      <c r="J353" s="1"/>
      <c r="K353" s="1"/>
      <c r="L353" s="1">
        <v>1</v>
      </c>
      <c r="M353" s="1"/>
      <c r="N353" s="1">
        <v>0</v>
      </c>
      <c r="O353" s="1"/>
      <c r="P353" s="1">
        <f t="shared" ref="P353:P357" si="427">(N353-K353)*2+K353</f>
        <v>0</v>
      </c>
      <c r="Q353" s="1">
        <f t="shared" si="396"/>
        <v>0.9634831460674157</v>
      </c>
      <c r="R353" s="1">
        <f t="shared" si="397"/>
        <v>0</v>
      </c>
      <c r="S353" s="1">
        <v>343</v>
      </c>
      <c r="T353" s="1"/>
      <c r="U353" s="1"/>
      <c r="V353" s="1"/>
      <c r="W353" s="1"/>
      <c r="X353" s="1"/>
      <c r="Y353" s="1"/>
      <c r="Z353" s="1"/>
      <c r="AA353" s="5"/>
    </row>
    <row r="354" spans="1:27" x14ac:dyDescent="0.3">
      <c r="A354" s="40"/>
      <c r="B354" s="37" t="s">
        <v>1</v>
      </c>
      <c r="C354" s="38">
        <v>177</v>
      </c>
      <c r="D354" s="19" t="s">
        <v>1</v>
      </c>
      <c r="E354" s="14">
        <v>178</v>
      </c>
      <c r="F354" s="1" t="s">
        <v>34</v>
      </c>
      <c r="G354" s="1"/>
      <c r="H354" s="1"/>
      <c r="I354" s="1"/>
      <c r="J354" s="1"/>
      <c r="K354" s="1"/>
      <c r="L354" s="1">
        <v>1</v>
      </c>
      <c r="M354" s="1"/>
      <c r="N354" s="1">
        <v>0</v>
      </c>
      <c r="O354" s="1"/>
      <c r="P354" s="1">
        <f t="shared" si="427"/>
        <v>0</v>
      </c>
      <c r="Q354" s="1">
        <f t="shared" si="396"/>
        <v>0.9634831460674157</v>
      </c>
      <c r="R354" s="1">
        <f t="shared" si="397"/>
        <v>0</v>
      </c>
      <c r="S354" s="1">
        <v>343</v>
      </c>
      <c r="T354" s="1"/>
      <c r="U354" s="1"/>
      <c r="V354" s="1"/>
      <c r="W354" s="1"/>
      <c r="X354" s="1"/>
      <c r="Y354" s="1"/>
      <c r="Z354" s="1"/>
      <c r="AA354" s="5"/>
    </row>
    <row r="355" spans="1:27" x14ac:dyDescent="0.3">
      <c r="A355" s="40"/>
      <c r="B355" s="33"/>
      <c r="C355" s="34"/>
      <c r="D355" s="20" t="s">
        <v>2</v>
      </c>
      <c r="E355" s="16">
        <v>200</v>
      </c>
      <c r="F355" s="1">
        <v>1</v>
      </c>
      <c r="G355" s="1"/>
      <c r="H355" s="1">
        <v>-5</v>
      </c>
      <c r="I355" s="1">
        <v>-21.5</v>
      </c>
      <c r="J355" s="1"/>
      <c r="K355" s="1">
        <v>368</v>
      </c>
      <c r="L355" s="1">
        <v>1</v>
      </c>
      <c r="M355" s="1"/>
      <c r="N355" s="1">
        <v>825</v>
      </c>
      <c r="O355" s="1"/>
      <c r="P355" s="1">
        <f t="shared" si="427"/>
        <v>1282</v>
      </c>
      <c r="Q355" s="1">
        <f t="shared" si="396"/>
        <v>0.85750000000000004</v>
      </c>
      <c r="R355" s="1">
        <f t="shared" si="397"/>
        <v>914</v>
      </c>
      <c r="S355" s="1">
        <v>343</v>
      </c>
      <c r="T355" s="1"/>
      <c r="U355" s="1">
        <f t="shared" ref="U355" si="428">L355/I355</f>
        <v>-4.6511627906976744E-2</v>
      </c>
      <c r="V355" s="1">
        <f t="shared" ref="V355" si="429">ABS((U355-1)/(U355+1))</f>
        <v>1.0975609756097562</v>
      </c>
      <c r="W355" s="1">
        <f t="shared" si="380"/>
        <v>0.20464009518143961</v>
      </c>
      <c r="X355" s="1">
        <f t="shared" ref="X355" si="430">ABS(1-ABS(V355)^2)</f>
        <v>0.20464009518143977</v>
      </c>
      <c r="Y355" s="1"/>
      <c r="Z355" s="1"/>
      <c r="AA355" s="5"/>
    </row>
    <row r="356" spans="1:27" ht="15" thickBot="1" x14ac:dyDescent="0.35">
      <c r="A356" s="40"/>
      <c r="B356" s="33"/>
      <c r="C356" s="34"/>
      <c r="D356" s="21" t="s">
        <v>3</v>
      </c>
      <c r="E356" s="18">
        <v>224</v>
      </c>
      <c r="F356" s="1">
        <v>1</v>
      </c>
      <c r="G356" s="1"/>
      <c r="H356" s="1"/>
      <c r="I356" s="1"/>
      <c r="J356" s="1"/>
      <c r="K356" s="1"/>
      <c r="L356" s="1">
        <v>1</v>
      </c>
      <c r="M356" s="1"/>
      <c r="N356" s="1">
        <v>0</v>
      </c>
      <c r="O356" s="1"/>
      <c r="P356" s="1">
        <f t="shared" si="427"/>
        <v>0</v>
      </c>
      <c r="Q356" s="1">
        <f t="shared" si="396"/>
        <v>0.765625</v>
      </c>
      <c r="R356" s="1">
        <f t="shared" si="397"/>
        <v>0</v>
      </c>
      <c r="S356" s="1">
        <v>343</v>
      </c>
      <c r="T356" s="1"/>
      <c r="U356" s="1"/>
      <c r="V356" s="1"/>
      <c r="W356" s="1"/>
      <c r="X356" s="1"/>
      <c r="Y356" s="1"/>
      <c r="Z356" s="1"/>
      <c r="AA356" s="5"/>
    </row>
    <row r="357" spans="1:27" x14ac:dyDescent="0.3">
      <c r="A357" s="40"/>
      <c r="B357" s="33" t="s">
        <v>2</v>
      </c>
      <c r="C357" s="34">
        <v>250</v>
      </c>
      <c r="D357" s="19" t="s">
        <v>1</v>
      </c>
      <c r="E357" s="14">
        <v>224</v>
      </c>
      <c r="F357" s="1" t="s">
        <v>34</v>
      </c>
      <c r="G357" s="1"/>
      <c r="H357" s="1"/>
      <c r="I357" s="1"/>
      <c r="J357" s="1"/>
      <c r="K357" s="1"/>
      <c r="L357" s="1">
        <v>1</v>
      </c>
      <c r="M357" s="1"/>
      <c r="N357" s="1">
        <v>0</v>
      </c>
      <c r="O357" s="1"/>
      <c r="P357" s="1">
        <f t="shared" si="427"/>
        <v>0</v>
      </c>
      <c r="Q357" s="1">
        <f t="shared" si="396"/>
        <v>0.765625</v>
      </c>
      <c r="R357" s="1">
        <f t="shared" si="397"/>
        <v>0</v>
      </c>
      <c r="S357" s="1">
        <v>343</v>
      </c>
      <c r="T357" s="1"/>
      <c r="U357" s="1"/>
      <c r="V357" s="1"/>
      <c r="W357" s="1"/>
      <c r="X357" s="1"/>
      <c r="Y357" s="1"/>
      <c r="Z357" s="1"/>
      <c r="AA357" s="5"/>
    </row>
    <row r="358" spans="1:27" x14ac:dyDescent="0.3">
      <c r="A358" s="40"/>
      <c r="B358" s="33"/>
      <c r="C358" s="34"/>
      <c r="D358" s="20" t="s">
        <v>2</v>
      </c>
      <c r="E358" s="16">
        <v>250</v>
      </c>
      <c r="F358" s="1">
        <v>1</v>
      </c>
      <c r="G358" s="1"/>
      <c r="H358" s="1">
        <v>-5</v>
      </c>
      <c r="I358" s="1">
        <v>-19</v>
      </c>
      <c r="J358" s="1"/>
      <c r="K358" s="1">
        <v>289</v>
      </c>
      <c r="L358" s="1">
        <v>1</v>
      </c>
      <c r="M358" s="1"/>
      <c r="N358" s="1">
        <v>660</v>
      </c>
      <c r="O358" s="1"/>
      <c r="P358" s="1">
        <f>(N358-K358)*2+K358</f>
        <v>1031</v>
      </c>
      <c r="Q358" s="1">
        <f t="shared" si="396"/>
        <v>0.68600000000000005</v>
      </c>
      <c r="R358" s="1">
        <f t="shared" si="397"/>
        <v>742</v>
      </c>
      <c r="S358" s="1">
        <v>343</v>
      </c>
      <c r="T358" s="1"/>
      <c r="U358" s="1">
        <f t="shared" ref="U358" si="431">L358/I358</f>
        <v>-5.2631578947368418E-2</v>
      </c>
      <c r="V358" s="1">
        <f t="shared" ref="V358" si="432">ABS((U358-1)/(U358+1))</f>
        <v>1.1111111111111109</v>
      </c>
      <c r="W358" s="1">
        <f t="shared" si="384"/>
        <v>0.23456790123456789</v>
      </c>
      <c r="X358" s="1">
        <f t="shared" ref="X358" si="433">ABS(1-ABS(V358)^2)</f>
        <v>0.23456790123456761</v>
      </c>
      <c r="Y358" s="1"/>
      <c r="Z358" s="1"/>
      <c r="AA358" s="5"/>
    </row>
    <row r="359" spans="1:27" ht="15" thickBot="1" x14ac:dyDescent="0.35">
      <c r="A359" s="40"/>
      <c r="B359" s="33"/>
      <c r="C359" s="34"/>
      <c r="D359" s="21" t="s">
        <v>3</v>
      </c>
      <c r="E359" s="18">
        <v>282</v>
      </c>
      <c r="F359" s="1">
        <v>1</v>
      </c>
      <c r="G359" s="1"/>
      <c r="H359" s="1"/>
      <c r="I359" s="1"/>
      <c r="J359" s="1"/>
      <c r="K359" s="1"/>
      <c r="L359" s="1">
        <v>1</v>
      </c>
      <c r="M359" s="1"/>
      <c r="N359" s="1">
        <f t="shared" si="373"/>
        <v>0</v>
      </c>
      <c r="O359" s="1"/>
      <c r="P359" s="1"/>
      <c r="Q359" s="1">
        <f t="shared" si="396"/>
        <v>0.60815602836879434</v>
      </c>
      <c r="R359" s="1">
        <f t="shared" si="397"/>
        <v>0</v>
      </c>
      <c r="S359" s="1">
        <v>343</v>
      </c>
      <c r="T359" s="1"/>
      <c r="U359" s="1"/>
      <c r="V359" s="1"/>
      <c r="W359" s="1"/>
      <c r="X359" s="1"/>
      <c r="Y359" s="1"/>
      <c r="Z359" s="1"/>
      <c r="AA359" s="5"/>
    </row>
    <row r="360" spans="1:27" x14ac:dyDescent="0.3">
      <c r="A360" s="40"/>
      <c r="B360" s="33" t="s">
        <v>3</v>
      </c>
      <c r="C360" s="34">
        <v>355</v>
      </c>
      <c r="D360" s="19" t="s">
        <v>1</v>
      </c>
      <c r="E360" s="14">
        <v>282</v>
      </c>
      <c r="F360" s="1" t="s">
        <v>35</v>
      </c>
      <c r="G360" s="1"/>
      <c r="H360" s="1"/>
      <c r="I360" s="1"/>
      <c r="J360" s="1"/>
      <c r="K360" s="1"/>
      <c r="L360" s="1">
        <v>1</v>
      </c>
      <c r="M360" s="1"/>
      <c r="N360" s="1">
        <f t="shared" si="373"/>
        <v>0</v>
      </c>
      <c r="O360" s="1"/>
      <c r="P360" s="1"/>
      <c r="Q360" s="1">
        <f t="shared" si="396"/>
        <v>0.60815602836879434</v>
      </c>
      <c r="R360" s="1">
        <f t="shared" si="397"/>
        <v>0</v>
      </c>
      <c r="S360" s="1">
        <v>343</v>
      </c>
      <c r="T360" s="1"/>
      <c r="U360" s="1"/>
      <c r="V360" s="1"/>
      <c r="W360" s="1"/>
      <c r="X360" s="1"/>
      <c r="Y360" s="1"/>
      <c r="Z360" s="1"/>
      <c r="AA360" s="5"/>
    </row>
    <row r="361" spans="1:27" x14ac:dyDescent="0.3">
      <c r="A361" s="40"/>
      <c r="B361" s="33"/>
      <c r="C361" s="34"/>
      <c r="D361" s="20" t="s">
        <v>2</v>
      </c>
      <c r="E361" s="16">
        <v>315</v>
      </c>
      <c r="F361" s="1">
        <v>1</v>
      </c>
      <c r="G361" s="1"/>
      <c r="H361" s="1">
        <v>-5</v>
      </c>
      <c r="I361" s="1">
        <v>-18</v>
      </c>
      <c r="J361" s="1"/>
      <c r="K361" s="1">
        <v>220</v>
      </c>
      <c r="L361" s="1">
        <v>1</v>
      </c>
      <c r="M361" s="1"/>
      <c r="N361" s="1">
        <f t="shared" si="373"/>
        <v>495</v>
      </c>
      <c r="O361" s="1">
        <v>-18</v>
      </c>
      <c r="P361" s="1">
        <v>770</v>
      </c>
      <c r="Q361" s="1">
        <f t="shared" si="396"/>
        <v>0.5444444444444444</v>
      </c>
      <c r="R361" s="1">
        <f t="shared" si="397"/>
        <v>550</v>
      </c>
      <c r="S361" s="1">
        <v>343</v>
      </c>
      <c r="T361" s="1"/>
      <c r="U361" s="1">
        <f t="shared" ref="U361" si="434">L361/I361</f>
        <v>-5.5555555555555552E-2</v>
      </c>
      <c r="V361" s="1">
        <f t="shared" ref="V361" si="435">ABS((U361-1)/(U361+1))</f>
        <v>1.1176470588235294</v>
      </c>
      <c r="W361" s="1">
        <f t="shared" ref="W361" si="436">ABS(4/(U361+(1/U361)+2))</f>
        <v>0.2491349480968858</v>
      </c>
      <c r="X361" s="1">
        <f t="shared" ref="X361" si="437">ABS(1-ABS(V361)^2)</f>
        <v>0.24913494809688586</v>
      </c>
      <c r="Y361" s="1"/>
      <c r="Z361" s="1"/>
      <c r="AA361" s="5"/>
    </row>
    <row r="362" spans="1:27" ht="15" thickBot="1" x14ac:dyDescent="0.35">
      <c r="A362" s="40"/>
      <c r="B362" s="35"/>
      <c r="C362" s="36"/>
      <c r="D362" s="21" t="s">
        <v>3</v>
      </c>
      <c r="E362" s="18">
        <v>355</v>
      </c>
      <c r="F362" s="1">
        <v>1</v>
      </c>
      <c r="G362" s="1"/>
      <c r="H362" s="1"/>
      <c r="I362" s="1"/>
      <c r="J362" s="1"/>
      <c r="K362" s="1"/>
      <c r="L362" s="1">
        <v>1</v>
      </c>
      <c r="M362" s="1"/>
      <c r="N362" s="1">
        <f t="shared" si="373"/>
        <v>0</v>
      </c>
      <c r="O362" s="1"/>
      <c r="P362" s="1"/>
      <c r="Q362" s="1">
        <f t="shared" si="396"/>
        <v>0.4830985915492958</v>
      </c>
      <c r="R362" s="1">
        <f t="shared" si="397"/>
        <v>0</v>
      </c>
      <c r="S362" s="1">
        <v>343</v>
      </c>
      <c r="T362" s="1"/>
      <c r="U362" s="1"/>
      <c r="V362" s="1"/>
      <c r="W362" s="1"/>
      <c r="X362" s="1"/>
      <c r="Y362" s="1"/>
      <c r="Z362" s="1"/>
      <c r="AA362" s="5"/>
    </row>
    <row r="363" spans="1:27" x14ac:dyDescent="0.3">
      <c r="A363" s="40"/>
      <c r="B363" s="37" t="s">
        <v>1</v>
      </c>
      <c r="C363" s="38">
        <v>355</v>
      </c>
      <c r="D363" s="19" t="s">
        <v>1</v>
      </c>
      <c r="E363" s="14">
        <v>355</v>
      </c>
      <c r="F363" s="1" t="s">
        <v>35</v>
      </c>
      <c r="G363" s="1"/>
      <c r="H363" s="1"/>
      <c r="I363" s="1"/>
      <c r="J363" s="1"/>
      <c r="K363" s="1"/>
      <c r="L363" s="1">
        <v>1</v>
      </c>
      <c r="M363" s="1"/>
      <c r="N363" s="1">
        <f t="shared" ref="N363:N426" si="438">((P363-K363)/2)+K363</f>
        <v>0</v>
      </c>
      <c r="O363" s="1"/>
      <c r="P363" s="1"/>
      <c r="Q363" s="1">
        <f t="shared" si="396"/>
        <v>0.4830985915492958</v>
      </c>
      <c r="R363" s="1">
        <f t="shared" si="397"/>
        <v>0</v>
      </c>
      <c r="S363" s="1">
        <v>343</v>
      </c>
      <c r="T363" s="1"/>
      <c r="U363" s="1"/>
      <c r="V363" s="1"/>
      <c r="W363" s="1"/>
      <c r="X363" s="1"/>
      <c r="Y363" s="1"/>
      <c r="Z363" s="1"/>
      <c r="AA363" s="5"/>
    </row>
    <row r="364" spans="1:27" x14ac:dyDescent="0.3">
      <c r="A364" s="40"/>
      <c r="B364" s="33"/>
      <c r="C364" s="34"/>
      <c r="D364" s="20" t="s">
        <v>2</v>
      </c>
      <c r="E364" s="16">
        <v>400</v>
      </c>
      <c r="F364" s="1">
        <v>1</v>
      </c>
      <c r="G364" s="1"/>
      <c r="H364" s="1">
        <v>-5</v>
      </c>
      <c r="I364" s="1">
        <v>-16</v>
      </c>
      <c r="J364" s="1"/>
      <c r="K364" s="1">
        <v>146</v>
      </c>
      <c r="L364" s="1">
        <v>1</v>
      </c>
      <c r="M364" s="1"/>
      <c r="N364" s="1">
        <f t="shared" si="438"/>
        <v>363</v>
      </c>
      <c r="O364" s="1">
        <v>-16</v>
      </c>
      <c r="P364" s="1">
        <v>580</v>
      </c>
      <c r="Q364" s="1">
        <f t="shared" si="396"/>
        <v>0.42875000000000002</v>
      </c>
      <c r="R364" s="1">
        <f t="shared" si="397"/>
        <v>434</v>
      </c>
      <c r="S364" s="1">
        <v>343</v>
      </c>
      <c r="T364" s="1"/>
      <c r="U364" s="1">
        <f t="shared" ref="U364" si="439">L364/I364</f>
        <v>-6.25E-2</v>
      </c>
      <c r="V364" s="1">
        <f t="shared" ref="V364" si="440">ABS((U364-1)/(U364+1))</f>
        <v>1.1333333333333333</v>
      </c>
      <c r="W364" s="1">
        <f t="shared" ref="W364:W415" si="441">ABS(4/(U364+(1/U364)+2))</f>
        <v>0.28444444444444444</v>
      </c>
      <c r="X364" s="1">
        <f t="shared" ref="X364" si="442">ABS(1-ABS(V364)^2)</f>
        <v>0.28444444444444428</v>
      </c>
      <c r="Y364" s="1"/>
      <c r="Z364" s="1"/>
      <c r="AA364" s="5"/>
    </row>
    <row r="365" spans="1:27" ht="15" thickBot="1" x14ac:dyDescent="0.35">
      <c r="A365" s="40"/>
      <c r="B365" s="33"/>
      <c r="C365" s="34"/>
      <c r="D365" s="21" t="s">
        <v>3</v>
      </c>
      <c r="E365" s="18">
        <v>447</v>
      </c>
      <c r="F365" s="1">
        <v>1</v>
      </c>
      <c r="G365" s="1"/>
      <c r="H365" s="1"/>
      <c r="I365" s="1"/>
      <c r="J365" s="1"/>
      <c r="K365" s="1"/>
      <c r="L365" s="1">
        <v>1</v>
      </c>
      <c r="M365" s="1"/>
      <c r="N365" s="1">
        <f t="shared" si="438"/>
        <v>0</v>
      </c>
      <c r="O365" s="1"/>
      <c r="P365" s="1"/>
      <c r="Q365" s="1">
        <f t="shared" si="396"/>
        <v>0.38366890380313201</v>
      </c>
      <c r="R365" s="1">
        <f t="shared" si="397"/>
        <v>0</v>
      </c>
      <c r="S365" s="1">
        <v>343</v>
      </c>
      <c r="T365" s="1"/>
      <c r="U365" s="1"/>
      <c r="V365" s="1"/>
      <c r="W365" s="1"/>
      <c r="X365" s="1"/>
      <c r="Y365" s="1"/>
      <c r="Z365" s="1"/>
      <c r="AA365" s="5"/>
    </row>
    <row r="366" spans="1:27" x14ac:dyDescent="0.3">
      <c r="A366" s="40"/>
      <c r="B366" s="33" t="s">
        <v>2</v>
      </c>
      <c r="C366" s="34">
        <v>500</v>
      </c>
      <c r="D366" s="19" t="s">
        <v>1</v>
      </c>
      <c r="E366" s="14">
        <v>447</v>
      </c>
      <c r="F366" s="1" t="s">
        <v>35</v>
      </c>
      <c r="G366" s="1"/>
      <c r="H366" s="1"/>
      <c r="I366" s="1"/>
      <c r="J366" s="1"/>
      <c r="K366" s="1"/>
      <c r="L366" s="1">
        <v>1</v>
      </c>
      <c r="M366" s="1"/>
      <c r="N366" s="1">
        <f t="shared" si="438"/>
        <v>0</v>
      </c>
      <c r="O366" s="1"/>
      <c r="P366" s="1"/>
      <c r="Q366" s="1">
        <f t="shared" si="396"/>
        <v>0.38366890380313201</v>
      </c>
      <c r="R366" s="1">
        <f t="shared" si="397"/>
        <v>0</v>
      </c>
      <c r="S366" s="1">
        <v>343</v>
      </c>
      <c r="T366" s="1"/>
      <c r="U366" s="1"/>
      <c r="V366" s="1"/>
      <c r="W366" s="1"/>
      <c r="X366" s="1"/>
      <c r="Y366" s="1"/>
      <c r="Z366" s="1"/>
      <c r="AA366" s="5"/>
    </row>
    <row r="367" spans="1:27" x14ac:dyDescent="0.3">
      <c r="A367" s="40"/>
      <c r="B367" s="33"/>
      <c r="C367" s="34"/>
      <c r="D367" s="20" t="s">
        <v>2</v>
      </c>
      <c r="E367" s="16">
        <v>500</v>
      </c>
      <c r="F367" s="1">
        <v>1</v>
      </c>
      <c r="G367" s="1"/>
      <c r="H367" s="1">
        <v>-5</v>
      </c>
      <c r="I367" s="1">
        <v>-8</v>
      </c>
      <c r="J367" s="1"/>
      <c r="K367" s="1">
        <v>128</v>
      </c>
      <c r="L367" s="1">
        <v>1</v>
      </c>
      <c r="M367" s="1"/>
      <c r="N367" s="1">
        <f t="shared" si="438"/>
        <v>298</v>
      </c>
      <c r="O367" s="1">
        <v>-7.5</v>
      </c>
      <c r="P367" s="1">
        <v>468</v>
      </c>
      <c r="Q367" s="1">
        <f t="shared" si="396"/>
        <v>0.34300000000000003</v>
      </c>
      <c r="R367" s="1">
        <f t="shared" si="397"/>
        <v>340</v>
      </c>
      <c r="S367" s="1">
        <v>343</v>
      </c>
      <c r="T367" s="1"/>
      <c r="U367" s="1">
        <f t="shared" ref="U367" si="443">L367/I367</f>
        <v>-0.125</v>
      </c>
      <c r="V367" s="1">
        <f t="shared" ref="V367:V403" si="444">ABS((U367-1)/(U367+1))</f>
        <v>1.2857142857142858</v>
      </c>
      <c r="W367" s="1">
        <f t="shared" ref="W367:W418" si="445">ABS(4/(U367+(1/U367)+2))</f>
        <v>0.65306122448979587</v>
      </c>
      <c r="X367" s="1">
        <f t="shared" ref="X367" si="446">ABS(1-ABS(V367)^2)</f>
        <v>0.6530612244897962</v>
      </c>
      <c r="Y367" s="1"/>
      <c r="Z367" s="1"/>
      <c r="AA367" s="5"/>
    </row>
    <row r="368" spans="1:27" ht="15" thickBot="1" x14ac:dyDescent="0.35">
      <c r="A368" s="40"/>
      <c r="B368" s="33"/>
      <c r="C368" s="34"/>
      <c r="D368" s="21" t="s">
        <v>3</v>
      </c>
      <c r="E368" s="18">
        <v>562</v>
      </c>
      <c r="F368" s="1">
        <v>1</v>
      </c>
      <c r="G368" s="1"/>
      <c r="H368" s="1"/>
      <c r="I368" s="1"/>
      <c r="J368" s="1"/>
      <c r="K368" s="1"/>
      <c r="L368" s="1">
        <v>1</v>
      </c>
      <c r="M368" s="1"/>
      <c r="N368" s="1">
        <f t="shared" si="438"/>
        <v>0</v>
      </c>
      <c r="O368" s="1"/>
      <c r="P368" s="1"/>
      <c r="Q368" s="1">
        <f t="shared" si="396"/>
        <v>0.30516014234875444</v>
      </c>
      <c r="R368" s="1">
        <f t="shared" si="397"/>
        <v>0</v>
      </c>
      <c r="S368" s="1">
        <v>343</v>
      </c>
      <c r="T368" s="1"/>
      <c r="U368" s="1"/>
      <c r="V368" s="1"/>
      <c r="W368" s="1"/>
      <c r="X368" s="1"/>
      <c r="Y368" s="1"/>
      <c r="Z368" s="1"/>
      <c r="AA368" s="5"/>
    </row>
    <row r="369" spans="1:27" x14ac:dyDescent="0.3">
      <c r="A369" s="40"/>
      <c r="B369" s="33" t="s">
        <v>3</v>
      </c>
      <c r="C369" s="34">
        <v>710</v>
      </c>
      <c r="D369" s="19" t="s">
        <v>1</v>
      </c>
      <c r="E369" s="14">
        <v>562</v>
      </c>
      <c r="F369" s="1" t="s">
        <v>35</v>
      </c>
      <c r="G369" s="1"/>
      <c r="H369" s="1"/>
      <c r="I369" s="1"/>
      <c r="J369" s="1"/>
      <c r="K369" s="1"/>
      <c r="L369" s="1">
        <v>1</v>
      </c>
      <c r="M369" s="1"/>
      <c r="N369" s="1">
        <f t="shared" si="438"/>
        <v>0</v>
      </c>
      <c r="O369" s="1"/>
      <c r="P369" s="1"/>
      <c r="Q369" s="1">
        <f t="shared" si="396"/>
        <v>0.30516014234875444</v>
      </c>
      <c r="R369" s="1">
        <f t="shared" si="397"/>
        <v>0</v>
      </c>
      <c r="S369" s="1">
        <v>343</v>
      </c>
      <c r="T369" s="1"/>
      <c r="U369" s="1"/>
      <c r="V369" s="1"/>
      <c r="W369" s="1"/>
      <c r="X369" s="1"/>
      <c r="Y369" s="1"/>
      <c r="Z369" s="1"/>
      <c r="AA369" s="5"/>
    </row>
    <row r="370" spans="1:27" x14ac:dyDescent="0.3">
      <c r="A370" s="40"/>
      <c r="B370" s="33"/>
      <c r="C370" s="34"/>
      <c r="D370" s="20" t="s">
        <v>2</v>
      </c>
      <c r="E370" s="16">
        <v>630</v>
      </c>
      <c r="F370" s="1">
        <v>1</v>
      </c>
      <c r="G370" s="1"/>
      <c r="H370" s="1">
        <v>-5</v>
      </c>
      <c r="I370" s="1">
        <v>-7</v>
      </c>
      <c r="J370" s="1"/>
      <c r="K370" s="1">
        <v>104</v>
      </c>
      <c r="L370" s="1">
        <v>1</v>
      </c>
      <c r="M370" s="1"/>
      <c r="N370" s="1">
        <f t="shared" si="438"/>
        <v>239.5</v>
      </c>
      <c r="O370" s="1">
        <v>-7</v>
      </c>
      <c r="P370" s="1">
        <v>375</v>
      </c>
      <c r="Q370" s="1">
        <f t="shared" si="396"/>
        <v>0.2722222222222222</v>
      </c>
      <c r="R370" s="1">
        <f t="shared" si="397"/>
        <v>271</v>
      </c>
      <c r="S370" s="1">
        <v>343</v>
      </c>
      <c r="T370" s="1"/>
      <c r="U370" s="1">
        <f t="shared" ref="U370" si="447">L370/I370</f>
        <v>-0.14285714285714285</v>
      </c>
      <c r="V370" s="1">
        <f t="shared" ref="V370:V406" si="448">ABS((U370-1)/(U370+1))</f>
        <v>1.3333333333333333</v>
      </c>
      <c r="W370" s="1">
        <f t="shared" ref="W370:W421" si="449">ABS(4/(U370+(1/U370)+2))</f>
        <v>0.77777777777777768</v>
      </c>
      <c r="X370" s="1">
        <f t="shared" ref="X370" si="450">ABS(1-ABS(V370)^2)</f>
        <v>0.77777777777777768</v>
      </c>
      <c r="Y370" s="1"/>
      <c r="Z370" s="1"/>
      <c r="AA370" s="5"/>
    </row>
    <row r="371" spans="1:27" ht="15" thickBot="1" x14ac:dyDescent="0.35">
      <c r="A371" s="40"/>
      <c r="B371" s="35"/>
      <c r="C371" s="36"/>
      <c r="D371" s="21" t="s">
        <v>3</v>
      </c>
      <c r="E371" s="18">
        <v>708</v>
      </c>
      <c r="F371" s="1">
        <v>1</v>
      </c>
      <c r="G371" s="1"/>
      <c r="H371" s="1"/>
      <c r="I371" s="1"/>
      <c r="J371" s="1"/>
      <c r="K371" s="1"/>
      <c r="L371" s="1">
        <v>1</v>
      </c>
      <c r="M371" s="1"/>
      <c r="N371" s="1">
        <f t="shared" si="438"/>
        <v>0</v>
      </c>
      <c r="O371" s="1"/>
      <c r="P371" s="1"/>
      <c r="Q371" s="1">
        <f t="shared" si="396"/>
        <v>0.2422316384180791</v>
      </c>
      <c r="R371" s="1">
        <f t="shared" si="397"/>
        <v>0</v>
      </c>
      <c r="S371" s="1">
        <v>343</v>
      </c>
      <c r="T371" s="1"/>
      <c r="U371" s="1"/>
      <c r="V371" s="1"/>
      <c r="W371" s="1"/>
      <c r="X371" s="1"/>
      <c r="Y371" s="1"/>
      <c r="Z371" s="1"/>
      <c r="AA371" s="5"/>
    </row>
    <row r="372" spans="1:27" x14ac:dyDescent="0.3">
      <c r="A372" s="40"/>
      <c r="B372" s="37" t="s">
        <v>1</v>
      </c>
      <c r="C372" s="38">
        <v>710</v>
      </c>
      <c r="D372" s="19" t="s">
        <v>1</v>
      </c>
      <c r="E372" s="14">
        <v>708</v>
      </c>
      <c r="F372" s="1" t="s">
        <v>35</v>
      </c>
      <c r="G372" s="1"/>
      <c r="H372" s="1"/>
      <c r="I372" s="1"/>
      <c r="J372" s="1"/>
      <c r="K372" s="1"/>
      <c r="L372" s="1">
        <v>1</v>
      </c>
      <c r="M372" s="1"/>
      <c r="N372" s="1">
        <f t="shared" si="438"/>
        <v>0</v>
      </c>
      <c r="O372" s="1"/>
      <c r="P372" s="1"/>
      <c r="Q372" s="1">
        <f t="shared" si="396"/>
        <v>0.2422316384180791</v>
      </c>
      <c r="R372" s="1">
        <f t="shared" si="397"/>
        <v>0</v>
      </c>
      <c r="S372" s="1">
        <v>343</v>
      </c>
      <c r="T372" s="1"/>
      <c r="U372" s="1"/>
      <c r="V372" s="1"/>
      <c r="W372" s="1"/>
      <c r="X372" s="1"/>
      <c r="Y372" s="1"/>
      <c r="Z372" s="1"/>
      <c r="AA372" s="5"/>
    </row>
    <row r="373" spans="1:27" x14ac:dyDescent="0.3">
      <c r="A373" s="40"/>
      <c r="B373" s="33"/>
      <c r="C373" s="34"/>
      <c r="D373" s="20" t="s">
        <v>2</v>
      </c>
      <c r="E373" s="16">
        <v>800</v>
      </c>
      <c r="F373" s="1">
        <v>1</v>
      </c>
      <c r="G373" s="1"/>
      <c r="H373" s="1">
        <v>-5</v>
      </c>
      <c r="I373" s="1">
        <v>-6</v>
      </c>
      <c r="J373" s="1"/>
      <c r="K373" s="1">
        <v>80</v>
      </c>
      <c r="L373" s="1">
        <v>1</v>
      </c>
      <c r="M373" s="1"/>
      <c r="N373" s="1">
        <f t="shared" si="438"/>
        <v>186.5</v>
      </c>
      <c r="O373" s="1">
        <v>-6</v>
      </c>
      <c r="P373" s="1">
        <v>293</v>
      </c>
      <c r="Q373" s="1">
        <f t="shared" si="396"/>
        <v>0.21437500000000001</v>
      </c>
      <c r="R373" s="1">
        <f t="shared" si="397"/>
        <v>213</v>
      </c>
      <c r="S373" s="1">
        <v>343</v>
      </c>
      <c r="T373" s="1"/>
      <c r="U373" s="1">
        <f t="shared" ref="U373" si="451">L373/I373</f>
        <v>-0.16666666666666666</v>
      </c>
      <c r="V373" s="1">
        <f t="shared" ref="V373:V409" si="452">ABS((U373-1)/(U373+1))</f>
        <v>1.4000000000000001</v>
      </c>
      <c r="W373" s="1">
        <f t="shared" ref="W373:W424" si="453">ABS(4/(U373+(1/U373)+2))</f>
        <v>0.96</v>
      </c>
      <c r="X373" s="1">
        <f t="shared" ref="X373" si="454">ABS(1-ABS(V373)^2)</f>
        <v>0.96000000000000041</v>
      </c>
      <c r="Y373" s="1"/>
      <c r="Z373" s="1"/>
      <c r="AA373" s="5"/>
    </row>
    <row r="374" spans="1:27" ht="15" thickBot="1" x14ac:dyDescent="0.35">
      <c r="A374" s="40"/>
      <c r="B374" s="33"/>
      <c r="C374" s="34"/>
      <c r="D374" s="21" t="s">
        <v>3</v>
      </c>
      <c r="E374" s="18">
        <v>891</v>
      </c>
      <c r="F374" s="1">
        <v>1</v>
      </c>
      <c r="G374" s="1"/>
      <c r="H374" s="1"/>
      <c r="I374" s="1"/>
      <c r="J374" s="1"/>
      <c r="K374" s="1"/>
      <c r="L374" s="1">
        <v>1</v>
      </c>
      <c r="M374" s="1"/>
      <c r="N374" s="1">
        <f t="shared" si="438"/>
        <v>0</v>
      </c>
      <c r="O374" s="1"/>
      <c r="P374" s="1"/>
      <c r="Q374" s="1">
        <f t="shared" si="396"/>
        <v>0.19248035914702583</v>
      </c>
      <c r="R374" s="1">
        <f t="shared" si="397"/>
        <v>0</v>
      </c>
      <c r="S374" s="1">
        <v>343</v>
      </c>
      <c r="T374" s="1"/>
      <c r="U374" s="1"/>
      <c r="V374" s="1"/>
      <c r="W374" s="1"/>
      <c r="X374" s="1"/>
      <c r="Y374" s="1"/>
      <c r="Z374" s="1"/>
      <c r="AA374" s="5"/>
    </row>
    <row r="375" spans="1:27" x14ac:dyDescent="0.3">
      <c r="A375" s="40"/>
      <c r="B375" s="33" t="s">
        <v>2</v>
      </c>
      <c r="C375" s="34">
        <v>1000</v>
      </c>
      <c r="D375" s="19" t="s">
        <v>1</v>
      </c>
      <c r="E375" s="14">
        <v>891</v>
      </c>
      <c r="F375" s="1" t="s">
        <v>35</v>
      </c>
      <c r="G375" s="1"/>
      <c r="H375" s="1"/>
      <c r="I375" s="1"/>
      <c r="J375" s="1"/>
      <c r="K375" s="1"/>
      <c r="L375" s="1">
        <v>1</v>
      </c>
      <c r="M375" s="1"/>
      <c r="N375" s="1">
        <f t="shared" si="438"/>
        <v>0</v>
      </c>
      <c r="O375" s="1"/>
      <c r="P375" s="1"/>
      <c r="Q375" s="1">
        <f t="shared" si="396"/>
        <v>0.19248035914702583</v>
      </c>
      <c r="R375" s="1">
        <f t="shared" si="397"/>
        <v>0</v>
      </c>
      <c r="S375" s="1">
        <v>343</v>
      </c>
      <c r="T375" s="1"/>
      <c r="U375" s="1"/>
      <c r="V375" s="1"/>
      <c r="W375" s="1"/>
      <c r="X375" s="1"/>
      <c r="Y375" s="1"/>
      <c r="Z375" s="1"/>
      <c r="AA375" s="5"/>
    </row>
    <row r="376" spans="1:27" x14ac:dyDescent="0.3">
      <c r="A376" s="40"/>
      <c r="B376" s="33"/>
      <c r="C376" s="34"/>
      <c r="D376" s="20" t="s">
        <v>2</v>
      </c>
      <c r="E376" s="16">
        <v>1000</v>
      </c>
      <c r="F376" s="1">
        <v>1</v>
      </c>
      <c r="G376" s="1"/>
      <c r="H376" s="1">
        <v>-5</v>
      </c>
      <c r="I376" s="1">
        <v>-6</v>
      </c>
      <c r="J376" s="1"/>
      <c r="K376" s="1">
        <v>68</v>
      </c>
      <c r="L376" s="1">
        <v>1</v>
      </c>
      <c r="M376" s="1"/>
      <c r="N376" s="1">
        <f t="shared" si="438"/>
        <v>153</v>
      </c>
      <c r="O376" s="1">
        <v>-6</v>
      </c>
      <c r="P376" s="1">
        <v>238</v>
      </c>
      <c r="Q376" s="1">
        <f t="shared" si="396"/>
        <v>0.17150000000000001</v>
      </c>
      <c r="R376" s="1">
        <f>P376-K376</f>
        <v>170</v>
      </c>
      <c r="S376" s="1">
        <v>343</v>
      </c>
      <c r="T376" s="1"/>
      <c r="U376" s="1">
        <f t="shared" ref="U376" si="455">L376/I376</f>
        <v>-0.16666666666666666</v>
      </c>
      <c r="V376" s="1">
        <f t="shared" ref="V376:V412" si="456">ABS((U376-1)/(U376+1))</f>
        <v>1.4000000000000001</v>
      </c>
      <c r="W376" s="1">
        <f t="shared" ref="W376:W427" si="457">ABS(4/(U376+(1/U376)+2))</f>
        <v>0.96</v>
      </c>
      <c r="X376" s="1">
        <f t="shared" ref="X376" si="458">ABS(1-ABS(V376)^2)</f>
        <v>0.96000000000000041</v>
      </c>
      <c r="Y376" s="1"/>
      <c r="Z376" s="1"/>
      <c r="AA376" s="5"/>
    </row>
    <row r="377" spans="1:27" ht="15" thickBot="1" x14ac:dyDescent="0.35">
      <c r="A377" s="40"/>
      <c r="B377" s="33"/>
      <c r="C377" s="34"/>
      <c r="D377" s="21" t="s">
        <v>3</v>
      </c>
      <c r="E377" s="18">
        <v>1122</v>
      </c>
      <c r="F377" s="1">
        <v>1</v>
      </c>
      <c r="G377" s="1"/>
      <c r="H377" s="1"/>
      <c r="I377" s="1"/>
      <c r="J377" s="1"/>
      <c r="K377" s="1"/>
      <c r="L377" s="1">
        <v>1</v>
      </c>
      <c r="M377" s="1"/>
      <c r="N377" s="1">
        <f t="shared" si="438"/>
        <v>0</v>
      </c>
      <c r="O377" s="1"/>
      <c r="P377" s="1"/>
      <c r="Q377" s="1">
        <f t="shared" si="396"/>
        <v>0.15285204991087345</v>
      </c>
      <c r="R377" s="1">
        <f t="shared" si="397"/>
        <v>0</v>
      </c>
      <c r="S377" s="1">
        <v>343</v>
      </c>
      <c r="T377" s="1"/>
      <c r="U377" s="1"/>
      <c r="V377" s="1"/>
      <c r="W377" s="1"/>
      <c r="X377" s="1"/>
      <c r="Y377" s="1"/>
      <c r="Z377" s="1"/>
      <c r="AA377" s="5"/>
    </row>
    <row r="378" spans="1:27" x14ac:dyDescent="0.3">
      <c r="A378" s="40"/>
      <c r="B378" s="33" t="s">
        <v>3</v>
      </c>
      <c r="C378" s="34">
        <v>1420</v>
      </c>
      <c r="D378" s="13" t="s">
        <v>1</v>
      </c>
      <c r="E378" s="14">
        <v>1122</v>
      </c>
      <c r="F378" s="1" t="s">
        <v>35</v>
      </c>
      <c r="G378" s="1"/>
      <c r="H378" s="1"/>
      <c r="I378" s="1"/>
      <c r="J378" s="1"/>
      <c r="K378" s="1"/>
      <c r="L378" s="1">
        <v>1</v>
      </c>
      <c r="M378" s="1"/>
      <c r="N378" s="1">
        <f t="shared" si="438"/>
        <v>0</v>
      </c>
      <c r="O378" s="1"/>
      <c r="P378" s="1"/>
      <c r="Q378" s="1">
        <f t="shared" si="396"/>
        <v>0.15285204991087345</v>
      </c>
      <c r="R378" s="1">
        <f t="shared" si="397"/>
        <v>0</v>
      </c>
      <c r="S378" s="1">
        <v>343</v>
      </c>
      <c r="T378" s="1"/>
      <c r="U378" s="1"/>
      <c r="V378" s="1"/>
      <c r="W378" s="1"/>
      <c r="X378" s="1"/>
      <c r="Y378" s="1"/>
      <c r="Z378" s="1"/>
      <c r="AA378" s="5"/>
    </row>
    <row r="379" spans="1:27" x14ac:dyDescent="0.3">
      <c r="A379" s="40"/>
      <c r="B379" s="33"/>
      <c r="C379" s="34"/>
      <c r="D379" s="15" t="s">
        <v>2</v>
      </c>
      <c r="E379" s="16">
        <v>1250</v>
      </c>
      <c r="F379" s="1">
        <v>-5</v>
      </c>
      <c r="G379" s="1"/>
      <c r="H379" s="1">
        <v>-5</v>
      </c>
      <c r="I379" s="1">
        <v>-5.5</v>
      </c>
      <c r="J379" s="1"/>
      <c r="K379" s="1">
        <v>57</v>
      </c>
      <c r="L379" s="1">
        <v>1</v>
      </c>
      <c r="M379" s="1"/>
      <c r="N379" s="1">
        <f t="shared" si="438"/>
        <v>124</v>
      </c>
      <c r="O379" s="1">
        <v>-5.5</v>
      </c>
      <c r="P379" s="1">
        <v>191</v>
      </c>
      <c r="Q379" s="1">
        <f t="shared" si="396"/>
        <v>0.13719999999999999</v>
      </c>
      <c r="R379" s="1">
        <f t="shared" si="397"/>
        <v>134</v>
      </c>
      <c r="S379" s="1">
        <v>343</v>
      </c>
      <c r="T379" s="1"/>
      <c r="U379" s="1">
        <f t="shared" ref="U379" si="459">L379/I379</f>
        <v>-0.18181818181818182</v>
      </c>
      <c r="V379" s="1">
        <f t="shared" ref="V379:V415" si="460">ABS((U379-1)/(U379+1))</f>
        <v>1.4444444444444446</v>
      </c>
      <c r="W379" s="1">
        <f t="shared" ref="W379:W430" si="461">ABS(4/(U379+(1/U379)+2))</f>
        <v>1.0864197530864197</v>
      </c>
      <c r="X379" s="1">
        <f t="shared" ref="X379" si="462">ABS(1-ABS(V379)^2)</f>
        <v>1.0864197530864201</v>
      </c>
      <c r="Y379" s="1"/>
      <c r="Z379" s="1"/>
      <c r="AA379" s="5"/>
    </row>
    <row r="380" spans="1:27" ht="15" thickBot="1" x14ac:dyDescent="0.35">
      <c r="A380" s="41"/>
      <c r="B380" s="35"/>
      <c r="C380" s="36"/>
      <c r="D380" s="17" t="s">
        <v>3</v>
      </c>
      <c r="E380" s="18">
        <v>1413</v>
      </c>
      <c r="F380" s="1">
        <v>1</v>
      </c>
      <c r="G380" s="65"/>
      <c r="H380" s="24"/>
      <c r="I380" s="24"/>
      <c r="J380" s="24"/>
      <c r="K380" s="24"/>
      <c r="L380" s="1">
        <v>1</v>
      </c>
      <c r="M380" s="1"/>
      <c r="N380" s="1">
        <f t="shared" si="438"/>
        <v>0</v>
      </c>
      <c r="O380" s="24"/>
      <c r="P380" s="24"/>
      <c r="Q380" s="24">
        <f t="shared" si="396"/>
        <v>0.1213729653220099</v>
      </c>
      <c r="R380" s="24">
        <f t="shared" si="397"/>
        <v>0</v>
      </c>
      <c r="S380" s="1">
        <v>343</v>
      </c>
      <c r="T380" s="24"/>
      <c r="U380" s="1"/>
      <c r="V380" s="1"/>
      <c r="W380" s="1"/>
      <c r="X380" s="1"/>
      <c r="Y380" s="24"/>
      <c r="Z380" s="24"/>
      <c r="AA380" s="7"/>
    </row>
    <row r="381" spans="1:27" x14ac:dyDescent="0.3">
      <c r="A381" s="39" t="s">
        <v>31</v>
      </c>
      <c r="B381" s="37" t="s">
        <v>1</v>
      </c>
      <c r="C381" s="38">
        <v>11</v>
      </c>
      <c r="D381" s="13" t="s">
        <v>1</v>
      </c>
      <c r="E381" s="14">
        <v>11.2</v>
      </c>
      <c r="F381" s="1">
        <v>1</v>
      </c>
      <c r="G381" s="1"/>
      <c r="H381" s="1"/>
      <c r="I381" s="11"/>
      <c r="J381" s="11"/>
      <c r="K381" s="23"/>
      <c r="L381" s="1">
        <v>1</v>
      </c>
      <c r="M381" s="1"/>
      <c r="N381" s="1">
        <f t="shared" si="438"/>
        <v>0</v>
      </c>
      <c r="O381" s="23"/>
      <c r="P381" s="23"/>
      <c r="Q381" s="23">
        <f>(343/E381)/2</f>
        <v>15.312500000000002</v>
      </c>
      <c r="R381" s="23">
        <f>P381-K381</f>
        <v>0</v>
      </c>
      <c r="S381" s="1">
        <v>343</v>
      </c>
      <c r="T381" s="23"/>
      <c r="U381" s="1"/>
      <c r="V381" s="1"/>
      <c r="W381" s="1"/>
      <c r="X381" s="1"/>
      <c r="Y381" s="23"/>
      <c r="Z381" s="23"/>
      <c r="AA381" s="4"/>
    </row>
    <row r="382" spans="1:27" x14ac:dyDescent="0.3">
      <c r="A382" s="40"/>
      <c r="B382" s="33"/>
      <c r="C382" s="34"/>
      <c r="D382" s="15" t="s">
        <v>2</v>
      </c>
      <c r="E382" s="16">
        <v>12.5</v>
      </c>
      <c r="F382" s="1">
        <v>1</v>
      </c>
      <c r="G382" s="1"/>
      <c r="H382" s="1">
        <v>-5</v>
      </c>
      <c r="I382" s="2"/>
      <c r="J382" s="2"/>
      <c r="K382" s="1"/>
      <c r="L382" s="1">
        <v>1</v>
      </c>
      <c r="M382" s="1"/>
      <c r="N382" s="1">
        <f t="shared" si="438"/>
        <v>0</v>
      </c>
      <c r="O382" s="1"/>
      <c r="P382" s="1"/>
      <c r="Q382" s="1">
        <f t="shared" ref="Q382:Q443" si="463">(343/E382)/2</f>
        <v>13.72</v>
      </c>
      <c r="R382" s="1">
        <f t="shared" ref="R382:R443" si="464">P382-K382</f>
        <v>0</v>
      </c>
      <c r="S382" s="1">
        <v>343</v>
      </c>
      <c r="T382" s="1"/>
      <c r="U382" s="1" t="e">
        <f t="shared" ref="U382" si="465">L382/I382</f>
        <v>#DIV/0!</v>
      </c>
      <c r="V382" s="1" t="e">
        <f t="shared" ref="V382:V418" si="466">ABS((U382-1)/(U382+1))</f>
        <v>#DIV/0!</v>
      </c>
      <c r="W382" s="1" t="e">
        <f t="shared" ref="W382:W433" si="467">ABS(4/(U382+(1/U382)+2))</f>
        <v>#DIV/0!</v>
      </c>
      <c r="X382" s="1" t="e">
        <f t="shared" ref="X382" si="468">ABS(1-ABS(V382)^2)</f>
        <v>#DIV/0!</v>
      </c>
      <c r="Y382" s="1"/>
      <c r="Z382" s="1"/>
      <c r="AA382" s="5"/>
    </row>
    <row r="383" spans="1:27" ht="15" thickBot="1" x14ac:dyDescent="0.35">
      <c r="A383" s="40"/>
      <c r="B383" s="33"/>
      <c r="C383" s="34"/>
      <c r="D383" s="17" t="s">
        <v>3</v>
      </c>
      <c r="E383" s="18">
        <v>14.1</v>
      </c>
      <c r="F383" s="1">
        <v>1</v>
      </c>
      <c r="G383" s="1"/>
      <c r="H383" s="1"/>
      <c r="I383" s="2"/>
      <c r="J383" s="2"/>
      <c r="K383" s="1"/>
      <c r="L383" s="1">
        <v>1</v>
      </c>
      <c r="M383" s="1"/>
      <c r="N383" s="1">
        <f t="shared" si="438"/>
        <v>0</v>
      </c>
      <c r="O383" s="1"/>
      <c r="P383" s="1"/>
      <c r="Q383" s="1">
        <f t="shared" si="463"/>
        <v>12.163120567375886</v>
      </c>
      <c r="R383" s="1">
        <f t="shared" si="464"/>
        <v>0</v>
      </c>
      <c r="S383" s="1">
        <v>343</v>
      </c>
      <c r="T383" s="1"/>
      <c r="U383" s="1"/>
      <c r="V383" s="1"/>
      <c r="W383" s="1"/>
      <c r="X383" s="1"/>
      <c r="Y383" s="1"/>
      <c r="Z383" s="1"/>
      <c r="AA383" s="5"/>
    </row>
    <row r="384" spans="1:27" x14ac:dyDescent="0.3">
      <c r="A384" s="40"/>
      <c r="B384" s="33" t="s">
        <v>2</v>
      </c>
      <c r="C384" s="34">
        <v>16</v>
      </c>
      <c r="D384" s="13" t="s">
        <v>1</v>
      </c>
      <c r="E384" s="14">
        <v>14.1</v>
      </c>
      <c r="F384" s="1">
        <v>1</v>
      </c>
      <c r="G384" s="1"/>
      <c r="H384" s="1"/>
      <c r="I384" s="1"/>
      <c r="J384" s="1"/>
      <c r="K384" s="1"/>
      <c r="L384" s="1">
        <v>1</v>
      </c>
      <c r="M384" s="1"/>
      <c r="N384" s="1">
        <f t="shared" si="438"/>
        <v>0</v>
      </c>
      <c r="O384" s="1"/>
      <c r="P384" s="1"/>
      <c r="Q384" s="1">
        <f t="shared" si="463"/>
        <v>12.163120567375886</v>
      </c>
      <c r="R384" s="1">
        <f t="shared" si="464"/>
        <v>0</v>
      </c>
      <c r="S384" s="1">
        <v>343</v>
      </c>
      <c r="T384" s="1"/>
      <c r="U384" s="1"/>
      <c r="V384" s="1"/>
      <c r="W384" s="1"/>
      <c r="X384" s="1"/>
      <c r="Y384" s="1"/>
      <c r="Z384" s="1"/>
      <c r="AA384" s="5"/>
    </row>
    <row r="385" spans="1:27" x14ac:dyDescent="0.3">
      <c r="A385" s="40"/>
      <c r="B385" s="33"/>
      <c r="C385" s="34"/>
      <c r="D385" s="15" t="s">
        <v>2</v>
      </c>
      <c r="E385" s="16">
        <v>16</v>
      </c>
      <c r="F385" s="1">
        <v>1</v>
      </c>
      <c r="G385" s="1"/>
      <c r="H385" s="1">
        <v>-5</v>
      </c>
      <c r="I385" s="1"/>
      <c r="J385" s="1"/>
      <c r="K385" s="1"/>
      <c r="L385" s="1">
        <v>1</v>
      </c>
      <c r="M385" s="1"/>
      <c r="N385" s="1">
        <f t="shared" si="438"/>
        <v>0</v>
      </c>
      <c r="O385" s="1"/>
      <c r="P385" s="1"/>
      <c r="Q385" s="1">
        <f t="shared" si="463"/>
        <v>10.71875</v>
      </c>
      <c r="R385" s="1">
        <f t="shared" si="464"/>
        <v>0</v>
      </c>
      <c r="S385" s="1">
        <v>343</v>
      </c>
      <c r="T385" s="1"/>
      <c r="U385" s="1" t="e">
        <f t="shared" ref="U385" si="469">L385/I385</f>
        <v>#DIV/0!</v>
      </c>
      <c r="V385" s="1" t="e">
        <f t="shared" ref="V385:V421" si="470">ABS((U385-1)/(U385+1))</f>
        <v>#DIV/0!</v>
      </c>
      <c r="W385" s="1" t="e">
        <f t="shared" ref="W385:W436" si="471">ABS(4/(U385+(1/U385)+2))</f>
        <v>#DIV/0!</v>
      </c>
      <c r="X385" s="1" t="e">
        <f t="shared" ref="X385" si="472">ABS(1-ABS(V385)^2)</f>
        <v>#DIV/0!</v>
      </c>
      <c r="Y385" s="1"/>
      <c r="Z385" s="1"/>
      <c r="AA385" s="5"/>
    </row>
    <row r="386" spans="1:27" ht="15" thickBot="1" x14ac:dyDescent="0.35">
      <c r="A386" s="40"/>
      <c r="B386" s="33"/>
      <c r="C386" s="34"/>
      <c r="D386" s="17" t="s">
        <v>3</v>
      </c>
      <c r="E386" s="18">
        <v>17.8</v>
      </c>
      <c r="F386" s="1">
        <v>1</v>
      </c>
      <c r="G386" s="1"/>
      <c r="H386" s="1"/>
      <c r="I386" s="1"/>
      <c r="J386" s="1"/>
      <c r="K386" s="1"/>
      <c r="L386" s="1">
        <v>1</v>
      </c>
      <c r="M386" s="1"/>
      <c r="N386" s="1">
        <f t="shared" si="438"/>
        <v>0</v>
      </c>
      <c r="O386" s="1"/>
      <c r="P386" s="1"/>
      <c r="Q386" s="1">
        <f t="shared" si="463"/>
        <v>9.6348314606741567</v>
      </c>
      <c r="R386" s="1">
        <f t="shared" si="464"/>
        <v>0</v>
      </c>
      <c r="S386" s="1">
        <v>343</v>
      </c>
      <c r="T386" s="1"/>
      <c r="U386" s="1"/>
      <c r="V386" s="1"/>
      <c r="W386" s="1"/>
      <c r="X386" s="1"/>
      <c r="Y386" s="1"/>
      <c r="Z386" s="1"/>
      <c r="AA386" s="5"/>
    </row>
    <row r="387" spans="1:27" x14ac:dyDescent="0.3">
      <c r="A387" s="40"/>
      <c r="B387" s="33" t="s">
        <v>3</v>
      </c>
      <c r="C387" s="34">
        <v>22</v>
      </c>
      <c r="D387" s="13" t="s">
        <v>1</v>
      </c>
      <c r="E387" s="14">
        <v>17.8</v>
      </c>
      <c r="F387" s="1">
        <v>1</v>
      </c>
      <c r="G387" s="1"/>
      <c r="H387" s="1"/>
      <c r="I387" s="1"/>
      <c r="J387" s="1"/>
      <c r="K387" s="1"/>
      <c r="L387" s="1">
        <v>1</v>
      </c>
      <c r="M387" s="1"/>
      <c r="N387" s="1">
        <f t="shared" si="438"/>
        <v>0</v>
      </c>
      <c r="O387" s="1"/>
      <c r="P387" s="1"/>
      <c r="Q387" s="1">
        <f t="shared" si="463"/>
        <v>9.6348314606741567</v>
      </c>
      <c r="R387" s="1">
        <f t="shared" si="464"/>
        <v>0</v>
      </c>
      <c r="S387" s="1">
        <v>343</v>
      </c>
      <c r="T387" s="1"/>
      <c r="U387" s="1"/>
      <c r="V387" s="1"/>
      <c r="W387" s="1"/>
      <c r="X387" s="1"/>
      <c r="Y387" s="1"/>
      <c r="Z387" s="1"/>
      <c r="AA387" s="5"/>
    </row>
    <row r="388" spans="1:27" x14ac:dyDescent="0.3">
      <c r="A388" s="40"/>
      <c r="B388" s="33"/>
      <c r="C388" s="34"/>
      <c r="D388" s="15" t="s">
        <v>2</v>
      </c>
      <c r="E388" s="16">
        <v>20</v>
      </c>
      <c r="F388" s="1">
        <v>1</v>
      </c>
      <c r="G388" s="1"/>
      <c r="H388" s="1">
        <v>-5</v>
      </c>
      <c r="I388" s="1"/>
      <c r="J388" s="1"/>
      <c r="K388" s="1"/>
      <c r="L388" s="1">
        <v>1</v>
      </c>
      <c r="M388" s="1"/>
      <c r="N388" s="1">
        <f t="shared" si="438"/>
        <v>0</v>
      </c>
      <c r="O388" s="1"/>
      <c r="P388" s="1"/>
      <c r="Q388" s="1">
        <f t="shared" si="463"/>
        <v>8.5749999999999993</v>
      </c>
      <c r="R388" s="1">
        <f t="shared" si="464"/>
        <v>0</v>
      </c>
      <c r="S388" s="1">
        <v>343</v>
      </c>
      <c r="T388" s="1"/>
      <c r="U388" s="1" t="e">
        <f t="shared" ref="U388" si="473">L388/I388</f>
        <v>#DIV/0!</v>
      </c>
      <c r="V388" s="1" t="e">
        <f t="shared" ref="V388:V424" si="474">ABS((U388-1)/(U388+1))</f>
        <v>#DIV/0!</v>
      </c>
      <c r="W388" s="1" t="e">
        <f t="shared" ref="W388:W439" si="475">ABS(4/(U388+(1/U388)+2))</f>
        <v>#DIV/0!</v>
      </c>
      <c r="X388" s="1" t="e">
        <f t="shared" ref="X388" si="476">ABS(1-ABS(V388)^2)</f>
        <v>#DIV/0!</v>
      </c>
      <c r="Y388" s="1"/>
      <c r="Z388" s="1"/>
      <c r="AA388" s="5"/>
    </row>
    <row r="389" spans="1:27" ht="15" thickBot="1" x14ac:dyDescent="0.35">
      <c r="A389" s="40"/>
      <c r="B389" s="35"/>
      <c r="C389" s="36"/>
      <c r="D389" s="17" t="s">
        <v>3</v>
      </c>
      <c r="E389" s="18">
        <v>22.4</v>
      </c>
      <c r="F389" s="1">
        <v>1</v>
      </c>
      <c r="G389" s="1"/>
      <c r="H389" s="1"/>
      <c r="I389" s="1"/>
      <c r="J389" s="1"/>
      <c r="K389" s="1"/>
      <c r="L389" s="1">
        <v>1</v>
      </c>
      <c r="M389" s="1"/>
      <c r="N389" s="1">
        <f t="shared" si="438"/>
        <v>0</v>
      </c>
      <c r="O389" s="1"/>
      <c r="P389" s="1"/>
      <c r="Q389" s="1">
        <f t="shared" si="463"/>
        <v>7.6562500000000009</v>
      </c>
      <c r="R389" s="1">
        <f t="shared" si="464"/>
        <v>0</v>
      </c>
      <c r="S389" s="1">
        <v>343</v>
      </c>
      <c r="T389" s="1"/>
      <c r="U389" s="1"/>
      <c r="V389" s="1"/>
      <c r="W389" s="1"/>
      <c r="X389" s="1"/>
      <c r="Y389" s="1"/>
      <c r="Z389" s="1"/>
      <c r="AA389" s="5"/>
    </row>
    <row r="390" spans="1:27" x14ac:dyDescent="0.3">
      <c r="A390" s="40"/>
      <c r="B390" s="37" t="s">
        <v>1</v>
      </c>
      <c r="C390" s="38">
        <v>22</v>
      </c>
      <c r="D390" s="19" t="s">
        <v>1</v>
      </c>
      <c r="E390" s="14">
        <v>22.4</v>
      </c>
      <c r="F390" s="1">
        <v>1</v>
      </c>
      <c r="G390" s="1"/>
      <c r="H390" s="1"/>
      <c r="I390" s="1"/>
      <c r="J390" s="1"/>
      <c r="K390" s="1"/>
      <c r="L390" s="1">
        <v>1</v>
      </c>
      <c r="M390" s="1"/>
      <c r="N390" s="1">
        <f t="shared" si="438"/>
        <v>0</v>
      </c>
      <c r="O390" s="1"/>
      <c r="P390" s="1"/>
      <c r="Q390" s="1">
        <f t="shared" si="463"/>
        <v>7.6562500000000009</v>
      </c>
      <c r="R390" s="1">
        <f t="shared" si="464"/>
        <v>0</v>
      </c>
      <c r="S390" s="1">
        <v>343</v>
      </c>
      <c r="T390" s="1"/>
      <c r="U390" s="1"/>
      <c r="V390" s="1"/>
      <c r="W390" s="1"/>
      <c r="X390" s="1"/>
      <c r="Y390" s="1"/>
      <c r="Z390" s="1"/>
      <c r="AA390" s="5"/>
    </row>
    <row r="391" spans="1:27" x14ac:dyDescent="0.3">
      <c r="A391" s="40"/>
      <c r="B391" s="33"/>
      <c r="C391" s="34"/>
      <c r="D391" s="20" t="s">
        <v>2</v>
      </c>
      <c r="E391" s="16">
        <v>25</v>
      </c>
      <c r="F391" s="1">
        <v>1</v>
      </c>
      <c r="G391" s="1"/>
      <c r="H391" s="1">
        <v>-5</v>
      </c>
      <c r="I391" s="1"/>
      <c r="J391" s="1"/>
      <c r="K391" s="1"/>
      <c r="L391" s="1">
        <v>1</v>
      </c>
      <c r="M391" s="1"/>
      <c r="N391" s="1">
        <f t="shared" si="438"/>
        <v>0</v>
      </c>
      <c r="O391" s="1"/>
      <c r="P391" s="1"/>
      <c r="Q391" s="1">
        <f t="shared" si="463"/>
        <v>6.86</v>
      </c>
      <c r="R391" s="1">
        <f t="shared" si="464"/>
        <v>0</v>
      </c>
      <c r="S391" s="1">
        <v>343</v>
      </c>
      <c r="T391" s="1"/>
      <c r="U391" s="1" t="e">
        <f t="shared" ref="U391" si="477">L391/I391</f>
        <v>#DIV/0!</v>
      </c>
      <c r="V391" s="1" t="e">
        <f t="shared" ref="V391" si="478">ABS((U391-1)/(U391+1))</f>
        <v>#DIV/0!</v>
      </c>
      <c r="W391" s="1" t="e">
        <f t="shared" ref="W391:W442" si="479">ABS(4/(U391+(1/U391)+2))</f>
        <v>#DIV/0!</v>
      </c>
      <c r="X391" s="1" t="e">
        <f t="shared" ref="X391" si="480">ABS(1-ABS(V391)^2)</f>
        <v>#DIV/0!</v>
      </c>
      <c r="Y391" s="1"/>
      <c r="Z391" s="1"/>
      <c r="AA391" s="5"/>
    </row>
    <row r="392" spans="1:27" ht="15" thickBot="1" x14ac:dyDescent="0.35">
      <c r="A392" s="40"/>
      <c r="B392" s="33"/>
      <c r="C392" s="34"/>
      <c r="D392" s="21" t="s">
        <v>3</v>
      </c>
      <c r="E392" s="18">
        <v>28.2</v>
      </c>
      <c r="F392" s="1">
        <v>1</v>
      </c>
      <c r="G392" s="1"/>
      <c r="H392" s="1"/>
      <c r="I392" s="1"/>
      <c r="J392" s="1"/>
      <c r="K392" s="1"/>
      <c r="L392" s="1">
        <v>1</v>
      </c>
      <c r="M392" s="1"/>
      <c r="N392" s="1">
        <f t="shared" si="438"/>
        <v>0</v>
      </c>
      <c r="O392" s="1"/>
      <c r="P392" s="1"/>
      <c r="Q392" s="1">
        <f t="shared" si="463"/>
        <v>6.081560283687943</v>
      </c>
      <c r="R392" s="1">
        <f t="shared" si="464"/>
        <v>0</v>
      </c>
      <c r="S392" s="1">
        <v>343</v>
      </c>
      <c r="T392" s="1"/>
      <c r="U392" s="1"/>
      <c r="V392" s="1"/>
      <c r="W392" s="1"/>
      <c r="X392" s="1"/>
      <c r="Y392" s="1"/>
      <c r="Z392" s="1"/>
      <c r="AA392" s="5"/>
    </row>
    <row r="393" spans="1:27" x14ac:dyDescent="0.3">
      <c r="A393" s="40"/>
      <c r="B393" s="33" t="s">
        <v>2</v>
      </c>
      <c r="C393" s="34">
        <v>31.5</v>
      </c>
      <c r="D393" s="19" t="s">
        <v>1</v>
      </c>
      <c r="E393" s="14">
        <v>28.2</v>
      </c>
      <c r="F393" s="1">
        <v>1</v>
      </c>
      <c r="G393" s="1"/>
      <c r="H393" s="1"/>
      <c r="I393" s="1"/>
      <c r="J393" s="1"/>
      <c r="K393" s="1"/>
      <c r="L393" s="1">
        <v>1</v>
      </c>
      <c r="M393" s="1"/>
      <c r="N393" s="1">
        <f t="shared" si="438"/>
        <v>0</v>
      </c>
      <c r="O393" s="1"/>
      <c r="P393" s="1"/>
      <c r="Q393" s="1">
        <f t="shared" si="463"/>
        <v>6.081560283687943</v>
      </c>
      <c r="R393" s="1">
        <f t="shared" si="464"/>
        <v>0</v>
      </c>
      <c r="S393" s="1">
        <v>343</v>
      </c>
      <c r="T393" s="1"/>
      <c r="U393" s="1"/>
      <c r="V393" s="1"/>
      <c r="W393" s="1"/>
      <c r="X393" s="1"/>
      <c r="Y393" s="1"/>
      <c r="Z393" s="1"/>
      <c r="AA393" s="5"/>
    </row>
    <row r="394" spans="1:27" x14ac:dyDescent="0.3">
      <c r="A394" s="40"/>
      <c r="B394" s="33"/>
      <c r="C394" s="34"/>
      <c r="D394" s="20" t="s">
        <v>2</v>
      </c>
      <c r="E394" s="16">
        <v>31.5</v>
      </c>
      <c r="F394" s="1">
        <v>1</v>
      </c>
      <c r="G394" s="1"/>
      <c r="H394" s="1">
        <v>-5</v>
      </c>
      <c r="I394" s="1"/>
      <c r="J394" s="1"/>
      <c r="K394" s="1"/>
      <c r="L394" s="1">
        <v>1</v>
      </c>
      <c r="M394" s="1"/>
      <c r="N394" s="1">
        <f t="shared" si="438"/>
        <v>0</v>
      </c>
      <c r="O394" s="1"/>
      <c r="P394" s="1"/>
      <c r="Q394" s="1">
        <f t="shared" si="463"/>
        <v>5.4444444444444446</v>
      </c>
      <c r="R394" s="1">
        <f t="shared" si="464"/>
        <v>0</v>
      </c>
      <c r="S394" s="1">
        <v>343</v>
      </c>
      <c r="T394" s="1"/>
      <c r="U394" s="1" t="e">
        <f t="shared" ref="U394" si="481">L394/I394</f>
        <v>#DIV/0!</v>
      </c>
      <c r="V394" s="1" t="e">
        <f t="shared" ref="V394" si="482">ABS((U394-1)/(U394+1))</f>
        <v>#DIV/0!</v>
      </c>
      <c r="W394" s="1" t="e">
        <f t="shared" ref="W394" si="483">ABS(4/(U394+(1/U394)+2))</f>
        <v>#DIV/0!</v>
      </c>
      <c r="X394" s="1" t="e">
        <f t="shared" ref="X394" si="484">ABS(1-ABS(V394)^2)</f>
        <v>#DIV/0!</v>
      </c>
      <c r="Y394" s="1"/>
      <c r="Z394" s="1"/>
      <c r="AA394" s="5"/>
    </row>
    <row r="395" spans="1:27" ht="15" thickBot="1" x14ac:dyDescent="0.35">
      <c r="A395" s="40"/>
      <c r="B395" s="33"/>
      <c r="C395" s="34"/>
      <c r="D395" s="21" t="s">
        <v>3</v>
      </c>
      <c r="E395" s="18">
        <v>35.5</v>
      </c>
      <c r="F395" s="1">
        <v>1</v>
      </c>
      <c r="G395" s="1"/>
      <c r="H395" s="1"/>
      <c r="I395" s="1"/>
      <c r="J395" s="1"/>
      <c r="K395" s="1"/>
      <c r="L395" s="1">
        <v>1</v>
      </c>
      <c r="M395" s="1"/>
      <c r="N395" s="1">
        <f t="shared" si="438"/>
        <v>0</v>
      </c>
      <c r="O395" s="1"/>
      <c r="P395" s="1"/>
      <c r="Q395" s="1">
        <f t="shared" si="463"/>
        <v>4.830985915492958</v>
      </c>
      <c r="R395" s="1">
        <f t="shared" si="464"/>
        <v>0</v>
      </c>
      <c r="S395" s="1">
        <v>343</v>
      </c>
      <c r="T395" s="1"/>
      <c r="U395" s="1"/>
      <c r="V395" s="1"/>
      <c r="W395" s="1"/>
      <c r="X395" s="1"/>
      <c r="Y395" s="1"/>
      <c r="Z395" s="1"/>
      <c r="AA395" s="5"/>
    </row>
    <row r="396" spans="1:27" x14ac:dyDescent="0.3">
      <c r="A396" s="40"/>
      <c r="B396" s="33" t="s">
        <v>3</v>
      </c>
      <c r="C396" s="34">
        <v>44</v>
      </c>
      <c r="D396" s="19" t="s">
        <v>1</v>
      </c>
      <c r="E396" s="14">
        <v>35.5</v>
      </c>
      <c r="F396" s="1">
        <v>1</v>
      </c>
      <c r="G396" s="1"/>
      <c r="H396" s="1"/>
      <c r="I396" s="1"/>
      <c r="J396" s="1"/>
      <c r="K396" s="1"/>
      <c r="L396" s="1">
        <v>1</v>
      </c>
      <c r="M396" s="1"/>
      <c r="N396" s="1">
        <f t="shared" si="438"/>
        <v>0</v>
      </c>
      <c r="O396" s="1"/>
      <c r="P396" s="1"/>
      <c r="Q396" s="1">
        <f t="shared" si="463"/>
        <v>4.830985915492958</v>
      </c>
      <c r="R396" s="1">
        <f t="shared" si="464"/>
        <v>0</v>
      </c>
      <c r="S396" s="1">
        <v>343</v>
      </c>
      <c r="T396" s="1"/>
      <c r="U396" s="1"/>
      <c r="V396" s="1"/>
      <c r="W396" s="1"/>
      <c r="X396" s="1"/>
      <c r="Y396" s="1"/>
      <c r="Z396" s="1"/>
      <c r="AA396" s="5"/>
    </row>
    <row r="397" spans="1:27" x14ac:dyDescent="0.3">
      <c r="A397" s="40"/>
      <c r="B397" s="33"/>
      <c r="C397" s="34"/>
      <c r="D397" s="20" t="s">
        <v>2</v>
      </c>
      <c r="E397" s="16">
        <v>40</v>
      </c>
      <c r="F397" s="1">
        <v>1</v>
      </c>
      <c r="G397" s="1"/>
      <c r="H397" s="1">
        <v>-5</v>
      </c>
      <c r="I397" s="1"/>
      <c r="J397" s="1"/>
      <c r="K397" s="1"/>
      <c r="L397" s="1">
        <v>1</v>
      </c>
      <c r="M397" s="1"/>
      <c r="N397" s="1">
        <f t="shared" si="438"/>
        <v>0</v>
      </c>
      <c r="O397" s="1"/>
      <c r="P397" s="1"/>
      <c r="Q397" s="1">
        <f t="shared" si="463"/>
        <v>4.2874999999999996</v>
      </c>
      <c r="R397" s="1">
        <f t="shared" si="464"/>
        <v>0</v>
      </c>
      <c r="S397" s="1">
        <v>343</v>
      </c>
      <c r="T397" s="1"/>
      <c r="U397" s="1" t="e">
        <f t="shared" ref="U397" si="485">L397/I397</f>
        <v>#DIV/0!</v>
      </c>
      <c r="V397" s="1" t="e">
        <f t="shared" ref="V397" si="486">ABS((U397-1)/(U397+1))</f>
        <v>#DIV/0!</v>
      </c>
      <c r="W397" s="1" t="e">
        <f t="shared" ref="W397" si="487">ABS(4/(U397+(1/U397)+2))</f>
        <v>#DIV/0!</v>
      </c>
      <c r="X397" s="1" t="e">
        <f t="shared" ref="X397" si="488">ABS(1-ABS(V397)^2)</f>
        <v>#DIV/0!</v>
      </c>
      <c r="Y397" s="1"/>
      <c r="Z397" s="1"/>
      <c r="AA397" s="5"/>
    </row>
    <row r="398" spans="1:27" ht="15" thickBot="1" x14ac:dyDescent="0.35">
      <c r="A398" s="40"/>
      <c r="B398" s="35"/>
      <c r="C398" s="36"/>
      <c r="D398" s="21" t="s">
        <v>3</v>
      </c>
      <c r="E398" s="18">
        <v>44.7</v>
      </c>
      <c r="F398" s="1">
        <v>1</v>
      </c>
      <c r="G398" s="1"/>
      <c r="H398" s="1"/>
      <c r="I398" s="1"/>
      <c r="J398" s="1"/>
      <c r="K398" s="1"/>
      <c r="L398" s="1">
        <v>1</v>
      </c>
      <c r="M398" s="1"/>
      <c r="N398" s="1">
        <f t="shared" si="438"/>
        <v>0</v>
      </c>
      <c r="O398" s="1"/>
      <c r="P398" s="1"/>
      <c r="Q398" s="1">
        <f t="shared" si="463"/>
        <v>3.8366890380313197</v>
      </c>
      <c r="R398" s="1">
        <f t="shared" si="464"/>
        <v>0</v>
      </c>
      <c r="S398" s="1">
        <v>343</v>
      </c>
      <c r="T398" s="1"/>
      <c r="U398" s="1"/>
      <c r="V398" s="1"/>
      <c r="W398" s="1"/>
      <c r="X398" s="1"/>
      <c r="Y398" s="1"/>
      <c r="Z398" s="1"/>
      <c r="AA398" s="5"/>
    </row>
    <row r="399" spans="1:27" x14ac:dyDescent="0.3">
      <c r="A399" s="40"/>
      <c r="B399" s="37" t="s">
        <v>1</v>
      </c>
      <c r="C399" s="38">
        <v>44</v>
      </c>
      <c r="D399" s="19" t="s">
        <v>1</v>
      </c>
      <c r="E399" s="14">
        <v>44.7</v>
      </c>
      <c r="F399" s="1">
        <v>1</v>
      </c>
      <c r="G399" s="1"/>
      <c r="H399" s="1"/>
      <c r="I399" s="1"/>
      <c r="J399" s="1"/>
      <c r="K399" s="1"/>
      <c r="L399" s="1">
        <v>1</v>
      </c>
      <c r="M399" s="1"/>
      <c r="N399" s="1">
        <f t="shared" si="438"/>
        <v>0</v>
      </c>
      <c r="O399" s="1"/>
      <c r="P399" s="1"/>
      <c r="Q399" s="1">
        <f t="shared" si="463"/>
        <v>3.8366890380313197</v>
      </c>
      <c r="R399" s="1">
        <f t="shared" si="464"/>
        <v>0</v>
      </c>
      <c r="S399" s="1">
        <v>343</v>
      </c>
      <c r="T399" s="1"/>
      <c r="U399" s="1"/>
      <c r="V399" s="1"/>
      <c r="W399" s="1"/>
      <c r="X399" s="1"/>
      <c r="Y399" s="1"/>
      <c r="Z399" s="1"/>
      <c r="AA399" s="5"/>
    </row>
    <row r="400" spans="1:27" x14ac:dyDescent="0.3">
      <c r="A400" s="40"/>
      <c r="B400" s="33"/>
      <c r="C400" s="34"/>
      <c r="D400" s="20" t="s">
        <v>2</v>
      </c>
      <c r="E400" s="16">
        <v>50</v>
      </c>
      <c r="F400" s="1">
        <v>1</v>
      </c>
      <c r="G400" s="1"/>
      <c r="H400" s="1">
        <v>-5</v>
      </c>
      <c r="I400" s="1"/>
      <c r="J400" s="1"/>
      <c r="K400" s="1"/>
      <c r="L400" s="1">
        <v>1</v>
      </c>
      <c r="M400" s="1"/>
      <c r="N400" s="1">
        <f t="shared" si="438"/>
        <v>0</v>
      </c>
      <c r="O400" s="1"/>
      <c r="P400" s="1"/>
      <c r="Q400" s="1">
        <f t="shared" si="463"/>
        <v>3.43</v>
      </c>
      <c r="R400" s="1">
        <f t="shared" si="464"/>
        <v>0</v>
      </c>
      <c r="S400" s="1">
        <v>343</v>
      </c>
      <c r="T400" s="1"/>
      <c r="U400" s="1" t="e">
        <f t="shared" ref="U400" si="489">L400/I400</f>
        <v>#DIV/0!</v>
      </c>
      <c r="V400" s="1" t="e">
        <f t="shared" ref="V400" si="490">ABS((U400-1)/(U400+1))</f>
        <v>#DIV/0!</v>
      </c>
      <c r="W400" s="1" t="e">
        <f t="shared" ref="W400" si="491">ABS(4/(U400+(1/U400)+2))</f>
        <v>#DIV/0!</v>
      </c>
      <c r="X400" s="1" t="e">
        <f t="shared" ref="X400" si="492">ABS(1-ABS(V400)^2)</f>
        <v>#DIV/0!</v>
      </c>
      <c r="Y400" s="1"/>
      <c r="Z400" s="1"/>
      <c r="AA400" s="5"/>
    </row>
    <row r="401" spans="1:27" ht="15" thickBot="1" x14ac:dyDescent="0.35">
      <c r="A401" s="40"/>
      <c r="B401" s="33"/>
      <c r="C401" s="34"/>
      <c r="D401" s="21" t="s">
        <v>3</v>
      </c>
      <c r="E401" s="18">
        <v>56.2</v>
      </c>
      <c r="F401" s="1">
        <v>1</v>
      </c>
      <c r="G401" s="1"/>
      <c r="H401" s="1"/>
      <c r="I401" s="1"/>
      <c r="J401" s="1"/>
      <c r="K401" s="1"/>
      <c r="L401" s="1">
        <v>1</v>
      </c>
      <c r="M401" s="1"/>
      <c r="N401" s="1">
        <f t="shared" si="438"/>
        <v>0</v>
      </c>
      <c r="O401" s="1"/>
      <c r="P401" s="1"/>
      <c r="Q401" s="1">
        <f t="shared" si="463"/>
        <v>3.0516014234875444</v>
      </c>
      <c r="R401" s="1">
        <f t="shared" si="464"/>
        <v>0</v>
      </c>
      <c r="S401" s="1">
        <v>343</v>
      </c>
      <c r="T401" s="1"/>
      <c r="U401" s="1"/>
      <c r="V401" s="1"/>
      <c r="W401" s="1"/>
      <c r="X401" s="1"/>
      <c r="Y401" s="1"/>
      <c r="Z401" s="1"/>
      <c r="AA401" s="5"/>
    </row>
    <row r="402" spans="1:27" x14ac:dyDescent="0.3">
      <c r="A402" s="40"/>
      <c r="B402" s="33" t="s">
        <v>2</v>
      </c>
      <c r="C402" s="34">
        <v>63</v>
      </c>
      <c r="D402" s="19" t="s">
        <v>1</v>
      </c>
      <c r="E402" s="14">
        <v>56.2</v>
      </c>
      <c r="F402" s="1">
        <v>1</v>
      </c>
      <c r="G402" s="1"/>
      <c r="H402" s="1"/>
      <c r="I402" s="1"/>
      <c r="J402" s="1"/>
      <c r="K402" s="1"/>
      <c r="L402" s="1">
        <v>1</v>
      </c>
      <c r="M402" s="1"/>
      <c r="N402" s="1">
        <f t="shared" si="438"/>
        <v>0</v>
      </c>
      <c r="O402" s="1"/>
      <c r="P402" s="1"/>
      <c r="Q402" s="1">
        <f t="shared" si="463"/>
        <v>3.0516014234875444</v>
      </c>
      <c r="R402" s="1">
        <f t="shared" si="464"/>
        <v>0</v>
      </c>
      <c r="S402" s="1">
        <v>343</v>
      </c>
      <c r="T402" s="1"/>
      <c r="U402" s="1"/>
      <c r="V402" s="1"/>
      <c r="W402" s="1"/>
      <c r="X402" s="1"/>
      <c r="Y402" s="1"/>
      <c r="Z402" s="1"/>
      <c r="AA402" s="5"/>
    </row>
    <row r="403" spans="1:27" x14ac:dyDescent="0.3">
      <c r="A403" s="40"/>
      <c r="B403" s="33"/>
      <c r="C403" s="34"/>
      <c r="D403" s="20" t="s">
        <v>2</v>
      </c>
      <c r="E403" s="16">
        <v>63</v>
      </c>
      <c r="F403" s="1">
        <v>1</v>
      </c>
      <c r="G403" s="1"/>
      <c r="H403" s="1">
        <v>-5</v>
      </c>
      <c r="I403" s="1"/>
      <c r="J403" s="1"/>
      <c r="K403" s="1"/>
      <c r="L403" s="1">
        <v>1</v>
      </c>
      <c r="M403" s="1"/>
      <c r="N403" s="1">
        <f t="shared" si="438"/>
        <v>0</v>
      </c>
      <c r="O403" s="1"/>
      <c r="P403" s="1"/>
      <c r="Q403" s="1">
        <f t="shared" si="463"/>
        <v>2.7222222222222223</v>
      </c>
      <c r="R403" s="1">
        <f t="shared" si="464"/>
        <v>0</v>
      </c>
      <c r="S403" s="1">
        <v>343</v>
      </c>
      <c r="T403" s="1"/>
      <c r="U403" s="1" t="e">
        <f t="shared" ref="U403" si="493">L403/I403</f>
        <v>#DIV/0!</v>
      </c>
      <c r="V403" s="1" t="e">
        <f t="shared" si="444"/>
        <v>#DIV/0!</v>
      </c>
      <c r="W403" s="1" t="e">
        <f t="shared" ref="W403" si="494">ABS(4/(U403+(1/U403)+2))</f>
        <v>#DIV/0!</v>
      </c>
      <c r="X403" s="1" t="e">
        <f t="shared" ref="X403" si="495">ABS(1-ABS(V403)^2)</f>
        <v>#DIV/0!</v>
      </c>
      <c r="Y403" s="1"/>
      <c r="Z403" s="1"/>
      <c r="AA403" s="5"/>
    </row>
    <row r="404" spans="1:27" ht="15" thickBot="1" x14ac:dyDescent="0.35">
      <c r="A404" s="40"/>
      <c r="B404" s="33"/>
      <c r="C404" s="34"/>
      <c r="D404" s="21" t="s">
        <v>3</v>
      </c>
      <c r="E404" s="18">
        <v>70.8</v>
      </c>
      <c r="F404" s="1">
        <v>1</v>
      </c>
      <c r="G404" s="1"/>
      <c r="H404" s="1"/>
      <c r="I404" s="1"/>
      <c r="J404" s="1"/>
      <c r="K404" s="1"/>
      <c r="L404" s="1">
        <v>1</v>
      </c>
      <c r="M404" s="1"/>
      <c r="N404" s="1">
        <f t="shared" si="438"/>
        <v>0</v>
      </c>
      <c r="O404" s="1"/>
      <c r="P404" s="1"/>
      <c r="Q404" s="1">
        <f t="shared" si="463"/>
        <v>2.4223163841807911</v>
      </c>
      <c r="R404" s="1">
        <f t="shared" si="464"/>
        <v>0</v>
      </c>
      <c r="S404" s="1">
        <v>343</v>
      </c>
      <c r="T404" s="1"/>
      <c r="U404" s="1"/>
      <c r="V404" s="1"/>
      <c r="W404" s="1"/>
      <c r="X404" s="1"/>
      <c r="Y404" s="1"/>
      <c r="Z404" s="1"/>
      <c r="AA404" s="5"/>
    </row>
    <row r="405" spans="1:27" x14ac:dyDescent="0.3">
      <c r="A405" s="40"/>
      <c r="B405" s="33" t="s">
        <v>3</v>
      </c>
      <c r="C405" s="34">
        <v>88</v>
      </c>
      <c r="D405" s="19" t="s">
        <v>1</v>
      </c>
      <c r="E405" s="14">
        <v>70.8</v>
      </c>
      <c r="F405" s="1">
        <v>1</v>
      </c>
      <c r="G405" s="1"/>
      <c r="H405" s="1"/>
      <c r="I405" s="1"/>
      <c r="J405" s="1"/>
      <c r="K405" s="1"/>
      <c r="L405" s="1">
        <v>1</v>
      </c>
      <c r="M405" s="1"/>
      <c r="N405" s="1">
        <f t="shared" si="438"/>
        <v>0</v>
      </c>
      <c r="O405" s="1"/>
      <c r="P405" s="1"/>
      <c r="Q405" s="1">
        <f t="shared" si="463"/>
        <v>2.4223163841807911</v>
      </c>
      <c r="R405" s="1">
        <f t="shared" si="464"/>
        <v>0</v>
      </c>
      <c r="S405" s="1">
        <v>343</v>
      </c>
      <c r="T405" s="1"/>
      <c r="U405" s="1"/>
      <c r="V405" s="1"/>
      <c r="W405" s="1"/>
      <c r="X405" s="1"/>
      <c r="Y405" s="1"/>
      <c r="Z405" s="1"/>
      <c r="AA405" s="5"/>
    </row>
    <row r="406" spans="1:27" x14ac:dyDescent="0.3">
      <c r="A406" s="40"/>
      <c r="B406" s="33"/>
      <c r="C406" s="34"/>
      <c r="D406" s="20" t="s">
        <v>2</v>
      </c>
      <c r="E406" s="16">
        <v>80</v>
      </c>
      <c r="F406" s="1">
        <v>1</v>
      </c>
      <c r="G406" s="1"/>
      <c r="H406" s="1">
        <v>-5</v>
      </c>
      <c r="I406" s="1"/>
      <c r="J406" s="1"/>
      <c r="K406" s="1"/>
      <c r="L406" s="1">
        <v>1</v>
      </c>
      <c r="M406" s="1"/>
      <c r="N406" s="1">
        <f t="shared" si="438"/>
        <v>0</v>
      </c>
      <c r="O406" s="1"/>
      <c r="P406" s="1"/>
      <c r="Q406" s="1">
        <f t="shared" si="463"/>
        <v>2.1437499999999998</v>
      </c>
      <c r="R406" s="1">
        <f t="shared" si="464"/>
        <v>0</v>
      </c>
      <c r="S406" s="1">
        <v>343</v>
      </c>
      <c r="T406" s="1"/>
      <c r="U406" s="1" t="e">
        <f t="shared" ref="U406" si="496">L406/I406</f>
        <v>#DIV/0!</v>
      </c>
      <c r="V406" s="1" t="e">
        <f t="shared" si="448"/>
        <v>#DIV/0!</v>
      </c>
      <c r="W406" s="1" t="e">
        <f t="shared" ref="W406" si="497">ABS(4/(U406+(1/U406)+2))</f>
        <v>#DIV/0!</v>
      </c>
      <c r="X406" s="1" t="e">
        <f t="shared" ref="X406" si="498">ABS(1-ABS(V406)^2)</f>
        <v>#DIV/0!</v>
      </c>
      <c r="Y406" s="1"/>
      <c r="Z406" s="1"/>
      <c r="AA406" s="5"/>
    </row>
    <row r="407" spans="1:27" ht="15" thickBot="1" x14ac:dyDescent="0.35">
      <c r="A407" s="40"/>
      <c r="B407" s="35"/>
      <c r="C407" s="36"/>
      <c r="D407" s="21" t="s">
        <v>3</v>
      </c>
      <c r="E407" s="18">
        <v>89.1</v>
      </c>
      <c r="F407" s="1">
        <v>1</v>
      </c>
      <c r="G407" s="1"/>
      <c r="H407" s="1"/>
      <c r="I407" s="1"/>
      <c r="J407" s="1"/>
      <c r="K407" s="1"/>
      <c r="L407" s="1">
        <v>1</v>
      </c>
      <c r="M407" s="1"/>
      <c r="N407" s="1">
        <f t="shared" si="438"/>
        <v>0</v>
      </c>
      <c r="O407" s="1"/>
      <c r="P407" s="1"/>
      <c r="Q407" s="1">
        <f t="shared" si="463"/>
        <v>1.9248035914702584</v>
      </c>
      <c r="R407" s="1">
        <f t="shared" si="464"/>
        <v>0</v>
      </c>
      <c r="S407" s="1">
        <v>343</v>
      </c>
      <c r="T407" s="1"/>
      <c r="U407" s="1"/>
      <c r="V407" s="1"/>
      <c r="W407" s="1"/>
      <c r="X407" s="1"/>
      <c r="Y407" s="1"/>
      <c r="Z407" s="1"/>
      <c r="AA407" s="5"/>
    </row>
    <row r="408" spans="1:27" x14ac:dyDescent="0.3">
      <c r="A408" s="40"/>
      <c r="B408" s="37" t="s">
        <v>1</v>
      </c>
      <c r="C408" s="38">
        <v>88</v>
      </c>
      <c r="D408" s="19" t="s">
        <v>1</v>
      </c>
      <c r="E408" s="14">
        <v>89.1</v>
      </c>
      <c r="F408" s="1" t="s">
        <v>36</v>
      </c>
      <c r="G408" s="1"/>
      <c r="H408" s="1"/>
      <c r="I408" s="1"/>
      <c r="J408" s="1"/>
      <c r="K408" s="1"/>
      <c r="L408" s="1">
        <v>1</v>
      </c>
      <c r="M408" s="1"/>
      <c r="N408" s="1">
        <f t="shared" si="438"/>
        <v>0</v>
      </c>
      <c r="O408" s="1"/>
      <c r="P408" s="1"/>
      <c r="Q408" s="1">
        <f t="shared" si="463"/>
        <v>1.9248035914702584</v>
      </c>
      <c r="R408" s="1">
        <f t="shared" si="464"/>
        <v>0</v>
      </c>
      <c r="S408" s="1">
        <v>343</v>
      </c>
      <c r="T408" s="1"/>
      <c r="U408" s="1"/>
      <c r="V408" s="1"/>
      <c r="W408" s="1"/>
      <c r="X408" s="1"/>
      <c r="Y408" s="1"/>
      <c r="Z408" s="1"/>
      <c r="AA408" s="5"/>
    </row>
    <row r="409" spans="1:27" x14ac:dyDescent="0.3">
      <c r="A409" s="40"/>
      <c r="B409" s="33"/>
      <c r="C409" s="34"/>
      <c r="D409" s="20" t="s">
        <v>2</v>
      </c>
      <c r="E409" s="16">
        <v>100</v>
      </c>
      <c r="F409" s="1">
        <v>-5</v>
      </c>
      <c r="G409" s="1"/>
      <c r="H409" s="1">
        <v>-5</v>
      </c>
      <c r="I409" s="1">
        <v>-47</v>
      </c>
      <c r="J409" s="1"/>
      <c r="K409" s="1">
        <v>792</v>
      </c>
      <c r="L409" s="1">
        <v>1</v>
      </c>
      <c r="M409" s="1"/>
      <c r="N409" s="1">
        <f t="shared" si="438"/>
        <v>1665</v>
      </c>
      <c r="O409" s="1"/>
      <c r="P409" s="1">
        <f>(54+K409)*3</f>
        <v>2538</v>
      </c>
      <c r="Q409" s="1">
        <f t="shared" si="463"/>
        <v>1.7150000000000001</v>
      </c>
      <c r="R409" s="1">
        <f t="shared" si="464"/>
        <v>1746</v>
      </c>
      <c r="S409" s="1">
        <v>343</v>
      </c>
      <c r="T409" s="1"/>
      <c r="U409" s="1">
        <f t="shared" ref="U409" si="499">L409/I409</f>
        <v>-2.1276595744680851E-2</v>
      </c>
      <c r="V409" s="1">
        <f t="shared" si="452"/>
        <v>1.0434782608695652</v>
      </c>
      <c r="W409" s="1">
        <f t="shared" ref="W409" si="500">ABS(4/(U409+(1/U409)+2))</f>
        <v>8.8846880907372403E-2</v>
      </c>
      <c r="X409" s="1">
        <f t="shared" ref="X409" si="501">ABS(1-ABS(V409)^2)</f>
        <v>8.8846880907372361E-2</v>
      </c>
      <c r="Y409" s="1"/>
      <c r="Z409" s="1"/>
      <c r="AA409" s="5"/>
    </row>
    <row r="410" spans="1:27" ht="15" thickBot="1" x14ac:dyDescent="0.35">
      <c r="A410" s="40"/>
      <c r="B410" s="33"/>
      <c r="C410" s="34"/>
      <c r="D410" s="21" t="s">
        <v>3</v>
      </c>
      <c r="E410" s="18">
        <v>112</v>
      </c>
      <c r="F410" s="1">
        <v>1</v>
      </c>
      <c r="G410" s="1"/>
      <c r="H410" s="1"/>
      <c r="I410" s="1"/>
      <c r="J410" s="1"/>
      <c r="K410" s="1"/>
      <c r="L410" s="1">
        <v>1</v>
      </c>
      <c r="M410" s="1"/>
      <c r="N410" s="1">
        <f t="shared" si="438"/>
        <v>81</v>
      </c>
      <c r="O410" s="1"/>
      <c r="P410" s="1">
        <f t="shared" ref="P410:P414" si="502">(54+K410)*3</f>
        <v>162</v>
      </c>
      <c r="Q410" s="1">
        <f t="shared" si="463"/>
        <v>1.53125</v>
      </c>
      <c r="R410" s="1">
        <f t="shared" si="464"/>
        <v>162</v>
      </c>
      <c r="S410" s="1">
        <v>343</v>
      </c>
      <c r="T410" s="1"/>
      <c r="U410" s="1"/>
      <c r="V410" s="1"/>
      <c r="W410" s="1"/>
      <c r="X410" s="1"/>
      <c r="Y410" s="1"/>
      <c r="Z410" s="1"/>
      <c r="AA410" s="5"/>
    </row>
    <row r="411" spans="1:27" x14ac:dyDescent="0.3">
      <c r="A411" s="40"/>
      <c r="B411" s="33" t="s">
        <v>2</v>
      </c>
      <c r="C411" s="34">
        <v>125</v>
      </c>
      <c r="D411" s="19" t="s">
        <v>1</v>
      </c>
      <c r="E411" s="14">
        <v>112</v>
      </c>
      <c r="F411" s="1" t="s">
        <v>36</v>
      </c>
      <c r="G411" s="1"/>
      <c r="H411" s="1"/>
      <c r="I411" s="1"/>
      <c r="J411" s="1"/>
      <c r="K411" s="1"/>
      <c r="L411" s="1">
        <v>1</v>
      </c>
      <c r="M411" s="1"/>
      <c r="N411" s="1">
        <f t="shared" si="438"/>
        <v>81</v>
      </c>
      <c r="O411" s="1"/>
      <c r="P411" s="1">
        <f t="shared" si="502"/>
        <v>162</v>
      </c>
      <c r="Q411" s="1">
        <f t="shared" si="463"/>
        <v>1.53125</v>
      </c>
      <c r="R411" s="1">
        <f t="shared" si="464"/>
        <v>162</v>
      </c>
      <c r="S411" s="1">
        <v>343</v>
      </c>
      <c r="T411" s="1"/>
      <c r="U411" s="1"/>
      <c r="V411" s="1"/>
      <c r="W411" s="1"/>
      <c r="X411" s="1"/>
      <c r="Y411" s="1"/>
      <c r="Z411" s="1"/>
      <c r="AA411" s="5"/>
    </row>
    <row r="412" spans="1:27" x14ac:dyDescent="0.3">
      <c r="A412" s="40"/>
      <c r="B412" s="33"/>
      <c r="C412" s="34"/>
      <c r="D412" s="20" t="s">
        <v>2</v>
      </c>
      <c r="E412" s="16">
        <v>125</v>
      </c>
      <c r="F412" s="1">
        <v>-5</v>
      </c>
      <c r="G412" s="1"/>
      <c r="H412" s="1">
        <v>-5</v>
      </c>
      <c r="I412" s="1">
        <v>-39</v>
      </c>
      <c r="J412" s="1"/>
      <c r="K412" s="1">
        <v>626</v>
      </c>
      <c r="L412" s="1">
        <v>1</v>
      </c>
      <c r="M412" s="1"/>
      <c r="N412" s="1">
        <f t="shared" si="438"/>
        <v>1333</v>
      </c>
      <c r="O412" s="1"/>
      <c r="P412" s="1">
        <f t="shared" si="502"/>
        <v>2040</v>
      </c>
      <c r="Q412" s="1">
        <f t="shared" si="463"/>
        <v>1.3720000000000001</v>
      </c>
      <c r="R412" s="1">
        <f t="shared" si="464"/>
        <v>1414</v>
      </c>
      <c r="S412" s="1">
        <v>343</v>
      </c>
      <c r="T412" s="1"/>
      <c r="U412" s="1">
        <f t="shared" ref="U412" si="503">L412/I412</f>
        <v>-2.564102564102564E-2</v>
      </c>
      <c r="V412" s="1">
        <f t="shared" si="456"/>
        <v>1.0526315789473684</v>
      </c>
      <c r="W412" s="1">
        <f t="shared" ref="W412" si="504">ABS(4/(U412+(1/U412)+2))</f>
        <v>0.10803324099722991</v>
      </c>
      <c r="X412" s="1">
        <f t="shared" ref="X412" si="505">ABS(1-ABS(V412)^2)</f>
        <v>0.10803324099722977</v>
      </c>
      <c r="Y412" s="1"/>
      <c r="Z412" s="1"/>
      <c r="AA412" s="5"/>
    </row>
    <row r="413" spans="1:27" ht="15" thickBot="1" x14ac:dyDescent="0.35">
      <c r="A413" s="40"/>
      <c r="B413" s="33"/>
      <c r="C413" s="34"/>
      <c r="D413" s="21" t="s">
        <v>3</v>
      </c>
      <c r="E413" s="18">
        <v>141</v>
      </c>
      <c r="F413" s="1">
        <v>1</v>
      </c>
      <c r="G413" s="1"/>
      <c r="H413" s="1"/>
      <c r="I413" s="1"/>
      <c r="J413" s="1"/>
      <c r="K413" s="1"/>
      <c r="L413" s="1">
        <v>1</v>
      </c>
      <c r="M413" s="1"/>
      <c r="N413" s="1">
        <f t="shared" si="438"/>
        <v>81</v>
      </c>
      <c r="O413" s="1"/>
      <c r="P413" s="1">
        <f t="shared" si="502"/>
        <v>162</v>
      </c>
      <c r="Q413" s="1">
        <f t="shared" si="463"/>
        <v>1.2163120567375887</v>
      </c>
      <c r="R413" s="1">
        <f t="shared" si="464"/>
        <v>162</v>
      </c>
      <c r="S413" s="1">
        <v>343</v>
      </c>
      <c r="T413" s="1"/>
      <c r="U413" s="1"/>
      <c r="V413" s="1"/>
      <c r="W413" s="1"/>
      <c r="X413" s="1"/>
      <c r="Y413" s="1"/>
      <c r="Z413" s="1"/>
      <c r="AA413" s="5"/>
    </row>
    <row r="414" spans="1:27" x14ac:dyDescent="0.3">
      <c r="A414" s="40"/>
      <c r="B414" s="33" t="s">
        <v>3</v>
      </c>
      <c r="C414" s="34">
        <v>177</v>
      </c>
      <c r="D414" s="19" t="s">
        <v>1</v>
      </c>
      <c r="E414" s="14">
        <v>141</v>
      </c>
      <c r="F414" s="1" t="s">
        <v>34</v>
      </c>
      <c r="G414" s="1"/>
      <c r="H414" s="1"/>
      <c r="I414" s="1"/>
      <c r="J414" s="1"/>
      <c r="K414" s="1"/>
      <c r="L414" s="1">
        <v>1</v>
      </c>
      <c r="M414" s="1"/>
      <c r="N414" s="1">
        <f t="shared" si="438"/>
        <v>81</v>
      </c>
      <c r="O414" s="1"/>
      <c r="P414" s="1">
        <f t="shared" si="502"/>
        <v>162</v>
      </c>
      <c r="Q414" s="1">
        <f t="shared" si="463"/>
        <v>1.2163120567375887</v>
      </c>
      <c r="R414" s="1">
        <f t="shared" si="464"/>
        <v>162</v>
      </c>
      <c r="S414" s="1">
        <v>343</v>
      </c>
      <c r="T414" s="1"/>
      <c r="U414" s="1"/>
      <c r="V414" s="1"/>
      <c r="W414" s="1"/>
      <c r="X414" s="1"/>
      <c r="Y414" s="1"/>
      <c r="Z414" s="1"/>
      <c r="AA414" s="5"/>
    </row>
    <row r="415" spans="1:27" x14ac:dyDescent="0.3">
      <c r="A415" s="40"/>
      <c r="B415" s="33"/>
      <c r="C415" s="34"/>
      <c r="D415" s="20" t="s">
        <v>2</v>
      </c>
      <c r="E415" s="16">
        <v>160</v>
      </c>
      <c r="F415" s="1">
        <v>-5</v>
      </c>
      <c r="G415" s="1"/>
      <c r="H415" s="1">
        <v>-5</v>
      </c>
      <c r="I415" s="1">
        <v>-36</v>
      </c>
      <c r="J415" s="1"/>
      <c r="K415" s="1">
        <v>468</v>
      </c>
      <c r="L415" s="1">
        <v>-6</v>
      </c>
      <c r="M415" s="1"/>
      <c r="N415" s="1">
        <f t="shared" si="438"/>
        <v>1011</v>
      </c>
      <c r="O415" s="1"/>
      <c r="P415" s="1">
        <f>(50+K415)*3</f>
        <v>1554</v>
      </c>
      <c r="Q415" s="1">
        <f t="shared" si="463"/>
        <v>1.0718749999999999</v>
      </c>
      <c r="R415" s="1">
        <f t="shared" si="464"/>
        <v>1086</v>
      </c>
      <c r="S415" s="1">
        <v>343</v>
      </c>
      <c r="T415" s="1"/>
      <c r="U415" s="1">
        <f t="shared" ref="U415" si="506">L415/I415</f>
        <v>0.16666666666666666</v>
      </c>
      <c r="V415" s="1">
        <f t="shared" si="460"/>
        <v>0.7142857142857143</v>
      </c>
      <c r="W415" s="1">
        <f t="shared" si="441"/>
        <v>0.48979591836734687</v>
      </c>
      <c r="X415" s="1">
        <f t="shared" ref="X415" si="507">ABS(1-ABS(V415)^2)</f>
        <v>0.48979591836734693</v>
      </c>
      <c r="Y415" s="1"/>
      <c r="Z415" s="1"/>
      <c r="AA415" s="5"/>
    </row>
    <row r="416" spans="1:27" ht="15" thickBot="1" x14ac:dyDescent="0.35">
      <c r="A416" s="40"/>
      <c r="B416" s="35"/>
      <c r="C416" s="36"/>
      <c r="D416" s="21" t="s">
        <v>3</v>
      </c>
      <c r="E416" s="18">
        <v>178</v>
      </c>
      <c r="F416" s="1">
        <v>1</v>
      </c>
      <c r="G416" s="1"/>
      <c r="H416" s="1"/>
      <c r="I416" s="1"/>
      <c r="J416" s="1"/>
      <c r="K416" s="1"/>
      <c r="L416" s="1">
        <v>1</v>
      </c>
      <c r="M416" s="1"/>
      <c r="N416" s="1">
        <v>0</v>
      </c>
      <c r="O416" s="1"/>
      <c r="P416" s="1">
        <f t="shared" ref="P416:P420" si="508">(N416-K416)*2+K416</f>
        <v>0</v>
      </c>
      <c r="Q416" s="1">
        <f t="shared" si="463"/>
        <v>0.9634831460674157</v>
      </c>
      <c r="R416" s="1">
        <f t="shared" si="464"/>
        <v>0</v>
      </c>
      <c r="S416" s="1">
        <v>343</v>
      </c>
      <c r="T416" s="1"/>
      <c r="U416" s="1"/>
      <c r="V416" s="1"/>
      <c r="W416" s="1"/>
      <c r="X416" s="1"/>
      <c r="Y416" s="1"/>
      <c r="Z416" s="1"/>
      <c r="AA416" s="5"/>
    </row>
    <row r="417" spans="1:27" x14ac:dyDescent="0.3">
      <c r="A417" s="40"/>
      <c r="B417" s="37" t="s">
        <v>1</v>
      </c>
      <c r="C417" s="38">
        <v>177</v>
      </c>
      <c r="D417" s="19" t="s">
        <v>1</v>
      </c>
      <c r="E417" s="14">
        <v>178</v>
      </c>
      <c r="F417" s="1" t="s">
        <v>34</v>
      </c>
      <c r="G417" s="1"/>
      <c r="H417" s="1"/>
      <c r="I417" s="1"/>
      <c r="J417" s="1"/>
      <c r="K417" s="1"/>
      <c r="L417" s="1">
        <v>1</v>
      </c>
      <c r="M417" s="1"/>
      <c r="N417" s="1">
        <v>0</v>
      </c>
      <c r="O417" s="1"/>
      <c r="P417" s="1">
        <f t="shared" si="508"/>
        <v>0</v>
      </c>
      <c r="Q417" s="1">
        <f t="shared" si="463"/>
        <v>0.9634831460674157</v>
      </c>
      <c r="R417" s="1">
        <f t="shared" si="464"/>
        <v>0</v>
      </c>
      <c r="S417" s="1">
        <v>343</v>
      </c>
      <c r="T417" s="1"/>
      <c r="U417" s="1"/>
      <c r="V417" s="1"/>
      <c r="W417" s="1"/>
      <c r="X417" s="1"/>
      <c r="Y417" s="1"/>
      <c r="Z417" s="1"/>
      <c r="AA417" s="5"/>
    </row>
    <row r="418" spans="1:27" x14ac:dyDescent="0.3">
      <c r="A418" s="40"/>
      <c r="B418" s="33"/>
      <c r="C418" s="34"/>
      <c r="D418" s="20" t="s">
        <v>2</v>
      </c>
      <c r="E418" s="16">
        <v>200</v>
      </c>
      <c r="F418" s="1">
        <v>-5</v>
      </c>
      <c r="G418" s="1"/>
      <c r="H418" s="1">
        <v>-5</v>
      </c>
      <c r="I418" s="1">
        <v>-36</v>
      </c>
      <c r="J418" s="1"/>
      <c r="K418" s="1">
        <v>364</v>
      </c>
      <c r="L418" s="1">
        <v>-4.9000000000000004</v>
      </c>
      <c r="M418" s="1"/>
      <c r="N418" s="1">
        <v>793</v>
      </c>
      <c r="O418" s="1"/>
      <c r="P418" s="1">
        <f t="shared" si="508"/>
        <v>1222</v>
      </c>
      <c r="Q418" s="1">
        <f t="shared" si="463"/>
        <v>0.85750000000000004</v>
      </c>
      <c r="R418" s="1">
        <f t="shared" si="464"/>
        <v>858</v>
      </c>
      <c r="S418" s="1">
        <v>343</v>
      </c>
      <c r="T418" s="1"/>
      <c r="U418" s="1">
        <f t="shared" ref="U418" si="509">L418/I418</f>
        <v>0.13611111111111113</v>
      </c>
      <c r="V418" s="1">
        <f t="shared" si="466"/>
        <v>0.76039119804400979</v>
      </c>
      <c r="W418" s="1">
        <f t="shared" si="445"/>
        <v>0.42180522593719555</v>
      </c>
      <c r="X418" s="1">
        <f t="shared" ref="X418" si="510">ABS(1-ABS(V418)^2)</f>
        <v>0.42180522593719549</v>
      </c>
      <c r="Y418" s="1"/>
      <c r="Z418" s="1"/>
      <c r="AA418" s="5"/>
    </row>
    <row r="419" spans="1:27" ht="15" thickBot="1" x14ac:dyDescent="0.35">
      <c r="A419" s="40"/>
      <c r="B419" s="33"/>
      <c r="C419" s="34"/>
      <c r="D419" s="21" t="s">
        <v>3</v>
      </c>
      <c r="E419" s="18">
        <v>224</v>
      </c>
      <c r="F419" s="1">
        <v>1</v>
      </c>
      <c r="G419" s="1"/>
      <c r="H419" s="1"/>
      <c r="I419" s="1"/>
      <c r="J419" s="1"/>
      <c r="K419" s="1"/>
      <c r="L419" s="1">
        <v>1</v>
      </c>
      <c r="M419" s="1"/>
      <c r="N419" s="1">
        <v>0</v>
      </c>
      <c r="O419" s="1"/>
      <c r="P419" s="1">
        <f t="shared" si="508"/>
        <v>0</v>
      </c>
      <c r="Q419" s="1">
        <f t="shared" si="463"/>
        <v>0.765625</v>
      </c>
      <c r="R419" s="1">
        <f t="shared" si="464"/>
        <v>0</v>
      </c>
      <c r="S419" s="1">
        <v>343</v>
      </c>
      <c r="T419" s="1"/>
      <c r="U419" s="1"/>
      <c r="V419" s="1"/>
      <c r="W419" s="1"/>
      <c r="X419" s="1"/>
      <c r="Y419" s="1"/>
      <c r="Z419" s="1"/>
      <c r="AA419" s="5"/>
    </row>
    <row r="420" spans="1:27" x14ac:dyDescent="0.3">
      <c r="A420" s="40"/>
      <c r="B420" s="33" t="s">
        <v>2</v>
      </c>
      <c r="C420" s="34">
        <v>250</v>
      </c>
      <c r="D420" s="19" t="s">
        <v>1</v>
      </c>
      <c r="E420" s="14">
        <v>224</v>
      </c>
      <c r="F420" s="1" t="s">
        <v>34</v>
      </c>
      <c r="G420" s="1"/>
      <c r="H420" s="1"/>
      <c r="I420" s="1"/>
      <c r="J420" s="1"/>
      <c r="K420" s="1"/>
      <c r="L420" s="1">
        <v>1</v>
      </c>
      <c r="M420" s="1"/>
      <c r="N420" s="1">
        <v>0</v>
      </c>
      <c r="O420" s="1"/>
      <c r="P420" s="1">
        <f t="shared" si="508"/>
        <v>0</v>
      </c>
      <c r="Q420" s="1">
        <f t="shared" si="463"/>
        <v>0.765625</v>
      </c>
      <c r="R420" s="1">
        <f t="shared" si="464"/>
        <v>0</v>
      </c>
      <c r="S420" s="1">
        <v>343</v>
      </c>
      <c r="T420" s="1"/>
      <c r="U420" s="1"/>
      <c r="V420" s="1"/>
      <c r="W420" s="1"/>
      <c r="X420" s="1"/>
      <c r="Y420" s="1"/>
      <c r="Z420" s="1"/>
      <c r="AA420" s="5"/>
    </row>
    <row r="421" spans="1:27" x14ac:dyDescent="0.3">
      <c r="A421" s="40"/>
      <c r="B421" s="33"/>
      <c r="C421" s="34"/>
      <c r="D421" s="20" t="s">
        <v>2</v>
      </c>
      <c r="E421" s="16">
        <v>250</v>
      </c>
      <c r="F421" s="1">
        <v>-5</v>
      </c>
      <c r="G421" s="1"/>
      <c r="H421" s="1">
        <v>-5</v>
      </c>
      <c r="I421" s="1">
        <v>-35</v>
      </c>
      <c r="J421" s="1"/>
      <c r="K421" s="1">
        <v>280</v>
      </c>
      <c r="L421" s="1">
        <v>-4.5</v>
      </c>
      <c r="M421" s="1"/>
      <c r="N421" s="1">
        <v>625</v>
      </c>
      <c r="O421" s="1"/>
      <c r="P421" s="1">
        <f>(N421-K421)*2+K421</f>
        <v>970</v>
      </c>
      <c r="Q421" s="1">
        <f t="shared" si="463"/>
        <v>0.68600000000000005</v>
      </c>
      <c r="R421" s="1">
        <f t="shared" si="464"/>
        <v>690</v>
      </c>
      <c r="S421" s="1">
        <v>343</v>
      </c>
      <c r="T421" s="1"/>
      <c r="U421" s="1">
        <f t="shared" ref="U421" si="511">L421/I421</f>
        <v>0.12857142857142856</v>
      </c>
      <c r="V421" s="1">
        <f t="shared" si="470"/>
        <v>0.77215189873417722</v>
      </c>
      <c r="W421" s="1">
        <f t="shared" si="449"/>
        <v>0.40378144528120491</v>
      </c>
      <c r="X421" s="1">
        <f t="shared" ref="X421" si="512">ABS(1-ABS(V421)^2)</f>
        <v>0.40378144528120496</v>
      </c>
      <c r="Y421" s="1"/>
      <c r="Z421" s="1"/>
      <c r="AA421" s="5"/>
    </row>
    <row r="422" spans="1:27" ht="15" thickBot="1" x14ac:dyDescent="0.35">
      <c r="A422" s="40"/>
      <c r="B422" s="33"/>
      <c r="C422" s="34"/>
      <c r="D422" s="21" t="s">
        <v>3</v>
      </c>
      <c r="E422" s="18">
        <v>282</v>
      </c>
      <c r="F422" s="1">
        <v>1</v>
      </c>
      <c r="G422" s="1"/>
      <c r="H422" s="1"/>
      <c r="I422" s="1"/>
      <c r="J422" s="1"/>
      <c r="K422" s="1"/>
      <c r="L422" s="1">
        <v>1</v>
      </c>
      <c r="M422" s="1"/>
      <c r="N422" s="1">
        <f t="shared" si="438"/>
        <v>0</v>
      </c>
      <c r="O422" s="1"/>
      <c r="P422" s="1"/>
      <c r="Q422" s="1">
        <f t="shared" si="463"/>
        <v>0.60815602836879434</v>
      </c>
      <c r="R422" s="1">
        <f t="shared" si="464"/>
        <v>0</v>
      </c>
      <c r="S422" s="1">
        <v>343</v>
      </c>
      <c r="T422" s="1"/>
      <c r="U422" s="1"/>
      <c r="V422" s="1"/>
      <c r="W422" s="1"/>
      <c r="X422" s="1"/>
      <c r="Y422" s="1"/>
      <c r="Z422" s="1"/>
      <c r="AA422" s="5"/>
    </row>
    <row r="423" spans="1:27" x14ac:dyDescent="0.3">
      <c r="A423" s="40"/>
      <c r="B423" s="33" t="s">
        <v>3</v>
      </c>
      <c r="C423" s="34">
        <v>355</v>
      </c>
      <c r="D423" s="19" t="s">
        <v>1</v>
      </c>
      <c r="E423" s="14">
        <v>282</v>
      </c>
      <c r="F423" s="1" t="s">
        <v>34</v>
      </c>
      <c r="G423" s="1"/>
      <c r="H423" s="1"/>
      <c r="I423" s="1"/>
      <c r="J423" s="1"/>
      <c r="K423" s="1"/>
      <c r="L423" s="1">
        <v>1</v>
      </c>
      <c r="M423" s="1"/>
      <c r="N423" s="1">
        <f t="shared" si="438"/>
        <v>0</v>
      </c>
      <c r="O423" s="1"/>
      <c r="P423" s="1"/>
      <c r="Q423" s="1">
        <f t="shared" si="463"/>
        <v>0.60815602836879434</v>
      </c>
      <c r="R423" s="1">
        <f t="shared" si="464"/>
        <v>0</v>
      </c>
      <c r="S423" s="1">
        <v>343</v>
      </c>
      <c r="T423" s="1"/>
      <c r="U423" s="1"/>
      <c r="V423" s="1"/>
      <c r="W423" s="1"/>
      <c r="X423" s="1"/>
      <c r="Y423" s="1"/>
      <c r="Z423" s="1"/>
      <c r="AA423" s="5"/>
    </row>
    <row r="424" spans="1:27" x14ac:dyDescent="0.3">
      <c r="A424" s="40"/>
      <c r="B424" s="33"/>
      <c r="C424" s="34"/>
      <c r="D424" s="20" t="s">
        <v>2</v>
      </c>
      <c r="E424" s="16">
        <v>315</v>
      </c>
      <c r="F424" s="1">
        <v>-5</v>
      </c>
      <c r="G424" s="1"/>
      <c r="H424" s="1">
        <v>-5</v>
      </c>
      <c r="I424" s="1">
        <v>-33</v>
      </c>
      <c r="J424" s="1"/>
      <c r="K424" s="1">
        <v>208</v>
      </c>
      <c r="L424" s="1">
        <v>-4</v>
      </c>
      <c r="M424" s="1"/>
      <c r="N424" s="1">
        <v>475</v>
      </c>
      <c r="O424" s="1">
        <v>-32</v>
      </c>
      <c r="P424" s="1">
        <v>758</v>
      </c>
      <c r="Q424" s="1">
        <f t="shared" si="463"/>
        <v>0.5444444444444444</v>
      </c>
      <c r="R424" s="1">
        <f t="shared" si="464"/>
        <v>550</v>
      </c>
      <c r="S424" s="1">
        <v>343</v>
      </c>
      <c r="T424" s="1"/>
      <c r="U424" s="1">
        <f t="shared" ref="U424" si="513">L424/I424</f>
        <v>0.12121212121212122</v>
      </c>
      <c r="V424" s="1">
        <f t="shared" si="474"/>
        <v>0.78378378378378388</v>
      </c>
      <c r="W424" s="1">
        <f t="shared" si="453"/>
        <v>0.38568298027757486</v>
      </c>
      <c r="X424" s="1">
        <f t="shared" ref="X424" si="514">ABS(1-ABS(V424)^2)</f>
        <v>0.38568298027757475</v>
      </c>
      <c r="Y424" s="1"/>
      <c r="Z424" s="1"/>
      <c r="AA424" s="5"/>
    </row>
    <row r="425" spans="1:27" ht="15" thickBot="1" x14ac:dyDescent="0.35">
      <c r="A425" s="40"/>
      <c r="B425" s="35"/>
      <c r="C425" s="36"/>
      <c r="D425" s="21" t="s">
        <v>3</v>
      </c>
      <c r="E425" s="18">
        <v>355</v>
      </c>
      <c r="F425" s="1">
        <v>1</v>
      </c>
      <c r="G425" s="1"/>
      <c r="H425" s="1"/>
      <c r="I425" s="1"/>
      <c r="J425" s="1"/>
      <c r="K425" s="1"/>
      <c r="L425" s="1">
        <v>1</v>
      </c>
      <c r="M425" s="1"/>
      <c r="N425" s="1">
        <f t="shared" si="438"/>
        <v>0</v>
      </c>
      <c r="O425" s="1"/>
      <c r="P425" s="1"/>
      <c r="Q425" s="1">
        <f t="shared" si="463"/>
        <v>0.4830985915492958</v>
      </c>
      <c r="R425" s="1">
        <f t="shared" si="464"/>
        <v>0</v>
      </c>
      <c r="S425" s="1">
        <v>343</v>
      </c>
      <c r="T425" s="1"/>
      <c r="U425" s="1"/>
      <c r="V425" s="1"/>
      <c r="W425" s="1"/>
      <c r="X425" s="1"/>
      <c r="Y425" s="1"/>
      <c r="Z425" s="1"/>
      <c r="AA425" s="5"/>
    </row>
    <row r="426" spans="1:27" x14ac:dyDescent="0.3">
      <c r="A426" s="40"/>
      <c r="B426" s="37" t="s">
        <v>1</v>
      </c>
      <c r="C426" s="38">
        <v>355</v>
      </c>
      <c r="D426" s="19" t="s">
        <v>1</v>
      </c>
      <c r="E426" s="14">
        <v>355</v>
      </c>
      <c r="F426" s="1" t="s">
        <v>35</v>
      </c>
      <c r="G426" s="1"/>
      <c r="H426" s="1"/>
      <c r="I426" s="1"/>
      <c r="J426" s="1"/>
      <c r="K426" s="1"/>
      <c r="L426" s="1">
        <v>1</v>
      </c>
      <c r="M426" s="1"/>
      <c r="N426" s="1">
        <f t="shared" si="438"/>
        <v>0</v>
      </c>
      <c r="O426" s="1"/>
      <c r="P426" s="1"/>
      <c r="Q426" s="1">
        <f t="shared" si="463"/>
        <v>0.4830985915492958</v>
      </c>
      <c r="R426" s="1">
        <f t="shared" si="464"/>
        <v>0</v>
      </c>
      <c r="S426" s="1">
        <v>343</v>
      </c>
      <c r="T426" s="1"/>
      <c r="U426" s="1"/>
      <c r="V426" s="1"/>
      <c r="W426" s="1"/>
      <c r="X426" s="1"/>
      <c r="Y426" s="1"/>
      <c r="Z426" s="1"/>
      <c r="AA426" s="5"/>
    </row>
    <row r="427" spans="1:27" x14ac:dyDescent="0.3">
      <c r="A427" s="40"/>
      <c r="B427" s="33"/>
      <c r="C427" s="34"/>
      <c r="D427" s="20" t="s">
        <v>2</v>
      </c>
      <c r="E427" s="16">
        <v>400</v>
      </c>
      <c r="F427" s="1">
        <v>-5</v>
      </c>
      <c r="G427" s="1"/>
      <c r="H427" s="1">
        <v>-5</v>
      </c>
      <c r="I427" s="1">
        <v>-31.5</v>
      </c>
      <c r="J427" s="1"/>
      <c r="K427" s="1">
        <v>152</v>
      </c>
      <c r="L427" s="1">
        <v>-4</v>
      </c>
      <c r="M427" s="1"/>
      <c r="N427" s="1">
        <v>375</v>
      </c>
      <c r="O427" s="1">
        <v>-31</v>
      </c>
      <c r="P427" s="1">
        <v>583</v>
      </c>
      <c r="Q427" s="1">
        <f t="shared" si="463"/>
        <v>0.42875000000000002</v>
      </c>
      <c r="R427" s="1">
        <f t="shared" si="464"/>
        <v>431</v>
      </c>
      <c r="S427" s="1">
        <v>343</v>
      </c>
      <c r="T427" s="1"/>
      <c r="U427" s="1">
        <f t="shared" ref="U427" si="515">L427/I427</f>
        <v>0.12698412698412698</v>
      </c>
      <c r="V427" s="1">
        <f t="shared" ref="V427" si="516">ABS((U427-1)/(U427+1))</f>
        <v>0.77464788732394363</v>
      </c>
      <c r="W427" s="1">
        <f t="shared" si="457"/>
        <v>0.39992065066455068</v>
      </c>
      <c r="X427" s="1">
        <f t="shared" ref="X427" si="517">ABS(1-ABS(V427)^2)</f>
        <v>0.39992065066455074</v>
      </c>
      <c r="Y427" s="1"/>
      <c r="Z427" s="1"/>
      <c r="AA427" s="5"/>
    </row>
    <row r="428" spans="1:27" ht="15" thickBot="1" x14ac:dyDescent="0.35">
      <c r="A428" s="40"/>
      <c r="B428" s="33"/>
      <c r="C428" s="34"/>
      <c r="D428" s="21" t="s">
        <v>3</v>
      </c>
      <c r="E428" s="18">
        <v>447</v>
      </c>
      <c r="F428" s="1">
        <v>1</v>
      </c>
      <c r="G428" s="1"/>
      <c r="H428" s="1"/>
      <c r="I428" s="1"/>
      <c r="J428" s="1"/>
      <c r="K428" s="1"/>
      <c r="L428" s="1">
        <v>1</v>
      </c>
      <c r="M428" s="1"/>
      <c r="N428" s="1">
        <f t="shared" ref="N428:N443" si="518">((P428-K428)/2)+K428</f>
        <v>0</v>
      </c>
      <c r="O428" s="1"/>
      <c r="P428" s="1"/>
      <c r="Q428" s="1">
        <f t="shared" si="463"/>
        <v>0.38366890380313201</v>
      </c>
      <c r="R428" s="1">
        <f t="shared" si="464"/>
        <v>0</v>
      </c>
      <c r="S428" s="1">
        <v>343</v>
      </c>
      <c r="T428" s="1"/>
      <c r="U428" s="1"/>
      <c r="V428" s="1"/>
      <c r="W428" s="1"/>
      <c r="X428" s="1"/>
      <c r="Y428" s="1"/>
      <c r="Z428" s="1"/>
      <c r="AA428" s="5"/>
    </row>
    <row r="429" spans="1:27" x14ac:dyDescent="0.3">
      <c r="A429" s="40"/>
      <c r="B429" s="33" t="s">
        <v>2</v>
      </c>
      <c r="C429" s="34">
        <v>500</v>
      </c>
      <c r="D429" s="19" t="s">
        <v>1</v>
      </c>
      <c r="E429" s="14">
        <v>447</v>
      </c>
      <c r="F429" s="1" t="s">
        <v>35</v>
      </c>
      <c r="G429" s="1"/>
      <c r="H429" s="1"/>
      <c r="I429" s="1"/>
      <c r="J429" s="1"/>
      <c r="K429" s="1"/>
      <c r="L429" s="1">
        <v>1</v>
      </c>
      <c r="M429" s="1"/>
      <c r="N429" s="1">
        <f t="shared" si="518"/>
        <v>0</v>
      </c>
      <c r="O429" s="1"/>
      <c r="P429" s="1"/>
      <c r="Q429" s="1">
        <f t="shared" si="463"/>
        <v>0.38366890380313201</v>
      </c>
      <c r="R429" s="1">
        <f t="shared" si="464"/>
        <v>0</v>
      </c>
      <c r="S429" s="1">
        <v>343</v>
      </c>
      <c r="T429" s="1"/>
      <c r="U429" s="1"/>
      <c r="V429" s="1"/>
      <c r="W429" s="1"/>
      <c r="X429" s="1"/>
      <c r="Y429" s="1"/>
      <c r="Z429" s="1"/>
      <c r="AA429" s="5"/>
    </row>
    <row r="430" spans="1:27" x14ac:dyDescent="0.3">
      <c r="A430" s="40"/>
      <c r="B430" s="33"/>
      <c r="C430" s="34"/>
      <c r="D430" s="20" t="s">
        <v>2</v>
      </c>
      <c r="E430" s="16">
        <v>500</v>
      </c>
      <c r="F430" s="1">
        <v>-5</v>
      </c>
      <c r="G430" s="1"/>
      <c r="H430" s="1">
        <v>-5</v>
      </c>
      <c r="I430" s="1">
        <v>-29</v>
      </c>
      <c r="J430" s="1"/>
      <c r="K430" s="1">
        <v>108</v>
      </c>
      <c r="L430" s="1">
        <v>-35</v>
      </c>
      <c r="M430" s="1"/>
      <c r="N430" s="1">
        <v>281</v>
      </c>
      <c r="O430" s="1">
        <v>-28.5</v>
      </c>
      <c r="P430" s="1">
        <v>456</v>
      </c>
      <c r="Q430" s="1">
        <f t="shared" si="463"/>
        <v>0.34300000000000003</v>
      </c>
      <c r="R430" s="1">
        <f t="shared" si="464"/>
        <v>348</v>
      </c>
      <c r="S430" s="1">
        <v>343</v>
      </c>
      <c r="T430" s="1"/>
      <c r="U430" s="1">
        <f t="shared" ref="U430" si="519">L430/I430</f>
        <v>1.2068965517241379</v>
      </c>
      <c r="V430" s="1">
        <f t="shared" ref="V430" si="520">ABS((U430-1)/(U430+1))</f>
        <v>9.3749999999999986E-2</v>
      </c>
      <c r="W430" s="1">
        <f t="shared" si="461"/>
        <v>0.99121093750000011</v>
      </c>
      <c r="X430" s="1">
        <f t="shared" ref="X430" si="521">ABS(1-ABS(V430)^2)</f>
        <v>0.9912109375</v>
      </c>
      <c r="Y430" s="1"/>
      <c r="Z430" s="1"/>
      <c r="AA430" s="5"/>
    </row>
    <row r="431" spans="1:27" ht="15" thickBot="1" x14ac:dyDescent="0.35">
      <c r="A431" s="40"/>
      <c r="B431" s="33"/>
      <c r="C431" s="34"/>
      <c r="D431" s="21" t="s">
        <v>3</v>
      </c>
      <c r="E431" s="18">
        <v>562</v>
      </c>
      <c r="F431" s="1">
        <v>1</v>
      </c>
      <c r="G431" s="1"/>
      <c r="H431" s="1"/>
      <c r="I431" s="1"/>
      <c r="J431" s="1"/>
      <c r="K431" s="1"/>
      <c r="L431" s="1">
        <v>1</v>
      </c>
      <c r="M431" s="1"/>
      <c r="N431" s="1">
        <f t="shared" si="518"/>
        <v>0</v>
      </c>
      <c r="O431" s="1"/>
      <c r="P431" s="1"/>
      <c r="Q431" s="1">
        <f t="shared" si="463"/>
        <v>0.30516014234875444</v>
      </c>
      <c r="R431" s="1">
        <f t="shared" si="464"/>
        <v>0</v>
      </c>
      <c r="S431" s="1">
        <v>343</v>
      </c>
      <c r="T431" s="1"/>
      <c r="U431" s="1"/>
      <c r="V431" s="1"/>
      <c r="W431" s="1"/>
      <c r="X431" s="1"/>
      <c r="Y431" s="1"/>
      <c r="Z431" s="1"/>
      <c r="AA431" s="5"/>
    </row>
    <row r="432" spans="1:27" x14ac:dyDescent="0.3">
      <c r="A432" s="40"/>
      <c r="B432" s="33" t="s">
        <v>3</v>
      </c>
      <c r="C432" s="34">
        <v>710</v>
      </c>
      <c r="D432" s="19" t="s">
        <v>1</v>
      </c>
      <c r="E432" s="14">
        <v>562</v>
      </c>
      <c r="F432" s="1" t="s">
        <v>35</v>
      </c>
      <c r="G432" s="1"/>
      <c r="H432" s="1"/>
      <c r="I432" s="1"/>
      <c r="J432" s="1"/>
      <c r="K432" s="1"/>
      <c r="L432" s="1">
        <v>1</v>
      </c>
      <c r="M432" s="1"/>
      <c r="N432" s="1">
        <f t="shared" si="518"/>
        <v>0</v>
      </c>
      <c r="O432" s="1"/>
      <c r="P432" s="1"/>
      <c r="Q432" s="1">
        <f t="shared" si="463"/>
        <v>0.30516014234875444</v>
      </c>
      <c r="R432" s="1">
        <f t="shared" si="464"/>
        <v>0</v>
      </c>
      <c r="S432" s="1">
        <v>343</v>
      </c>
      <c r="T432" s="1"/>
      <c r="U432" s="1"/>
      <c r="V432" s="1"/>
      <c r="W432" s="1"/>
      <c r="X432" s="1"/>
      <c r="Y432" s="1"/>
      <c r="Z432" s="1"/>
      <c r="AA432" s="5"/>
    </row>
    <row r="433" spans="1:27" x14ac:dyDescent="0.3">
      <c r="A433" s="40"/>
      <c r="B433" s="33"/>
      <c r="C433" s="34"/>
      <c r="D433" s="20" t="s">
        <v>2</v>
      </c>
      <c r="E433" s="16">
        <v>630</v>
      </c>
      <c r="F433" s="1">
        <v>-5</v>
      </c>
      <c r="G433" s="1"/>
      <c r="H433" s="1">
        <v>-5</v>
      </c>
      <c r="I433" s="1">
        <v>-26.5</v>
      </c>
      <c r="J433" s="1"/>
      <c r="K433" s="1">
        <v>73</v>
      </c>
      <c r="L433" s="1">
        <v>-3</v>
      </c>
      <c r="M433" s="1"/>
      <c r="N433" s="1">
        <v>211</v>
      </c>
      <c r="O433" s="1">
        <v>-26</v>
      </c>
      <c r="P433" s="1">
        <v>348</v>
      </c>
      <c r="Q433" s="1">
        <f t="shared" si="463"/>
        <v>0.2722222222222222</v>
      </c>
      <c r="R433" s="1">
        <f t="shared" si="464"/>
        <v>275</v>
      </c>
      <c r="S433" s="1">
        <v>343</v>
      </c>
      <c r="T433" s="1"/>
      <c r="U433" s="1">
        <f t="shared" ref="U433" si="522">L433/I433</f>
        <v>0.11320754716981132</v>
      </c>
      <c r="V433" s="1">
        <f t="shared" ref="V433" si="523">ABS((U433-1)/(U433+1))</f>
        <v>0.79661016949152541</v>
      </c>
      <c r="W433" s="1">
        <f t="shared" si="467"/>
        <v>0.36541223786268312</v>
      </c>
      <c r="X433" s="1">
        <f t="shared" ref="X433" si="524">ABS(1-ABS(V433)^2)</f>
        <v>0.36541223786268318</v>
      </c>
      <c r="Y433" s="1"/>
      <c r="Z433" s="1"/>
      <c r="AA433" s="5"/>
    </row>
    <row r="434" spans="1:27" ht="15" thickBot="1" x14ac:dyDescent="0.35">
      <c r="A434" s="40"/>
      <c r="B434" s="35"/>
      <c r="C434" s="36"/>
      <c r="D434" s="21" t="s">
        <v>3</v>
      </c>
      <c r="E434" s="18">
        <v>708</v>
      </c>
      <c r="F434" s="1">
        <v>1</v>
      </c>
      <c r="G434" s="1"/>
      <c r="H434" s="1"/>
      <c r="I434" s="1"/>
      <c r="J434" s="1"/>
      <c r="K434" s="1"/>
      <c r="L434" s="1">
        <v>1</v>
      </c>
      <c r="M434" s="1"/>
      <c r="N434" s="1">
        <f t="shared" si="518"/>
        <v>0</v>
      </c>
      <c r="O434" s="1"/>
      <c r="P434" s="1"/>
      <c r="Q434" s="1">
        <f t="shared" si="463"/>
        <v>0.2422316384180791</v>
      </c>
      <c r="R434" s="1">
        <f t="shared" si="464"/>
        <v>0</v>
      </c>
      <c r="S434" s="1">
        <v>343</v>
      </c>
      <c r="T434" s="1"/>
      <c r="U434" s="1"/>
      <c r="V434" s="1"/>
      <c r="W434" s="1"/>
      <c r="X434" s="1"/>
      <c r="Y434" s="1"/>
      <c r="Z434" s="1"/>
      <c r="AA434" s="5"/>
    </row>
    <row r="435" spans="1:27" x14ac:dyDescent="0.3">
      <c r="A435" s="40"/>
      <c r="B435" s="37" t="s">
        <v>1</v>
      </c>
      <c r="C435" s="38">
        <v>710</v>
      </c>
      <c r="D435" s="19" t="s">
        <v>1</v>
      </c>
      <c r="E435" s="14">
        <v>708</v>
      </c>
      <c r="F435" s="1" t="s">
        <v>35</v>
      </c>
      <c r="G435" s="1"/>
      <c r="H435" s="1"/>
      <c r="I435" s="1"/>
      <c r="J435" s="1"/>
      <c r="K435" s="1"/>
      <c r="L435" s="1">
        <v>1</v>
      </c>
      <c r="M435" s="1"/>
      <c r="N435" s="1">
        <f t="shared" si="518"/>
        <v>0</v>
      </c>
      <c r="O435" s="1"/>
      <c r="P435" s="1"/>
      <c r="Q435" s="1">
        <f t="shared" si="463"/>
        <v>0.2422316384180791</v>
      </c>
      <c r="R435" s="1">
        <f t="shared" si="464"/>
        <v>0</v>
      </c>
      <c r="S435" s="1">
        <v>343</v>
      </c>
      <c r="T435" s="1"/>
      <c r="U435" s="1"/>
      <c r="V435" s="1"/>
      <c r="W435" s="1"/>
      <c r="X435" s="1"/>
      <c r="Y435" s="1"/>
      <c r="Z435" s="1"/>
      <c r="AA435" s="5"/>
    </row>
    <row r="436" spans="1:27" x14ac:dyDescent="0.3">
      <c r="A436" s="40"/>
      <c r="B436" s="33"/>
      <c r="C436" s="34"/>
      <c r="D436" s="20" t="s">
        <v>2</v>
      </c>
      <c r="E436" s="16">
        <v>800</v>
      </c>
      <c r="F436" s="1">
        <v>-10</v>
      </c>
      <c r="G436" s="1"/>
      <c r="H436" s="1">
        <v>-5</v>
      </c>
      <c r="I436" s="1">
        <v>-28</v>
      </c>
      <c r="J436" s="1"/>
      <c r="K436" s="1">
        <v>44</v>
      </c>
      <c r="L436" s="1">
        <v>-6</v>
      </c>
      <c r="M436" s="1"/>
      <c r="N436" s="1">
        <v>152</v>
      </c>
      <c r="O436" s="1">
        <v>-27.5</v>
      </c>
      <c r="P436" s="1">
        <v>260</v>
      </c>
      <c r="Q436" s="1">
        <f t="shared" si="463"/>
        <v>0.21437500000000001</v>
      </c>
      <c r="R436" s="1">
        <f t="shared" si="464"/>
        <v>216</v>
      </c>
      <c r="S436" s="1">
        <v>343</v>
      </c>
      <c r="T436" s="1"/>
      <c r="U436" s="1">
        <f t="shared" ref="U436" si="525">L436/I436</f>
        <v>0.21428571428571427</v>
      </c>
      <c r="V436" s="1">
        <f t="shared" ref="V436" si="526">ABS((U436-1)/(U436+1))</f>
        <v>0.6470588235294118</v>
      </c>
      <c r="W436" s="1">
        <f t="shared" si="471"/>
        <v>0.58131487889273348</v>
      </c>
      <c r="X436" s="1">
        <f t="shared" ref="X436" si="527">ABS(1-ABS(V436)^2)</f>
        <v>0.58131487889273359</v>
      </c>
      <c r="Y436" s="1"/>
      <c r="Z436" s="1"/>
      <c r="AA436" s="5"/>
    </row>
    <row r="437" spans="1:27" ht="15" thickBot="1" x14ac:dyDescent="0.35">
      <c r="A437" s="40"/>
      <c r="B437" s="33"/>
      <c r="C437" s="34"/>
      <c r="D437" s="21" t="s">
        <v>3</v>
      </c>
      <c r="E437" s="18">
        <v>891</v>
      </c>
      <c r="F437" s="1">
        <v>1</v>
      </c>
      <c r="G437" s="1"/>
      <c r="H437" s="1"/>
      <c r="I437" s="1"/>
      <c r="J437" s="1"/>
      <c r="K437" s="1"/>
      <c r="L437" s="1">
        <v>1</v>
      </c>
      <c r="M437" s="1"/>
      <c r="N437" s="1">
        <f t="shared" si="518"/>
        <v>0</v>
      </c>
      <c r="O437" s="1"/>
      <c r="P437" s="1"/>
      <c r="Q437" s="1">
        <f t="shared" si="463"/>
        <v>0.19248035914702583</v>
      </c>
      <c r="R437" s="1">
        <f t="shared" si="464"/>
        <v>0</v>
      </c>
      <c r="S437" s="1">
        <v>343</v>
      </c>
      <c r="T437" s="1"/>
      <c r="U437" s="1"/>
      <c r="V437" s="1"/>
      <c r="W437" s="1"/>
      <c r="X437" s="1"/>
      <c r="Y437" s="1"/>
      <c r="Z437" s="1"/>
      <c r="AA437" s="5"/>
    </row>
    <row r="438" spans="1:27" x14ac:dyDescent="0.3">
      <c r="A438" s="40"/>
      <c r="B438" s="33" t="s">
        <v>2</v>
      </c>
      <c r="C438" s="34">
        <v>1000</v>
      </c>
      <c r="D438" s="19" t="s">
        <v>1</v>
      </c>
      <c r="E438" s="14">
        <v>891</v>
      </c>
      <c r="F438" s="1" t="s">
        <v>35</v>
      </c>
      <c r="G438" s="1"/>
      <c r="H438" s="1"/>
      <c r="I438" s="1"/>
      <c r="J438" s="1"/>
      <c r="K438" s="1"/>
      <c r="L438" s="1">
        <v>1</v>
      </c>
      <c r="M438" s="1"/>
      <c r="N438" s="1">
        <f t="shared" si="518"/>
        <v>0</v>
      </c>
      <c r="O438" s="1"/>
      <c r="P438" s="1"/>
      <c r="Q438" s="1">
        <f t="shared" si="463"/>
        <v>0.19248035914702583</v>
      </c>
      <c r="R438" s="1">
        <f t="shared" si="464"/>
        <v>0</v>
      </c>
      <c r="S438" s="1">
        <v>343</v>
      </c>
      <c r="T438" s="1"/>
      <c r="U438" s="1"/>
      <c r="V438" s="1"/>
      <c r="W438" s="1"/>
      <c r="X438" s="1"/>
      <c r="Y438" s="1"/>
      <c r="Z438" s="1"/>
      <c r="AA438" s="5"/>
    </row>
    <row r="439" spans="1:27" x14ac:dyDescent="0.3">
      <c r="A439" s="40"/>
      <c r="B439" s="33"/>
      <c r="C439" s="34"/>
      <c r="D439" s="20" t="s">
        <v>2</v>
      </c>
      <c r="E439" s="16">
        <v>1000</v>
      </c>
      <c r="F439" s="1">
        <v>-10</v>
      </c>
      <c r="G439" s="1"/>
      <c r="H439" s="1">
        <v>-5</v>
      </c>
      <c r="I439" s="1">
        <v>-23</v>
      </c>
      <c r="J439" s="1"/>
      <c r="K439" s="1">
        <v>22</v>
      </c>
      <c r="L439" s="1">
        <v>-3.5</v>
      </c>
      <c r="M439" s="1"/>
      <c r="N439" s="1">
        <v>103</v>
      </c>
      <c r="O439" s="1">
        <v>-23</v>
      </c>
      <c r="P439" s="1">
        <v>195</v>
      </c>
      <c r="Q439" s="1">
        <f t="shared" si="463"/>
        <v>0.17150000000000001</v>
      </c>
      <c r="R439" s="1">
        <f t="shared" si="464"/>
        <v>173</v>
      </c>
      <c r="S439" s="1">
        <v>343</v>
      </c>
      <c r="T439" s="1"/>
      <c r="U439" s="1">
        <f t="shared" ref="U439" si="528">L439/I439</f>
        <v>0.15217391304347827</v>
      </c>
      <c r="V439" s="1">
        <f t="shared" ref="V439" si="529">ABS((U439-1)/(U439+1))</f>
        <v>0.73584905660377353</v>
      </c>
      <c r="W439" s="1">
        <f t="shared" si="475"/>
        <v>0.4585261658953364</v>
      </c>
      <c r="X439" s="1">
        <f t="shared" ref="X439" si="530">ABS(1-ABS(V439)^2)</f>
        <v>0.45852616589533646</v>
      </c>
      <c r="Y439" s="1"/>
      <c r="Z439" s="1"/>
      <c r="AA439" s="5"/>
    </row>
    <row r="440" spans="1:27" ht="15" thickBot="1" x14ac:dyDescent="0.35">
      <c r="A440" s="40"/>
      <c r="B440" s="33"/>
      <c r="C440" s="34"/>
      <c r="D440" s="21" t="s">
        <v>3</v>
      </c>
      <c r="E440" s="18">
        <v>1122</v>
      </c>
      <c r="F440" s="1">
        <v>1</v>
      </c>
      <c r="G440" s="1"/>
      <c r="H440" s="1"/>
      <c r="I440" s="1"/>
      <c r="J440" s="1"/>
      <c r="K440" s="1"/>
      <c r="L440" s="1">
        <v>1</v>
      </c>
      <c r="M440" s="1"/>
      <c r="N440" s="1">
        <f t="shared" si="518"/>
        <v>0</v>
      </c>
      <c r="O440" s="1"/>
      <c r="P440" s="1"/>
      <c r="Q440" s="1">
        <f t="shared" si="463"/>
        <v>0.15285204991087345</v>
      </c>
      <c r="R440" s="1">
        <f t="shared" si="464"/>
        <v>0</v>
      </c>
      <c r="S440" s="1">
        <v>343</v>
      </c>
      <c r="T440" s="1"/>
      <c r="U440" s="1"/>
      <c r="V440" s="1"/>
      <c r="W440" s="1"/>
      <c r="X440" s="1"/>
      <c r="Y440" s="1"/>
      <c r="Z440" s="1"/>
      <c r="AA440" s="5"/>
    </row>
    <row r="441" spans="1:27" x14ac:dyDescent="0.3">
      <c r="A441" s="40"/>
      <c r="B441" s="33" t="s">
        <v>3</v>
      </c>
      <c r="C441" s="34">
        <v>1420</v>
      </c>
      <c r="D441" s="13" t="s">
        <v>1</v>
      </c>
      <c r="E441" s="14">
        <v>1122</v>
      </c>
      <c r="F441" s="1" t="s">
        <v>35</v>
      </c>
      <c r="G441" s="1"/>
      <c r="H441" s="1"/>
      <c r="I441" s="1"/>
      <c r="J441" s="1"/>
      <c r="K441" s="1"/>
      <c r="L441" s="1">
        <v>1</v>
      </c>
      <c r="M441" s="1"/>
      <c r="N441" s="1">
        <f t="shared" si="518"/>
        <v>0</v>
      </c>
      <c r="O441" s="1"/>
      <c r="P441" s="1"/>
      <c r="Q441" s="1">
        <f t="shared" si="463"/>
        <v>0.15285204991087345</v>
      </c>
      <c r="R441" s="1">
        <f t="shared" si="464"/>
        <v>0</v>
      </c>
      <c r="S441" s="1">
        <v>343</v>
      </c>
      <c r="T441" s="1"/>
      <c r="U441" s="1"/>
      <c r="V441" s="1"/>
      <c r="W441" s="1"/>
      <c r="X441" s="1"/>
      <c r="Y441" s="1"/>
      <c r="Z441" s="1"/>
      <c r="AA441" s="5"/>
    </row>
    <row r="442" spans="1:27" x14ac:dyDescent="0.3">
      <c r="A442" s="40"/>
      <c r="B442" s="33"/>
      <c r="C442" s="34"/>
      <c r="D442" s="15" t="s">
        <v>2</v>
      </c>
      <c r="E442" s="16">
        <v>1250</v>
      </c>
      <c r="F442" s="1">
        <v>-10</v>
      </c>
      <c r="G442" s="1"/>
      <c r="H442" s="1">
        <v>-5</v>
      </c>
      <c r="I442" s="1">
        <v>-14.5</v>
      </c>
      <c r="J442" s="1"/>
      <c r="K442" s="1">
        <v>4</v>
      </c>
      <c r="L442" s="1">
        <v>2</v>
      </c>
      <c r="M442" s="1"/>
      <c r="N442" s="1">
        <v>74</v>
      </c>
      <c r="O442" s="1">
        <v>-14.5</v>
      </c>
      <c r="P442" s="1">
        <v>143</v>
      </c>
      <c r="Q442" s="1">
        <f t="shared" si="463"/>
        <v>0.13719999999999999</v>
      </c>
      <c r="R442" s="1">
        <f t="shared" si="464"/>
        <v>139</v>
      </c>
      <c r="S442" s="1">
        <v>343</v>
      </c>
      <c r="T442" s="1"/>
      <c r="U442" s="1">
        <f t="shared" ref="U442" si="531">L442/I442</f>
        <v>-0.13793103448275862</v>
      </c>
      <c r="V442" s="1">
        <f t="shared" ref="V442" si="532">ABS((U442-1)/(U442+1))</f>
        <v>1.32</v>
      </c>
      <c r="W442" s="1">
        <f t="shared" si="479"/>
        <v>0.74239999999999995</v>
      </c>
      <c r="X442" s="1">
        <f t="shared" ref="X442" si="533">ABS(1-ABS(V442)^2)</f>
        <v>0.74240000000000017</v>
      </c>
      <c r="Y442" s="1"/>
      <c r="Z442" s="1"/>
      <c r="AA442" s="5"/>
    </row>
    <row r="443" spans="1:27" ht="15" thickBot="1" x14ac:dyDescent="0.35">
      <c r="A443" s="41"/>
      <c r="B443" s="35"/>
      <c r="C443" s="36"/>
      <c r="D443" s="17" t="s">
        <v>3</v>
      </c>
      <c r="E443" s="18">
        <v>1413</v>
      </c>
      <c r="F443" s="1">
        <v>1</v>
      </c>
      <c r="G443" s="65"/>
      <c r="H443" s="24"/>
      <c r="I443" s="24"/>
      <c r="J443" s="24"/>
      <c r="K443" s="24"/>
      <c r="L443" s="1">
        <v>1</v>
      </c>
      <c r="M443" s="1"/>
      <c r="N443" s="1">
        <f t="shared" si="518"/>
        <v>0</v>
      </c>
      <c r="O443" s="24"/>
      <c r="P443" s="24"/>
      <c r="Q443" s="24">
        <f t="shared" si="463"/>
        <v>0.1213729653220099</v>
      </c>
      <c r="R443" s="24">
        <f t="shared" si="464"/>
        <v>0</v>
      </c>
      <c r="S443" s="1">
        <v>343</v>
      </c>
      <c r="T443" s="24"/>
      <c r="U443" s="1"/>
      <c r="V443" s="1"/>
      <c r="W443" s="1"/>
      <c r="X443" s="1"/>
      <c r="Y443" s="24"/>
      <c r="Z443" s="24"/>
      <c r="AA443" s="7"/>
    </row>
  </sheetData>
  <mergeCells count="308">
    <mergeCell ref="C33:C35"/>
    <mergeCell ref="C36:C38"/>
    <mergeCell ref="C3:C5"/>
    <mergeCell ref="C6:C8"/>
    <mergeCell ref="C9:C11"/>
    <mergeCell ref="C12:C14"/>
    <mergeCell ref="C15:C17"/>
    <mergeCell ref="C18:C20"/>
    <mergeCell ref="B30:B32"/>
    <mergeCell ref="B33:B35"/>
    <mergeCell ref="B36:B38"/>
    <mergeCell ref="B39:B41"/>
    <mergeCell ref="C57:C59"/>
    <mergeCell ref="C60:C62"/>
    <mergeCell ref="C63:C65"/>
    <mergeCell ref="B3:B5"/>
    <mergeCell ref="B6:B8"/>
    <mergeCell ref="B9:B11"/>
    <mergeCell ref="B12:B14"/>
    <mergeCell ref="B15:B17"/>
    <mergeCell ref="B18:B20"/>
    <mergeCell ref="B21:B23"/>
    <mergeCell ref="C39:C41"/>
    <mergeCell ref="C42:C44"/>
    <mergeCell ref="C45:C47"/>
    <mergeCell ref="C48:C50"/>
    <mergeCell ref="C51:C53"/>
    <mergeCell ref="C54:C56"/>
    <mergeCell ref="C21:C23"/>
    <mergeCell ref="C24:C26"/>
    <mergeCell ref="C27:C29"/>
    <mergeCell ref="C30:C32"/>
    <mergeCell ref="L1:N1"/>
    <mergeCell ref="O1:P1"/>
    <mergeCell ref="A3:A65"/>
    <mergeCell ref="A66:A128"/>
    <mergeCell ref="B66:B68"/>
    <mergeCell ref="C66:C68"/>
    <mergeCell ref="B69:B71"/>
    <mergeCell ref="C69:C71"/>
    <mergeCell ref="B72:B74"/>
    <mergeCell ref="B60:B62"/>
    <mergeCell ref="B63:B65"/>
    <mergeCell ref="B2:C2"/>
    <mergeCell ref="D2:E2"/>
    <mergeCell ref="B1:E1"/>
    <mergeCell ref="I1:K1"/>
    <mergeCell ref="F1:H1"/>
    <mergeCell ref="B42:B44"/>
    <mergeCell ref="B45:B47"/>
    <mergeCell ref="B48:B50"/>
    <mergeCell ref="B51:B53"/>
    <mergeCell ref="B54:B56"/>
    <mergeCell ref="B57:B59"/>
    <mergeCell ref="B24:B26"/>
    <mergeCell ref="B27:B29"/>
    <mergeCell ref="B84:B86"/>
    <mergeCell ref="C84:C86"/>
    <mergeCell ref="B87:B89"/>
    <mergeCell ref="C87:C89"/>
    <mergeCell ref="B90:B92"/>
    <mergeCell ref="C90:C92"/>
    <mergeCell ref="C72:C74"/>
    <mergeCell ref="B75:B77"/>
    <mergeCell ref="C75:C77"/>
    <mergeCell ref="B78:B80"/>
    <mergeCell ref="C78:C80"/>
    <mergeCell ref="B81:B83"/>
    <mergeCell ref="C81:C83"/>
    <mergeCell ref="B102:B104"/>
    <mergeCell ref="C102:C104"/>
    <mergeCell ref="B105:B107"/>
    <mergeCell ref="C105:C107"/>
    <mergeCell ref="B108:B110"/>
    <mergeCell ref="C108:C110"/>
    <mergeCell ref="B93:B95"/>
    <mergeCell ref="C93:C95"/>
    <mergeCell ref="B96:B98"/>
    <mergeCell ref="C96:C98"/>
    <mergeCell ref="B99:B101"/>
    <mergeCell ref="C99:C101"/>
    <mergeCell ref="B120:B122"/>
    <mergeCell ref="C120:C122"/>
    <mergeCell ref="B123:B125"/>
    <mergeCell ref="C123:C125"/>
    <mergeCell ref="B126:B128"/>
    <mergeCell ref="C126:C128"/>
    <mergeCell ref="B111:B113"/>
    <mergeCell ref="C111:C113"/>
    <mergeCell ref="B114:B116"/>
    <mergeCell ref="C114:C116"/>
    <mergeCell ref="B117:B119"/>
    <mergeCell ref="C117:C119"/>
    <mergeCell ref="C141:C143"/>
    <mergeCell ref="B144:B146"/>
    <mergeCell ref="C144:C146"/>
    <mergeCell ref="B147:B149"/>
    <mergeCell ref="C147:C149"/>
    <mergeCell ref="B150:B152"/>
    <mergeCell ref="C150:C152"/>
    <mergeCell ref="A129:A191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B141:B143"/>
    <mergeCell ref="B162:B164"/>
    <mergeCell ref="C162:C164"/>
    <mergeCell ref="B165:B167"/>
    <mergeCell ref="C165:C167"/>
    <mergeCell ref="B168:B170"/>
    <mergeCell ref="C168:C170"/>
    <mergeCell ref="B153:B155"/>
    <mergeCell ref="C153:C155"/>
    <mergeCell ref="B156:B158"/>
    <mergeCell ref="C156:C158"/>
    <mergeCell ref="B159:B161"/>
    <mergeCell ref="C159:C161"/>
    <mergeCell ref="B180:B182"/>
    <mergeCell ref="C180:C182"/>
    <mergeCell ref="B183:B185"/>
    <mergeCell ref="C183:C185"/>
    <mergeCell ref="B186:B188"/>
    <mergeCell ref="C186:C188"/>
    <mergeCell ref="B171:B173"/>
    <mergeCell ref="C171:C173"/>
    <mergeCell ref="B174:B176"/>
    <mergeCell ref="C174:C176"/>
    <mergeCell ref="B177:B179"/>
    <mergeCell ref="C177:C179"/>
    <mergeCell ref="C201:C203"/>
    <mergeCell ref="B204:B206"/>
    <mergeCell ref="C204:C206"/>
    <mergeCell ref="B207:B209"/>
    <mergeCell ref="C207:C209"/>
    <mergeCell ref="B210:B212"/>
    <mergeCell ref="C210:C212"/>
    <mergeCell ref="B189:B191"/>
    <mergeCell ref="C189:C191"/>
    <mergeCell ref="B192:B194"/>
    <mergeCell ref="C192:C194"/>
    <mergeCell ref="B195:B197"/>
    <mergeCell ref="C195:C197"/>
    <mergeCell ref="B198:B200"/>
    <mergeCell ref="C198:C200"/>
    <mergeCell ref="B201:B203"/>
    <mergeCell ref="B222:B224"/>
    <mergeCell ref="C222:C224"/>
    <mergeCell ref="B225:B227"/>
    <mergeCell ref="C225:C227"/>
    <mergeCell ref="B228:B230"/>
    <mergeCell ref="C228:C230"/>
    <mergeCell ref="B213:B215"/>
    <mergeCell ref="C213:C215"/>
    <mergeCell ref="B216:B218"/>
    <mergeCell ref="C216:C218"/>
    <mergeCell ref="B219:B221"/>
    <mergeCell ref="C219:C221"/>
    <mergeCell ref="B240:B242"/>
    <mergeCell ref="C240:C242"/>
    <mergeCell ref="B243:B245"/>
    <mergeCell ref="C243:C245"/>
    <mergeCell ref="B246:B248"/>
    <mergeCell ref="C246:C248"/>
    <mergeCell ref="B231:B233"/>
    <mergeCell ref="C231:C233"/>
    <mergeCell ref="B234:B236"/>
    <mergeCell ref="C234:C236"/>
    <mergeCell ref="B237:B239"/>
    <mergeCell ref="C237:C239"/>
    <mergeCell ref="B249:B251"/>
    <mergeCell ref="C249:C251"/>
    <mergeCell ref="B252:B254"/>
    <mergeCell ref="C252:C254"/>
    <mergeCell ref="A255:A317"/>
    <mergeCell ref="B255:B257"/>
    <mergeCell ref="C255:C257"/>
    <mergeCell ref="B258:B260"/>
    <mergeCell ref="C258:C260"/>
    <mergeCell ref="B261:B263"/>
    <mergeCell ref="A192:A254"/>
    <mergeCell ref="B273:B275"/>
    <mergeCell ref="C273:C275"/>
    <mergeCell ref="B276:B278"/>
    <mergeCell ref="C276:C278"/>
    <mergeCell ref="B279:B281"/>
    <mergeCell ref="C279:C281"/>
    <mergeCell ref="C261:C263"/>
    <mergeCell ref="B264:B266"/>
    <mergeCell ref="C264:C266"/>
    <mergeCell ref="B267:B269"/>
    <mergeCell ref="C267:C269"/>
    <mergeCell ref="B270:B272"/>
    <mergeCell ref="C270:C272"/>
    <mergeCell ref="B291:B293"/>
    <mergeCell ref="C291:C293"/>
    <mergeCell ref="B294:B296"/>
    <mergeCell ref="C294:C296"/>
    <mergeCell ref="B297:B299"/>
    <mergeCell ref="C297:C299"/>
    <mergeCell ref="B282:B284"/>
    <mergeCell ref="C282:C284"/>
    <mergeCell ref="B285:B287"/>
    <mergeCell ref="C285:C287"/>
    <mergeCell ref="B288:B290"/>
    <mergeCell ref="C288:C290"/>
    <mergeCell ref="B309:B311"/>
    <mergeCell ref="C309:C311"/>
    <mergeCell ref="B312:B314"/>
    <mergeCell ref="C312:C314"/>
    <mergeCell ref="B315:B317"/>
    <mergeCell ref="C315:C317"/>
    <mergeCell ref="B300:B302"/>
    <mergeCell ref="C300:C302"/>
    <mergeCell ref="B303:B305"/>
    <mergeCell ref="C303:C305"/>
    <mergeCell ref="B306:B308"/>
    <mergeCell ref="C306:C308"/>
    <mergeCell ref="C330:C332"/>
    <mergeCell ref="B333:B335"/>
    <mergeCell ref="C333:C335"/>
    <mergeCell ref="B336:B338"/>
    <mergeCell ref="C336:C338"/>
    <mergeCell ref="B339:B341"/>
    <mergeCell ref="C339:C341"/>
    <mergeCell ref="A318:A380"/>
    <mergeCell ref="B318:B320"/>
    <mergeCell ref="C318:C320"/>
    <mergeCell ref="B321:B323"/>
    <mergeCell ref="C321:C323"/>
    <mergeCell ref="B324:B326"/>
    <mergeCell ref="C324:C326"/>
    <mergeCell ref="B327:B329"/>
    <mergeCell ref="C327:C329"/>
    <mergeCell ref="B330:B332"/>
    <mergeCell ref="B351:B353"/>
    <mergeCell ref="C351:C353"/>
    <mergeCell ref="B354:B356"/>
    <mergeCell ref="C354:C356"/>
    <mergeCell ref="B357:B359"/>
    <mergeCell ref="C357:C359"/>
    <mergeCell ref="B342:B344"/>
    <mergeCell ref="C342:C344"/>
    <mergeCell ref="B345:B347"/>
    <mergeCell ref="C345:C347"/>
    <mergeCell ref="B348:B350"/>
    <mergeCell ref="C348:C350"/>
    <mergeCell ref="B369:B371"/>
    <mergeCell ref="C369:C371"/>
    <mergeCell ref="B372:B374"/>
    <mergeCell ref="C372:C374"/>
    <mergeCell ref="B375:B377"/>
    <mergeCell ref="C375:C377"/>
    <mergeCell ref="B360:B362"/>
    <mergeCell ref="C360:C362"/>
    <mergeCell ref="B363:B365"/>
    <mergeCell ref="C363:C365"/>
    <mergeCell ref="B366:B368"/>
    <mergeCell ref="C366:C368"/>
    <mergeCell ref="B378:B380"/>
    <mergeCell ref="C378:C380"/>
    <mergeCell ref="A381:A443"/>
    <mergeCell ref="B381:B383"/>
    <mergeCell ref="C381:C383"/>
    <mergeCell ref="B384:B386"/>
    <mergeCell ref="C384:C386"/>
    <mergeCell ref="B387:B389"/>
    <mergeCell ref="C387:C389"/>
    <mergeCell ref="B390:B392"/>
    <mergeCell ref="B402:B404"/>
    <mergeCell ref="C402:C404"/>
    <mergeCell ref="B405:B407"/>
    <mergeCell ref="C405:C407"/>
    <mergeCell ref="B408:B410"/>
    <mergeCell ref="C408:C410"/>
    <mergeCell ref="C390:C392"/>
    <mergeCell ref="B393:B395"/>
    <mergeCell ref="C393:C395"/>
    <mergeCell ref="B396:B398"/>
    <mergeCell ref="C396:C398"/>
    <mergeCell ref="B399:B401"/>
    <mergeCell ref="C399:C401"/>
    <mergeCell ref="B420:B422"/>
    <mergeCell ref="C420:C422"/>
    <mergeCell ref="B423:B425"/>
    <mergeCell ref="C423:C425"/>
    <mergeCell ref="B426:B428"/>
    <mergeCell ref="C426:C428"/>
    <mergeCell ref="B411:B413"/>
    <mergeCell ref="C411:C413"/>
    <mergeCell ref="B414:B416"/>
    <mergeCell ref="C414:C416"/>
    <mergeCell ref="B417:B419"/>
    <mergeCell ref="C417:C419"/>
    <mergeCell ref="B438:B440"/>
    <mergeCell ref="C438:C440"/>
    <mergeCell ref="B441:B443"/>
    <mergeCell ref="C441:C443"/>
    <mergeCell ref="B429:B431"/>
    <mergeCell ref="C429:C431"/>
    <mergeCell ref="B432:B434"/>
    <mergeCell ref="C432:C434"/>
    <mergeCell ref="B435:B437"/>
    <mergeCell ref="C435:C43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BB4D-8BB4-4550-8CC7-4F0ED0E619A5}">
  <dimension ref="A1:AI443"/>
  <sheetViews>
    <sheetView tabSelected="1" topLeftCell="K1" zoomScale="85" zoomScaleNormal="85" workbookViewId="0">
      <pane ySplit="1" topLeftCell="A41" activePane="bottomLeft" state="frozen"/>
      <selection pane="bottomLeft" activeCell="V56" sqref="V56"/>
    </sheetView>
  </sheetViews>
  <sheetFormatPr defaultRowHeight="14.4" x14ac:dyDescent="0.3"/>
  <cols>
    <col min="1" max="1" width="14" bestFit="1" customWidth="1"/>
    <col min="2" max="2" width="7.44140625" bestFit="1" customWidth="1"/>
    <col min="3" max="3" width="6.109375" bestFit="1" customWidth="1"/>
    <col min="4" max="4" width="7.44140625" bestFit="1" customWidth="1"/>
    <col min="5" max="5" width="6.109375" bestFit="1" customWidth="1"/>
    <col min="6" max="6" width="9.44140625" bestFit="1" customWidth="1"/>
    <col min="7" max="7" width="12" bestFit="1" customWidth="1"/>
    <col min="8" max="8" width="9.44140625" bestFit="1" customWidth="1"/>
    <col min="9" max="9" width="9.44140625" style="57" bestFit="1" customWidth="1"/>
    <col min="10" max="10" width="9.44140625" style="51" customWidth="1"/>
    <col min="11" max="11" width="9.44140625" style="58" bestFit="1" customWidth="1"/>
    <col min="12" max="12" width="9.44140625" bestFit="1" customWidth="1"/>
    <col min="13" max="13" width="9.44140625" customWidth="1"/>
    <col min="14" max="14" width="9.44140625" bestFit="1" customWidth="1"/>
    <col min="15" max="15" width="9.44140625" style="57" bestFit="1" customWidth="1"/>
    <col min="16" max="16" width="9.44140625" style="51" customWidth="1"/>
    <col min="17" max="17" width="9.44140625" style="58" bestFit="1" customWidth="1"/>
    <col min="18" max="18" width="32.21875" bestFit="1" customWidth="1"/>
    <col min="19" max="19" width="35" bestFit="1" customWidth="1"/>
    <col min="20" max="20" width="20.44140625" bestFit="1" customWidth="1"/>
    <col min="21" max="21" width="15.5546875" bestFit="1" customWidth="1"/>
    <col min="22" max="22" width="15.5546875" customWidth="1"/>
    <col min="23" max="23" width="2" bestFit="1" customWidth="1"/>
    <col min="24" max="24" width="15.5546875" customWidth="1"/>
    <col min="25" max="25" width="21.77734375" bestFit="1" customWidth="1"/>
    <col min="26" max="26" width="24.109375" bestFit="1" customWidth="1"/>
    <col min="27" max="27" width="10.44140625" bestFit="1" customWidth="1"/>
    <col min="28" max="28" width="10.77734375" bestFit="1" customWidth="1"/>
    <col min="29" max="29" width="13" bestFit="1" customWidth="1"/>
    <col min="30" max="30" width="15.5546875" bestFit="1" customWidth="1"/>
    <col min="31" max="31" width="21.77734375" bestFit="1" customWidth="1"/>
    <col min="32" max="32" width="24.109375" bestFit="1" customWidth="1"/>
    <col min="33" max="33" width="10.44140625" bestFit="1" customWidth="1"/>
    <col min="34" max="34" width="10.77734375" bestFit="1" customWidth="1"/>
  </cols>
  <sheetData>
    <row r="1" spans="1:35" ht="15" thickBot="1" x14ac:dyDescent="0.35">
      <c r="A1" s="22" t="s">
        <v>22</v>
      </c>
      <c r="B1" s="44" t="s">
        <v>0</v>
      </c>
      <c r="C1" s="46"/>
      <c r="D1" s="46"/>
      <c r="E1" s="45"/>
      <c r="F1" s="44" t="s">
        <v>32</v>
      </c>
      <c r="G1" s="46"/>
      <c r="H1" s="45"/>
      <c r="I1" s="42" t="s">
        <v>10</v>
      </c>
      <c r="J1" s="49"/>
      <c r="K1" s="43"/>
      <c r="L1" s="42" t="s">
        <v>14</v>
      </c>
      <c r="M1" s="49"/>
      <c r="N1" s="43"/>
      <c r="O1" s="42" t="s">
        <v>13</v>
      </c>
      <c r="P1" s="49"/>
      <c r="Q1" s="43"/>
      <c r="R1" s="62" t="s">
        <v>19</v>
      </c>
      <c r="S1" s="8" t="s">
        <v>20</v>
      </c>
      <c r="T1" s="8" t="s">
        <v>6</v>
      </c>
      <c r="U1" s="8" t="s">
        <v>8</v>
      </c>
      <c r="V1" s="8" t="s">
        <v>45</v>
      </c>
      <c r="W1" s="8" t="s">
        <v>41</v>
      </c>
      <c r="X1" s="8" t="s">
        <v>15</v>
      </c>
      <c r="Y1" s="8" t="s">
        <v>42</v>
      </c>
      <c r="Z1" s="8" t="s">
        <v>43</v>
      </c>
      <c r="AA1" s="8" t="s">
        <v>17</v>
      </c>
      <c r="AB1" s="8" t="s">
        <v>18</v>
      </c>
      <c r="AC1" s="8" t="s">
        <v>41</v>
      </c>
      <c r="AD1" s="8" t="s">
        <v>15</v>
      </c>
      <c r="AE1" s="8" t="s">
        <v>42</v>
      </c>
      <c r="AF1" s="8" t="s">
        <v>43</v>
      </c>
      <c r="AG1" s="8" t="s">
        <v>17</v>
      </c>
      <c r="AH1" s="8" t="s">
        <v>18</v>
      </c>
      <c r="AI1" s="2"/>
    </row>
    <row r="2" spans="1:35" ht="15" thickBot="1" x14ac:dyDescent="0.35">
      <c r="B2" s="47" t="s">
        <v>4</v>
      </c>
      <c r="C2" s="48"/>
      <c r="D2" s="47" t="s">
        <v>5</v>
      </c>
      <c r="E2" s="48"/>
      <c r="F2" s="32" t="s">
        <v>11</v>
      </c>
      <c r="G2" s="50" t="s">
        <v>44</v>
      </c>
      <c r="H2" s="50" t="s">
        <v>12</v>
      </c>
      <c r="I2" s="6" t="s">
        <v>11</v>
      </c>
      <c r="J2" s="50" t="s">
        <v>44</v>
      </c>
      <c r="K2" s="7" t="s">
        <v>12</v>
      </c>
      <c r="L2" s="53" t="s">
        <v>11</v>
      </c>
      <c r="M2" s="50" t="s">
        <v>44</v>
      </c>
      <c r="N2" s="59" t="s">
        <v>12</v>
      </c>
      <c r="O2" s="6" t="s">
        <v>11</v>
      </c>
      <c r="P2" s="50" t="s">
        <v>44</v>
      </c>
      <c r="Q2" s="7" t="s">
        <v>12</v>
      </c>
      <c r="R2" s="63" t="s">
        <v>21</v>
      </c>
      <c r="S2" s="9" t="s">
        <v>21</v>
      </c>
      <c r="T2" s="27" t="s">
        <v>7</v>
      </c>
      <c r="U2" s="27" t="s">
        <v>9</v>
      </c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/>
    </row>
    <row r="3" spans="1:35" ht="14.4" customHeight="1" x14ac:dyDescent="0.3">
      <c r="A3" s="39" t="s">
        <v>23</v>
      </c>
      <c r="B3" s="37" t="s">
        <v>1</v>
      </c>
      <c r="C3" s="38">
        <v>11</v>
      </c>
      <c r="D3" s="19" t="s">
        <v>1</v>
      </c>
      <c r="E3" s="14">
        <v>11.2</v>
      </c>
      <c r="F3" s="31"/>
      <c r="G3" s="31"/>
      <c r="H3" s="52"/>
      <c r="I3" s="54"/>
      <c r="J3" s="12"/>
      <c r="K3" s="55"/>
      <c r="L3" s="12"/>
      <c r="M3" s="3"/>
      <c r="N3" s="60"/>
      <c r="O3" s="54"/>
      <c r="P3" s="3"/>
      <c r="Q3" s="55"/>
      <c r="R3" s="12">
        <f>(343/E3)/2</f>
        <v>15.312500000000002</v>
      </c>
      <c r="S3" s="3">
        <f>Q3-K3</f>
        <v>0</v>
      </c>
      <c r="T3" s="23">
        <v>343</v>
      </c>
      <c r="U3" s="23"/>
      <c r="V3" s="3"/>
      <c r="W3" s="3"/>
      <c r="X3" s="3"/>
      <c r="Y3" s="3"/>
      <c r="Z3" s="3"/>
      <c r="AA3" s="3"/>
      <c r="AB3" s="3"/>
      <c r="AC3" s="1"/>
      <c r="AD3" s="1"/>
      <c r="AE3" s="1"/>
      <c r="AF3" s="1"/>
      <c r="AG3" s="23"/>
      <c r="AH3" s="23"/>
      <c r="AI3" s="4"/>
    </row>
    <row r="4" spans="1:35" x14ac:dyDescent="0.3">
      <c r="A4" s="40"/>
      <c r="B4" s="33"/>
      <c r="C4" s="34"/>
      <c r="D4" s="20" t="s">
        <v>2</v>
      </c>
      <c r="E4" s="16">
        <v>12.5</v>
      </c>
      <c r="F4" s="15"/>
      <c r="G4" s="15"/>
      <c r="H4" s="30"/>
      <c r="I4" s="56"/>
      <c r="J4" s="2"/>
      <c r="K4" s="5"/>
      <c r="L4" s="2"/>
      <c r="M4" s="1"/>
      <c r="N4" s="61"/>
      <c r="O4" s="56"/>
      <c r="P4" s="1"/>
      <c r="Q4" s="5"/>
      <c r="R4" s="2">
        <f t="shared" ref="R4:R65" si="0">(343/E4)/2</f>
        <v>13.72</v>
      </c>
      <c r="S4" s="1">
        <f t="shared" ref="S4:S65" si="1">Q4-K4</f>
        <v>0</v>
      </c>
      <c r="T4" s="1">
        <v>343</v>
      </c>
      <c r="U4" s="1"/>
      <c r="V4" s="3">
        <f>J4-M4</f>
        <v>0</v>
      </c>
      <c r="W4" s="3">
        <f>10^(V4/20)</f>
        <v>1</v>
      </c>
      <c r="X4" s="1">
        <f>ABS((W4-1)/(W4+1))</f>
        <v>0</v>
      </c>
      <c r="Y4" s="1">
        <f>ABS(4/(1+(1/W4)+2))</f>
        <v>1</v>
      </c>
      <c r="Z4" s="1">
        <f>1-X4^2</f>
        <v>1</v>
      </c>
      <c r="AA4" s="1"/>
      <c r="AB4" s="1"/>
      <c r="AC4" s="1" t="e">
        <f>L4/I4</f>
        <v>#DIV/0!</v>
      </c>
      <c r="AD4" s="1" t="e">
        <f>ABS((AC4-1)/(AC4+1))</f>
        <v>#DIV/0!</v>
      </c>
      <c r="AE4" s="1" t="e">
        <f>ABS(4/(AC4+(1/AC4)+2))</f>
        <v>#DIV/0!</v>
      </c>
      <c r="AF4" s="1" t="e">
        <f>ABS(1-ABS(AD4)^2)</f>
        <v>#DIV/0!</v>
      </c>
      <c r="AG4" s="1"/>
      <c r="AH4" s="1"/>
      <c r="AI4" s="5"/>
    </row>
    <row r="5" spans="1:35" ht="15" thickBot="1" x14ac:dyDescent="0.35">
      <c r="A5" s="40"/>
      <c r="B5" s="33"/>
      <c r="C5" s="34"/>
      <c r="D5" s="21" t="s">
        <v>3</v>
      </c>
      <c r="E5" s="18">
        <v>14.1</v>
      </c>
      <c r="F5" s="15"/>
      <c r="G5" s="15"/>
      <c r="H5" s="30"/>
      <c r="I5" s="56"/>
      <c r="J5" s="2"/>
      <c r="K5" s="5"/>
      <c r="L5" s="2"/>
      <c r="M5" s="1"/>
      <c r="N5" s="61"/>
      <c r="O5" s="56"/>
      <c r="P5" s="1"/>
      <c r="Q5" s="5"/>
      <c r="R5" s="2">
        <f t="shared" si="0"/>
        <v>12.163120567375886</v>
      </c>
      <c r="S5" s="1">
        <f t="shared" si="1"/>
        <v>0</v>
      </c>
      <c r="T5" s="1">
        <v>343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5"/>
    </row>
    <row r="6" spans="1:35" x14ac:dyDescent="0.3">
      <c r="A6" s="40"/>
      <c r="B6" s="33" t="s">
        <v>2</v>
      </c>
      <c r="C6" s="34">
        <v>16</v>
      </c>
      <c r="D6" s="13" t="s">
        <v>1</v>
      </c>
      <c r="E6" s="14">
        <v>14.1</v>
      </c>
      <c r="F6" s="15"/>
      <c r="G6" s="15"/>
      <c r="H6" s="30"/>
      <c r="I6" s="56"/>
      <c r="J6" s="1"/>
      <c r="K6" s="5"/>
      <c r="L6" s="2"/>
      <c r="M6" s="1"/>
      <c r="N6" s="61"/>
      <c r="O6" s="56"/>
      <c r="P6" s="1"/>
      <c r="Q6" s="5"/>
      <c r="R6" s="2">
        <f t="shared" si="0"/>
        <v>12.163120567375886</v>
      </c>
      <c r="S6" s="1">
        <f t="shared" si="1"/>
        <v>0</v>
      </c>
      <c r="T6" s="1">
        <v>343</v>
      </c>
      <c r="U6" s="1"/>
      <c r="V6" s="3"/>
      <c r="W6" s="3"/>
      <c r="X6" s="3"/>
      <c r="Y6" s="3"/>
      <c r="Z6" s="3"/>
      <c r="AA6" s="1"/>
      <c r="AB6" s="1"/>
      <c r="AC6" s="1"/>
      <c r="AD6" s="1"/>
      <c r="AE6" s="1"/>
      <c r="AF6" s="1"/>
      <c r="AG6" s="1"/>
      <c r="AH6" s="1"/>
      <c r="AI6" s="5"/>
    </row>
    <row r="7" spans="1:35" x14ac:dyDescent="0.3">
      <c r="A7" s="40"/>
      <c r="B7" s="33"/>
      <c r="C7" s="34"/>
      <c r="D7" s="15" t="s">
        <v>2</v>
      </c>
      <c r="E7" s="16">
        <v>16</v>
      </c>
      <c r="F7" s="15"/>
      <c r="G7" s="15"/>
      <c r="H7" s="30"/>
      <c r="I7" s="56"/>
      <c r="J7" s="1"/>
      <c r="K7" s="5"/>
      <c r="L7" s="2"/>
      <c r="M7" s="1"/>
      <c r="N7" s="61"/>
      <c r="O7" s="56"/>
      <c r="P7" s="1"/>
      <c r="Q7" s="5"/>
      <c r="R7" s="2">
        <f t="shared" si="0"/>
        <v>10.71875</v>
      </c>
      <c r="S7" s="1">
        <f t="shared" si="1"/>
        <v>0</v>
      </c>
      <c r="T7" s="1">
        <v>343</v>
      </c>
      <c r="U7" s="1"/>
      <c r="V7" s="3">
        <f t="shared" ref="V7:V38" si="2">J7-M7</f>
        <v>0</v>
      </c>
      <c r="W7" s="3">
        <f t="shared" ref="W7" si="3">10^(V7/20)</f>
        <v>1</v>
      </c>
      <c r="X7" s="1">
        <f t="shared" ref="X7" si="4">ABS((W7-1)/(W7+1))</f>
        <v>0</v>
      </c>
      <c r="Y7" s="1">
        <f t="shared" ref="Y7:Y38" si="5">ABS(4/(1+(1/W7)+2))</f>
        <v>1</v>
      </c>
      <c r="Z7" s="1">
        <f t="shared" ref="Z7:Z38" si="6">1-X7^2</f>
        <v>1</v>
      </c>
      <c r="AA7" s="1"/>
      <c r="AB7" s="1"/>
      <c r="AC7" s="1" t="e">
        <f>L7/I7</f>
        <v>#DIV/0!</v>
      </c>
      <c r="AD7" s="1" t="e">
        <f>ABS((AC7-1)/(AC7+1))</f>
        <v>#DIV/0!</v>
      </c>
      <c r="AE7" s="1" t="e">
        <f t="shared" ref="AE7" si="7">ABS(4/(AC7+(1/AC7)+2))</f>
        <v>#DIV/0!</v>
      </c>
      <c r="AF7" s="1" t="e">
        <f t="shared" ref="AF7" si="8">ABS(1-ABS(AD7)^2)</f>
        <v>#DIV/0!</v>
      </c>
      <c r="AG7" s="1"/>
      <c r="AH7" s="1"/>
      <c r="AI7" s="5"/>
    </row>
    <row r="8" spans="1:35" ht="15" thickBot="1" x14ac:dyDescent="0.35">
      <c r="A8" s="40"/>
      <c r="B8" s="33"/>
      <c r="C8" s="34"/>
      <c r="D8" s="17" t="s">
        <v>3</v>
      </c>
      <c r="E8" s="18">
        <v>17.8</v>
      </c>
      <c r="F8" s="15"/>
      <c r="G8" s="15"/>
      <c r="H8" s="30"/>
      <c r="I8" s="56"/>
      <c r="J8" s="1"/>
      <c r="K8" s="5"/>
      <c r="L8" s="2"/>
      <c r="M8" s="1"/>
      <c r="N8" s="61"/>
      <c r="O8" s="56"/>
      <c r="P8" s="1"/>
      <c r="Q8" s="5"/>
      <c r="R8" s="2">
        <f t="shared" si="0"/>
        <v>9.6348314606741567</v>
      </c>
      <c r="S8" s="1">
        <f t="shared" si="1"/>
        <v>0</v>
      </c>
      <c r="T8" s="1">
        <v>343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5"/>
    </row>
    <row r="9" spans="1:35" x14ac:dyDescent="0.3">
      <c r="A9" s="40"/>
      <c r="B9" s="33" t="s">
        <v>3</v>
      </c>
      <c r="C9" s="34">
        <v>22</v>
      </c>
      <c r="D9" s="13" t="s">
        <v>1</v>
      </c>
      <c r="E9" s="14">
        <v>17.8</v>
      </c>
      <c r="F9" s="15"/>
      <c r="G9" s="15"/>
      <c r="H9" s="30"/>
      <c r="I9" s="56"/>
      <c r="J9" s="1"/>
      <c r="K9" s="5"/>
      <c r="L9" s="2"/>
      <c r="M9" s="1"/>
      <c r="N9" s="61"/>
      <c r="O9" s="56"/>
      <c r="P9" s="1"/>
      <c r="Q9" s="5"/>
      <c r="R9" s="2">
        <f t="shared" si="0"/>
        <v>9.6348314606741567</v>
      </c>
      <c r="S9" s="1">
        <f t="shared" si="1"/>
        <v>0</v>
      </c>
      <c r="T9" s="1">
        <v>343</v>
      </c>
      <c r="U9" s="1"/>
      <c r="V9" s="3"/>
      <c r="W9" s="3"/>
      <c r="X9" s="3"/>
      <c r="Y9" s="3"/>
      <c r="Z9" s="3"/>
      <c r="AA9" s="1"/>
      <c r="AB9" s="1"/>
      <c r="AC9" s="1"/>
      <c r="AD9" s="1"/>
      <c r="AE9" s="1"/>
      <c r="AF9" s="1"/>
      <c r="AG9" s="1"/>
      <c r="AH9" s="1"/>
      <c r="AI9" s="5"/>
    </row>
    <row r="10" spans="1:35" x14ac:dyDescent="0.3">
      <c r="A10" s="40"/>
      <c r="B10" s="33"/>
      <c r="C10" s="34"/>
      <c r="D10" s="15" t="s">
        <v>2</v>
      </c>
      <c r="E10" s="16">
        <v>20</v>
      </c>
      <c r="F10" s="15"/>
      <c r="G10" s="15"/>
      <c r="H10" s="30"/>
      <c r="I10" s="56"/>
      <c r="J10" s="1"/>
      <c r="K10" s="5"/>
      <c r="L10" s="2"/>
      <c r="M10" s="1"/>
      <c r="N10" s="61"/>
      <c r="O10" s="56"/>
      <c r="P10" s="1"/>
      <c r="Q10" s="5"/>
      <c r="R10" s="2">
        <f t="shared" si="0"/>
        <v>8.5749999999999993</v>
      </c>
      <c r="S10" s="1">
        <f t="shared" si="1"/>
        <v>0</v>
      </c>
      <c r="T10" s="1">
        <v>343</v>
      </c>
      <c r="U10" s="1"/>
      <c r="V10" s="3">
        <f t="shared" ref="V10:V41" si="9">J10-M10</f>
        <v>0</v>
      </c>
      <c r="W10" s="3">
        <f t="shared" ref="W10" si="10">10^(V10/20)</f>
        <v>1</v>
      </c>
      <c r="X10" s="1">
        <f t="shared" ref="X10" si="11">ABS((W10-1)/(W10+1))</f>
        <v>0</v>
      </c>
      <c r="Y10" s="1">
        <f t="shared" ref="Y10:Y41" si="12">ABS(4/(1+(1/W10)+2))</f>
        <v>1</v>
      </c>
      <c r="Z10" s="1">
        <f t="shared" ref="Z10:Z41" si="13">1-X10^2</f>
        <v>1</v>
      </c>
      <c r="AA10" s="1"/>
      <c r="AB10" s="1"/>
      <c r="AC10" s="1" t="e">
        <f>L10/I10</f>
        <v>#DIV/0!</v>
      </c>
      <c r="AD10" s="1" t="e">
        <f>ABS((AC10-1)/(AC10+1))</f>
        <v>#DIV/0!</v>
      </c>
      <c r="AE10" s="1" t="e">
        <f t="shared" ref="AE10" si="14">ABS(4/(AC10+(1/AC10)+2))</f>
        <v>#DIV/0!</v>
      </c>
      <c r="AF10" s="1" t="e">
        <f t="shared" ref="AF10" si="15">ABS(1-ABS(AD10)^2)</f>
        <v>#DIV/0!</v>
      </c>
      <c r="AG10" s="1"/>
      <c r="AH10" s="1"/>
      <c r="AI10" s="5"/>
    </row>
    <row r="11" spans="1:35" ht="15" thickBot="1" x14ac:dyDescent="0.35">
      <c r="A11" s="40"/>
      <c r="B11" s="35"/>
      <c r="C11" s="36"/>
      <c r="D11" s="17" t="s">
        <v>3</v>
      </c>
      <c r="E11" s="18">
        <v>22.4</v>
      </c>
      <c r="F11" s="15"/>
      <c r="G11" s="15"/>
      <c r="H11" s="30"/>
      <c r="I11" s="56"/>
      <c r="J11" s="1"/>
      <c r="K11" s="5"/>
      <c r="L11" s="2"/>
      <c r="M11" s="1"/>
      <c r="N11" s="61"/>
      <c r="O11" s="56"/>
      <c r="P11" s="1"/>
      <c r="Q11" s="5"/>
      <c r="R11" s="2">
        <f t="shared" si="0"/>
        <v>7.6562500000000009</v>
      </c>
      <c r="S11" s="1">
        <f t="shared" si="1"/>
        <v>0</v>
      </c>
      <c r="T11" s="1">
        <v>343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5"/>
    </row>
    <row r="12" spans="1:35" x14ac:dyDescent="0.3">
      <c r="A12" s="40"/>
      <c r="B12" s="37" t="s">
        <v>1</v>
      </c>
      <c r="C12" s="38">
        <v>22</v>
      </c>
      <c r="D12" s="19" t="s">
        <v>1</v>
      </c>
      <c r="E12" s="14">
        <v>22.4</v>
      </c>
      <c r="F12" s="15"/>
      <c r="G12" s="15"/>
      <c r="H12" s="30"/>
      <c r="I12" s="56"/>
      <c r="J12" s="1"/>
      <c r="K12" s="5"/>
      <c r="L12" s="2"/>
      <c r="M12" s="1"/>
      <c r="N12" s="61"/>
      <c r="O12" s="56"/>
      <c r="P12" s="1"/>
      <c r="Q12" s="5"/>
      <c r="R12" s="2">
        <f t="shared" si="0"/>
        <v>7.6562500000000009</v>
      </c>
      <c r="S12" s="1">
        <f t="shared" si="1"/>
        <v>0</v>
      </c>
      <c r="T12" s="1">
        <v>343</v>
      </c>
      <c r="U12" s="1"/>
      <c r="V12" s="3"/>
      <c r="W12" s="3"/>
      <c r="X12" s="3"/>
      <c r="Y12" s="3"/>
      <c r="Z12" s="3"/>
      <c r="AA12" s="1"/>
      <c r="AB12" s="1"/>
      <c r="AC12" s="1"/>
      <c r="AD12" s="1"/>
      <c r="AE12" s="1"/>
      <c r="AF12" s="1"/>
      <c r="AG12" s="1"/>
      <c r="AH12" s="1"/>
      <c r="AI12" s="5"/>
    </row>
    <row r="13" spans="1:35" x14ac:dyDescent="0.3">
      <c r="A13" s="40"/>
      <c r="B13" s="33"/>
      <c r="C13" s="34"/>
      <c r="D13" s="20" t="s">
        <v>2</v>
      </c>
      <c r="E13" s="16">
        <v>25</v>
      </c>
      <c r="F13" s="15"/>
      <c r="G13" s="15"/>
      <c r="H13" s="30"/>
      <c r="I13" s="56"/>
      <c r="J13" s="1"/>
      <c r="K13" s="5"/>
      <c r="L13" s="2"/>
      <c r="M13" s="1"/>
      <c r="N13" s="61"/>
      <c r="O13" s="56"/>
      <c r="P13" s="1"/>
      <c r="Q13" s="5"/>
      <c r="R13" s="2">
        <f t="shared" si="0"/>
        <v>6.86</v>
      </c>
      <c r="S13" s="1">
        <f t="shared" si="1"/>
        <v>0</v>
      </c>
      <c r="T13" s="1">
        <v>343</v>
      </c>
      <c r="U13" s="1"/>
      <c r="V13" s="3">
        <f t="shared" ref="V13:V44" si="16">J13-M13</f>
        <v>0</v>
      </c>
      <c r="W13" s="3">
        <f t="shared" ref="W13" si="17">10^(V13/20)</f>
        <v>1</v>
      </c>
      <c r="X13" s="1">
        <f t="shared" ref="X13" si="18">ABS((W13-1)/(W13+1))</f>
        <v>0</v>
      </c>
      <c r="Y13" s="1">
        <f t="shared" ref="Y13:Y44" si="19">ABS(4/(1+(1/W13)+2))</f>
        <v>1</v>
      </c>
      <c r="Z13" s="1">
        <f t="shared" ref="Z13:Z44" si="20">1-X13^2</f>
        <v>1</v>
      </c>
      <c r="AA13" s="1"/>
      <c r="AB13" s="1"/>
      <c r="AC13" s="1" t="e">
        <f>L13/I13</f>
        <v>#DIV/0!</v>
      </c>
      <c r="AD13" s="1" t="e">
        <f>ABS((AC13-1)/(AC13+1))</f>
        <v>#DIV/0!</v>
      </c>
      <c r="AE13" s="1" t="e">
        <f t="shared" ref="AE13" si="21">ABS(4/(AC13+(1/AC13)+2))</f>
        <v>#DIV/0!</v>
      </c>
      <c r="AF13" s="1" t="e">
        <f t="shared" ref="AF13" si="22">ABS(1-ABS(AD13)^2)</f>
        <v>#DIV/0!</v>
      </c>
      <c r="AG13" s="1"/>
      <c r="AH13" s="1"/>
      <c r="AI13" s="5"/>
    </row>
    <row r="14" spans="1:35" ht="15" thickBot="1" x14ac:dyDescent="0.35">
      <c r="A14" s="40"/>
      <c r="B14" s="33"/>
      <c r="C14" s="34"/>
      <c r="D14" s="21" t="s">
        <v>3</v>
      </c>
      <c r="E14" s="18">
        <v>28.2</v>
      </c>
      <c r="F14" s="15"/>
      <c r="G14" s="15"/>
      <c r="H14" s="30"/>
      <c r="I14" s="56"/>
      <c r="J14" s="1"/>
      <c r="K14" s="5"/>
      <c r="L14" s="2"/>
      <c r="M14" s="1"/>
      <c r="N14" s="61"/>
      <c r="O14" s="56"/>
      <c r="P14" s="1"/>
      <c r="Q14" s="5"/>
      <c r="R14" s="2">
        <f t="shared" si="0"/>
        <v>6.081560283687943</v>
      </c>
      <c r="S14" s="1">
        <f t="shared" si="1"/>
        <v>0</v>
      </c>
      <c r="T14" s="1">
        <v>343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5"/>
    </row>
    <row r="15" spans="1:35" x14ac:dyDescent="0.3">
      <c r="A15" s="40"/>
      <c r="B15" s="33" t="s">
        <v>2</v>
      </c>
      <c r="C15" s="34">
        <v>31.5</v>
      </c>
      <c r="D15" s="19" t="s">
        <v>1</v>
      </c>
      <c r="E15" s="14">
        <v>28.2</v>
      </c>
      <c r="F15" s="15"/>
      <c r="G15" s="15"/>
      <c r="H15" s="30"/>
      <c r="I15" s="56"/>
      <c r="J15" s="1"/>
      <c r="K15" s="5"/>
      <c r="L15" s="2"/>
      <c r="M15" s="1"/>
      <c r="N15" s="61"/>
      <c r="O15" s="56"/>
      <c r="P15" s="1"/>
      <c r="Q15" s="5"/>
      <c r="R15" s="2">
        <f t="shared" si="0"/>
        <v>6.081560283687943</v>
      </c>
      <c r="S15" s="1">
        <f t="shared" si="1"/>
        <v>0</v>
      </c>
      <c r="T15" s="1">
        <v>343</v>
      </c>
      <c r="U15" s="1"/>
      <c r="V15" s="3"/>
      <c r="W15" s="3"/>
      <c r="X15" s="3"/>
      <c r="Y15" s="3"/>
      <c r="Z15" s="3"/>
      <c r="AA15" s="1"/>
      <c r="AB15" s="1"/>
      <c r="AC15" s="1"/>
      <c r="AD15" s="1"/>
      <c r="AE15" s="1"/>
      <c r="AF15" s="1"/>
      <c r="AG15" s="1"/>
      <c r="AH15" s="1"/>
      <c r="AI15" s="5"/>
    </row>
    <row r="16" spans="1:35" x14ac:dyDescent="0.3">
      <c r="A16" s="40"/>
      <c r="B16" s="33"/>
      <c r="C16" s="34"/>
      <c r="D16" s="20" t="s">
        <v>2</v>
      </c>
      <c r="E16" s="16">
        <v>31.5</v>
      </c>
      <c r="F16" s="15"/>
      <c r="G16" s="15"/>
      <c r="H16" s="30"/>
      <c r="I16" s="56"/>
      <c r="J16" s="1"/>
      <c r="K16" s="5"/>
      <c r="L16" s="2"/>
      <c r="M16" s="1"/>
      <c r="N16" s="61"/>
      <c r="O16" s="56"/>
      <c r="P16" s="1"/>
      <c r="Q16" s="5"/>
      <c r="R16" s="2">
        <f t="shared" si="0"/>
        <v>5.4444444444444446</v>
      </c>
      <c r="S16" s="1">
        <f t="shared" si="1"/>
        <v>0</v>
      </c>
      <c r="T16" s="1">
        <v>343</v>
      </c>
      <c r="U16" s="1"/>
      <c r="V16" s="3">
        <f t="shared" ref="V16:V47" si="23">J16-M16</f>
        <v>0</v>
      </c>
      <c r="W16" s="3">
        <f t="shared" ref="W16" si="24">10^(V16/20)</f>
        <v>1</v>
      </c>
      <c r="X16" s="1">
        <f t="shared" ref="X16" si="25">ABS((W16-1)/(W16+1))</f>
        <v>0</v>
      </c>
      <c r="Y16" s="1">
        <f t="shared" ref="Y16:Y47" si="26">ABS(4/(1+(1/W16)+2))</f>
        <v>1</v>
      </c>
      <c r="Z16" s="1">
        <f t="shared" ref="Z16:Z47" si="27">1-X16^2</f>
        <v>1</v>
      </c>
      <c r="AA16" s="1"/>
      <c r="AB16" s="1"/>
      <c r="AC16" s="1" t="e">
        <f t="shared" ref="AC16" si="28">L16/I16</f>
        <v>#DIV/0!</v>
      </c>
      <c r="AD16" s="1" t="e">
        <f t="shared" ref="AD16" si="29">ABS((AC16-1)/(AC16+1))</f>
        <v>#DIV/0!</v>
      </c>
      <c r="AE16" s="1" t="e">
        <f t="shared" ref="AE16" si="30">ABS(4/(AC16+(1/AC16)+2))</f>
        <v>#DIV/0!</v>
      </c>
      <c r="AF16" s="1" t="e">
        <f t="shared" ref="AF16" si="31">ABS(1-ABS(AD16)^2)</f>
        <v>#DIV/0!</v>
      </c>
      <c r="AG16" s="1"/>
      <c r="AH16" s="1"/>
      <c r="AI16" s="5"/>
    </row>
    <row r="17" spans="1:35" ht="15" thickBot="1" x14ac:dyDescent="0.35">
      <c r="A17" s="40"/>
      <c r="B17" s="33"/>
      <c r="C17" s="34"/>
      <c r="D17" s="21" t="s">
        <v>3</v>
      </c>
      <c r="E17" s="18">
        <v>35.5</v>
      </c>
      <c r="F17" s="15"/>
      <c r="G17" s="15"/>
      <c r="H17" s="30"/>
      <c r="I17" s="56"/>
      <c r="J17" s="1"/>
      <c r="K17" s="5"/>
      <c r="L17" s="2"/>
      <c r="M17" s="1"/>
      <c r="N17" s="61"/>
      <c r="O17" s="56"/>
      <c r="P17" s="1"/>
      <c r="Q17" s="5"/>
      <c r="R17" s="2">
        <f t="shared" si="0"/>
        <v>4.830985915492958</v>
      </c>
      <c r="S17" s="1">
        <f t="shared" si="1"/>
        <v>0</v>
      </c>
      <c r="T17" s="1">
        <v>343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5"/>
    </row>
    <row r="18" spans="1:35" x14ac:dyDescent="0.3">
      <c r="A18" s="40"/>
      <c r="B18" s="33" t="s">
        <v>3</v>
      </c>
      <c r="C18" s="34">
        <v>44</v>
      </c>
      <c r="D18" s="19" t="s">
        <v>1</v>
      </c>
      <c r="E18" s="14">
        <v>35.5</v>
      </c>
      <c r="F18" s="15"/>
      <c r="G18" s="15"/>
      <c r="H18" s="30"/>
      <c r="I18" s="56"/>
      <c r="J18" s="1"/>
      <c r="K18" s="5"/>
      <c r="L18" s="2"/>
      <c r="M18" s="1"/>
      <c r="N18" s="61"/>
      <c r="O18" s="56"/>
      <c r="P18" s="1"/>
      <c r="Q18" s="5"/>
      <c r="R18" s="2">
        <f t="shared" si="0"/>
        <v>4.830985915492958</v>
      </c>
      <c r="S18" s="1">
        <f t="shared" si="1"/>
        <v>0</v>
      </c>
      <c r="T18" s="1">
        <v>343</v>
      </c>
      <c r="U18" s="1"/>
      <c r="V18" s="3"/>
      <c r="W18" s="3"/>
      <c r="X18" s="3"/>
      <c r="Y18" s="3"/>
      <c r="Z18" s="3"/>
      <c r="AA18" s="1"/>
      <c r="AB18" s="1"/>
      <c r="AC18" s="1"/>
      <c r="AD18" s="1"/>
      <c r="AE18" s="1"/>
      <c r="AF18" s="1"/>
      <c r="AG18" s="1"/>
      <c r="AH18" s="1"/>
      <c r="AI18" s="5"/>
    </row>
    <row r="19" spans="1:35" x14ac:dyDescent="0.3">
      <c r="A19" s="40"/>
      <c r="B19" s="33"/>
      <c r="C19" s="34"/>
      <c r="D19" s="20" t="s">
        <v>2</v>
      </c>
      <c r="E19" s="16">
        <v>40</v>
      </c>
      <c r="F19" s="15"/>
      <c r="G19" s="15"/>
      <c r="H19" s="30"/>
      <c r="I19" s="56"/>
      <c r="J19" s="1"/>
      <c r="K19" s="5"/>
      <c r="L19" s="2"/>
      <c r="M19" s="1"/>
      <c r="N19" s="61"/>
      <c r="O19" s="56"/>
      <c r="P19" s="1"/>
      <c r="Q19" s="5"/>
      <c r="R19" s="2">
        <f t="shared" si="0"/>
        <v>4.2874999999999996</v>
      </c>
      <c r="S19" s="1">
        <f t="shared" si="1"/>
        <v>0</v>
      </c>
      <c r="T19" s="1">
        <v>343</v>
      </c>
      <c r="U19" s="1"/>
      <c r="V19" s="3">
        <f t="shared" ref="V19:V50" si="32">J19-M19</f>
        <v>0</v>
      </c>
      <c r="W19" s="3">
        <f t="shared" ref="W19" si="33">10^(V19/20)</f>
        <v>1</v>
      </c>
      <c r="X19" s="1">
        <f t="shared" ref="X19" si="34">ABS((W19-1)/(W19+1))</f>
        <v>0</v>
      </c>
      <c r="Y19" s="1">
        <f t="shared" ref="Y19:Y50" si="35">ABS(4/(1+(1/W19)+2))</f>
        <v>1</v>
      </c>
      <c r="Z19" s="1">
        <f t="shared" ref="Z19:Z50" si="36">1-X19^2</f>
        <v>1</v>
      </c>
      <c r="AA19" s="1"/>
      <c r="AB19" s="1"/>
      <c r="AC19" s="1" t="e">
        <f t="shared" ref="AC19" si="37">L19/I19</f>
        <v>#DIV/0!</v>
      </c>
      <c r="AD19" s="1" t="e">
        <f t="shared" ref="AD19" si="38">ABS((AC19-1)/(AC19+1))</f>
        <v>#DIV/0!</v>
      </c>
      <c r="AE19" s="1" t="e">
        <f t="shared" ref="AE19" si="39">ABS(4/(AC19+(1/AC19)+2))</f>
        <v>#DIV/0!</v>
      </c>
      <c r="AF19" s="1" t="e">
        <f t="shared" ref="AF19" si="40">ABS(1-ABS(AD19)^2)</f>
        <v>#DIV/0!</v>
      </c>
      <c r="AG19" s="1"/>
      <c r="AH19" s="1"/>
      <c r="AI19" s="5"/>
    </row>
    <row r="20" spans="1:35" ht="15" thickBot="1" x14ac:dyDescent="0.35">
      <c r="A20" s="40"/>
      <c r="B20" s="35"/>
      <c r="C20" s="36"/>
      <c r="D20" s="21" t="s">
        <v>3</v>
      </c>
      <c r="E20" s="18">
        <v>44.7</v>
      </c>
      <c r="F20" s="15"/>
      <c r="G20" s="15"/>
      <c r="H20" s="30"/>
      <c r="I20" s="56"/>
      <c r="J20" s="1"/>
      <c r="K20" s="5"/>
      <c r="L20" s="2"/>
      <c r="M20" s="1"/>
      <c r="N20" s="61"/>
      <c r="O20" s="56"/>
      <c r="P20" s="1"/>
      <c r="Q20" s="5"/>
      <c r="R20" s="2">
        <f t="shared" si="0"/>
        <v>3.8366890380313197</v>
      </c>
      <c r="S20" s="1">
        <f t="shared" si="1"/>
        <v>0</v>
      </c>
      <c r="T20" s="1">
        <v>343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5"/>
    </row>
    <row r="21" spans="1:35" x14ac:dyDescent="0.3">
      <c r="A21" s="40"/>
      <c r="B21" s="37" t="s">
        <v>1</v>
      </c>
      <c r="C21" s="38">
        <v>44</v>
      </c>
      <c r="D21" s="19" t="s">
        <v>1</v>
      </c>
      <c r="E21" s="14">
        <v>44.7</v>
      </c>
      <c r="F21" s="15"/>
      <c r="G21" s="15"/>
      <c r="H21" s="30"/>
      <c r="I21" s="56"/>
      <c r="J21" s="1"/>
      <c r="K21" s="5"/>
      <c r="L21" s="2"/>
      <c r="M21" s="1"/>
      <c r="N21" s="61"/>
      <c r="O21" s="56"/>
      <c r="P21" s="1"/>
      <c r="Q21" s="5"/>
      <c r="R21" s="2">
        <f t="shared" si="0"/>
        <v>3.8366890380313197</v>
      </c>
      <c r="S21" s="1">
        <f t="shared" si="1"/>
        <v>0</v>
      </c>
      <c r="T21" s="1">
        <v>343</v>
      </c>
      <c r="U21" s="1"/>
      <c r="V21" s="3"/>
      <c r="W21" s="3"/>
      <c r="X21" s="3"/>
      <c r="Y21" s="3"/>
      <c r="Z21" s="3"/>
      <c r="AA21" s="1"/>
      <c r="AB21" s="1"/>
      <c r="AC21" s="1"/>
      <c r="AD21" s="1"/>
      <c r="AE21" s="1"/>
      <c r="AF21" s="1"/>
      <c r="AG21" s="1"/>
      <c r="AH21" s="1"/>
      <c r="AI21" s="5"/>
    </row>
    <row r="22" spans="1:35" x14ac:dyDescent="0.3">
      <c r="A22" s="40"/>
      <c r="B22" s="33"/>
      <c r="C22" s="34"/>
      <c r="D22" s="20" t="s">
        <v>2</v>
      </c>
      <c r="E22" s="16">
        <v>50</v>
      </c>
      <c r="F22" s="15"/>
      <c r="G22" s="15"/>
      <c r="H22" s="30"/>
      <c r="I22" s="56"/>
      <c r="J22" s="1"/>
      <c r="K22" s="5"/>
      <c r="L22" s="2"/>
      <c r="M22" s="1"/>
      <c r="N22" s="61"/>
      <c r="O22" s="56"/>
      <c r="P22" s="1"/>
      <c r="Q22" s="5"/>
      <c r="R22" s="2">
        <f t="shared" si="0"/>
        <v>3.43</v>
      </c>
      <c r="S22" s="1">
        <f t="shared" si="1"/>
        <v>0</v>
      </c>
      <c r="T22" s="1">
        <v>343</v>
      </c>
      <c r="U22" s="1"/>
      <c r="V22" s="3">
        <f t="shared" ref="V22:V53" si="41">J22-M22</f>
        <v>0</v>
      </c>
      <c r="W22" s="3">
        <f t="shared" ref="W22" si="42">10^(V22/20)</f>
        <v>1</v>
      </c>
      <c r="X22" s="1">
        <f t="shared" ref="X22" si="43">ABS((W22-1)/(W22+1))</f>
        <v>0</v>
      </c>
      <c r="Y22" s="1">
        <f t="shared" ref="Y22:Y53" si="44">ABS(4/(1+(1/W22)+2))</f>
        <v>1</v>
      </c>
      <c r="Z22" s="1">
        <f t="shared" ref="Z22:Z53" si="45">1-X22^2</f>
        <v>1</v>
      </c>
      <c r="AA22" s="1"/>
      <c r="AB22" s="1"/>
      <c r="AC22" s="1" t="e">
        <f t="shared" ref="AC22" si="46">L22/I22</f>
        <v>#DIV/0!</v>
      </c>
      <c r="AD22" s="1" t="e">
        <f t="shared" ref="AD22" si="47">ABS((AC22-1)/(AC22+1))</f>
        <v>#DIV/0!</v>
      </c>
      <c r="AE22" s="1" t="e">
        <f t="shared" ref="AE22" si="48">ABS(4/(AC22+(1/AC22)+2))</f>
        <v>#DIV/0!</v>
      </c>
      <c r="AF22" s="1" t="e">
        <f t="shared" ref="AF22" si="49">ABS(1-ABS(AD22)^2)</f>
        <v>#DIV/0!</v>
      </c>
      <c r="AG22" s="1"/>
      <c r="AH22" s="1"/>
      <c r="AI22" s="5"/>
    </row>
    <row r="23" spans="1:35" ht="15" thickBot="1" x14ac:dyDescent="0.35">
      <c r="A23" s="40"/>
      <c r="B23" s="33"/>
      <c r="C23" s="34"/>
      <c r="D23" s="21" t="s">
        <v>3</v>
      </c>
      <c r="E23" s="18">
        <v>56.2</v>
      </c>
      <c r="F23" s="15"/>
      <c r="G23" s="15"/>
      <c r="H23" s="30"/>
      <c r="I23" s="56"/>
      <c r="J23" s="1"/>
      <c r="K23" s="5"/>
      <c r="L23" s="2"/>
      <c r="M23" s="1"/>
      <c r="N23" s="61"/>
      <c r="O23" s="56"/>
      <c r="P23" s="1"/>
      <c r="Q23" s="5"/>
      <c r="R23" s="2">
        <f t="shared" si="0"/>
        <v>3.0516014234875444</v>
      </c>
      <c r="S23" s="1">
        <f t="shared" si="1"/>
        <v>0</v>
      </c>
      <c r="T23" s="1">
        <v>343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5"/>
    </row>
    <row r="24" spans="1:35" x14ac:dyDescent="0.3">
      <c r="A24" s="40"/>
      <c r="B24" s="33" t="s">
        <v>2</v>
      </c>
      <c r="C24" s="34">
        <v>63</v>
      </c>
      <c r="D24" s="19" t="s">
        <v>1</v>
      </c>
      <c r="E24" s="14">
        <v>56.2</v>
      </c>
      <c r="F24" s="15"/>
      <c r="G24" s="15"/>
      <c r="H24" s="30"/>
      <c r="I24" s="56"/>
      <c r="J24" s="1"/>
      <c r="K24" s="5"/>
      <c r="L24" s="2"/>
      <c r="M24" s="1"/>
      <c r="N24" s="61"/>
      <c r="O24" s="56"/>
      <c r="P24" s="1"/>
      <c r="Q24" s="5"/>
      <c r="R24" s="2">
        <f t="shared" si="0"/>
        <v>3.0516014234875444</v>
      </c>
      <c r="S24" s="1">
        <f t="shared" si="1"/>
        <v>0</v>
      </c>
      <c r="T24" s="1">
        <v>343</v>
      </c>
      <c r="U24" s="1"/>
      <c r="V24" s="3"/>
      <c r="W24" s="3"/>
      <c r="X24" s="3"/>
      <c r="Y24" s="3"/>
      <c r="Z24" s="3"/>
      <c r="AA24" s="1"/>
      <c r="AB24" s="1"/>
      <c r="AC24" s="1"/>
      <c r="AD24" s="1"/>
      <c r="AE24" s="1"/>
      <c r="AF24" s="1"/>
      <c r="AG24" s="1"/>
      <c r="AH24" s="1"/>
      <c r="AI24" s="5"/>
    </row>
    <row r="25" spans="1:35" x14ac:dyDescent="0.3">
      <c r="A25" s="40"/>
      <c r="B25" s="33"/>
      <c r="C25" s="34"/>
      <c r="D25" s="20" t="s">
        <v>2</v>
      </c>
      <c r="E25" s="16">
        <v>63</v>
      </c>
      <c r="F25" s="15"/>
      <c r="G25" s="15"/>
      <c r="H25" s="30"/>
      <c r="I25" s="56"/>
      <c r="J25" s="1"/>
      <c r="K25" s="5"/>
      <c r="L25" s="2"/>
      <c r="M25" s="1"/>
      <c r="N25" s="61"/>
      <c r="O25" s="56"/>
      <c r="P25" s="1"/>
      <c r="Q25" s="5"/>
      <c r="R25" s="2">
        <f t="shared" si="0"/>
        <v>2.7222222222222223</v>
      </c>
      <c r="S25" s="1">
        <f t="shared" si="1"/>
        <v>0</v>
      </c>
      <c r="T25" s="1">
        <v>343</v>
      </c>
      <c r="U25" s="1"/>
      <c r="V25" s="3">
        <f t="shared" ref="V25:V56" si="50">J25-M25</f>
        <v>0</v>
      </c>
      <c r="W25" s="3">
        <f t="shared" ref="W25" si="51">10^(V25/20)</f>
        <v>1</v>
      </c>
      <c r="X25" s="1">
        <f t="shared" ref="X25" si="52">ABS((W25-1)/(W25+1))</f>
        <v>0</v>
      </c>
      <c r="Y25" s="1">
        <f t="shared" ref="Y25:Y56" si="53">ABS(4/(1+(1/W25)+2))</f>
        <v>1</v>
      </c>
      <c r="Z25" s="1">
        <f t="shared" ref="Z25:Z56" si="54">1-X25^2</f>
        <v>1</v>
      </c>
      <c r="AA25" s="1"/>
      <c r="AB25" s="1"/>
      <c r="AC25" s="1" t="e">
        <f t="shared" ref="AC25" si="55">L25/I25</f>
        <v>#DIV/0!</v>
      </c>
      <c r="AD25" s="1" t="e">
        <f t="shared" ref="AD25" si="56">ABS((AC25-1)/(AC25+1))</f>
        <v>#DIV/0!</v>
      </c>
      <c r="AE25" s="1" t="e">
        <f t="shared" ref="AE25" si="57">ABS(4/(AC25+(1/AC25)+2))</f>
        <v>#DIV/0!</v>
      </c>
      <c r="AF25" s="1" t="e">
        <f t="shared" ref="AF25" si="58">ABS(1-ABS(AD25)^2)</f>
        <v>#DIV/0!</v>
      </c>
      <c r="AG25" s="1"/>
      <c r="AH25" s="1"/>
      <c r="AI25" s="5"/>
    </row>
    <row r="26" spans="1:35" ht="15" thickBot="1" x14ac:dyDescent="0.35">
      <c r="A26" s="40"/>
      <c r="B26" s="33"/>
      <c r="C26" s="34"/>
      <c r="D26" s="21" t="s">
        <v>3</v>
      </c>
      <c r="E26" s="18">
        <v>70.8</v>
      </c>
      <c r="F26" s="15"/>
      <c r="G26" s="15"/>
      <c r="H26" s="30"/>
      <c r="I26" s="56"/>
      <c r="J26" s="1"/>
      <c r="K26" s="5"/>
      <c r="L26" s="2"/>
      <c r="M26" s="1"/>
      <c r="N26" s="61"/>
      <c r="O26" s="56"/>
      <c r="P26" s="1"/>
      <c r="Q26" s="5"/>
      <c r="R26" s="2">
        <f t="shared" si="0"/>
        <v>2.4223163841807911</v>
      </c>
      <c r="S26" s="1">
        <f t="shared" si="1"/>
        <v>0</v>
      </c>
      <c r="T26" s="1">
        <v>343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5"/>
    </row>
    <row r="27" spans="1:35" x14ac:dyDescent="0.3">
      <c r="A27" s="40"/>
      <c r="B27" s="33" t="s">
        <v>3</v>
      </c>
      <c r="C27" s="34">
        <v>88</v>
      </c>
      <c r="D27" s="19" t="s">
        <v>1</v>
      </c>
      <c r="E27" s="14">
        <v>70.8</v>
      </c>
      <c r="F27" s="15"/>
      <c r="G27" s="15"/>
      <c r="H27" s="30"/>
      <c r="I27" s="56"/>
      <c r="J27" s="1"/>
      <c r="K27" s="5"/>
      <c r="L27" s="2"/>
      <c r="M27" s="1"/>
      <c r="N27" s="61"/>
      <c r="O27" s="56"/>
      <c r="P27" s="1"/>
      <c r="Q27" s="5"/>
      <c r="R27" s="2">
        <f t="shared" si="0"/>
        <v>2.4223163841807911</v>
      </c>
      <c r="S27" s="1">
        <f t="shared" si="1"/>
        <v>0</v>
      </c>
      <c r="T27" s="1">
        <v>343</v>
      </c>
      <c r="U27" s="1"/>
      <c r="V27" s="3"/>
      <c r="W27" s="3"/>
      <c r="X27" s="3"/>
      <c r="Y27" s="3"/>
      <c r="Z27" s="3"/>
      <c r="AA27" s="1"/>
      <c r="AB27" s="1"/>
      <c r="AC27" s="1"/>
      <c r="AD27" s="1"/>
      <c r="AE27" s="1"/>
      <c r="AF27" s="1"/>
      <c r="AG27" s="1"/>
      <c r="AH27" s="1"/>
      <c r="AI27" s="5"/>
    </row>
    <row r="28" spans="1:35" x14ac:dyDescent="0.3">
      <c r="A28" s="40"/>
      <c r="B28" s="33"/>
      <c r="C28" s="34"/>
      <c r="D28" s="20" t="s">
        <v>2</v>
      </c>
      <c r="E28" s="16">
        <v>80</v>
      </c>
      <c r="F28" s="15"/>
      <c r="G28" s="15"/>
      <c r="H28" s="30"/>
      <c r="I28" s="56"/>
      <c r="J28" s="1"/>
      <c r="K28" s="5"/>
      <c r="L28" s="2"/>
      <c r="M28" s="1"/>
      <c r="N28" s="61"/>
      <c r="O28" s="56"/>
      <c r="P28" s="1"/>
      <c r="Q28" s="5"/>
      <c r="R28" s="2">
        <f t="shared" si="0"/>
        <v>2.1437499999999998</v>
      </c>
      <c r="S28" s="1">
        <f t="shared" si="1"/>
        <v>0</v>
      </c>
      <c r="T28" s="1">
        <v>343</v>
      </c>
      <c r="U28" s="1"/>
      <c r="V28" s="3">
        <f t="shared" ref="V28:V59" si="59">J28-M28</f>
        <v>0</v>
      </c>
      <c r="W28" s="3">
        <f t="shared" ref="W28" si="60">10^(V28/20)</f>
        <v>1</v>
      </c>
      <c r="X28" s="1">
        <f t="shared" ref="X28" si="61">ABS((W28-1)/(W28+1))</f>
        <v>0</v>
      </c>
      <c r="Y28" s="1">
        <f t="shared" ref="Y28:Y59" si="62">ABS(4/(1+(1/W28)+2))</f>
        <v>1</v>
      </c>
      <c r="Z28" s="1">
        <f t="shared" ref="Z28:Z59" si="63">1-X28^2</f>
        <v>1</v>
      </c>
      <c r="AA28" s="1"/>
      <c r="AB28" s="1"/>
      <c r="AC28" s="1" t="e">
        <f t="shared" ref="AC28" si="64">L28/I28</f>
        <v>#DIV/0!</v>
      </c>
      <c r="AD28" s="1" t="e">
        <f t="shared" ref="AD28" si="65">ABS((AC28-1)/(AC28+1))</f>
        <v>#DIV/0!</v>
      </c>
      <c r="AE28" s="1" t="e">
        <f t="shared" ref="AE28" si="66">ABS(4/(AC28+(1/AC28)+2))</f>
        <v>#DIV/0!</v>
      </c>
      <c r="AF28" s="1" t="e">
        <f t="shared" ref="AF28" si="67">ABS(1-ABS(AD28)^2)</f>
        <v>#DIV/0!</v>
      </c>
      <c r="AG28" s="1"/>
      <c r="AH28" s="1"/>
      <c r="AI28" s="5"/>
    </row>
    <row r="29" spans="1:35" ht="15" thickBot="1" x14ac:dyDescent="0.35">
      <c r="A29" s="40"/>
      <c r="B29" s="35"/>
      <c r="C29" s="36"/>
      <c r="D29" s="21" t="s">
        <v>3</v>
      </c>
      <c r="E29" s="18">
        <v>89.1</v>
      </c>
      <c r="F29" s="15"/>
      <c r="G29" s="15"/>
      <c r="H29" s="30"/>
      <c r="I29" s="56"/>
      <c r="J29" s="1"/>
      <c r="K29" s="5"/>
      <c r="L29" s="2"/>
      <c r="M29" s="1"/>
      <c r="N29" s="61"/>
      <c r="O29" s="56"/>
      <c r="P29" s="1"/>
      <c r="Q29" s="5"/>
      <c r="R29" s="2">
        <f t="shared" si="0"/>
        <v>1.9248035914702584</v>
      </c>
      <c r="S29" s="1">
        <f t="shared" si="1"/>
        <v>0</v>
      </c>
      <c r="T29" s="1">
        <v>343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5"/>
    </row>
    <row r="30" spans="1:35" x14ac:dyDescent="0.3">
      <c r="A30" s="40"/>
      <c r="B30" s="37" t="s">
        <v>1</v>
      </c>
      <c r="C30" s="38">
        <v>88</v>
      </c>
      <c r="D30" s="19" t="s">
        <v>1</v>
      </c>
      <c r="E30" s="14">
        <v>89.1</v>
      </c>
      <c r="F30" s="15"/>
      <c r="G30" s="15"/>
      <c r="H30" s="30"/>
      <c r="I30" s="56"/>
      <c r="J30" s="1"/>
      <c r="K30" s="5"/>
      <c r="L30" s="2"/>
      <c r="M30" s="1"/>
      <c r="N30" s="61"/>
      <c r="O30" s="56"/>
      <c r="P30" s="1"/>
      <c r="Q30" s="5"/>
      <c r="R30" s="2">
        <f t="shared" si="0"/>
        <v>1.9248035914702584</v>
      </c>
      <c r="S30" s="1">
        <f t="shared" si="1"/>
        <v>0</v>
      </c>
      <c r="T30" s="1">
        <v>343</v>
      </c>
      <c r="U30" s="1"/>
      <c r="V30" s="3"/>
      <c r="W30" s="3"/>
      <c r="X30" s="3"/>
      <c r="Y30" s="3"/>
      <c r="Z30" s="3"/>
      <c r="AA30" s="1"/>
      <c r="AB30" s="1"/>
      <c r="AC30" s="1"/>
      <c r="AD30" s="1"/>
      <c r="AE30" s="1"/>
      <c r="AF30" s="1"/>
      <c r="AG30" s="1"/>
      <c r="AH30" s="1"/>
      <c r="AI30" s="5"/>
    </row>
    <row r="31" spans="1:35" x14ac:dyDescent="0.3">
      <c r="A31" s="40"/>
      <c r="B31" s="33"/>
      <c r="C31" s="34"/>
      <c r="D31" s="20" t="s">
        <v>2</v>
      </c>
      <c r="E31" s="16">
        <v>100</v>
      </c>
      <c r="F31" s="15">
        <v>1</v>
      </c>
      <c r="G31" s="15">
        <f>40+30</f>
        <v>70</v>
      </c>
      <c r="H31" s="30">
        <v>176</v>
      </c>
      <c r="I31" s="56"/>
      <c r="J31" s="1"/>
      <c r="K31" s="5"/>
      <c r="L31" s="2"/>
      <c r="M31" s="1"/>
      <c r="N31" s="61"/>
      <c r="O31" s="56"/>
      <c r="P31" s="1"/>
      <c r="Q31" s="5"/>
      <c r="R31" s="2">
        <f t="shared" si="0"/>
        <v>1.7150000000000001</v>
      </c>
      <c r="S31" s="1">
        <f t="shared" si="1"/>
        <v>0</v>
      </c>
      <c r="T31" s="1">
        <v>343</v>
      </c>
      <c r="U31" s="1"/>
      <c r="V31" s="3">
        <f t="shared" ref="V31:V62" si="68">J31-M31</f>
        <v>0</v>
      </c>
      <c r="W31" s="3">
        <f t="shared" ref="W31" si="69">10^(V31/20)</f>
        <v>1</v>
      </c>
      <c r="X31" s="1">
        <f t="shared" ref="X31" si="70">ABS((W31-1)/(W31+1))</f>
        <v>0</v>
      </c>
      <c r="Y31" s="1">
        <f t="shared" ref="Y31:Y62" si="71">ABS(4/(1+(1/W31)+2))</f>
        <v>1</v>
      </c>
      <c r="Z31" s="1">
        <f t="shared" ref="Z31:Z62" si="72">1-X31^2</f>
        <v>1</v>
      </c>
      <c r="AA31" s="1"/>
      <c r="AB31" s="1"/>
      <c r="AC31" s="1" t="e">
        <f t="shared" ref="AC31" si="73">L31/I31</f>
        <v>#DIV/0!</v>
      </c>
      <c r="AD31" s="1" t="e">
        <f t="shared" ref="AD31" si="74">ABS((AC31-1)/(AC31+1))</f>
        <v>#DIV/0!</v>
      </c>
      <c r="AE31" s="1" t="e">
        <f t="shared" ref="AE31" si="75">ABS(4/(AC31+(1/AC31)+2))</f>
        <v>#DIV/0!</v>
      </c>
      <c r="AF31" s="1" t="e">
        <f t="shared" ref="AF31" si="76">ABS(1-ABS(AD31)^2)</f>
        <v>#DIV/0!</v>
      </c>
      <c r="AG31" s="1"/>
      <c r="AH31" s="1"/>
      <c r="AI31" s="5"/>
    </row>
    <row r="32" spans="1:35" ht="15" thickBot="1" x14ac:dyDescent="0.35">
      <c r="A32" s="40"/>
      <c r="B32" s="33"/>
      <c r="C32" s="34"/>
      <c r="D32" s="21" t="s">
        <v>3</v>
      </c>
      <c r="E32" s="18">
        <v>112</v>
      </c>
      <c r="F32" s="15"/>
      <c r="G32" s="15"/>
      <c r="H32" s="30"/>
      <c r="I32" s="56"/>
      <c r="J32" s="1"/>
      <c r="K32" s="5"/>
      <c r="L32" s="2"/>
      <c r="M32" s="1"/>
      <c r="N32" s="61"/>
      <c r="O32" s="56"/>
      <c r="P32" s="1"/>
      <c r="Q32" s="5"/>
      <c r="R32" s="2">
        <f t="shared" si="0"/>
        <v>1.53125</v>
      </c>
      <c r="S32" s="1">
        <f t="shared" si="1"/>
        <v>0</v>
      </c>
      <c r="T32" s="1">
        <v>343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5"/>
    </row>
    <row r="33" spans="1:35" x14ac:dyDescent="0.3">
      <c r="A33" s="40"/>
      <c r="B33" s="33" t="s">
        <v>2</v>
      </c>
      <c r="C33" s="34">
        <v>125</v>
      </c>
      <c r="D33" s="19" t="s">
        <v>1</v>
      </c>
      <c r="E33" s="14">
        <v>112</v>
      </c>
      <c r="F33" s="15" t="s">
        <v>34</v>
      </c>
      <c r="G33" s="15"/>
      <c r="H33" s="30"/>
      <c r="I33" s="56"/>
      <c r="J33" s="1"/>
      <c r="K33" s="5"/>
      <c r="L33" s="2"/>
      <c r="M33" s="1"/>
      <c r="N33" s="61"/>
      <c r="O33" s="56"/>
      <c r="P33" s="1"/>
      <c r="Q33" s="5"/>
      <c r="R33" s="2">
        <f t="shared" si="0"/>
        <v>1.53125</v>
      </c>
      <c r="S33" s="1">
        <f t="shared" si="1"/>
        <v>0</v>
      </c>
      <c r="T33" s="1">
        <v>343</v>
      </c>
      <c r="U33" s="1"/>
      <c r="V33" s="3"/>
      <c r="W33" s="3"/>
      <c r="X33" s="3"/>
      <c r="Y33" s="3"/>
      <c r="Z33" s="3"/>
      <c r="AA33" s="1"/>
      <c r="AB33" s="1"/>
      <c r="AC33" s="1"/>
      <c r="AD33" s="1"/>
      <c r="AE33" s="1"/>
      <c r="AF33" s="1"/>
      <c r="AG33" s="1"/>
      <c r="AH33" s="1"/>
      <c r="AI33" s="5"/>
    </row>
    <row r="34" spans="1:35" x14ac:dyDescent="0.3">
      <c r="A34" s="40"/>
      <c r="B34" s="33"/>
      <c r="C34" s="34"/>
      <c r="D34" s="20" t="s">
        <v>2</v>
      </c>
      <c r="E34" s="16">
        <v>125</v>
      </c>
      <c r="F34" s="15">
        <v>1</v>
      </c>
      <c r="G34" s="15">
        <f t="shared" ref="G34" si="77">40+30</f>
        <v>70</v>
      </c>
      <c r="H34" s="30">
        <v>176</v>
      </c>
      <c r="I34" s="56">
        <v>-17</v>
      </c>
      <c r="J34" s="1">
        <f t="shared" ref="J34" si="78">G34+I34</f>
        <v>53</v>
      </c>
      <c r="K34" s="5">
        <v>888</v>
      </c>
      <c r="L34" s="2"/>
      <c r="M34" s="1"/>
      <c r="N34" s="61"/>
      <c r="O34" s="56"/>
      <c r="P34" s="1"/>
      <c r="Q34" s="5"/>
      <c r="R34" s="2">
        <f t="shared" si="0"/>
        <v>1.3720000000000001</v>
      </c>
      <c r="S34" s="1">
        <f t="shared" si="1"/>
        <v>-888</v>
      </c>
      <c r="T34" s="1">
        <v>343</v>
      </c>
      <c r="U34" s="1"/>
      <c r="V34" s="3">
        <f t="shared" ref="V34:V65" si="79">J34-M34</f>
        <v>53</v>
      </c>
      <c r="W34" s="3">
        <f t="shared" ref="W34" si="80">10^(V34/20)</f>
        <v>446.68359215096331</v>
      </c>
      <c r="X34" s="1">
        <f t="shared" ref="X34" si="81">ABS((W34-1)/(W34+1))</f>
        <v>0.99553255907729232</v>
      </c>
      <c r="Y34" s="1">
        <f t="shared" ref="Y34:Y65" si="82">ABS(4/(1+(1/W34)+2))</f>
        <v>1.3323390881065715</v>
      </c>
      <c r="Z34" s="1">
        <f t="shared" ref="Z34:Z65" si="83">1-X34^2</f>
        <v>8.9149238170174172E-3</v>
      </c>
      <c r="AA34" s="1"/>
      <c r="AB34" s="1"/>
      <c r="AC34" s="1">
        <f t="shared" ref="AC34" si="84">L34/I34</f>
        <v>0</v>
      </c>
      <c r="AD34" s="1">
        <f t="shared" ref="AD34" si="85">ABS((AC34-1)/(AC34+1))</f>
        <v>1</v>
      </c>
      <c r="AE34" s="1" t="e">
        <f t="shared" ref="AE34" si="86">ABS(4/(AC34+(1/AC34)+2))</f>
        <v>#DIV/0!</v>
      </c>
      <c r="AF34" s="1">
        <f t="shared" ref="AF34" si="87">ABS(1-ABS(AD34)^2)</f>
        <v>0</v>
      </c>
      <c r="AG34" s="1"/>
      <c r="AH34" s="1"/>
      <c r="AI34" s="5"/>
    </row>
    <row r="35" spans="1:35" ht="15" thickBot="1" x14ac:dyDescent="0.35">
      <c r="A35" s="40"/>
      <c r="B35" s="33"/>
      <c r="C35" s="34"/>
      <c r="D35" s="21" t="s">
        <v>3</v>
      </c>
      <c r="E35" s="18">
        <v>141</v>
      </c>
      <c r="F35" s="15"/>
      <c r="G35" s="15"/>
      <c r="H35" s="30"/>
      <c r="I35" s="56"/>
      <c r="J35" s="1"/>
      <c r="K35" s="5"/>
      <c r="L35" s="2"/>
      <c r="M35" s="1"/>
      <c r="N35" s="61"/>
      <c r="O35" s="56"/>
      <c r="P35" s="1"/>
      <c r="Q35" s="5"/>
      <c r="R35" s="2">
        <f t="shared" si="0"/>
        <v>1.2163120567375887</v>
      </c>
      <c r="S35" s="1">
        <f t="shared" si="1"/>
        <v>0</v>
      </c>
      <c r="T35" s="1">
        <v>343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5"/>
    </row>
    <row r="36" spans="1:35" x14ac:dyDescent="0.3">
      <c r="A36" s="40"/>
      <c r="B36" s="33" t="s">
        <v>3</v>
      </c>
      <c r="C36" s="34">
        <v>177</v>
      </c>
      <c r="D36" s="19" t="s">
        <v>1</v>
      </c>
      <c r="E36" s="14">
        <v>141</v>
      </c>
      <c r="F36" s="15" t="s">
        <v>34</v>
      </c>
      <c r="G36" s="15"/>
      <c r="H36" s="30"/>
      <c r="I36" s="56"/>
      <c r="J36" s="1"/>
      <c r="K36" s="5"/>
      <c r="L36" s="2"/>
      <c r="M36" s="1"/>
      <c r="N36" s="61"/>
      <c r="O36" s="56"/>
      <c r="P36" s="1"/>
      <c r="Q36" s="5"/>
      <c r="R36" s="2">
        <f t="shared" si="0"/>
        <v>1.2163120567375887</v>
      </c>
      <c r="S36" s="1">
        <f t="shared" si="1"/>
        <v>0</v>
      </c>
      <c r="T36" s="1">
        <v>343</v>
      </c>
      <c r="U36" s="1"/>
      <c r="V36" s="3"/>
      <c r="W36" s="3"/>
      <c r="X36" s="3"/>
      <c r="Y36" s="3"/>
      <c r="Z36" s="3"/>
      <c r="AA36" s="1"/>
      <c r="AB36" s="1"/>
      <c r="AC36" s="1"/>
      <c r="AD36" s="1"/>
      <c r="AE36" s="1"/>
      <c r="AF36" s="1"/>
      <c r="AG36" s="1"/>
      <c r="AH36" s="1"/>
      <c r="AI36" s="5"/>
    </row>
    <row r="37" spans="1:35" x14ac:dyDescent="0.3">
      <c r="A37" s="40"/>
      <c r="B37" s="33"/>
      <c r="C37" s="34"/>
      <c r="D37" s="20" t="s">
        <v>2</v>
      </c>
      <c r="E37" s="16">
        <v>160</v>
      </c>
      <c r="F37" s="15">
        <v>1</v>
      </c>
      <c r="G37" s="15">
        <f t="shared" ref="G37" si="88">40+30</f>
        <v>70</v>
      </c>
      <c r="H37" s="30">
        <v>176</v>
      </c>
      <c r="I37" s="56">
        <v>-20</v>
      </c>
      <c r="J37" s="1">
        <f t="shared" ref="J37" si="89">G37+I37</f>
        <v>50</v>
      </c>
      <c r="K37" s="5">
        <v>730</v>
      </c>
      <c r="L37" s="2"/>
      <c r="M37" s="1"/>
      <c r="N37" s="61"/>
      <c r="O37" s="56"/>
      <c r="P37" s="1"/>
      <c r="Q37" s="5"/>
      <c r="R37" s="2">
        <f t="shared" si="0"/>
        <v>1.0718749999999999</v>
      </c>
      <c r="S37" s="1">
        <f t="shared" si="1"/>
        <v>-730</v>
      </c>
      <c r="T37" s="1">
        <v>343</v>
      </c>
      <c r="U37" s="1"/>
      <c r="V37" s="3">
        <f t="shared" ref="V37:V68" si="90">J37-M37</f>
        <v>50</v>
      </c>
      <c r="W37" s="3">
        <f t="shared" ref="W37" si="91">10^(V37/20)</f>
        <v>316.22776601683825</v>
      </c>
      <c r="X37" s="1">
        <f t="shared" ref="X37" si="92">ABS((W37-1)/(W37+1))</f>
        <v>0.99369538163347959</v>
      </c>
      <c r="Y37" s="1">
        <f t="shared" ref="Y37:Y68" si="93">ABS(4/(1+(1/W37)+2))</f>
        <v>1.3319293565169881</v>
      </c>
      <c r="Z37" s="1">
        <f t="shared" ref="Z37:Z68" si="94">1-X37^2</f>
        <v>1.2569488520293381E-2</v>
      </c>
      <c r="AA37" s="1"/>
      <c r="AB37" s="1"/>
      <c r="AC37" s="1">
        <f t="shared" ref="AC37" si="95">L37/I37</f>
        <v>0</v>
      </c>
      <c r="AD37" s="1">
        <f t="shared" ref="AD37" si="96">ABS((AC37-1)/(AC37+1))</f>
        <v>1</v>
      </c>
      <c r="AE37" s="1" t="e">
        <f t="shared" ref="AE37" si="97">ABS(4/(AC37+(1/AC37)+2))</f>
        <v>#DIV/0!</v>
      </c>
      <c r="AF37" s="1">
        <f t="shared" ref="AF37" si="98">ABS(1-ABS(AD37)^2)</f>
        <v>0</v>
      </c>
      <c r="AG37" s="1"/>
      <c r="AH37" s="1"/>
      <c r="AI37" s="5"/>
    </row>
    <row r="38" spans="1:35" ht="15" thickBot="1" x14ac:dyDescent="0.35">
      <c r="A38" s="40"/>
      <c r="B38" s="35"/>
      <c r="C38" s="36"/>
      <c r="D38" s="21" t="s">
        <v>3</v>
      </c>
      <c r="E38" s="18">
        <v>178</v>
      </c>
      <c r="F38" s="15"/>
      <c r="G38" s="15"/>
      <c r="H38" s="30"/>
      <c r="I38" s="56"/>
      <c r="J38" s="1"/>
      <c r="K38" s="5"/>
      <c r="L38" s="2"/>
      <c r="M38" s="1"/>
      <c r="N38" s="61"/>
      <c r="O38" s="56"/>
      <c r="P38" s="1"/>
      <c r="Q38" s="5"/>
      <c r="R38" s="2">
        <f t="shared" si="0"/>
        <v>0.9634831460674157</v>
      </c>
      <c r="S38" s="1">
        <f t="shared" si="1"/>
        <v>0</v>
      </c>
      <c r="T38" s="1">
        <v>343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5"/>
    </row>
    <row r="39" spans="1:35" x14ac:dyDescent="0.3">
      <c r="A39" s="40"/>
      <c r="B39" s="37" t="s">
        <v>1</v>
      </c>
      <c r="C39" s="38">
        <v>177</v>
      </c>
      <c r="D39" s="19" t="s">
        <v>1</v>
      </c>
      <c r="E39" s="14">
        <v>178</v>
      </c>
      <c r="F39" s="15" t="s">
        <v>35</v>
      </c>
      <c r="G39" s="15"/>
      <c r="H39" s="30"/>
      <c r="I39" s="56"/>
      <c r="J39" s="1"/>
      <c r="K39" s="5"/>
      <c r="L39" s="2"/>
      <c r="M39" s="1"/>
      <c r="N39" s="61"/>
      <c r="O39" s="56"/>
      <c r="P39" s="1"/>
      <c r="Q39" s="5"/>
      <c r="R39" s="2">
        <f t="shared" si="0"/>
        <v>0.9634831460674157</v>
      </c>
      <c r="S39" s="1">
        <f t="shared" si="1"/>
        <v>0</v>
      </c>
      <c r="T39" s="1">
        <v>343</v>
      </c>
      <c r="U39" s="1"/>
      <c r="V39" s="3"/>
      <c r="W39" s="3"/>
      <c r="X39" s="3"/>
      <c r="Y39" s="3"/>
      <c r="Z39" s="3"/>
      <c r="AA39" s="1"/>
      <c r="AB39" s="1"/>
      <c r="AC39" s="1"/>
      <c r="AD39" s="1"/>
      <c r="AE39" s="1"/>
      <c r="AF39" s="1"/>
      <c r="AG39" s="1"/>
      <c r="AH39" s="1"/>
      <c r="AI39" s="5"/>
    </row>
    <row r="40" spans="1:35" x14ac:dyDescent="0.3">
      <c r="A40" s="40"/>
      <c r="B40" s="33"/>
      <c r="C40" s="34"/>
      <c r="D40" s="20" t="s">
        <v>2</v>
      </c>
      <c r="E40" s="16">
        <v>200</v>
      </c>
      <c r="F40" s="15">
        <v>1</v>
      </c>
      <c r="G40" s="15">
        <f>30+50</f>
        <v>80</v>
      </c>
      <c r="H40" s="30">
        <v>176</v>
      </c>
      <c r="I40" s="56">
        <v>-26</v>
      </c>
      <c r="J40" s="1">
        <f t="shared" ref="J40" si="99">G40+I40</f>
        <v>54</v>
      </c>
      <c r="K40" s="5">
        <v>622</v>
      </c>
      <c r="L40" s="2"/>
      <c r="M40" s="1"/>
      <c r="N40" s="61"/>
      <c r="O40" s="56"/>
      <c r="P40" s="1"/>
      <c r="Q40" s="5"/>
      <c r="R40" s="2">
        <f t="shared" si="0"/>
        <v>0.85750000000000004</v>
      </c>
      <c r="S40" s="1">
        <f t="shared" si="1"/>
        <v>-622</v>
      </c>
      <c r="T40" s="1">
        <v>343</v>
      </c>
      <c r="U40" s="1"/>
      <c r="V40" s="3">
        <f t="shared" ref="V40:V71" si="100">J40-M40</f>
        <v>54</v>
      </c>
      <c r="W40" s="3">
        <f t="shared" ref="W40" si="101">10^(V40/20)</f>
        <v>501.18723362727269</v>
      </c>
      <c r="X40" s="1">
        <f t="shared" ref="X40" si="102">ABS((W40-1)/(W40+1))</f>
        <v>0.99601742165854334</v>
      </c>
      <c r="Y40" s="1">
        <f t="shared" ref="Y40:Y71" si="103">ABS(4/(1+(1/W40)+2))</f>
        <v>1.3324471394786368</v>
      </c>
      <c r="Z40" s="1">
        <f t="shared" ref="Z40:Z71" si="104">1-X40^2</f>
        <v>7.9492957526674513E-3</v>
      </c>
      <c r="AA40" s="1"/>
      <c r="AB40" s="1"/>
      <c r="AC40" s="1">
        <f>L40/I40</f>
        <v>0</v>
      </c>
      <c r="AD40" s="1">
        <f>ABS((AC40-1)/(AC40+1))</f>
        <v>1</v>
      </c>
      <c r="AE40" s="1" t="e">
        <f t="shared" ref="AE40" si="105">ABS(4/(AC40+(1/AC40)+2))</f>
        <v>#DIV/0!</v>
      </c>
      <c r="AF40" s="1">
        <f t="shared" ref="AF40" si="106">ABS(1-ABS(AD40)^2)</f>
        <v>0</v>
      </c>
      <c r="AG40" s="1"/>
      <c r="AH40" s="1"/>
      <c r="AI40" s="5"/>
    </row>
    <row r="41" spans="1:35" ht="15" thickBot="1" x14ac:dyDescent="0.35">
      <c r="A41" s="40"/>
      <c r="B41" s="33"/>
      <c r="C41" s="34"/>
      <c r="D41" s="21" t="s">
        <v>3</v>
      </c>
      <c r="E41" s="18">
        <v>224</v>
      </c>
      <c r="F41" s="15"/>
      <c r="G41" s="15"/>
      <c r="H41" s="30"/>
      <c r="I41" s="56"/>
      <c r="J41" s="1"/>
      <c r="K41" s="5"/>
      <c r="L41" s="2"/>
      <c r="M41" s="1"/>
      <c r="N41" s="61"/>
      <c r="O41" s="56"/>
      <c r="P41" s="1"/>
      <c r="Q41" s="5"/>
      <c r="R41" s="2">
        <f t="shared" si="0"/>
        <v>0.765625</v>
      </c>
      <c r="S41" s="1">
        <f t="shared" si="1"/>
        <v>0</v>
      </c>
      <c r="T41" s="1">
        <v>343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5"/>
    </row>
    <row r="42" spans="1:35" x14ac:dyDescent="0.3">
      <c r="A42" s="40"/>
      <c r="B42" s="33" t="s">
        <v>2</v>
      </c>
      <c r="C42" s="34">
        <v>250</v>
      </c>
      <c r="D42" s="19" t="s">
        <v>1</v>
      </c>
      <c r="E42" s="14">
        <v>224</v>
      </c>
      <c r="F42" s="15" t="s">
        <v>38</v>
      </c>
      <c r="G42" s="15"/>
      <c r="H42" s="30"/>
      <c r="I42" s="56"/>
      <c r="J42" s="1"/>
      <c r="K42" s="5"/>
      <c r="L42" s="2"/>
      <c r="M42" s="1"/>
      <c r="N42" s="61"/>
      <c r="O42" s="56"/>
      <c r="P42" s="1"/>
      <c r="Q42" s="5"/>
      <c r="R42" s="2">
        <f t="shared" si="0"/>
        <v>0.765625</v>
      </c>
      <c r="S42" s="1">
        <f t="shared" si="1"/>
        <v>0</v>
      </c>
      <c r="T42" s="1">
        <v>343</v>
      </c>
      <c r="U42" s="1"/>
      <c r="V42" s="3"/>
      <c r="W42" s="3"/>
      <c r="X42" s="3"/>
      <c r="Y42" s="3"/>
      <c r="Z42" s="3"/>
      <c r="AA42" s="1"/>
      <c r="AB42" s="1"/>
      <c r="AC42" s="1"/>
      <c r="AD42" s="1"/>
      <c r="AE42" s="1"/>
      <c r="AF42" s="1"/>
      <c r="AG42" s="1"/>
      <c r="AH42" s="1"/>
      <c r="AI42" s="5"/>
    </row>
    <row r="43" spans="1:35" x14ac:dyDescent="0.3">
      <c r="A43" s="40"/>
      <c r="B43" s="33"/>
      <c r="C43" s="34"/>
      <c r="D43" s="20" t="s">
        <v>2</v>
      </c>
      <c r="E43" s="16">
        <v>250</v>
      </c>
      <c r="F43" s="15">
        <v>1</v>
      </c>
      <c r="G43" s="15">
        <f>30+30</f>
        <v>60</v>
      </c>
      <c r="H43" s="30">
        <v>177</v>
      </c>
      <c r="I43" s="56">
        <v>-28</v>
      </c>
      <c r="J43" s="1">
        <f t="shared" ref="J43" si="107">G43+I43</f>
        <v>32</v>
      </c>
      <c r="K43" s="5">
        <v>527</v>
      </c>
      <c r="L43" s="2">
        <v>1</v>
      </c>
      <c r="M43" s="1">
        <f>G43</f>
        <v>60</v>
      </c>
      <c r="N43" s="61">
        <v>866</v>
      </c>
      <c r="O43" s="56"/>
      <c r="P43" s="1"/>
      <c r="Q43" s="5"/>
      <c r="R43" s="2">
        <f t="shared" si="0"/>
        <v>0.68600000000000005</v>
      </c>
      <c r="S43" s="1">
        <f t="shared" si="1"/>
        <v>-527</v>
      </c>
      <c r="T43" s="1">
        <v>343</v>
      </c>
      <c r="U43" s="1"/>
      <c r="V43" s="3">
        <f t="shared" ref="V43:V74" si="108">J43-M43</f>
        <v>-28</v>
      </c>
      <c r="W43" s="3">
        <f t="shared" ref="W43" si="109">10^(V43/20)</f>
        <v>3.9810717055349727E-2</v>
      </c>
      <c r="X43" s="1">
        <f t="shared" ref="X43" si="110">ABS((W43-1)/(W43+1))</f>
        <v>0.92342699223549052</v>
      </c>
      <c r="Y43" s="1">
        <f t="shared" ref="Y43:Y74" si="111">ABS(4/(1+(1/W43)+2))</f>
        <v>0.14225325586327373</v>
      </c>
      <c r="Z43" s="1">
        <f t="shared" ref="Z43:Z74" si="112">1-X43^2</f>
        <v>0.14728259001091537</v>
      </c>
      <c r="AA43" s="1"/>
      <c r="AB43" s="1"/>
      <c r="AC43" s="1">
        <f t="shared" ref="AC43" si="113">L43/I43</f>
        <v>-3.5714285714285712E-2</v>
      </c>
      <c r="AD43" s="1">
        <f t="shared" ref="AD43" si="114">ABS((AC43-1)/(AC43+1))</f>
        <v>1.0740740740740742</v>
      </c>
      <c r="AE43" s="1">
        <f t="shared" ref="AE43" si="115">ABS(4/(AC43+(1/AC43)+2))</f>
        <v>0.15363511659807957</v>
      </c>
      <c r="AF43" s="1">
        <f t="shared" ref="AF43" si="116">ABS(1-ABS(AD43)^2)</f>
        <v>0.15363511659807982</v>
      </c>
      <c r="AG43" s="1"/>
      <c r="AH43" s="1"/>
      <c r="AI43" s="5"/>
    </row>
    <row r="44" spans="1:35" ht="15" thickBot="1" x14ac:dyDescent="0.35">
      <c r="A44" s="40"/>
      <c r="B44" s="33"/>
      <c r="C44" s="34"/>
      <c r="D44" s="21" t="s">
        <v>3</v>
      </c>
      <c r="E44" s="18">
        <v>282</v>
      </c>
      <c r="F44" s="15"/>
      <c r="G44" s="15"/>
      <c r="H44" s="30"/>
      <c r="I44" s="56"/>
      <c r="J44" s="1"/>
      <c r="K44" s="5"/>
      <c r="L44" s="2"/>
      <c r="M44" s="1"/>
      <c r="N44" s="61"/>
      <c r="O44" s="56"/>
      <c r="P44" s="1"/>
      <c r="Q44" s="5"/>
      <c r="R44" s="2">
        <f t="shared" si="0"/>
        <v>0.60815602836879434</v>
      </c>
      <c r="S44" s="1">
        <f t="shared" si="1"/>
        <v>0</v>
      </c>
      <c r="T44" s="1">
        <v>343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5"/>
    </row>
    <row r="45" spans="1:35" x14ac:dyDescent="0.3">
      <c r="A45" s="40"/>
      <c r="B45" s="33" t="s">
        <v>3</v>
      </c>
      <c r="C45" s="34">
        <v>355</v>
      </c>
      <c r="D45" s="19" t="s">
        <v>1</v>
      </c>
      <c r="E45" s="14">
        <v>282</v>
      </c>
      <c r="F45" s="15" t="s">
        <v>35</v>
      </c>
      <c r="G45" s="15"/>
      <c r="H45" s="30"/>
      <c r="I45" s="56"/>
      <c r="J45" s="1"/>
      <c r="K45" s="5"/>
      <c r="L45" s="2"/>
      <c r="M45" s="1"/>
      <c r="N45" s="61"/>
      <c r="O45" s="56"/>
      <c r="P45" s="1"/>
      <c r="Q45" s="5"/>
      <c r="R45" s="2">
        <f t="shared" si="0"/>
        <v>0.60815602836879434</v>
      </c>
      <c r="S45" s="1">
        <f t="shared" si="1"/>
        <v>0</v>
      </c>
      <c r="T45" s="1">
        <v>343</v>
      </c>
      <c r="U45" s="1"/>
      <c r="V45" s="3"/>
      <c r="W45" s="3"/>
      <c r="X45" s="3"/>
      <c r="Y45" s="3"/>
      <c r="Z45" s="3"/>
      <c r="AA45" s="1"/>
      <c r="AB45" s="1"/>
      <c r="AC45" s="1"/>
      <c r="AD45" s="1"/>
      <c r="AE45" s="1"/>
      <c r="AF45" s="1"/>
      <c r="AG45" s="1"/>
      <c r="AH45" s="1"/>
      <c r="AI45" s="5"/>
    </row>
    <row r="46" spans="1:35" x14ac:dyDescent="0.3">
      <c r="A46" s="40"/>
      <c r="B46" s="33"/>
      <c r="C46" s="34"/>
      <c r="D46" s="20" t="s">
        <v>2</v>
      </c>
      <c r="E46" s="16">
        <v>315</v>
      </c>
      <c r="F46" s="15">
        <v>1</v>
      </c>
      <c r="G46" s="15">
        <f>50+30</f>
        <v>80</v>
      </c>
      <c r="H46" s="30">
        <v>176</v>
      </c>
      <c r="I46" s="56">
        <v>-32</v>
      </c>
      <c r="J46" s="1">
        <f t="shared" ref="J46:J64" si="117">G46+I46</f>
        <v>48</v>
      </c>
      <c r="K46" s="5">
        <v>455</v>
      </c>
      <c r="L46" s="2">
        <v>1</v>
      </c>
      <c r="M46" s="1">
        <f t="shared" ref="M46:M65" si="118">G46</f>
        <v>80</v>
      </c>
      <c r="N46" s="61">
        <v>735</v>
      </c>
      <c r="O46" s="56"/>
      <c r="P46" s="1"/>
      <c r="Q46" s="5"/>
      <c r="R46" s="2">
        <f t="shared" si="0"/>
        <v>0.5444444444444444</v>
      </c>
      <c r="S46" s="1">
        <f t="shared" si="1"/>
        <v>-455</v>
      </c>
      <c r="T46" s="1">
        <v>343</v>
      </c>
      <c r="U46" s="1"/>
      <c r="V46" s="3">
        <f t="shared" ref="V46:V77" si="119">J46-M46</f>
        <v>-32</v>
      </c>
      <c r="W46" s="3">
        <f t="shared" ref="W46" si="120">10^(V46/20)</f>
        <v>2.511886431509578E-2</v>
      </c>
      <c r="X46" s="1">
        <f t="shared" ref="X46" si="121">ABS((W46-1)/(W46+1))</f>
        <v>0.95099326489932812</v>
      </c>
      <c r="Y46" s="1">
        <f t="shared" ref="Y46:Y77" si="122">ABS(4/(1+(1/W46)+2))</f>
        <v>9.3434548055535263E-2</v>
      </c>
      <c r="Z46" s="1">
        <f t="shared" ref="Z46:Z77" si="123">1-X46^2</f>
        <v>9.5611810116116303E-2</v>
      </c>
      <c r="AA46" s="1"/>
      <c r="AB46" s="1"/>
      <c r="AC46" s="1">
        <f t="shared" ref="AC46" si="124">L46/I46</f>
        <v>-3.125E-2</v>
      </c>
      <c r="AD46" s="1">
        <f t="shared" ref="AD46" si="125">ABS((AC46-1)/(AC46+1))</f>
        <v>1.064516129032258</v>
      </c>
      <c r="AE46" s="1">
        <f t="shared" ref="AE46" si="126">ABS(4/(AC46+(1/AC46)+2))</f>
        <v>0.13319458896982311</v>
      </c>
      <c r="AF46" s="1">
        <f t="shared" ref="AF46" si="127">ABS(1-ABS(AD46)^2)</f>
        <v>0.13319458896982295</v>
      </c>
      <c r="AG46" s="1"/>
      <c r="AH46" s="1"/>
      <c r="AI46" s="5"/>
    </row>
    <row r="47" spans="1:35" ht="15" thickBot="1" x14ac:dyDescent="0.35">
      <c r="A47" s="40"/>
      <c r="B47" s="35"/>
      <c r="C47" s="36"/>
      <c r="D47" s="21" t="s">
        <v>3</v>
      </c>
      <c r="E47" s="18">
        <v>355</v>
      </c>
      <c r="F47" s="15"/>
      <c r="G47" s="15"/>
      <c r="H47" s="30"/>
      <c r="I47" s="56"/>
      <c r="J47" s="1"/>
      <c r="K47" s="5"/>
      <c r="L47" s="2"/>
      <c r="M47" s="1"/>
      <c r="N47" s="61"/>
      <c r="O47" s="56"/>
      <c r="P47" s="1"/>
      <c r="Q47" s="5"/>
      <c r="R47" s="2">
        <f t="shared" si="0"/>
        <v>0.4830985915492958</v>
      </c>
      <c r="S47" s="1">
        <f t="shared" si="1"/>
        <v>0</v>
      </c>
      <c r="T47" s="1">
        <v>343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5"/>
    </row>
    <row r="48" spans="1:35" x14ac:dyDescent="0.3">
      <c r="A48" s="40"/>
      <c r="B48" s="37" t="s">
        <v>1</v>
      </c>
      <c r="C48" s="38">
        <v>355</v>
      </c>
      <c r="D48" s="19" t="s">
        <v>1</v>
      </c>
      <c r="E48" s="14">
        <v>355</v>
      </c>
      <c r="F48" s="15" t="s">
        <v>34</v>
      </c>
      <c r="G48" s="15"/>
      <c r="H48" s="30"/>
      <c r="I48" s="56"/>
      <c r="J48" s="1"/>
      <c r="K48" s="5"/>
      <c r="L48" s="2"/>
      <c r="M48" s="1"/>
      <c r="N48" s="61"/>
      <c r="O48" s="56"/>
      <c r="P48" s="1"/>
      <c r="Q48" s="5"/>
      <c r="R48" s="2">
        <f t="shared" si="0"/>
        <v>0.4830985915492958</v>
      </c>
      <c r="S48" s="1">
        <f t="shared" si="1"/>
        <v>0</v>
      </c>
      <c r="T48" s="1">
        <v>343</v>
      </c>
      <c r="U48" s="1"/>
      <c r="V48" s="3"/>
      <c r="W48" s="3"/>
      <c r="X48" s="3"/>
      <c r="Y48" s="3"/>
      <c r="Z48" s="3"/>
      <c r="AA48" s="1"/>
      <c r="AB48" s="1"/>
      <c r="AC48" s="1"/>
      <c r="AD48" s="1"/>
      <c r="AE48" s="1"/>
      <c r="AF48" s="1"/>
      <c r="AG48" s="1"/>
      <c r="AH48" s="1"/>
      <c r="AI48" s="5"/>
    </row>
    <row r="49" spans="1:35" x14ac:dyDescent="0.3">
      <c r="A49" s="40"/>
      <c r="B49" s="33"/>
      <c r="C49" s="34"/>
      <c r="D49" s="20" t="s">
        <v>2</v>
      </c>
      <c r="E49" s="16">
        <v>400</v>
      </c>
      <c r="F49" s="15">
        <v>1</v>
      </c>
      <c r="G49" s="15">
        <f>40+30</f>
        <v>70</v>
      </c>
      <c r="H49" s="30">
        <v>183</v>
      </c>
      <c r="I49" s="56">
        <v>-37</v>
      </c>
      <c r="J49" s="1">
        <f t="shared" si="117"/>
        <v>33</v>
      </c>
      <c r="K49" s="5">
        <v>395</v>
      </c>
      <c r="L49" s="2">
        <v>1</v>
      </c>
      <c r="M49" s="1">
        <f t="shared" ref="M49:M65" si="128">G49</f>
        <v>70</v>
      </c>
      <c r="N49" s="61">
        <v>611</v>
      </c>
      <c r="O49" s="56">
        <v>-27</v>
      </c>
      <c r="P49" s="1">
        <f>M49+O49</f>
        <v>43</v>
      </c>
      <c r="Q49" s="5">
        <v>831</v>
      </c>
      <c r="R49" s="2">
        <f t="shared" si="0"/>
        <v>0.42875000000000002</v>
      </c>
      <c r="S49" s="1">
        <f t="shared" si="1"/>
        <v>436</v>
      </c>
      <c r="T49" s="1">
        <v>343</v>
      </c>
      <c r="U49" s="1"/>
      <c r="V49" s="3">
        <f t="shared" ref="V49:V80" si="129">J49-M49</f>
        <v>-37</v>
      </c>
      <c r="W49" s="3">
        <f t="shared" ref="W49" si="130">10^(V49/20)</f>
        <v>1.4125375446227528E-2</v>
      </c>
      <c r="X49" s="1">
        <f t="shared" ref="X49" si="131">ABS((W49-1)/(W49+1))</f>
        <v>0.97214274331709294</v>
      </c>
      <c r="Y49" s="1">
        <f t="shared" ref="Y49:Y80" si="132">ABS(4/(1+(1/W49)+2))</f>
        <v>5.4204524026629508E-2</v>
      </c>
      <c r="Z49" s="1">
        <f t="shared" ref="Z49:Z80" si="133">1-X49^2</f>
        <v>5.4938486615916715E-2</v>
      </c>
      <c r="AA49" s="1"/>
      <c r="AB49" s="1"/>
      <c r="AC49" s="1">
        <f t="shared" ref="AC49" si="134">L49/I49</f>
        <v>-2.7027027027027029E-2</v>
      </c>
      <c r="AD49" s="1">
        <f t="shared" ref="AD49" si="135">ABS((AC49-1)/(AC49+1))</f>
        <v>1.0555555555555554</v>
      </c>
      <c r="AE49" s="1">
        <f t="shared" ref="AE49" si="136">ABS(4/(AC49+(1/AC49)+2))</f>
        <v>0.11419753086419754</v>
      </c>
      <c r="AF49" s="1">
        <f t="shared" ref="AF49" si="137">ABS(1-ABS(AD49)^2)</f>
        <v>0.11419753086419715</v>
      </c>
      <c r="AG49" s="1"/>
      <c r="AH49" s="1"/>
      <c r="AI49" s="5"/>
    </row>
    <row r="50" spans="1:35" ht="15" thickBot="1" x14ac:dyDescent="0.35">
      <c r="A50" s="40"/>
      <c r="B50" s="33"/>
      <c r="C50" s="34"/>
      <c r="D50" s="21" t="s">
        <v>3</v>
      </c>
      <c r="E50" s="18">
        <v>447</v>
      </c>
      <c r="F50" s="15"/>
      <c r="G50" s="15"/>
      <c r="H50" s="30"/>
      <c r="I50" s="56"/>
      <c r="J50" s="1"/>
      <c r="K50" s="5"/>
      <c r="L50" s="2"/>
      <c r="M50" s="1"/>
      <c r="N50" s="61"/>
      <c r="O50" s="56"/>
      <c r="P50" s="1"/>
      <c r="Q50" s="5"/>
      <c r="R50" s="2">
        <f t="shared" si="0"/>
        <v>0.38366890380313201</v>
      </c>
      <c r="S50" s="1">
        <f t="shared" si="1"/>
        <v>0</v>
      </c>
      <c r="T50" s="1">
        <v>343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5"/>
    </row>
    <row r="51" spans="1:35" x14ac:dyDescent="0.3">
      <c r="A51" s="40"/>
      <c r="B51" s="33" t="s">
        <v>2</v>
      </c>
      <c r="C51" s="34">
        <v>500</v>
      </c>
      <c r="D51" s="19" t="s">
        <v>1</v>
      </c>
      <c r="E51" s="14">
        <v>447</v>
      </c>
      <c r="F51" s="15" t="s">
        <v>35</v>
      </c>
      <c r="G51" s="15"/>
      <c r="H51" s="30"/>
      <c r="I51" s="56"/>
      <c r="J51" s="1"/>
      <c r="K51" s="5"/>
      <c r="L51" s="2"/>
      <c r="M51" s="1"/>
      <c r="N51" s="61"/>
      <c r="O51" s="56"/>
      <c r="P51" s="1"/>
      <c r="Q51" s="5"/>
      <c r="R51" s="2">
        <f t="shared" si="0"/>
        <v>0.38366890380313201</v>
      </c>
      <c r="S51" s="1">
        <f t="shared" si="1"/>
        <v>0</v>
      </c>
      <c r="T51" s="1">
        <v>343</v>
      </c>
      <c r="U51" s="1"/>
      <c r="V51" s="3"/>
      <c r="W51" s="3"/>
      <c r="X51" s="3"/>
      <c r="Y51" s="3"/>
      <c r="Z51" s="3"/>
      <c r="AA51" s="1"/>
      <c r="AB51" s="1"/>
      <c r="AC51" s="1"/>
      <c r="AD51" s="1"/>
      <c r="AE51" s="1"/>
      <c r="AF51" s="1"/>
      <c r="AG51" s="1"/>
      <c r="AH51" s="1"/>
      <c r="AI51" s="5"/>
    </row>
    <row r="52" spans="1:35" x14ac:dyDescent="0.3">
      <c r="A52" s="40"/>
      <c r="B52" s="33"/>
      <c r="C52" s="34"/>
      <c r="D52" s="20" t="s">
        <v>2</v>
      </c>
      <c r="E52" s="16">
        <v>500</v>
      </c>
      <c r="F52" s="15">
        <v>-5</v>
      </c>
      <c r="G52" s="15">
        <f>25+50</f>
        <v>75</v>
      </c>
      <c r="H52" s="30">
        <v>176</v>
      </c>
      <c r="I52" s="56">
        <v>-46</v>
      </c>
      <c r="J52" s="1">
        <f t="shared" si="117"/>
        <v>29</v>
      </c>
      <c r="K52" s="5">
        <v>350</v>
      </c>
      <c r="L52" s="2">
        <v>-5</v>
      </c>
      <c r="M52" s="1">
        <f t="shared" ref="M52:M65" si="138">G52</f>
        <v>75</v>
      </c>
      <c r="N52" s="61">
        <v>530</v>
      </c>
      <c r="O52" s="56">
        <v>-35</v>
      </c>
      <c r="P52" s="1">
        <f t="shared" ref="P52" si="139">M52+O52</f>
        <v>40</v>
      </c>
      <c r="Q52" s="5">
        <v>698</v>
      </c>
      <c r="R52" s="2">
        <f t="shared" si="0"/>
        <v>0.34300000000000003</v>
      </c>
      <c r="S52" s="1">
        <f t="shared" si="1"/>
        <v>348</v>
      </c>
      <c r="T52" s="1">
        <v>343</v>
      </c>
      <c r="U52" s="1"/>
      <c r="V52" s="3">
        <f t="shared" ref="V52:V83" si="140">J52-M52</f>
        <v>-46</v>
      </c>
      <c r="W52" s="3">
        <f t="shared" ref="W52" si="141">10^(V52/20)</f>
        <v>5.0118723362727212E-3</v>
      </c>
      <c r="X52" s="1">
        <f t="shared" ref="X52" si="142">ABS((W52-1)/(W52+1))</f>
        <v>0.99002624252662408</v>
      </c>
      <c r="Y52" s="1">
        <f t="shared" ref="Y52:Y83" si="143">ABS(4/(1+(1/W52)+2))</f>
        <v>1.9750527970799986E-2</v>
      </c>
      <c r="Z52" s="1">
        <f t="shared" ref="Z52:Z83" si="144">1-X52^2</f>
        <v>1.9848039108614102E-2</v>
      </c>
      <c r="AA52" s="1"/>
      <c r="AB52" s="1"/>
      <c r="AC52" s="1">
        <f t="shared" ref="AC52" si="145">L52/I52</f>
        <v>0.10869565217391304</v>
      </c>
      <c r="AD52" s="1">
        <f t="shared" ref="AD52" si="146">ABS((AC52-1)/(AC52+1))</f>
        <v>0.8039215686274509</v>
      </c>
      <c r="AE52" s="1">
        <f t="shared" ref="AE52" si="147">ABS(4/(AC52+(1/AC52)+2))</f>
        <v>0.35371011149557863</v>
      </c>
      <c r="AF52" s="1">
        <f t="shared" ref="AF52" si="148">ABS(1-ABS(AD52)^2)</f>
        <v>0.35371011149557874</v>
      </c>
      <c r="AG52" s="1"/>
      <c r="AH52" s="1"/>
      <c r="AI52" s="5"/>
    </row>
    <row r="53" spans="1:35" ht="15" thickBot="1" x14ac:dyDescent="0.35">
      <c r="A53" s="40"/>
      <c r="B53" s="33"/>
      <c r="C53" s="34"/>
      <c r="D53" s="21" t="s">
        <v>3</v>
      </c>
      <c r="E53" s="18">
        <v>562</v>
      </c>
      <c r="F53" s="15"/>
      <c r="G53" s="15"/>
      <c r="H53" s="30"/>
      <c r="I53" s="56"/>
      <c r="J53" s="1"/>
      <c r="K53" s="5"/>
      <c r="L53" s="2"/>
      <c r="M53" s="1"/>
      <c r="N53" s="61"/>
      <c r="O53" s="56"/>
      <c r="P53" s="1"/>
      <c r="Q53" s="5"/>
      <c r="R53" s="2">
        <f t="shared" si="0"/>
        <v>0.30516014234875444</v>
      </c>
      <c r="S53" s="1">
        <f t="shared" si="1"/>
        <v>0</v>
      </c>
      <c r="T53" s="1">
        <v>343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5"/>
    </row>
    <row r="54" spans="1:35" x14ac:dyDescent="0.3">
      <c r="A54" s="40"/>
      <c r="B54" s="33" t="s">
        <v>3</v>
      </c>
      <c r="C54" s="34">
        <v>710</v>
      </c>
      <c r="D54" s="19" t="s">
        <v>1</v>
      </c>
      <c r="E54" s="14">
        <v>562</v>
      </c>
      <c r="F54" s="15" t="s">
        <v>35</v>
      </c>
      <c r="H54" s="30"/>
      <c r="I54" s="56"/>
      <c r="J54" s="1"/>
      <c r="K54" s="5"/>
      <c r="L54" s="2"/>
      <c r="M54" s="1"/>
      <c r="N54" s="61"/>
      <c r="O54" s="56"/>
      <c r="P54" s="1"/>
      <c r="Q54" s="5"/>
      <c r="R54" s="2">
        <f t="shared" si="0"/>
        <v>0.30516014234875444</v>
      </c>
      <c r="S54" s="1">
        <f t="shared" si="1"/>
        <v>0</v>
      </c>
      <c r="T54" s="1">
        <v>343</v>
      </c>
      <c r="U54" s="1"/>
      <c r="V54" s="3"/>
      <c r="W54" s="3"/>
      <c r="X54" s="3"/>
      <c r="Y54" s="3"/>
      <c r="Z54" s="3"/>
      <c r="AA54" s="1"/>
      <c r="AB54" s="1"/>
      <c r="AC54" s="1"/>
      <c r="AD54" s="1"/>
      <c r="AE54" s="1"/>
      <c r="AF54" s="1"/>
      <c r="AG54" s="1"/>
      <c r="AH54" s="1"/>
      <c r="AI54" s="5"/>
    </row>
    <row r="55" spans="1:35" x14ac:dyDescent="0.3">
      <c r="A55" s="40"/>
      <c r="B55" s="33"/>
      <c r="C55" s="34"/>
      <c r="D55" s="20" t="s">
        <v>2</v>
      </c>
      <c r="E55" s="16">
        <v>630</v>
      </c>
      <c r="F55" s="15">
        <v>1</v>
      </c>
      <c r="G55" s="15">
        <f>30+50</f>
        <v>80</v>
      </c>
      <c r="H55" s="30">
        <v>176</v>
      </c>
      <c r="I55" s="56">
        <v>-40.5</v>
      </c>
      <c r="J55" s="1">
        <f t="shared" si="117"/>
        <v>39.5</v>
      </c>
      <c r="K55" s="5">
        <v>315</v>
      </c>
      <c r="L55" s="2">
        <v>2</v>
      </c>
      <c r="M55" s="1">
        <f>G55+1</f>
        <v>81</v>
      </c>
      <c r="N55" s="61">
        <v>438</v>
      </c>
      <c r="O55" s="56">
        <v>-30</v>
      </c>
      <c r="P55" s="1">
        <f t="shared" ref="P55" si="149">M55+O55</f>
        <v>51</v>
      </c>
      <c r="Q55" s="5">
        <v>590</v>
      </c>
      <c r="R55" s="2">
        <f t="shared" si="0"/>
        <v>0.2722222222222222</v>
      </c>
      <c r="S55" s="1">
        <f t="shared" si="1"/>
        <v>275</v>
      </c>
      <c r="T55" s="1">
        <v>343</v>
      </c>
      <c r="U55" s="1"/>
      <c r="V55" s="3">
        <f t="shared" ref="V55:V86" si="150">J55-M55</f>
        <v>-41.5</v>
      </c>
      <c r="W55" s="3">
        <f t="shared" ref="W55" si="151">10^(V55/20)</f>
        <v>8.4139514164519452E-3</v>
      </c>
      <c r="X55" s="1">
        <f t="shared" ref="X55" si="152">ABS((W55-1)/(W55+1))</f>
        <v>0.98331250493979505</v>
      </c>
      <c r="Y55" s="1">
        <f t="shared" ref="Y55:Y86" si="153">ABS(4/(1+(1/W55)+2))</f>
        <v>3.2827186606080687E-2</v>
      </c>
      <c r="Z55" s="1">
        <f t="shared" ref="Z55:Z86" si="154">1-X55^2</f>
        <v>3.3096517629025546E-2</v>
      </c>
      <c r="AA55" s="1"/>
      <c r="AB55" s="1"/>
      <c r="AC55" s="1">
        <f t="shared" ref="AC55" si="155">L55/I55</f>
        <v>-4.9382716049382713E-2</v>
      </c>
      <c r="AD55" s="1">
        <f t="shared" ref="AD55" si="156">ABS((AC55-1)/(AC55+1))</f>
        <v>1.1038961038961039</v>
      </c>
      <c r="AE55" s="1">
        <f t="shared" ref="AE55" si="157">ABS(4/(AC55+(1/AC55)+2))</f>
        <v>0.21858660819699779</v>
      </c>
      <c r="AF55" s="1">
        <f t="shared" ref="AF55" si="158">ABS(1-ABS(AD55)^2)</f>
        <v>0.21858660819699782</v>
      </c>
      <c r="AG55" s="1"/>
      <c r="AH55" s="1"/>
      <c r="AI55" s="5"/>
    </row>
    <row r="56" spans="1:35" ht="15" thickBot="1" x14ac:dyDescent="0.35">
      <c r="A56" s="40"/>
      <c r="B56" s="35"/>
      <c r="C56" s="36"/>
      <c r="D56" s="21" t="s">
        <v>3</v>
      </c>
      <c r="E56" s="18">
        <v>708</v>
      </c>
      <c r="F56" s="15"/>
      <c r="G56" s="15"/>
      <c r="H56" s="30"/>
      <c r="I56" s="56"/>
      <c r="J56" s="1"/>
      <c r="K56" s="5"/>
      <c r="L56" s="2"/>
      <c r="M56" s="1"/>
      <c r="N56" s="61"/>
      <c r="O56" s="56"/>
      <c r="P56" s="1"/>
      <c r="Q56" s="5"/>
      <c r="R56" s="2">
        <f t="shared" si="0"/>
        <v>0.2422316384180791</v>
      </c>
      <c r="S56" s="1">
        <f t="shared" si="1"/>
        <v>0</v>
      </c>
      <c r="T56" s="1">
        <v>343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5"/>
    </row>
    <row r="57" spans="1:35" x14ac:dyDescent="0.3">
      <c r="A57" s="40"/>
      <c r="B57" s="37" t="s">
        <v>1</v>
      </c>
      <c r="C57" s="38">
        <v>710</v>
      </c>
      <c r="D57" s="19" t="s">
        <v>1</v>
      </c>
      <c r="E57" s="14">
        <v>708</v>
      </c>
      <c r="F57" s="15" t="s">
        <v>35</v>
      </c>
      <c r="G57" s="15"/>
      <c r="H57" s="30"/>
      <c r="I57" s="56"/>
      <c r="J57" s="1"/>
      <c r="K57" s="5"/>
      <c r="L57" s="2"/>
      <c r="M57" s="1"/>
      <c r="N57" s="61"/>
      <c r="O57" s="56"/>
      <c r="P57" s="1"/>
      <c r="Q57" s="5"/>
      <c r="R57" s="2">
        <f t="shared" si="0"/>
        <v>0.2422316384180791</v>
      </c>
      <c r="S57" s="1">
        <f t="shared" si="1"/>
        <v>0</v>
      </c>
      <c r="T57" s="1">
        <v>343</v>
      </c>
      <c r="U57" s="1"/>
      <c r="V57" s="3"/>
      <c r="W57" s="3"/>
      <c r="X57" s="3"/>
      <c r="Y57" s="3"/>
      <c r="Z57" s="3"/>
      <c r="AA57" s="1"/>
      <c r="AB57" s="1"/>
      <c r="AC57" s="1"/>
      <c r="AD57" s="1"/>
      <c r="AE57" s="1"/>
      <c r="AF57" s="1"/>
      <c r="AG57" s="1"/>
      <c r="AH57" s="1"/>
      <c r="AI57" s="5"/>
    </row>
    <row r="58" spans="1:35" x14ac:dyDescent="0.3">
      <c r="A58" s="40"/>
      <c r="B58" s="33"/>
      <c r="C58" s="34"/>
      <c r="D58" s="20" t="s">
        <v>2</v>
      </c>
      <c r="E58" s="16">
        <v>800</v>
      </c>
      <c r="F58" s="15">
        <v>1</v>
      </c>
      <c r="G58" s="15">
        <f>30+50</f>
        <v>80</v>
      </c>
      <c r="H58" s="30">
        <v>179</v>
      </c>
      <c r="I58" s="56">
        <v>-47</v>
      </c>
      <c r="J58" s="1">
        <f t="shared" si="117"/>
        <v>33</v>
      </c>
      <c r="K58" s="5">
        <v>285</v>
      </c>
      <c r="L58" s="2">
        <v>1</v>
      </c>
      <c r="M58" s="1">
        <f t="shared" ref="M58:M65" si="159">G58</f>
        <v>80</v>
      </c>
      <c r="N58" s="61">
        <v>393</v>
      </c>
      <c r="O58" s="56">
        <v>-35</v>
      </c>
      <c r="P58" s="1">
        <f t="shared" ref="P58" si="160">M58+O58</f>
        <v>45</v>
      </c>
      <c r="Q58" s="5">
        <v>501</v>
      </c>
      <c r="R58" s="2">
        <f t="shared" si="0"/>
        <v>0.21437500000000001</v>
      </c>
      <c r="S58" s="1">
        <f t="shared" si="1"/>
        <v>216</v>
      </c>
      <c r="T58" s="1">
        <v>343</v>
      </c>
      <c r="U58" s="1"/>
      <c r="V58" s="3">
        <f t="shared" ref="V58:V89" si="161">J58-M58</f>
        <v>-47</v>
      </c>
      <c r="W58" s="3">
        <f t="shared" ref="W58" si="162">10^(V58/20)</f>
        <v>4.4668359215096279E-3</v>
      </c>
      <c r="X58" s="1">
        <f t="shared" ref="X58" si="163">ABS((W58-1)/(W58+1))</f>
        <v>0.99110605594576606</v>
      </c>
      <c r="Y58" s="1">
        <f t="shared" ref="Y58:Y89" si="164">ABS(4/(1+(1/W58)+2))</f>
        <v>1.7631078284588861E-2</v>
      </c>
      <c r="Z58" s="1">
        <f t="shared" ref="Z58:Z89" si="165">1-X58^2</f>
        <v>1.770878586762803E-2</v>
      </c>
      <c r="AA58" s="1"/>
      <c r="AB58" s="1"/>
      <c r="AC58" s="1">
        <f t="shared" ref="AC58" si="166">L58/I58</f>
        <v>-2.1276595744680851E-2</v>
      </c>
      <c r="AD58" s="1">
        <f t="shared" ref="AD58" si="167">ABS((AC58-1)/(AC58+1))</f>
        <v>1.0434782608695652</v>
      </c>
      <c r="AE58" s="1">
        <f t="shared" ref="AE58:AE109" si="168">ABS(4/(AC58+(1/AC58)+2))</f>
        <v>8.8846880907372403E-2</v>
      </c>
      <c r="AF58" s="1">
        <f t="shared" ref="AF58" si="169">ABS(1-ABS(AD58)^2)</f>
        <v>8.8846880907372361E-2</v>
      </c>
      <c r="AG58" s="1"/>
      <c r="AH58" s="1"/>
      <c r="AI58" s="5"/>
    </row>
    <row r="59" spans="1:35" ht="15" thickBot="1" x14ac:dyDescent="0.35">
      <c r="A59" s="40"/>
      <c r="B59" s="33"/>
      <c r="C59" s="34"/>
      <c r="D59" s="21" t="s">
        <v>3</v>
      </c>
      <c r="E59" s="18">
        <v>891</v>
      </c>
      <c r="F59" s="15"/>
      <c r="G59" s="15"/>
      <c r="H59" s="30"/>
      <c r="I59" s="56"/>
      <c r="J59" s="1"/>
      <c r="K59" s="5"/>
      <c r="L59" s="2"/>
      <c r="M59" s="1"/>
      <c r="N59" s="61"/>
      <c r="O59" s="56"/>
      <c r="P59" s="1"/>
      <c r="Q59" s="5"/>
      <c r="R59" s="2">
        <f t="shared" si="0"/>
        <v>0.19248035914702583</v>
      </c>
      <c r="S59" s="1">
        <f t="shared" si="1"/>
        <v>0</v>
      </c>
      <c r="T59" s="1">
        <v>343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5"/>
    </row>
    <row r="60" spans="1:35" x14ac:dyDescent="0.3">
      <c r="A60" s="40"/>
      <c r="B60" s="33" t="s">
        <v>2</v>
      </c>
      <c r="C60" s="34">
        <v>1000</v>
      </c>
      <c r="D60" s="19" t="s">
        <v>1</v>
      </c>
      <c r="E60" s="14">
        <v>891</v>
      </c>
      <c r="F60" s="15" t="s">
        <v>35</v>
      </c>
      <c r="G60" s="15"/>
      <c r="H60" s="30"/>
      <c r="I60" s="56"/>
      <c r="J60" s="1"/>
      <c r="K60" s="5"/>
      <c r="L60" s="2"/>
      <c r="M60" s="1"/>
      <c r="N60" s="61"/>
      <c r="O60" s="56"/>
      <c r="P60" s="1"/>
      <c r="Q60" s="5"/>
      <c r="R60" s="2">
        <f t="shared" si="0"/>
        <v>0.19248035914702583</v>
      </c>
      <c r="S60" s="1">
        <f t="shared" si="1"/>
        <v>0</v>
      </c>
      <c r="T60" s="1">
        <v>343</v>
      </c>
      <c r="U60" s="1"/>
      <c r="V60" s="3"/>
      <c r="W60" s="3"/>
      <c r="X60" s="3"/>
      <c r="Y60" s="3"/>
      <c r="Z60" s="3"/>
      <c r="AA60" s="1"/>
      <c r="AB60" s="1"/>
      <c r="AC60" s="1"/>
      <c r="AD60" s="1"/>
      <c r="AE60" s="1"/>
      <c r="AF60" s="1"/>
      <c r="AG60" s="1"/>
      <c r="AH60" s="1"/>
      <c r="AI60" s="5"/>
    </row>
    <row r="61" spans="1:35" x14ac:dyDescent="0.3">
      <c r="A61" s="40"/>
      <c r="B61" s="33"/>
      <c r="C61" s="34"/>
      <c r="D61" s="20" t="s">
        <v>2</v>
      </c>
      <c r="E61" s="16">
        <v>1000</v>
      </c>
      <c r="F61" s="15">
        <v>1</v>
      </c>
      <c r="G61" s="15">
        <f>30+50</f>
        <v>80</v>
      </c>
      <c r="H61" s="30">
        <v>177</v>
      </c>
      <c r="I61" s="56">
        <v>-47</v>
      </c>
      <c r="J61" s="1">
        <f t="shared" si="117"/>
        <v>33</v>
      </c>
      <c r="K61" s="5">
        <v>263</v>
      </c>
      <c r="L61" s="2">
        <v>1</v>
      </c>
      <c r="M61" s="1">
        <f t="shared" ref="M61:M65" si="170">G61</f>
        <v>80</v>
      </c>
      <c r="N61" s="61">
        <v>350</v>
      </c>
      <c r="O61" s="56">
        <v>-38.5</v>
      </c>
      <c r="P61" s="1">
        <f t="shared" ref="P61" si="171">M61+O61</f>
        <v>41.5</v>
      </c>
      <c r="Q61" s="5">
        <v>436</v>
      </c>
      <c r="R61" s="2">
        <f t="shared" si="0"/>
        <v>0.17150000000000001</v>
      </c>
      <c r="S61" s="1">
        <f t="shared" si="1"/>
        <v>173</v>
      </c>
      <c r="T61" s="1">
        <v>343</v>
      </c>
      <c r="U61" s="1"/>
      <c r="V61" s="3">
        <f t="shared" ref="V61:V92" si="172">J61-M61</f>
        <v>-47</v>
      </c>
      <c r="W61" s="3">
        <f t="shared" ref="W61" si="173">10^(V61/20)</f>
        <v>4.4668359215096279E-3</v>
      </c>
      <c r="X61" s="1">
        <f t="shared" ref="X61" si="174">ABS((W61-1)/(W61+1))</f>
        <v>0.99110605594576606</v>
      </c>
      <c r="Y61" s="1">
        <f t="shared" ref="Y61:Y92" si="175">ABS(4/(1+(1/W61)+2))</f>
        <v>1.7631078284588861E-2</v>
      </c>
      <c r="Z61" s="1">
        <f t="shared" ref="Z61:Z92" si="176">1-X61^2</f>
        <v>1.770878586762803E-2</v>
      </c>
      <c r="AA61" s="1"/>
      <c r="AB61" s="1"/>
      <c r="AC61" s="1">
        <f t="shared" ref="AC61" si="177">L61/I61</f>
        <v>-2.1276595744680851E-2</v>
      </c>
      <c r="AD61" s="1">
        <f t="shared" ref="AD61" si="178">ABS((AC61-1)/(AC61+1))</f>
        <v>1.0434782608695652</v>
      </c>
      <c r="AE61" s="1">
        <f t="shared" ref="AE61:AE112" si="179">ABS(4/(AC61+(1/AC61)+2))</f>
        <v>8.8846880907372403E-2</v>
      </c>
      <c r="AF61" s="1">
        <f t="shared" ref="AF61" si="180">ABS(1-ABS(AD61)^2)</f>
        <v>8.8846880907372361E-2</v>
      </c>
      <c r="AG61" s="1"/>
      <c r="AH61" s="1"/>
      <c r="AI61" s="5"/>
    </row>
    <row r="62" spans="1:35" ht="15" thickBot="1" x14ac:dyDescent="0.35">
      <c r="A62" s="40"/>
      <c r="B62" s="33"/>
      <c r="C62" s="34"/>
      <c r="D62" s="21" t="s">
        <v>3</v>
      </c>
      <c r="E62" s="18">
        <v>1122</v>
      </c>
      <c r="F62" s="15"/>
      <c r="G62" s="15"/>
      <c r="H62" s="30"/>
      <c r="I62" s="56"/>
      <c r="J62" s="1"/>
      <c r="K62" s="5"/>
      <c r="L62" s="2"/>
      <c r="M62" s="1"/>
      <c r="N62" s="61"/>
      <c r="O62" s="56"/>
      <c r="P62" s="1"/>
      <c r="Q62" s="5"/>
      <c r="R62" s="2">
        <f t="shared" si="0"/>
        <v>0.15285204991087345</v>
      </c>
      <c r="S62" s="1">
        <f t="shared" si="1"/>
        <v>0</v>
      </c>
      <c r="T62" s="1">
        <v>343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5"/>
    </row>
    <row r="63" spans="1:35" x14ac:dyDescent="0.3">
      <c r="A63" s="40"/>
      <c r="B63" s="33" t="s">
        <v>3</v>
      </c>
      <c r="C63" s="34">
        <v>1420</v>
      </c>
      <c r="D63" s="13" t="s">
        <v>1</v>
      </c>
      <c r="E63" s="14">
        <v>1122</v>
      </c>
      <c r="F63" s="15" t="s">
        <v>35</v>
      </c>
      <c r="G63" s="15"/>
      <c r="H63" s="30"/>
      <c r="I63" s="56"/>
      <c r="J63" s="1"/>
      <c r="K63" s="5"/>
      <c r="L63" s="2"/>
      <c r="M63" s="1"/>
      <c r="N63" s="61"/>
      <c r="O63" s="56"/>
      <c r="P63" s="1"/>
      <c r="Q63" s="5"/>
      <c r="R63" s="2">
        <f t="shared" si="0"/>
        <v>0.15285204991087345</v>
      </c>
      <c r="S63" s="1">
        <f t="shared" si="1"/>
        <v>0</v>
      </c>
      <c r="T63" s="1">
        <v>343</v>
      </c>
      <c r="U63" s="1"/>
      <c r="V63" s="3"/>
      <c r="W63" s="3"/>
      <c r="X63" s="3"/>
      <c r="Y63" s="3"/>
      <c r="Z63" s="3"/>
      <c r="AA63" s="1"/>
      <c r="AB63" s="1"/>
      <c r="AC63" s="1"/>
      <c r="AD63" s="1"/>
      <c r="AE63" s="1"/>
      <c r="AF63" s="1"/>
      <c r="AG63" s="1"/>
      <c r="AH63" s="1"/>
      <c r="AI63" s="5"/>
    </row>
    <row r="64" spans="1:35" x14ac:dyDescent="0.3">
      <c r="A64" s="40"/>
      <c r="B64" s="33"/>
      <c r="C64" s="34"/>
      <c r="D64" s="15" t="s">
        <v>2</v>
      </c>
      <c r="E64" s="16">
        <v>1250</v>
      </c>
      <c r="F64" s="15">
        <v>-5</v>
      </c>
      <c r="G64" s="15">
        <f>25+50</f>
        <v>75</v>
      </c>
      <c r="H64" s="30">
        <v>179</v>
      </c>
      <c r="I64" s="56">
        <v>-67</v>
      </c>
      <c r="J64" s="1">
        <f t="shared" si="117"/>
        <v>8</v>
      </c>
      <c r="K64" s="5">
        <v>246</v>
      </c>
      <c r="L64" s="2">
        <v>-5</v>
      </c>
      <c r="M64" s="1">
        <f t="shared" ref="M64:M65" si="181">G64</f>
        <v>75</v>
      </c>
      <c r="N64" s="61">
        <v>313</v>
      </c>
      <c r="O64" s="56">
        <v>-39</v>
      </c>
      <c r="P64" s="1">
        <f t="shared" ref="P64" si="182">M64+O64</f>
        <v>36</v>
      </c>
      <c r="Q64" s="5">
        <v>384</v>
      </c>
      <c r="R64" s="2">
        <f t="shared" si="0"/>
        <v>0.13719999999999999</v>
      </c>
      <c r="S64" s="1">
        <f t="shared" si="1"/>
        <v>138</v>
      </c>
      <c r="T64" s="1">
        <v>343</v>
      </c>
      <c r="U64" s="1"/>
      <c r="V64" s="3">
        <f t="shared" ref="V64:V95" si="183">J64-M64</f>
        <v>-67</v>
      </c>
      <c r="W64" s="3">
        <f t="shared" ref="W64" si="184">10^(V64/20)</f>
        <v>4.4668359215096267E-4</v>
      </c>
      <c r="X64" s="1">
        <f t="shared" ref="X64" si="185">ABS((W64-1)/(W64+1))</f>
        <v>0.99910703168999038</v>
      </c>
      <c r="Y64" s="1">
        <f t="shared" ref="Y64:Y95" si="186">ABS(4/(1+(1/W64)+2))</f>
        <v>1.7843432580354618E-3</v>
      </c>
      <c r="Z64" s="1">
        <f t="shared" ref="Z64:Z95" si="187">1-X64^2</f>
        <v>1.7851392276165834E-3</v>
      </c>
      <c r="AA64" s="1"/>
      <c r="AB64" s="1"/>
      <c r="AC64" s="1">
        <f t="shared" ref="AC64" si="188">L64/I64</f>
        <v>7.4626865671641784E-2</v>
      </c>
      <c r="AD64" s="1">
        <f t="shared" ref="AD64" si="189">ABS((AC64-1)/(AC64+1))</f>
        <v>0.86111111111111116</v>
      </c>
      <c r="AE64" s="1">
        <f t="shared" ref="AE64:AE115" si="190">ABS(4/(AC64+(1/AC64)+2))</f>
        <v>0.25848765432098764</v>
      </c>
      <c r="AF64" s="1">
        <f t="shared" ref="AF64" si="191">ABS(1-ABS(AD64)^2)</f>
        <v>0.25848765432098753</v>
      </c>
      <c r="AG64" s="1"/>
      <c r="AH64" s="1"/>
      <c r="AI64" s="5"/>
    </row>
    <row r="65" spans="1:35" ht="15" thickBot="1" x14ac:dyDescent="0.35">
      <c r="A65" s="41"/>
      <c r="B65" s="35"/>
      <c r="C65" s="36"/>
      <c r="D65" s="17" t="s">
        <v>3</v>
      </c>
      <c r="E65" s="18">
        <v>1413</v>
      </c>
      <c r="F65" s="15"/>
      <c r="G65" s="15"/>
      <c r="H65" s="30"/>
      <c r="I65" s="56"/>
      <c r="J65" s="1"/>
      <c r="K65" s="5"/>
      <c r="L65" s="2"/>
      <c r="M65" s="1"/>
      <c r="N65" s="61"/>
      <c r="O65" s="56"/>
      <c r="P65" s="1"/>
      <c r="Q65" s="5"/>
      <c r="R65" s="2">
        <f t="shared" si="0"/>
        <v>0.1213729653220099</v>
      </c>
      <c r="S65" s="1">
        <f t="shared" si="1"/>
        <v>0</v>
      </c>
      <c r="T65" s="1">
        <v>343</v>
      </c>
      <c r="U65" s="24"/>
      <c r="V65" s="1"/>
      <c r="W65" s="1"/>
      <c r="X65" s="1"/>
      <c r="Y65" s="1"/>
      <c r="Z65" s="1"/>
      <c r="AA65" s="65"/>
      <c r="AB65" s="65"/>
      <c r="AC65" s="1"/>
      <c r="AD65" s="1"/>
      <c r="AE65" s="1"/>
      <c r="AF65" s="1"/>
      <c r="AG65" s="24"/>
      <c r="AH65" s="24"/>
      <c r="AI65" s="7"/>
    </row>
    <row r="66" spans="1:35" ht="14.4" customHeight="1" x14ac:dyDescent="0.3">
      <c r="A66" s="39" t="s">
        <v>26</v>
      </c>
      <c r="B66" s="37" t="s">
        <v>1</v>
      </c>
      <c r="C66" s="38">
        <v>11</v>
      </c>
      <c r="D66" s="13" t="s">
        <v>1</v>
      </c>
      <c r="E66" s="14">
        <v>11.2</v>
      </c>
      <c r="F66" s="15"/>
      <c r="G66" s="15"/>
      <c r="H66" s="30"/>
      <c r="I66" s="54"/>
      <c r="J66" s="12"/>
      <c r="K66" s="55"/>
      <c r="L66" s="12"/>
      <c r="M66" s="3"/>
      <c r="N66" s="60"/>
      <c r="O66" s="54"/>
      <c r="P66" s="3"/>
      <c r="Q66" s="55"/>
      <c r="R66" s="12">
        <f>(343/E66)/2</f>
        <v>15.312500000000002</v>
      </c>
      <c r="S66" s="3">
        <f>Q66-K66</f>
        <v>0</v>
      </c>
      <c r="T66" s="1">
        <v>343</v>
      </c>
      <c r="U66" s="23"/>
      <c r="V66" s="3"/>
      <c r="W66" s="3"/>
      <c r="X66" s="3"/>
      <c r="Y66" s="3"/>
      <c r="Z66" s="3"/>
      <c r="AA66" s="3"/>
      <c r="AB66" s="3"/>
      <c r="AC66" s="1"/>
      <c r="AD66" s="1"/>
      <c r="AE66" s="1"/>
      <c r="AF66" s="1"/>
      <c r="AG66" s="23"/>
      <c r="AH66" s="23"/>
      <c r="AI66" s="4"/>
    </row>
    <row r="67" spans="1:35" x14ac:dyDescent="0.3">
      <c r="A67" s="40"/>
      <c r="B67" s="33"/>
      <c r="C67" s="34"/>
      <c r="D67" s="15" t="s">
        <v>2</v>
      </c>
      <c r="E67" s="16">
        <v>12.5</v>
      </c>
      <c r="F67" s="15"/>
      <c r="G67" s="15"/>
      <c r="H67" s="30"/>
      <c r="I67" s="56"/>
      <c r="J67" s="2"/>
      <c r="K67" s="5"/>
      <c r="L67" s="2"/>
      <c r="M67" s="1"/>
      <c r="N67" s="61"/>
      <c r="O67" s="56"/>
      <c r="P67" s="1"/>
      <c r="Q67" s="5"/>
      <c r="R67" s="2">
        <f t="shared" ref="R67:R128" si="192">(343/E67)/2</f>
        <v>13.72</v>
      </c>
      <c r="S67" s="1">
        <f t="shared" ref="S67:S128" si="193">Q67-K67</f>
        <v>0</v>
      </c>
      <c r="T67" s="1">
        <v>343</v>
      </c>
      <c r="U67" s="1"/>
      <c r="V67" s="3">
        <f t="shared" ref="V67:V98" si="194">J67-M67</f>
        <v>0</v>
      </c>
      <c r="W67" s="3">
        <f t="shared" ref="W67" si="195">10^(V67/20)</f>
        <v>1</v>
      </c>
      <c r="X67" s="1">
        <f t="shared" ref="X67" si="196">ABS((W67-1)/(W67+1))</f>
        <v>0</v>
      </c>
      <c r="Y67" s="1">
        <f t="shared" ref="Y67:Y98" si="197">ABS(4/(1+(1/W67)+2))</f>
        <v>1</v>
      </c>
      <c r="Z67" s="1">
        <f t="shared" ref="Z67:Z98" si="198">1-X67^2</f>
        <v>1</v>
      </c>
      <c r="AA67" s="1"/>
      <c r="AB67" s="1"/>
      <c r="AC67" s="1" t="e">
        <f t="shared" ref="AC67" si="199">L67/I67</f>
        <v>#DIV/0!</v>
      </c>
      <c r="AD67" s="1" t="e">
        <f t="shared" ref="AD67" si="200">ABS((AC67-1)/(AC67+1))</f>
        <v>#DIV/0!</v>
      </c>
      <c r="AE67" s="1" t="e">
        <f t="shared" ref="AE67:AE118" si="201">ABS(4/(AC67+(1/AC67)+2))</f>
        <v>#DIV/0!</v>
      </c>
      <c r="AF67" s="1" t="e">
        <f t="shared" ref="AF67" si="202">ABS(1-ABS(AD67)^2)</f>
        <v>#DIV/0!</v>
      </c>
      <c r="AG67" s="1"/>
      <c r="AH67" s="1"/>
      <c r="AI67" s="5"/>
    </row>
    <row r="68" spans="1:35" ht="15" thickBot="1" x14ac:dyDescent="0.35">
      <c r="A68" s="40"/>
      <c r="B68" s="33"/>
      <c r="C68" s="34"/>
      <c r="D68" s="17" t="s">
        <v>3</v>
      </c>
      <c r="E68" s="18">
        <v>14.1</v>
      </c>
      <c r="F68" s="15"/>
      <c r="G68" s="15"/>
      <c r="H68" s="30"/>
      <c r="I68" s="56"/>
      <c r="J68" s="2"/>
      <c r="K68" s="5"/>
      <c r="L68" s="2"/>
      <c r="M68" s="1"/>
      <c r="N68" s="61"/>
      <c r="O68" s="56"/>
      <c r="P68" s="1"/>
      <c r="Q68" s="5"/>
      <c r="R68" s="2">
        <f t="shared" si="192"/>
        <v>12.163120567375886</v>
      </c>
      <c r="S68" s="1">
        <f t="shared" si="193"/>
        <v>0</v>
      </c>
      <c r="T68" s="1">
        <v>343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5"/>
    </row>
    <row r="69" spans="1:35" x14ac:dyDescent="0.3">
      <c r="A69" s="40"/>
      <c r="B69" s="33" t="s">
        <v>2</v>
      </c>
      <c r="C69" s="34">
        <v>16</v>
      </c>
      <c r="D69" s="13" t="s">
        <v>1</v>
      </c>
      <c r="E69" s="14">
        <v>14.1</v>
      </c>
      <c r="F69" s="15"/>
      <c r="G69" s="15"/>
      <c r="H69" s="30"/>
      <c r="I69" s="56"/>
      <c r="J69" s="1"/>
      <c r="K69" s="5"/>
      <c r="L69" s="2"/>
      <c r="M69" s="1"/>
      <c r="N69" s="61"/>
      <c r="O69" s="56"/>
      <c r="P69" s="1"/>
      <c r="Q69" s="5"/>
      <c r="R69" s="2">
        <f t="shared" si="192"/>
        <v>12.163120567375886</v>
      </c>
      <c r="S69" s="1">
        <f t="shared" si="193"/>
        <v>0</v>
      </c>
      <c r="T69" s="1">
        <v>343</v>
      </c>
      <c r="U69" s="1"/>
      <c r="V69" s="3"/>
      <c r="W69" s="3"/>
      <c r="X69" s="3"/>
      <c r="Y69" s="3"/>
      <c r="Z69" s="3"/>
      <c r="AA69" s="1"/>
      <c r="AB69" s="1"/>
      <c r="AC69" s="1"/>
      <c r="AD69" s="1"/>
      <c r="AE69" s="1"/>
      <c r="AF69" s="1"/>
      <c r="AG69" s="1"/>
      <c r="AH69" s="1"/>
      <c r="AI69" s="5"/>
    </row>
    <row r="70" spans="1:35" x14ac:dyDescent="0.3">
      <c r="A70" s="40"/>
      <c r="B70" s="33"/>
      <c r="C70" s="34"/>
      <c r="D70" s="15" t="s">
        <v>2</v>
      </c>
      <c r="E70" s="16">
        <v>16</v>
      </c>
      <c r="F70" s="15"/>
      <c r="G70" s="15"/>
      <c r="H70" s="30"/>
      <c r="I70" s="56"/>
      <c r="J70" s="1"/>
      <c r="K70" s="5"/>
      <c r="L70" s="2"/>
      <c r="M70" s="1"/>
      <c r="N70" s="61"/>
      <c r="O70" s="56"/>
      <c r="P70" s="1"/>
      <c r="Q70" s="5"/>
      <c r="R70" s="2">
        <f t="shared" si="192"/>
        <v>10.71875</v>
      </c>
      <c r="S70" s="1">
        <f t="shared" si="193"/>
        <v>0</v>
      </c>
      <c r="T70" s="1">
        <v>343</v>
      </c>
      <c r="U70" s="1"/>
      <c r="V70" s="3">
        <f t="shared" ref="V70:V101" si="203">J70-M70</f>
        <v>0</v>
      </c>
      <c r="W70" s="3">
        <f t="shared" ref="W70" si="204">10^(V70/20)</f>
        <v>1</v>
      </c>
      <c r="X70" s="1">
        <f t="shared" ref="X70" si="205">ABS((W70-1)/(W70+1))</f>
        <v>0</v>
      </c>
      <c r="Y70" s="1">
        <f t="shared" ref="Y70:Y101" si="206">ABS(4/(1+(1/W70)+2))</f>
        <v>1</v>
      </c>
      <c r="Z70" s="1">
        <f t="shared" ref="Z70:Z101" si="207">1-X70^2</f>
        <v>1</v>
      </c>
      <c r="AA70" s="1"/>
      <c r="AB70" s="1"/>
      <c r="AC70" s="1" t="e">
        <f t="shared" ref="AC70" si="208">L70/I70</f>
        <v>#DIV/0!</v>
      </c>
      <c r="AD70" s="1" t="e">
        <f t="shared" ref="AD70" si="209">ABS((AC70-1)/(AC70+1))</f>
        <v>#DIV/0!</v>
      </c>
      <c r="AE70" s="1" t="e">
        <f t="shared" ref="AE70:AE121" si="210">ABS(4/(AC70+(1/AC70)+2))</f>
        <v>#DIV/0!</v>
      </c>
      <c r="AF70" s="1" t="e">
        <f t="shared" ref="AF70" si="211">ABS(1-ABS(AD70)^2)</f>
        <v>#DIV/0!</v>
      </c>
      <c r="AG70" s="1"/>
      <c r="AH70" s="1"/>
      <c r="AI70" s="5"/>
    </row>
    <row r="71" spans="1:35" ht="15" thickBot="1" x14ac:dyDescent="0.35">
      <c r="A71" s="40"/>
      <c r="B71" s="33"/>
      <c r="C71" s="34"/>
      <c r="D71" s="17" t="s">
        <v>3</v>
      </c>
      <c r="E71" s="18">
        <v>17.8</v>
      </c>
      <c r="F71" s="15"/>
      <c r="G71" s="15"/>
      <c r="H71" s="30"/>
      <c r="I71" s="56"/>
      <c r="J71" s="1"/>
      <c r="K71" s="5"/>
      <c r="L71" s="2"/>
      <c r="M71" s="1"/>
      <c r="N71" s="61"/>
      <c r="O71" s="56"/>
      <c r="P71" s="1"/>
      <c r="Q71" s="5"/>
      <c r="R71" s="2">
        <f t="shared" si="192"/>
        <v>9.6348314606741567</v>
      </c>
      <c r="S71" s="1">
        <f t="shared" si="193"/>
        <v>0</v>
      </c>
      <c r="T71" s="1">
        <v>343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5"/>
    </row>
    <row r="72" spans="1:35" x14ac:dyDescent="0.3">
      <c r="A72" s="40"/>
      <c r="B72" s="33" t="s">
        <v>3</v>
      </c>
      <c r="C72" s="34">
        <v>22</v>
      </c>
      <c r="D72" s="13" t="s">
        <v>1</v>
      </c>
      <c r="E72" s="14">
        <v>17.8</v>
      </c>
      <c r="F72" s="15"/>
      <c r="G72" s="15"/>
      <c r="H72" s="30"/>
      <c r="I72" s="56"/>
      <c r="J72" s="1"/>
      <c r="K72" s="5"/>
      <c r="L72" s="2"/>
      <c r="M72" s="1"/>
      <c r="N72" s="61"/>
      <c r="O72" s="56"/>
      <c r="P72" s="1"/>
      <c r="Q72" s="5"/>
      <c r="R72" s="2">
        <f t="shared" si="192"/>
        <v>9.6348314606741567</v>
      </c>
      <c r="S72" s="1">
        <f t="shared" si="193"/>
        <v>0</v>
      </c>
      <c r="T72" s="1">
        <v>343</v>
      </c>
      <c r="U72" s="1"/>
      <c r="V72" s="3"/>
      <c r="W72" s="3"/>
      <c r="X72" s="3"/>
      <c r="Y72" s="3"/>
      <c r="Z72" s="3"/>
      <c r="AA72" s="1"/>
      <c r="AB72" s="1"/>
      <c r="AC72" s="1"/>
      <c r="AD72" s="1"/>
      <c r="AE72" s="1"/>
      <c r="AF72" s="1"/>
      <c r="AG72" s="1"/>
      <c r="AH72" s="1"/>
      <c r="AI72" s="5"/>
    </row>
    <row r="73" spans="1:35" x14ac:dyDescent="0.3">
      <c r="A73" s="40"/>
      <c r="B73" s="33"/>
      <c r="C73" s="34"/>
      <c r="D73" s="15" t="s">
        <v>2</v>
      </c>
      <c r="E73" s="16">
        <v>20</v>
      </c>
      <c r="F73" s="15"/>
      <c r="G73" s="15"/>
      <c r="H73" s="30"/>
      <c r="I73" s="56"/>
      <c r="J73" s="1"/>
      <c r="K73" s="5"/>
      <c r="L73" s="2"/>
      <c r="M73" s="1"/>
      <c r="N73" s="61"/>
      <c r="O73" s="56"/>
      <c r="P73" s="1"/>
      <c r="Q73" s="5"/>
      <c r="R73" s="2">
        <f t="shared" si="192"/>
        <v>8.5749999999999993</v>
      </c>
      <c r="S73" s="1">
        <f t="shared" si="193"/>
        <v>0</v>
      </c>
      <c r="T73" s="1">
        <v>343</v>
      </c>
      <c r="U73" s="1"/>
      <c r="V73" s="3">
        <f t="shared" ref="V73:V104" si="212">J73-M73</f>
        <v>0</v>
      </c>
      <c r="W73" s="3">
        <f t="shared" ref="W73" si="213">10^(V73/20)</f>
        <v>1</v>
      </c>
      <c r="X73" s="1">
        <f t="shared" ref="X73" si="214">ABS((W73-1)/(W73+1))</f>
        <v>0</v>
      </c>
      <c r="Y73" s="1">
        <f t="shared" ref="Y73:Y104" si="215">ABS(4/(1+(1/W73)+2))</f>
        <v>1</v>
      </c>
      <c r="Z73" s="1">
        <f t="shared" ref="Z73:Z104" si="216">1-X73^2</f>
        <v>1</v>
      </c>
      <c r="AA73" s="1"/>
      <c r="AB73" s="1"/>
      <c r="AC73" s="1" t="e">
        <f t="shared" ref="AC73" si="217">L73/I73</f>
        <v>#DIV/0!</v>
      </c>
      <c r="AD73" s="1" t="e">
        <f t="shared" ref="AD73" si="218">ABS((AC73-1)/(AC73+1))</f>
        <v>#DIV/0!</v>
      </c>
      <c r="AE73" s="1" t="e">
        <f t="shared" ref="AE73:AE124" si="219">ABS(4/(AC73+(1/AC73)+2))</f>
        <v>#DIV/0!</v>
      </c>
      <c r="AF73" s="1" t="e">
        <f t="shared" ref="AF73" si="220">ABS(1-ABS(AD73)^2)</f>
        <v>#DIV/0!</v>
      </c>
      <c r="AG73" s="1"/>
      <c r="AH73" s="1"/>
      <c r="AI73" s="5"/>
    </row>
    <row r="74" spans="1:35" ht="15" thickBot="1" x14ac:dyDescent="0.35">
      <c r="A74" s="40"/>
      <c r="B74" s="35"/>
      <c r="C74" s="36"/>
      <c r="D74" s="17" t="s">
        <v>3</v>
      </c>
      <c r="E74" s="18">
        <v>22.4</v>
      </c>
      <c r="F74" s="15"/>
      <c r="G74" s="15"/>
      <c r="H74" s="30"/>
      <c r="I74" s="56"/>
      <c r="J74" s="1"/>
      <c r="K74" s="5"/>
      <c r="L74" s="2"/>
      <c r="M74" s="1"/>
      <c r="N74" s="61"/>
      <c r="O74" s="56"/>
      <c r="P74" s="1"/>
      <c r="Q74" s="5"/>
      <c r="R74" s="2">
        <f t="shared" si="192"/>
        <v>7.6562500000000009</v>
      </c>
      <c r="S74" s="1">
        <f t="shared" si="193"/>
        <v>0</v>
      </c>
      <c r="T74" s="1">
        <v>343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5"/>
    </row>
    <row r="75" spans="1:35" x14ac:dyDescent="0.3">
      <c r="A75" s="40"/>
      <c r="B75" s="37" t="s">
        <v>1</v>
      </c>
      <c r="C75" s="38">
        <v>22</v>
      </c>
      <c r="D75" s="19" t="s">
        <v>1</v>
      </c>
      <c r="E75" s="14">
        <v>22.4</v>
      </c>
      <c r="F75" s="15"/>
      <c r="G75" s="15"/>
      <c r="H75" s="30"/>
      <c r="I75" s="56"/>
      <c r="J75" s="1"/>
      <c r="K75" s="5"/>
      <c r="L75" s="2"/>
      <c r="M75" s="1"/>
      <c r="N75" s="61"/>
      <c r="O75" s="56"/>
      <c r="P75" s="1"/>
      <c r="Q75" s="5"/>
      <c r="R75" s="2">
        <f t="shared" si="192"/>
        <v>7.6562500000000009</v>
      </c>
      <c r="S75" s="1">
        <f t="shared" si="193"/>
        <v>0</v>
      </c>
      <c r="T75" s="1">
        <v>343</v>
      </c>
      <c r="U75" s="1"/>
      <c r="V75" s="3"/>
      <c r="W75" s="3"/>
      <c r="X75" s="3"/>
      <c r="Y75" s="3"/>
      <c r="Z75" s="3"/>
      <c r="AA75" s="1"/>
      <c r="AB75" s="1"/>
      <c r="AC75" s="1"/>
      <c r="AD75" s="1"/>
      <c r="AE75" s="1"/>
      <c r="AF75" s="1"/>
      <c r="AG75" s="1"/>
      <c r="AH75" s="1"/>
      <c r="AI75" s="5"/>
    </row>
    <row r="76" spans="1:35" x14ac:dyDescent="0.3">
      <c r="A76" s="40"/>
      <c r="B76" s="33"/>
      <c r="C76" s="34"/>
      <c r="D76" s="20" t="s">
        <v>2</v>
      </c>
      <c r="E76" s="16">
        <v>25</v>
      </c>
      <c r="F76" s="15"/>
      <c r="G76" s="15"/>
      <c r="H76" s="30"/>
      <c r="I76" s="56"/>
      <c r="J76" s="1"/>
      <c r="K76" s="5"/>
      <c r="L76" s="2"/>
      <c r="M76" s="1"/>
      <c r="N76" s="61"/>
      <c r="O76" s="56"/>
      <c r="P76" s="1"/>
      <c r="Q76" s="5"/>
      <c r="R76" s="2">
        <f t="shared" si="192"/>
        <v>6.86</v>
      </c>
      <c r="S76" s="1">
        <f t="shared" si="193"/>
        <v>0</v>
      </c>
      <c r="T76" s="1">
        <v>343</v>
      </c>
      <c r="U76" s="1"/>
      <c r="V76" s="3">
        <f t="shared" ref="V76:V107" si="221">J76-M76</f>
        <v>0</v>
      </c>
      <c r="W76" s="3">
        <f t="shared" ref="W76" si="222">10^(V76/20)</f>
        <v>1</v>
      </c>
      <c r="X76" s="1">
        <f t="shared" ref="X76" si="223">ABS((W76-1)/(W76+1))</f>
        <v>0</v>
      </c>
      <c r="Y76" s="1">
        <f t="shared" ref="Y76:Y107" si="224">ABS(4/(1+(1/W76)+2))</f>
        <v>1</v>
      </c>
      <c r="Z76" s="1">
        <f t="shared" ref="Z76:Z107" si="225">1-X76^2</f>
        <v>1</v>
      </c>
      <c r="AA76" s="1"/>
      <c r="AB76" s="1"/>
      <c r="AC76" s="1" t="e">
        <f t="shared" ref="AC76" si="226">L76/I76</f>
        <v>#DIV/0!</v>
      </c>
      <c r="AD76" s="1" t="e">
        <f t="shared" ref="AD76" si="227">ABS((AC76-1)/(AC76+1))</f>
        <v>#DIV/0!</v>
      </c>
      <c r="AE76" s="1" t="e">
        <f t="shared" ref="AE76:AE127" si="228">ABS(4/(AC76+(1/AC76)+2))</f>
        <v>#DIV/0!</v>
      </c>
      <c r="AF76" s="1" t="e">
        <f t="shared" ref="AF76" si="229">ABS(1-ABS(AD76)^2)</f>
        <v>#DIV/0!</v>
      </c>
      <c r="AG76" s="1"/>
      <c r="AH76" s="1"/>
      <c r="AI76" s="5"/>
    </row>
    <row r="77" spans="1:35" ht="15" thickBot="1" x14ac:dyDescent="0.35">
      <c r="A77" s="40"/>
      <c r="B77" s="33"/>
      <c r="C77" s="34"/>
      <c r="D77" s="21" t="s">
        <v>3</v>
      </c>
      <c r="E77" s="18">
        <v>28.2</v>
      </c>
      <c r="F77" s="15"/>
      <c r="G77" s="15"/>
      <c r="H77" s="30"/>
      <c r="I77" s="56"/>
      <c r="J77" s="1"/>
      <c r="K77" s="5"/>
      <c r="L77" s="2"/>
      <c r="M77" s="1"/>
      <c r="N77" s="61"/>
      <c r="O77" s="56"/>
      <c r="P77" s="1"/>
      <c r="Q77" s="5"/>
      <c r="R77" s="2">
        <f t="shared" si="192"/>
        <v>6.081560283687943</v>
      </c>
      <c r="S77" s="1">
        <f t="shared" si="193"/>
        <v>0</v>
      </c>
      <c r="T77" s="1">
        <v>343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5"/>
    </row>
    <row r="78" spans="1:35" x14ac:dyDescent="0.3">
      <c r="A78" s="40"/>
      <c r="B78" s="33" t="s">
        <v>2</v>
      </c>
      <c r="C78" s="34">
        <v>31.5</v>
      </c>
      <c r="D78" s="19" t="s">
        <v>1</v>
      </c>
      <c r="E78" s="14">
        <v>28.2</v>
      </c>
      <c r="F78" s="15"/>
      <c r="G78" s="15"/>
      <c r="H78" s="30"/>
      <c r="I78" s="56"/>
      <c r="J78" s="1"/>
      <c r="K78" s="5"/>
      <c r="L78" s="2"/>
      <c r="M78" s="1"/>
      <c r="N78" s="61"/>
      <c r="O78" s="56"/>
      <c r="P78" s="1"/>
      <c r="Q78" s="5"/>
      <c r="R78" s="2">
        <f t="shared" si="192"/>
        <v>6.081560283687943</v>
      </c>
      <c r="S78" s="1">
        <f t="shared" si="193"/>
        <v>0</v>
      </c>
      <c r="T78" s="1">
        <v>343</v>
      </c>
      <c r="U78" s="1"/>
      <c r="V78" s="3"/>
      <c r="W78" s="3"/>
      <c r="X78" s="3"/>
      <c r="Y78" s="3"/>
      <c r="Z78" s="3"/>
      <c r="AA78" s="1"/>
      <c r="AB78" s="1"/>
      <c r="AC78" s="1"/>
      <c r="AD78" s="1"/>
      <c r="AE78" s="1"/>
      <c r="AF78" s="1"/>
      <c r="AG78" s="1"/>
      <c r="AH78" s="1"/>
      <c r="AI78" s="5"/>
    </row>
    <row r="79" spans="1:35" x14ac:dyDescent="0.3">
      <c r="A79" s="40"/>
      <c r="B79" s="33"/>
      <c r="C79" s="34"/>
      <c r="D79" s="20" t="s">
        <v>2</v>
      </c>
      <c r="E79" s="16">
        <v>31.5</v>
      </c>
      <c r="F79" s="15"/>
      <c r="G79" s="15"/>
      <c r="H79" s="30"/>
      <c r="I79" s="56"/>
      <c r="J79" s="1"/>
      <c r="K79" s="5"/>
      <c r="L79" s="2"/>
      <c r="M79" s="1"/>
      <c r="N79" s="61"/>
      <c r="O79" s="56"/>
      <c r="P79" s="1"/>
      <c r="Q79" s="5"/>
      <c r="R79" s="2">
        <f t="shared" si="192"/>
        <v>5.4444444444444446</v>
      </c>
      <c r="S79" s="1">
        <f t="shared" si="193"/>
        <v>0</v>
      </c>
      <c r="T79" s="1">
        <v>343</v>
      </c>
      <c r="U79" s="1"/>
      <c r="V79" s="3">
        <f t="shared" ref="V79:V110" si="230">J79-M79</f>
        <v>0</v>
      </c>
      <c r="W79" s="3">
        <f t="shared" ref="W79" si="231">10^(V79/20)</f>
        <v>1</v>
      </c>
      <c r="X79" s="1">
        <f t="shared" ref="X79" si="232">ABS((W79-1)/(W79+1))</f>
        <v>0</v>
      </c>
      <c r="Y79" s="1">
        <f t="shared" ref="Y79:Y110" si="233">ABS(4/(1+(1/W79)+2))</f>
        <v>1</v>
      </c>
      <c r="Z79" s="1">
        <f t="shared" ref="Z79:Z110" si="234">1-X79^2</f>
        <v>1</v>
      </c>
      <c r="AA79" s="1"/>
      <c r="AB79" s="1"/>
      <c r="AC79" s="1" t="e">
        <f t="shared" ref="AC79" si="235">L79/I79</f>
        <v>#DIV/0!</v>
      </c>
      <c r="AD79" s="1" t="e">
        <f t="shared" ref="AD79:AD115" si="236">ABS((AC79-1)/(AC79+1))</f>
        <v>#DIV/0!</v>
      </c>
      <c r="AE79" s="1" t="e">
        <f t="shared" ref="AE79:AE130" si="237">ABS(4/(AC79+(1/AC79)+2))</f>
        <v>#DIV/0!</v>
      </c>
      <c r="AF79" s="1" t="e">
        <f t="shared" ref="AF79" si="238">ABS(1-ABS(AD79)^2)</f>
        <v>#DIV/0!</v>
      </c>
      <c r="AG79" s="1"/>
      <c r="AH79" s="1"/>
      <c r="AI79" s="5"/>
    </row>
    <row r="80" spans="1:35" ht="15" thickBot="1" x14ac:dyDescent="0.35">
      <c r="A80" s="40"/>
      <c r="B80" s="33"/>
      <c r="C80" s="34"/>
      <c r="D80" s="21" t="s">
        <v>3</v>
      </c>
      <c r="E80" s="18">
        <v>35.5</v>
      </c>
      <c r="F80" s="15"/>
      <c r="G80" s="15"/>
      <c r="H80" s="30"/>
      <c r="I80" s="56"/>
      <c r="J80" s="1"/>
      <c r="K80" s="5"/>
      <c r="L80" s="2"/>
      <c r="M80" s="1"/>
      <c r="N80" s="61"/>
      <c r="O80" s="56"/>
      <c r="P80" s="1"/>
      <c r="Q80" s="5"/>
      <c r="R80" s="2">
        <f t="shared" si="192"/>
        <v>4.830985915492958</v>
      </c>
      <c r="S80" s="1">
        <f t="shared" si="193"/>
        <v>0</v>
      </c>
      <c r="T80" s="1">
        <v>343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5"/>
    </row>
    <row r="81" spans="1:35" x14ac:dyDescent="0.3">
      <c r="A81" s="40"/>
      <c r="B81" s="33" t="s">
        <v>3</v>
      </c>
      <c r="C81" s="34">
        <v>44</v>
      </c>
      <c r="D81" s="19" t="s">
        <v>1</v>
      </c>
      <c r="E81" s="14">
        <v>35.5</v>
      </c>
      <c r="F81" s="15"/>
      <c r="G81" s="15"/>
      <c r="H81" s="30"/>
      <c r="I81" s="56"/>
      <c r="J81" s="1"/>
      <c r="K81" s="5"/>
      <c r="L81" s="2"/>
      <c r="M81" s="1"/>
      <c r="N81" s="61"/>
      <c r="O81" s="56"/>
      <c r="P81" s="1"/>
      <c r="Q81" s="5"/>
      <c r="R81" s="2">
        <f t="shared" si="192"/>
        <v>4.830985915492958</v>
      </c>
      <c r="S81" s="1">
        <f t="shared" si="193"/>
        <v>0</v>
      </c>
      <c r="T81" s="1">
        <v>343</v>
      </c>
      <c r="U81" s="1"/>
      <c r="V81" s="3"/>
      <c r="W81" s="3"/>
      <c r="X81" s="3"/>
      <c r="Y81" s="3"/>
      <c r="Z81" s="3"/>
      <c r="AA81" s="1"/>
      <c r="AB81" s="1"/>
      <c r="AC81" s="1"/>
      <c r="AD81" s="1"/>
      <c r="AE81" s="1"/>
      <c r="AF81" s="1"/>
      <c r="AG81" s="1"/>
      <c r="AH81" s="1"/>
      <c r="AI81" s="5"/>
    </row>
    <row r="82" spans="1:35" x14ac:dyDescent="0.3">
      <c r="A82" s="40"/>
      <c r="B82" s="33"/>
      <c r="C82" s="34"/>
      <c r="D82" s="20" t="s">
        <v>2</v>
      </c>
      <c r="E82" s="16">
        <v>40</v>
      </c>
      <c r="F82" s="15"/>
      <c r="G82" s="15"/>
      <c r="H82" s="30"/>
      <c r="I82" s="56"/>
      <c r="J82" s="1"/>
      <c r="K82" s="5"/>
      <c r="L82" s="2"/>
      <c r="M82" s="1"/>
      <c r="N82" s="61"/>
      <c r="O82" s="56"/>
      <c r="P82" s="1"/>
      <c r="Q82" s="5"/>
      <c r="R82" s="2">
        <f t="shared" si="192"/>
        <v>4.2874999999999996</v>
      </c>
      <c r="S82" s="1">
        <f t="shared" si="193"/>
        <v>0</v>
      </c>
      <c r="T82" s="1">
        <v>343</v>
      </c>
      <c r="U82" s="1"/>
      <c r="V82" s="3">
        <f t="shared" ref="V82:V128" si="239">J82-M82</f>
        <v>0</v>
      </c>
      <c r="W82" s="3">
        <f t="shared" ref="W82" si="240">10^(V82/20)</f>
        <v>1</v>
      </c>
      <c r="X82" s="1">
        <f t="shared" ref="X82" si="241">ABS((W82-1)/(W82+1))</f>
        <v>0</v>
      </c>
      <c r="Y82" s="1">
        <f t="shared" ref="Y82:Y128" si="242">ABS(4/(1+(1/W82)+2))</f>
        <v>1</v>
      </c>
      <c r="Z82" s="1">
        <f t="shared" ref="Z82:Z128" si="243">1-X82^2</f>
        <v>1</v>
      </c>
      <c r="AA82" s="1"/>
      <c r="AB82" s="1"/>
      <c r="AC82" s="1" t="e">
        <f t="shared" ref="AC82" si="244">L82/I82</f>
        <v>#DIV/0!</v>
      </c>
      <c r="AD82" s="1" t="e">
        <f t="shared" ref="AD82:AD118" si="245">ABS((AC82-1)/(AC82+1))</f>
        <v>#DIV/0!</v>
      </c>
      <c r="AE82" s="1" t="e">
        <f t="shared" ref="AE82:AE133" si="246">ABS(4/(AC82+(1/AC82)+2))</f>
        <v>#DIV/0!</v>
      </c>
      <c r="AF82" s="1" t="e">
        <f t="shared" ref="AF82" si="247">ABS(1-ABS(AD82)^2)</f>
        <v>#DIV/0!</v>
      </c>
      <c r="AG82" s="1"/>
      <c r="AH82" s="1"/>
      <c r="AI82" s="5"/>
    </row>
    <row r="83" spans="1:35" ht="15" thickBot="1" x14ac:dyDescent="0.35">
      <c r="A83" s="40"/>
      <c r="B83" s="35"/>
      <c r="C83" s="36"/>
      <c r="D83" s="21" t="s">
        <v>3</v>
      </c>
      <c r="E83" s="18">
        <v>44.7</v>
      </c>
      <c r="F83" s="15"/>
      <c r="G83" s="15"/>
      <c r="H83" s="30"/>
      <c r="I83" s="56"/>
      <c r="J83" s="1"/>
      <c r="K83" s="5"/>
      <c r="L83" s="2"/>
      <c r="M83" s="1"/>
      <c r="N83" s="61"/>
      <c r="O83" s="56"/>
      <c r="P83" s="1"/>
      <c r="Q83" s="5"/>
      <c r="R83" s="2">
        <f t="shared" si="192"/>
        <v>3.8366890380313197</v>
      </c>
      <c r="S83" s="1">
        <f t="shared" si="193"/>
        <v>0</v>
      </c>
      <c r="T83" s="1">
        <v>343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5"/>
    </row>
    <row r="84" spans="1:35" x14ac:dyDescent="0.3">
      <c r="A84" s="40"/>
      <c r="B84" s="37" t="s">
        <v>1</v>
      </c>
      <c r="C84" s="38">
        <v>44</v>
      </c>
      <c r="D84" s="19" t="s">
        <v>1</v>
      </c>
      <c r="E84" s="14">
        <v>44.7</v>
      </c>
      <c r="F84" s="15"/>
      <c r="G84" s="15"/>
      <c r="H84" s="30"/>
      <c r="I84" s="56"/>
      <c r="J84" s="1"/>
      <c r="K84" s="5"/>
      <c r="L84" s="2"/>
      <c r="M84" s="1"/>
      <c r="N84" s="61"/>
      <c r="O84" s="56"/>
      <c r="P84" s="1"/>
      <c r="Q84" s="5"/>
      <c r="R84" s="2">
        <f t="shared" si="192"/>
        <v>3.8366890380313197</v>
      </c>
      <c r="S84" s="1">
        <f t="shared" si="193"/>
        <v>0</v>
      </c>
      <c r="T84" s="1">
        <v>343</v>
      </c>
      <c r="U84" s="1"/>
      <c r="V84" s="3"/>
      <c r="W84" s="3"/>
      <c r="X84" s="3"/>
      <c r="Y84" s="3"/>
      <c r="Z84" s="3"/>
      <c r="AA84" s="1"/>
      <c r="AB84" s="1"/>
      <c r="AC84" s="1"/>
      <c r="AD84" s="1"/>
      <c r="AE84" s="1"/>
      <c r="AF84" s="1"/>
      <c r="AG84" s="1"/>
      <c r="AH84" s="1"/>
      <c r="AI84" s="5"/>
    </row>
    <row r="85" spans="1:35" x14ac:dyDescent="0.3">
      <c r="A85" s="40"/>
      <c r="B85" s="33"/>
      <c r="C85" s="34"/>
      <c r="D85" s="20" t="s">
        <v>2</v>
      </c>
      <c r="E85" s="16">
        <v>50</v>
      </c>
      <c r="F85" s="15"/>
      <c r="G85" s="15"/>
      <c r="H85" s="30"/>
      <c r="I85" s="56"/>
      <c r="J85" s="1"/>
      <c r="K85" s="5"/>
      <c r="L85" s="2"/>
      <c r="M85" s="1"/>
      <c r="N85" s="61"/>
      <c r="O85" s="56"/>
      <c r="P85" s="1"/>
      <c r="Q85" s="5"/>
      <c r="R85" s="2">
        <f t="shared" si="192"/>
        <v>3.43</v>
      </c>
      <c r="S85" s="1">
        <f t="shared" si="193"/>
        <v>0</v>
      </c>
      <c r="T85" s="1">
        <v>343</v>
      </c>
      <c r="U85" s="1"/>
      <c r="V85" s="3">
        <f t="shared" ref="V85:V128" si="248">J85-M85</f>
        <v>0</v>
      </c>
      <c r="W85" s="3">
        <f t="shared" ref="W85" si="249">10^(V85/20)</f>
        <v>1</v>
      </c>
      <c r="X85" s="1">
        <f t="shared" ref="X85" si="250">ABS((W85-1)/(W85+1))</f>
        <v>0</v>
      </c>
      <c r="Y85" s="1">
        <f t="shared" ref="Y85:Y128" si="251">ABS(4/(1+(1/W85)+2))</f>
        <v>1</v>
      </c>
      <c r="Z85" s="1">
        <f t="shared" ref="Z85:Z128" si="252">1-X85^2</f>
        <v>1</v>
      </c>
      <c r="AA85" s="1"/>
      <c r="AB85" s="1"/>
      <c r="AC85" s="1" t="e">
        <f t="shared" ref="AC85" si="253">L85/I85</f>
        <v>#DIV/0!</v>
      </c>
      <c r="AD85" s="1" t="e">
        <f t="shared" ref="AD85:AD121" si="254">ABS((AC85-1)/(AC85+1))</f>
        <v>#DIV/0!</v>
      </c>
      <c r="AE85" s="1" t="e">
        <f t="shared" ref="AE85:AE136" si="255">ABS(4/(AC85+(1/AC85)+2))</f>
        <v>#DIV/0!</v>
      </c>
      <c r="AF85" s="1" t="e">
        <f t="shared" ref="AF85" si="256">ABS(1-ABS(AD85)^2)</f>
        <v>#DIV/0!</v>
      </c>
      <c r="AG85" s="1"/>
      <c r="AH85" s="1"/>
      <c r="AI85" s="5"/>
    </row>
    <row r="86" spans="1:35" ht="15" thickBot="1" x14ac:dyDescent="0.35">
      <c r="A86" s="40"/>
      <c r="B86" s="33"/>
      <c r="C86" s="34"/>
      <c r="D86" s="21" t="s">
        <v>3</v>
      </c>
      <c r="E86" s="18">
        <v>56.2</v>
      </c>
      <c r="F86" s="15"/>
      <c r="G86" s="15"/>
      <c r="H86" s="30"/>
      <c r="I86" s="56"/>
      <c r="J86" s="1"/>
      <c r="K86" s="5"/>
      <c r="L86" s="2"/>
      <c r="M86" s="1"/>
      <c r="N86" s="61"/>
      <c r="O86" s="56"/>
      <c r="P86" s="1"/>
      <c r="Q86" s="5"/>
      <c r="R86" s="2">
        <f t="shared" si="192"/>
        <v>3.0516014234875444</v>
      </c>
      <c r="S86" s="1">
        <f t="shared" si="193"/>
        <v>0</v>
      </c>
      <c r="T86" s="1">
        <v>343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5"/>
    </row>
    <row r="87" spans="1:35" x14ac:dyDescent="0.3">
      <c r="A87" s="40"/>
      <c r="B87" s="33" t="s">
        <v>2</v>
      </c>
      <c r="C87" s="34">
        <v>63</v>
      </c>
      <c r="D87" s="19" t="s">
        <v>1</v>
      </c>
      <c r="E87" s="14">
        <v>56.2</v>
      </c>
      <c r="F87" s="15"/>
      <c r="G87" s="15"/>
      <c r="H87" s="30"/>
      <c r="I87" s="56"/>
      <c r="J87" s="1"/>
      <c r="K87" s="5"/>
      <c r="L87" s="2"/>
      <c r="M87" s="1"/>
      <c r="N87" s="61"/>
      <c r="O87" s="56"/>
      <c r="P87" s="1"/>
      <c r="Q87" s="5"/>
      <c r="R87" s="2">
        <f t="shared" si="192"/>
        <v>3.0516014234875444</v>
      </c>
      <c r="S87" s="1">
        <f t="shared" si="193"/>
        <v>0</v>
      </c>
      <c r="T87" s="1">
        <v>343</v>
      </c>
      <c r="U87" s="1"/>
      <c r="V87" s="3"/>
      <c r="W87" s="3"/>
      <c r="X87" s="3"/>
      <c r="Y87" s="3"/>
      <c r="Z87" s="3"/>
      <c r="AA87" s="1"/>
      <c r="AB87" s="1"/>
      <c r="AC87" s="1"/>
      <c r="AD87" s="1"/>
      <c r="AE87" s="1"/>
      <c r="AF87" s="1"/>
      <c r="AG87" s="1"/>
      <c r="AH87" s="1"/>
      <c r="AI87" s="5"/>
    </row>
    <row r="88" spans="1:35" x14ac:dyDescent="0.3">
      <c r="A88" s="40"/>
      <c r="B88" s="33"/>
      <c r="C88" s="34"/>
      <c r="D88" s="20" t="s">
        <v>2</v>
      </c>
      <c r="E88" s="16">
        <v>63</v>
      </c>
      <c r="F88" s="15"/>
      <c r="G88" s="15"/>
      <c r="H88" s="30"/>
      <c r="I88" s="56"/>
      <c r="J88" s="1"/>
      <c r="K88" s="5"/>
      <c r="L88" s="2"/>
      <c r="M88" s="1"/>
      <c r="N88" s="61"/>
      <c r="O88" s="56"/>
      <c r="P88" s="1"/>
      <c r="Q88" s="5"/>
      <c r="R88" s="2">
        <f t="shared" si="192"/>
        <v>2.7222222222222223</v>
      </c>
      <c r="S88" s="1">
        <f t="shared" si="193"/>
        <v>0</v>
      </c>
      <c r="T88" s="1">
        <v>343</v>
      </c>
      <c r="U88" s="1"/>
      <c r="V88" s="3">
        <f t="shared" ref="V88:V128" si="257">J88-M88</f>
        <v>0</v>
      </c>
      <c r="W88" s="3">
        <f t="shared" ref="W88" si="258">10^(V88/20)</f>
        <v>1</v>
      </c>
      <c r="X88" s="1">
        <f t="shared" ref="X88" si="259">ABS((W88-1)/(W88+1))</f>
        <v>0</v>
      </c>
      <c r="Y88" s="1">
        <f t="shared" ref="Y88:Y128" si="260">ABS(4/(1+(1/W88)+2))</f>
        <v>1</v>
      </c>
      <c r="Z88" s="1">
        <f t="shared" ref="Z88:Z128" si="261">1-X88^2</f>
        <v>1</v>
      </c>
      <c r="AA88" s="1"/>
      <c r="AB88" s="1"/>
      <c r="AC88" s="1" t="e">
        <f t="shared" ref="AC88" si="262">L88/I88</f>
        <v>#DIV/0!</v>
      </c>
      <c r="AD88" s="1" t="e">
        <f t="shared" ref="AD88:AD124" si="263">ABS((AC88-1)/(AC88+1))</f>
        <v>#DIV/0!</v>
      </c>
      <c r="AE88" s="1" t="e">
        <f t="shared" ref="AE88:AE139" si="264">ABS(4/(AC88+(1/AC88)+2))</f>
        <v>#DIV/0!</v>
      </c>
      <c r="AF88" s="1" t="e">
        <f t="shared" ref="AF88" si="265">ABS(1-ABS(AD88)^2)</f>
        <v>#DIV/0!</v>
      </c>
      <c r="AG88" s="1"/>
      <c r="AH88" s="1"/>
      <c r="AI88" s="5"/>
    </row>
    <row r="89" spans="1:35" ht="15" thickBot="1" x14ac:dyDescent="0.35">
      <c r="A89" s="40"/>
      <c r="B89" s="33"/>
      <c r="C89" s="34"/>
      <c r="D89" s="21" t="s">
        <v>3</v>
      </c>
      <c r="E89" s="18">
        <v>70.8</v>
      </c>
      <c r="F89" s="15"/>
      <c r="G89" s="15"/>
      <c r="H89" s="30"/>
      <c r="I89" s="56"/>
      <c r="J89" s="1"/>
      <c r="K89" s="5"/>
      <c r="L89" s="2"/>
      <c r="M89" s="1"/>
      <c r="N89" s="61"/>
      <c r="O89" s="56"/>
      <c r="P89" s="1"/>
      <c r="Q89" s="5"/>
      <c r="R89" s="2">
        <f t="shared" si="192"/>
        <v>2.4223163841807911</v>
      </c>
      <c r="S89" s="1">
        <f t="shared" si="193"/>
        <v>0</v>
      </c>
      <c r="T89" s="1">
        <v>343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5"/>
    </row>
    <row r="90" spans="1:35" x14ac:dyDescent="0.3">
      <c r="A90" s="40"/>
      <c r="B90" s="33" t="s">
        <v>3</v>
      </c>
      <c r="C90" s="34">
        <v>88</v>
      </c>
      <c r="D90" s="19" t="s">
        <v>1</v>
      </c>
      <c r="E90" s="14">
        <v>70.8</v>
      </c>
      <c r="F90" s="15"/>
      <c r="G90" s="15"/>
      <c r="H90" s="30"/>
      <c r="I90" s="56"/>
      <c r="J90" s="1"/>
      <c r="K90" s="5"/>
      <c r="L90" s="2"/>
      <c r="M90" s="1"/>
      <c r="N90" s="61"/>
      <c r="O90" s="56"/>
      <c r="P90" s="1"/>
      <c r="Q90" s="5"/>
      <c r="R90" s="2">
        <f t="shared" si="192"/>
        <v>2.4223163841807911</v>
      </c>
      <c r="S90" s="1">
        <f t="shared" si="193"/>
        <v>0</v>
      </c>
      <c r="T90" s="1">
        <v>343</v>
      </c>
      <c r="U90" s="1"/>
      <c r="V90" s="3"/>
      <c r="W90" s="3"/>
      <c r="X90" s="3"/>
      <c r="Y90" s="3"/>
      <c r="Z90" s="3"/>
      <c r="AA90" s="1"/>
      <c r="AB90" s="1"/>
      <c r="AC90" s="1"/>
      <c r="AD90" s="1"/>
      <c r="AE90" s="1"/>
      <c r="AF90" s="1"/>
      <c r="AG90" s="1"/>
      <c r="AH90" s="1"/>
      <c r="AI90" s="5"/>
    </row>
    <row r="91" spans="1:35" x14ac:dyDescent="0.3">
      <c r="A91" s="40"/>
      <c r="B91" s="33"/>
      <c r="C91" s="34"/>
      <c r="D91" s="20" t="s">
        <v>2</v>
      </c>
      <c r="E91" s="16">
        <v>80</v>
      </c>
      <c r="F91" s="15"/>
      <c r="G91" s="15"/>
      <c r="H91" s="30"/>
      <c r="I91" s="56"/>
      <c r="J91" s="1"/>
      <c r="K91" s="5"/>
      <c r="L91" s="2"/>
      <c r="M91" s="1"/>
      <c r="N91" s="61"/>
      <c r="O91" s="56"/>
      <c r="P91" s="1"/>
      <c r="Q91" s="5"/>
      <c r="R91" s="2">
        <f t="shared" si="192"/>
        <v>2.1437499999999998</v>
      </c>
      <c r="S91" s="1">
        <f t="shared" si="193"/>
        <v>0</v>
      </c>
      <c r="T91" s="1">
        <v>343</v>
      </c>
      <c r="U91" s="1"/>
      <c r="V91" s="3">
        <f t="shared" ref="V91:V128" si="266">J91-M91</f>
        <v>0</v>
      </c>
      <c r="W91" s="3">
        <f t="shared" ref="W91" si="267">10^(V91/20)</f>
        <v>1</v>
      </c>
      <c r="X91" s="1">
        <f t="shared" ref="X91" si="268">ABS((W91-1)/(W91+1))</f>
        <v>0</v>
      </c>
      <c r="Y91" s="1">
        <f t="shared" ref="Y91:Y128" si="269">ABS(4/(1+(1/W91)+2))</f>
        <v>1</v>
      </c>
      <c r="Z91" s="1">
        <f t="shared" ref="Z91:Z128" si="270">1-X91^2</f>
        <v>1</v>
      </c>
      <c r="AA91" s="1"/>
      <c r="AB91" s="1"/>
      <c r="AC91" s="1" t="e">
        <f t="shared" ref="AC91" si="271">L91/I91</f>
        <v>#DIV/0!</v>
      </c>
      <c r="AD91" s="1" t="e">
        <f t="shared" ref="AD91:AD127" si="272">ABS((AC91-1)/(AC91+1))</f>
        <v>#DIV/0!</v>
      </c>
      <c r="AE91" s="1" t="e">
        <f t="shared" ref="AE91:AE142" si="273">ABS(4/(AC91+(1/AC91)+2))</f>
        <v>#DIV/0!</v>
      </c>
      <c r="AF91" s="1" t="e">
        <f t="shared" ref="AF91" si="274">ABS(1-ABS(AD91)^2)</f>
        <v>#DIV/0!</v>
      </c>
      <c r="AG91" s="1"/>
      <c r="AH91" s="1"/>
      <c r="AI91" s="5"/>
    </row>
    <row r="92" spans="1:35" ht="15" thickBot="1" x14ac:dyDescent="0.35">
      <c r="A92" s="40"/>
      <c r="B92" s="35"/>
      <c r="C92" s="36"/>
      <c r="D92" s="21" t="s">
        <v>3</v>
      </c>
      <c r="E92" s="18">
        <v>89.1</v>
      </c>
      <c r="F92" s="15"/>
      <c r="G92" s="15"/>
      <c r="H92" s="30"/>
      <c r="I92" s="56"/>
      <c r="J92" s="1"/>
      <c r="K92" s="5"/>
      <c r="L92" s="2"/>
      <c r="M92" s="1"/>
      <c r="N92" s="61"/>
      <c r="O92" s="56"/>
      <c r="P92" s="1"/>
      <c r="Q92" s="5"/>
      <c r="R92" s="2">
        <f t="shared" si="192"/>
        <v>1.9248035914702584</v>
      </c>
      <c r="S92" s="1">
        <f t="shared" si="193"/>
        <v>0</v>
      </c>
      <c r="T92" s="1">
        <v>343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5"/>
    </row>
    <row r="93" spans="1:35" x14ac:dyDescent="0.3">
      <c r="A93" s="40"/>
      <c r="B93" s="37" t="s">
        <v>1</v>
      </c>
      <c r="C93" s="38">
        <v>88</v>
      </c>
      <c r="D93" s="19" t="s">
        <v>1</v>
      </c>
      <c r="E93" s="14">
        <v>89.1</v>
      </c>
      <c r="F93" s="15"/>
      <c r="G93" s="15"/>
      <c r="H93" s="30"/>
      <c r="I93" s="56"/>
      <c r="J93" s="1"/>
      <c r="K93" s="5"/>
      <c r="L93" s="2"/>
      <c r="M93" s="1"/>
      <c r="N93" s="61"/>
      <c r="O93" s="56"/>
      <c r="P93" s="1"/>
      <c r="Q93" s="5"/>
      <c r="R93" s="2">
        <f t="shared" si="192"/>
        <v>1.9248035914702584</v>
      </c>
      <c r="S93" s="1">
        <f t="shared" si="193"/>
        <v>0</v>
      </c>
      <c r="T93" s="1">
        <v>343</v>
      </c>
      <c r="U93" s="1"/>
      <c r="V93" s="3"/>
      <c r="W93" s="3"/>
      <c r="X93" s="3"/>
      <c r="Y93" s="3"/>
      <c r="Z93" s="3"/>
      <c r="AA93" s="1"/>
      <c r="AB93" s="1"/>
      <c r="AC93" s="1"/>
      <c r="AD93" s="1"/>
      <c r="AE93" s="1"/>
      <c r="AF93" s="1"/>
      <c r="AG93" s="1"/>
      <c r="AH93" s="1"/>
      <c r="AI93" s="5"/>
    </row>
    <row r="94" spans="1:35" x14ac:dyDescent="0.3">
      <c r="A94" s="40"/>
      <c r="B94" s="33"/>
      <c r="C94" s="34"/>
      <c r="D94" s="20" t="s">
        <v>2</v>
      </c>
      <c r="E94" s="16">
        <v>100</v>
      </c>
      <c r="F94" s="15"/>
      <c r="G94" s="15"/>
      <c r="H94" s="30"/>
      <c r="I94" s="56"/>
      <c r="J94" s="1"/>
      <c r="K94" s="5"/>
      <c r="L94" s="2"/>
      <c r="M94" s="1"/>
      <c r="N94" s="61"/>
      <c r="O94" s="56"/>
      <c r="P94" s="1"/>
      <c r="Q94" s="5"/>
      <c r="R94" s="2">
        <f t="shared" si="192"/>
        <v>1.7150000000000001</v>
      </c>
      <c r="S94" s="1">
        <f t="shared" si="193"/>
        <v>0</v>
      </c>
      <c r="T94" s="1">
        <v>343</v>
      </c>
      <c r="U94" s="1"/>
      <c r="V94" s="3">
        <f t="shared" ref="V94:V128" si="275">J94-M94</f>
        <v>0</v>
      </c>
      <c r="W94" s="3">
        <f t="shared" ref="W94" si="276">10^(V94/20)</f>
        <v>1</v>
      </c>
      <c r="X94" s="1">
        <f t="shared" ref="X94" si="277">ABS((W94-1)/(W94+1))</f>
        <v>0</v>
      </c>
      <c r="Y94" s="1">
        <f t="shared" ref="Y94:Y128" si="278">ABS(4/(1+(1/W94)+2))</f>
        <v>1</v>
      </c>
      <c r="Z94" s="1">
        <f t="shared" ref="Z94:Z128" si="279">1-X94^2</f>
        <v>1</v>
      </c>
      <c r="AA94" s="1"/>
      <c r="AB94" s="1"/>
      <c r="AC94" s="1" t="e">
        <f t="shared" ref="AC94" si="280">L94/I94</f>
        <v>#DIV/0!</v>
      </c>
      <c r="AD94" s="1" t="e">
        <f t="shared" ref="AD94:AD130" si="281">ABS((AC94-1)/(AC94+1))</f>
        <v>#DIV/0!</v>
      </c>
      <c r="AE94" s="1" t="e">
        <f t="shared" ref="AE94:AE145" si="282">ABS(4/(AC94+(1/AC94)+2))</f>
        <v>#DIV/0!</v>
      </c>
      <c r="AF94" s="1" t="e">
        <f t="shared" ref="AF94" si="283">ABS(1-ABS(AD94)^2)</f>
        <v>#DIV/0!</v>
      </c>
      <c r="AG94" s="1"/>
      <c r="AH94" s="1"/>
      <c r="AI94" s="5"/>
    </row>
    <row r="95" spans="1:35" ht="15" thickBot="1" x14ac:dyDescent="0.35">
      <c r="A95" s="40"/>
      <c r="B95" s="33"/>
      <c r="C95" s="34"/>
      <c r="D95" s="21" t="s">
        <v>3</v>
      </c>
      <c r="E95" s="18">
        <v>112</v>
      </c>
      <c r="F95" s="15"/>
      <c r="G95" s="15"/>
      <c r="H95" s="30"/>
      <c r="I95" s="56"/>
      <c r="J95" s="1"/>
      <c r="K95" s="5"/>
      <c r="L95" s="2"/>
      <c r="M95" s="1"/>
      <c r="N95" s="61"/>
      <c r="O95" s="56"/>
      <c r="P95" s="1"/>
      <c r="Q95" s="5"/>
      <c r="R95" s="2">
        <f t="shared" si="192"/>
        <v>1.53125</v>
      </c>
      <c r="S95" s="1">
        <f t="shared" si="193"/>
        <v>0</v>
      </c>
      <c r="T95" s="1">
        <v>343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5"/>
    </row>
    <row r="96" spans="1:35" x14ac:dyDescent="0.3">
      <c r="A96" s="40"/>
      <c r="B96" s="33" t="s">
        <v>2</v>
      </c>
      <c r="C96" s="34">
        <v>125</v>
      </c>
      <c r="D96" s="19" t="s">
        <v>1</v>
      </c>
      <c r="E96" s="14">
        <v>112</v>
      </c>
      <c r="F96" s="15" t="s">
        <v>34</v>
      </c>
      <c r="G96" s="15"/>
      <c r="H96" s="30"/>
      <c r="I96" s="56"/>
      <c r="J96" s="1"/>
      <c r="K96" s="5"/>
      <c r="L96" s="2"/>
      <c r="M96" s="1"/>
      <c r="N96" s="61"/>
      <c r="O96" s="56"/>
      <c r="P96" s="1"/>
      <c r="Q96" s="5"/>
      <c r="R96" s="2">
        <f t="shared" si="192"/>
        <v>1.53125</v>
      </c>
      <c r="S96" s="1">
        <f t="shared" si="193"/>
        <v>0</v>
      </c>
      <c r="T96" s="1">
        <v>343</v>
      </c>
      <c r="U96" s="1"/>
      <c r="V96" s="3"/>
      <c r="W96" s="3"/>
      <c r="X96" s="3"/>
      <c r="Y96" s="3"/>
      <c r="Z96" s="3"/>
      <c r="AA96" s="1"/>
      <c r="AB96" s="1"/>
      <c r="AC96" s="1"/>
      <c r="AD96" s="1"/>
      <c r="AE96" s="1"/>
      <c r="AF96" s="1"/>
      <c r="AG96" s="1"/>
      <c r="AH96" s="1"/>
      <c r="AI96" s="5"/>
    </row>
    <row r="97" spans="1:35" x14ac:dyDescent="0.3">
      <c r="A97" s="40"/>
      <c r="B97" s="33"/>
      <c r="C97" s="34"/>
      <c r="D97" s="20" t="s">
        <v>2</v>
      </c>
      <c r="E97" s="16">
        <v>125</v>
      </c>
      <c r="F97" s="15">
        <v>1</v>
      </c>
      <c r="G97" s="15">
        <f>40+30</f>
        <v>70</v>
      </c>
      <c r="H97" s="30">
        <v>179</v>
      </c>
      <c r="I97" s="56">
        <v>-18</v>
      </c>
      <c r="J97" s="1">
        <f>G97+I97</f>
        <v>52</v>
      </c>
      <c r="K97" s="5">
        <v>886</v>
      </c>
      <c r="L97" s="2"/>
      <c r="M97" s="1"/>
      <c r="N97" s="61"/>
      <c r="O97" s="56"/>
      <c r="P97" s="1"/>
      <c r="Q97" s="5"/>
      <c r="R97" s="2">
        <f t="shared" si="192"/>
        <v>1.3720000000000001</v>
      </c>
      <c r="S97" s="1">
        <f t="shared" si="193"/>
        <v>-886</v>
      </c>
      <c r="T97" s="1">
        <v>343</v>
      </c>
      <c r="U97" s="1"/>
      <c r="V97" s="3">
        <f t="shared" ref="V97:V128" si="284">J97-M97</f>
        <v>52</v>
      </c>
      <c r="W97" s="3">
        <f t="shared" ref="W97" si="285">10^(V97/20)</f>
        <v>398.10717055349761</v>
      </c>
      <c r="X97" s="1">
        <f t="shared" ref="X97" si="286">ABS((W97-1)/(W97+1))</f>
        <v>0.99498881466542854</v>
      </c>
      <c r="Y97" s="1">
        <f t="shared" ref="Y97:Y128" si="287">ABS(4/(1+(1/W97)+2))</f>
        <v>1.3322178733333865</v>
      </c>
      <c r="Z97" s="1">
        <f t="shared" ref="Z97:Z128" si="288">1-X97^2</f>
        <v>9.9972586906854621E-3</v>
      </c>
      <c r="AA97" s="1"/>
      <c r="AB97" s="1"/>
      <c r="AC97" s="1">
        <f t="shared" ref="AC97" si="289">L97/I97</f>
        <v>0</v>
      </c>
      <c r="AD97" s="1">
        <f t="shared" ref="AD97:AD133" si="290">ABS((AC97-1)/(AC97+1))</f>
        <v>1</v>
      </c>
      <c r="AE97" s="1" t="e">
        <f t="shared" ref="AE97:AE148" si="291">ABS(4/(AC97+(1/AC97)+2))</f>
        <v>#DIV/0!</v>
      </c>
      <c r="AF97" s="1">
        <f t="shared" ref="AF97" si="292">ABS(1-ABS(AD97)^2)</f>
        <v>0</v>
      </c>
      <c r="AG97" s="1"/>
      <c r="AH97" s="1"/>
      <c r="AI97" s="5"/>
    </row>
    <row r="98" spans="1:35" ht="15" thickBot="1" x14ac:dyDescent="0.35">
      <c r="A98" s="40"/>
      <c r="B98" s="33"/>
      <c r="C98" s="34"/>
      <c r="D98" s="21" t="s">
        <v>3</v>
      </c>
      <c r="E98" s="18">
        <v>141</v>
      </c>
      <c r="F98" s="15"/>
      <c r="G98" s="15"/>
      <c r="H98" s="30"/>
      <c r="I98" s="56"/>
      <c r="J98" s="1"/>
      <c r="K98" s="5"/>
      <c r="L98" s="2"/>
      <c r="M98" s="1"/>
      <c r="N98" s="61"/>
      <c r="O98" s="56"/>
      <c r="P98" s="1"/>
      <c r="Q98" s="5"/>
      <c r="R98" s="2">
        <f t="shared" si="192"/>
        <v>1.2163120567375887</v>
      </c>
      <c r="S98" s="1">
        <f t="shared" si="193"/>
        <v>0</v>
      </c>
      <c r="T98" s="1">
        <v>343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5"/>
    </row>
    <row r="99" spans="1:35" x14ac:dyDescent="0.3">
      <c r="A99" s="40"/>
      <c r="B99" s="33" t="s">
        <v>3</v>
      </c>
      <c r="C99" s="34">
        <v>177</v>
      </c>
      <c r="D99" s="19" t="s">
        <v>1</v>
      </c>
      <c r="E99" s="14">
        <v>141</v>
      </c>
      <c r="F99" s="15" t="s">
        <v>34</v>
      </c>
      <c r="G99" s="15"/>
      <c r="H99" s="30"/>
      <c r="I99" s="56"/>
      <c r="J99" s="1"/>
      <c r="K99" s="5"/>
      <c r="L99" s="2"/>
      <c r="M99" s="1"/>
      <c r="N99" s="61"/>
      <c r="O99" s="56"/>
      <c r="P99" s="1"/>
      <c r="Q99" s="5"/>
      <c r="R99" s="2">
        <f t="shared" si="192"/>
        <v>1.2163120567375887</v>
      </c>
      <c r="S99" s="1">
        <f t="shared" si="193"/>
        <v>0</v>
      </c>
      <c r="T99" s="1">
        <v>343</v>
      </c>
      <c r="U99" s="1"/>
      <c r="V99" s="3"/>
      <c r="W99" s="3"/>
      <c r="X99" s="3"/>
      <c r="Y99" s="3"/>
      <c r="Z99" s="3"/>
      <c r="AA99" s="1"/>
      <c r="AB99" s="1"/>
      <c r="AC99" s="1"/>
      <c r="AD99" s="1"/>
      <c r="AE99" s="1"/>
      <c r="AF99" s="1"/>
      <c r="AG99" s="1"/>
      <c r="AH99" s="1"/>
      <c r="AI99" s="5"/>
    </row>
    <row r="100" spans="1:35" x14ac:dyDescent="0.3">
      <c r="A100" s="40"/>
      <c r="B100" s="33"/>
      <c r="C100" s="34"/>
      <c r="D100" s="20" t="s">
        <v>2</v>
      </c>
      <c r="E100" s="16">
        <v>160</v>
      </c>
      <c r="F100" s="15">
        <v>1</v>
      </c>
      <c r="G100" s="15">
        <f>40+30</f>
        <v>70</v>
      </c>
      <c r="H100" s="30">
        <v>180</v>
      </c>
      <c r="I100" s="56">
        <v>-20</v>
      </c>
      <c r="J100" s="1">
        <f t="shared" ref="J100" si="293">G100+I100</f>
        <v>50</v>
      </c>
      <c r="K100" s="5">
        <v>730</v>
      </c>
      <c r="L100" s="2"/>
      <c r="M100" s="1"/>
      <c r="N100" s="61"/>
      <c r="O100" s="56"/>
      <c r="P100" s="1"/>
      <c r="Q100" s="5"/>
      <c r="R100" s="2">
        <f t="shared" si="192"/>
        <v>1.0718749999999999</v>
      </c>
      <c r="S100" s="1">
        <f t="shared" si="193"/>
        <v>-730</v>
      </c>
      <c r="T100" s="1">
        <v>343</v>
      </c>
      <c r="U100" s="1"/>
      <c r="V100" s="3">
        <f t="shared" ref="V100:V128" si="294">J100-M100</f>
        <v>50</v>
      </c>
      <c r="W100" s="3">
        <f t="shared" ref="W100" si="295">10^(V100/20)</f>
        <v>316.22776601683825</v>
      </c>
      <c r="X100" s="1">
        <f t="shared" ref="X100" si="296">ABS((W100-1)/(W100+1))</f>
        <v>0.99369538163347959</v>
      </c>
      <c r="Y100" s="1">
        <f t="shared" ref="Y100:Y128" si="297">ABS(4/(1+(1/W100)+2))</f>
        <v>1.3319293565169881</v>
      </c>
      <c r="Z100" s="1">
        <f t="shared" ref="Z100:Z128" si="298">1-X100^2</f>
        <v>1.2569488520293381E-2</v>
      </c>
      <c r="AA100" s="1"/>
      <c r="AB100" s="1"/>
      <c r="AC100" s="1">
        <f t="shared" ref="AC100" si="299">L100/I100</f>
        <v>0</v>
      </c>
      <c r="AD100" s="1">
        <f t="shared" ref="AD100:AD136" si="300">ABS((AC100-1)/(AC100+1))</f>
        <v>1</v>
      </c>
      <c r="AE100" s="1" t="e">
        <f t="shared" ref="AE100:AE151" si="301">ABS(4/(AC100+(1/AC100)+2))</f>
        <v>#DIV/0!</v>
      </c>
      <c r="AF100" s="1">
        <f t="shared" ref="AF100" si="302">ABS(1-ABS(AD100)^2)</f>
        <v>0</v>
      </c>
      <c r="AG100" s="1"/>
      <c r="AH100" s="1"/>
      <c r="AI100" s="5"/>
    </row>
    <row r="101" spans="1:35" ht="15" thickBot="1" x14ac:dyDescent="0.35">
      <c r="A101" s="40"/>
      <c r="B101" s="35"/>
      <c r="C101" s="36"/>
      <c r="D101" s="21" t="s">
        <v>3</v>
      </c>
      <c r="E101" s="18">
        <v>178</v>
      </c>
      <c r="F101" s="15"/>
      <c r="G101" s="15"/>
      <c r="H101" s="30"/>
      <c r="I101" s="56"/>
      <c r="J101" s="1"/>
      <c r="K101" s="5"/>
      <c r="L101" s="2"/>
      <c r="M101" s="1"/>
      <c r="N101" s="61"/>
      <c r="O101" s="56"/>
      <c r="P101" s="1"/>
      <c r="Q101" s="5"/>
      <c r="R101" s="2">
        <f t="shared" si="192"/>
        <v>0.9634831460674157</v>
      </c>
      <c r="S101" s="1">
        <f t="shared" si="193"/>
        <v>0</v>
      </c>
      <c r="T101" s="1">
        <v>343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5"/>
    </row>
    <row r="102" spans="1:35" x14ac:dyDescent="0.3">
      <c r="A102" s="40"/>
      <c r="B102" s="37" t="s">
        <v>1</v>
      </c>
      <c r="C102" s="38">
        <v>177</v>
      </c>
      <c r="D102" s="19" t="s">
        <v>1</v>
      </c>
      <c r="E102" s="14">
        <v>178</v>
      </c>
      <c r="F102" s="15" t="s">
        <v>34</v>
      </c>
      <c r="G102" s="15"/>
      <c r="H102" s="30"/>
      <c r="I102" s="56"/>
      <c r="J102" s="1"/>
      <c r="K102" s="5"/>
      <c r="L102" s="2"/>
      <c r="M102" s="1"/>
      <c r="N102" s="61"/>
      <c r="O102" s="56"/>
      <c r="P102" s="1"/>
      <c r="Q102" s="5"/>
      <c r="R102" s="2">
        <f t="shared" si="192"/>
        <v>0.9634831460674157</v>
      </c>
      <c r="S102" s="1">
        <f t="shared" si="193"/>
        <v>0</v>
      </c>
      <c r="T102" s="1">
        <v>343</v>
      </c>
      <c r="U102" s="1"/>
      <c r="V102" s="3"/>
      <c r="W102" s="3"/>
      <c r="X102" s="3"/>
      <c r="Y102" s="3"/>
      <c r="Z102" s="3"/>
      <c r="AA102" s="1"/>
      <c r="AB102" s="1"/>
      <c r="AC102" s="1"/>
      <c r="AD102" s="1"/>
      <c r="AE102" s="1"/>
      <c r="AF102" s="1"/>
      <c r="AG102" s="1"/>
      <c r="AH102" s="1"/>
      <c r="AI102" s="5"/>
    </row>
    <row r="103" spans="1:35" x14ac:dyDescent="0.3">
      <c r="A103" s="40"/>
      <c r="B103" s="33"/>
      <c r="C103" s="34"/>
      <c r="D103" s="20" t="s">
        <v>2</v>
      </c>
      <c r="E103" s="16">
        <v>200</v>
      </c>
      <c r="F103" s="15">
        <v>1</v>
      </c>
      <c r="G103" s="15">
        <f>40+30</f>
        <v>70</v>
      </c>
      <c r="H103" s="30">
        <v>179</v>
      </c>
      <c r="I103" s="56">
        <v>-24</v>
      </c>
      <c r="J103" s="1">
        <f t="shared" ref="J103" si="303">G103+I103</f>
        <v>46</v>
      </c>
      <c r="K103" s="5">
        <v>619</v>
      </c>
      <c r="L103" s="2"/>
      <c r="M103" s="1"/>
      <c r="N103" s="61"/>
      <c r="O103" s="56"/>
      <c r="P103" s="1"/>
      <c r="Q103" s="5"/>
      <c r="R103" s="2">
        <f t="shared" si="192"/>
        <v>0.85750000000000004</v>
      </c>
      <c r="S103" s="1">
        <f t="shared" si="193"/>
        <v>-619</v>
      </c>
      <c r="T103" s="1">
        <v>343</v>
      </c>
      <c r="U103" s="1"/>
      <c r="V103" s="3">
        <f t="shared" ref="V103:V128" si="304">J103-M103</f>
        <v>46</v>
      </c>
      <c r="W103" s="3">
        <f t="shared" ref="W103" si="305">10^(V103/20)</f>
        <v>199.52623149688802</v>
      </c>
      <c r="X103" s="1">
        <f t="shared" ref="X103" si="306">ABS((W103-1)/(W103+1))</f>
        <v>0.99002624252662408</v>
      </c>
      <c r="Y103" s="1">
        <f t="shared" ref="Y103:Y128" si="307">ABS(4/(1+(1/W103)+2))</f>
        <v>1.3311095496238972</v>
      </c>
      <c r="Z103" s="1">
        <f t="shared" ref="Z103:Z128" si="308">1-X103^2</f>
        <v>1.9848039108614102E-2</v>
      </c>
      <c r="AA103" s="1"/>
      <c r="AB103" s="1"/>
      <c r="AC103" s="1">
        <f t="shared" ref="AC103" si="309">L103/I103</f>
        <v>0</v>
      </c>
      <c r="AD103" s="1">
        <f t="shared" ref="AD103" si="310">ABS((AC103-1)/(AC103+1))</f>
        <v>1</v>
      </c>
      <c r="AE103" s="1" t="e">
        <f t="shared" ref="AE103:AE154" si="311">ABS(4/(AC103+(1/AC103)+2))</f>
        <v>#DIV/0!</v>
      </c>
      <c r="AF103" s="1">
        <f t="shared" ref="AF103" si="312">ABS(1-ABS(AD103)^2)</f>
        <v>0</v>
      </c>
      <c r="AG103" s="1"/>
      <c r="AH103" s="1"/>
      <c r="AI103" s="5"/>
    </row>
    <row r="104" spans="1:35" ht="15" thickBot="1" x14ac:dyDescent="0.35">
      <c r="A104" s="40"/>
      <c r="B104" s="33"/>
      <c r="C104" s="34"/>
      <c r="D104" s="21" t="s">
        <v>3</v>
      </c>
      <c r="E104" s="18">
        <v>224</v>
      </c>
      <c r="F104" s="15"/>
      <c r="G104" s="15"/>
      <c r="H104" s="30"/>
      <c r="I104" s="56"/>
      <c r="J104" s="1"/>
      <c r="K104" s="5"/>
      <c r="L104" s="2"/>
      <c r="M104" s="1"/>
      <c r="N104" s="61"/>
      <c r="O104" s="56"/>
      <c r="P104" s="1"/>
      <c r="Q104" s="5"/>
      <c r="R104" s="2">
        <f t="shared" si="192"/>
        <v>0.765625</v>
      </c>
      <c r="S104" s="1">
        <f t="shared" si="193"/>
        <v>0</v>
      </c>
      <c r="T104" s="1">
        <v>343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5"/>
    </row>
    <row r="105" spans="1:35" x14ac:dyDescent="0.3">
      <c r="A105" s="40"/>
      <c r="B105" s="33" t="s">
        <v>2</v>
      </c>
      <c r="C105" s="34">
        <v>250</v>
      </c>
      <c r="D105" s="19" t="s">
        <v>1</v>
      </c>
      <c r="E105" s="14">
        <v>224</v>
      </c>
      <c r="F105" s="15" t="s">
        <v>34</v>
      </c>
      <c r="G105" s="15"/>
      <c r="H105" s="30"/>
      <c r="I105" s="56"/>
      <c r="J105" s="1"/>
      <c r="K105" s="5"/>
      <c r="L105" s="2"/>
      <c r="M105" s="15"/>
      <c r="N105" s="61"/>
      <c r="O105" s="56"/>
      <c r="P105" s="1"/>
      <c r="Q105" s="5"/>
      <c r="R105" s="2">
        <f t="shared" si="192"/>
        <v>0.765625</v>
      </c>
      <c r="S105" s="1">
        <f t="shared" si="193"/>
        <v>0</v>
      </c>
      <c r="T105" s="1">
        <v>343</v>
      </c>
      <c r="U105" s="1"/>
      <c r="V105" s="3"/>
      <c r="W105" s="3"/>
      <c r="X105" s="3"/>
      <c r="Y105" s="3"/>
      <c r="Z105" s="3"/>
      <c r="AA105" s="1"/>
      <c r="AB105" s="1"/>
      <c r="AC105" s="1"/>
      <c r="AD105" s="1"/>
      <c r="AE105" s="1"/>
      <c r="AF105" s="1"/>
      <c r="AG105" s="1"/>
      <c r="AH105" s="1"/>
      <c r="AI105" s="5"/>
    </row>
    <row r="106" spans="1:35" x14ac:dyDescent="0.3">
      <c r="A106" s="40"/>
      <c r="B106" s="33"/>
      <c r="C106" s="34"/>
      <c r="D106" s="20" t="s">
        <v>2</v>
      </c>
      <c r="E106" s="16">
        <v>250</v>
      </c>
      <c r="F106" s="15">
        <v>1</v>
      </c>
      <c r="G106" s="15">
        <f>40+30</f>
        <v>70</v>
      </c>
      <c r="H106" s="30">
        <v>179</v>
      </c>
      <c r="I106" s="56">
        <v>-28</v>
      </c>
      <c r="J106" s="1">
        <f t="shared" ref="J106" si="313">G106+I106</f>
        <v>42</v>
      </c>
      <c r="K106" s="5">
        <v>526</v>
      </c>
      <c r="L106" s="2">
        <v>1</v>
      </c>
      <c r="M106" s="15">
        <f>40+30</f>
        <v>70</v>
      </c>
      <c r="N106" s="61">
        <v>868</v>
      </c>
      <c r="O106" s="56"/>
      <c r="P106" s="1"/>
      <c r="Q106" s="5"/>
      <c r="R106" s="2">
        <f t="shared" si="192"/>
        <v>0.68600000000000005</v>
      </c>
      <c r="S106" s="1">
        <f t="shared" si="193"/>
        <v>-526</v>
      </c>
      <c r="T106" s="1">
        <v>343</v>
      </c>
      <c r="U106" s="1"/>
      <c r="V106" s="3">
        <f t="shared" ref="V106:V128" si="314">J106-M106</f>
        <v>-28</v>
      </c>
      <c r="W106" s="3">
        <f t="shared" ref="W106" si="315">10^(V106/20)</f>
        <v>3.9810717055349727E-2</v>
      </c>
      <c r="X106" s="1">
        <f t="shared" ref="X106" si="316">ABS((W106-1)/(W106+1))</f>
        <v>0.92342699223549052</v>
      </c>
      <c r="Y106" s="1">
        <f t="shared" ref="Y106:Y128" si="317">ABS(4/(1+(1/W106)+2))</f>
        <v>0.14225325586327373</v>
      </c>
      <c r="Z106" s="1">
        <f t="shared" ref="Z106:Z128" si="318">1-X106^2</f>
        <v>0.14728259001091537</v>
      </c>
      <c r="AA106" s="1"/>
      <c r="AB106" s="1"/>
      <c r="AC106" s="1">
        <f t="shared" ref="AC106" si="319">L106/I106</f>
        <v>-3.5714285714285712E-2</v>
      </c>
      <c r="AD106" s="1">
        <f t="shared" ref="AD106" si="320">ABS((AC106-1)/(AC106+1))</f>
        <v>1.0740740740740742</v>
      </c>
      <c r="AE106" s="1">
        <f t="shared" ref="AE106" si="321">ABS(4/(AC106+(1/AC106)+2))</f>
        <v>0.15363511659807957</v>
      </c>
      <c r="AF106" s="1">
        <f t="shared" ref="AF106" si="322">ABS(1-ABS(AD106)^2)</f>
        <v>0.15363511659807982</v>
      </c>
      <c r="AG106" s="1"/>
      <c r="AH106" s="1"/>
      <c r="AI106" s="5"/>
    </row>
    <row r="107" spans="1:35" ht="15" thickBot="1" x14ac:dyDescent="0.35">
      <c r="A107" s="40"/>
      <c r="B107" s="33"/>
      <c r="C107" s="34"/>
      <c r="D107" s="21" t="s">
        <v>3</v>
      </c>
      <c r="E107" s="18">
        <v>282</v>
      </c>
      <c r="F107" s="15"/>
      <c r="G107" s="15"/>
      <c r="H107" s="30"/>
      <c r="I107" s="56"/>
      <c r="J107" s="1"/>
      <c r="K107" s="5"/>
      <c r="L107" s="2"/>
      <c r="M107" s="15"/>
      <c r="N107" s="61"/>
      <c r="O107" s="56"/>
      <c r="P107" s="1"/>
      <c r="Q107" s="5"/>
      <c r="R107" s="2">
        <f t="shared" si="192"/>
        <v>0.60815602836879434</v>
      </c>
      <c r="S107" s="1">
        <f t="shared" si="193"/>
        <v>0</v>
      </c>
      <c r="T107" s="1">
        <v>343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5"/>
    </row>
    <row r="108" spans="1:35" x14ac:dyDescent="0.3">
      <c r="A108" s="40"/>
      <c r="B108" s="33" t="s">
        <v>3</v>
      </c>
      <c r="C108" s="34">
        <v>355</v>
      </c>
      <c r="D108" s="19" t="s">
        <v>1</v>
      </c>
      <c r="E108" s="14">
        <v>282</v>
      </c>
      <c r="F108" s="15" t="s">
        <v>35</v>
      </c>
      <c r="G108" s="15"/>
      <c r="H108" s="30"/>
      <c r="I108" s="56"/>
      <c r="J108" s="1"/>
      <c r="K108" s="5"/>
      <c r="L108" s="2"/>
      <c r="M108" s="15"/>
      <c r="N108" s="61"/>
      <c r="O108" s="56"/>
      <c r="P108" s="1"/>
      <c r="Q108" s="5"/>
      <c r="R108" s="2">
        <f t="shared" si="192"/>
        <v>0.60815602836879434</v>
      </c>
      <c r="S108" s="1">
        <f t="shared" si="193"/>
        <v>0</v>
      </c>
      <c r="T108" s="1">
        <v>343</v>
      </c>
      <c r="U108" s="1"/>
      <c r="V108" s="3"/>
      <c r="W108" s="3"/>
      <c r="X108" s="3"/>
      <c r="Y108" s="3"/>
      <c r="Z108" s="3"/>
      <c r="AA108" s="1"/>
      <c r="AB108" s="1"/>
      <c r="AC108" s="1"/>
      <c r="AD108" s="1"/>
      <c r="AE108" s="1"/>
      <c r="AF108" s="1"/>
      <c r="AG108" s="1"/>
      <c r="AH108" s="1"/>
      <c r="AI108" s="5"/>
    </row>
    <row r="109" spans="1:35" x14ac:dyDescent="0.3">
      <c r="A109" s="40"/>
      <c r="B109" s="33"/>
      <c r="C109" s="34"/>
      <c r="D109" s="20" t="s">
        <v>2</v>
      </c>
      <c r="E109" s="16">
        <v>315</v>
      </c>
      <c r="F109" s="15">
        <v>1</v>
      </c>
      <c r="G109" s="15">
        <f>30+50</f>
        <v>80</v>
      </c>
      <c r="H109" s="30">
        <v>185</v>
      </c>
      <c r="I109" s="56">
        <v>-31</v>
      </c>
      <c r="J109" s="1">
        <f t="shared" ref="J109" si="323">G109+I109</f>
        <v>49</v>
      </c>
      <c r="K109" s="5">
        <v>454</v>
      </c>
      <c r="L109" s="2">
        <v>1</v>
      </c>
      <c r="M109" s="15">
        <f>30+50</f>
        <v>80</v>
      </c>
      <c r="N109" s="61">
        <v>715</v>
      </c>
      <c r="O109" s="56"/>
      <c r="P109" s="1"/>
      <c r="Q109" s="5"/>
      <c r="R109" s="2">
        <f t="shared" si="192"/>
        <v>0.5444444444444444</v>
      </c>
      <c r="S109" s="1">
        <f t="shared" si="193"/>
        <v>-454</v>
      </c>
      <c r="T109" s="1">
        <v>343</v>
      </c>
      <c r="U109" s="1"/>
      <c r="V109" s="3">
        <f t="shared" ref="V109:V128" si="324">J109-M109</f>
        <v>-31</v>
      </c>
      <c r="W109" s="3">
        <f t="shared" ref="W109" si="325">10^(V109/20)</f>
        <v>2.8183829312644532E-2</v>
      </c>
      <c r="X109" s="1">
        <f t="shared" ref="X109" si="326">ABS((W109-1)/(W109+1))</f>
        <v>0.94517745074538695</v>
      </c>
      <c r="Y109" s="1">
        <f t="shared" ref="Y109:Y128" si="327">ABS(4/(1+(1/W109)+2))</f>
        <v>0.10394648710032448</v>
      </c>
      <c r="Z109" s="1">
        <f t="shared" ref="Z109:Z128" si="328">1-X109^2</f>
        <v>0.10663958660245165</v>
      </c>
      <c r="AA109" s="1"/>
      <c r="AB109" s="1"/>
      <c r="AC109" s="1">
        <f t="shared" ref="AC109" si="329">L109/I109</f>
        <v>-3.2258064516129031E-2</v>
      </c>
      <c r="AD109" s="1">
        <f t="shared" ref="AD109" si="330">ABS((AC109-1)/(AC109+1))</f>
        <v>1.0666666666666667</v>
      </c>
      <c r="AE109" s="1">
        <f t="shared" si="168"/>
        <v>0.13777777777777778</v>
      </c>
      <c r="AF109" s="1">
        <f t="shared" ref="AF109" si="331">ABS(1-ABS(AD109)^2)</f>
        <v>0.13777777777777778</v>
      </c>
      <c r="AG109" s="1"/>
      <c r="AH109" s="1"/>
      <c r="AI109" s="5"/>
    </row>
    <row r="110" spans="1:35" ht="15" thickBot="1" x14ac:dyDescent="0.35">
      <c r="A110" s="40"/>
      <c r="B110" s="35"/>
      <c r="C110" s="36"/>
      <c r="D110" s="21" t="s">
        <v>3</v>
      </c>
      <c r="E110" s="18">
        <v>355</v>
      </c>
      <c r="F110" s="15"/>
      <c r="G110" s="15"/>
      <c r="H110" s="30"/>
      <c r="I110" s="56"/>
      <c r="J110" s="1"/>
      <c r="K110" s="5"/>
      <c r="L110" s="2"/>
      <c r="M110" s="15"/>
      <c r="N110" s="61"/>
      <c r="O110" s="56"/>
      <c r="P110" s="1"/>
      <c r="Q110" s="5"/>
      <c r="R110" s="2">
        <f t="shared" si="192"/>
        <v>0.4830985915492958</v>
      </c>
      <c r="S110" s="1">
        <f t="shared" si="193"/>
        <v>0</v>
      </c>
      <c r="T110" s="1">
        <v>343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5"/>
    </row>
    <row r="111" spans="1:35" x14ac:dyDescent="0.3">
      <c r="A111" s="40"/>
      <c r="B111" s="37" t="s">
        <v>1</v>
      </c>
      <c r="C111" s="38">
        <v>355</v>
      </c>
      <c r="D111" s="19" t="s">
        <v>1</v>
      </c>
      <c r="E111" s="14">
        <v>355</v>
      </c>
      <c r="F111" s="15" t="s">
        <v>34</v>
      </c>
      <c r="G111" s="15"/>
      <c r="H111" s="30"/>
      <c r="I111" s="56"/>
      <c r="J111" s="1"/>
      <c r="K111" s="5"/>
      <c r="L111" s="2"/>
      <c r="M111" s="15"/>
      <c r="N111" s="61"/>
      <c r="O111" s="56"/>
      <c r="P111" s="1"/>
      <c r="Q111" s="5"/>
      <c r="R111" s="2">
        <f t="shared" si="192"/>
        <v>0.4830985915492958</v>
      </c>
      <c r="S111" s="1">
        <f t="shared" si="193"/>
        <v>0</v>
      </c>
      <c r="T111" s="1">
        <v>343</v>
      </c>
      <c r="U111" s="1"/>
      <c r="V111" s="3"/>
      <c r="W111" s="3"/>
      <c r="X111" s="3"/>
      <c r="Y111" s="3"/>
      <c r="Z111" s="3"/>
      <c r="AA111" s="1"/>
      <c r="AB111" s="1"/>
      <c r="AC111" s="1"/>
      <c r="AD111" s="1"/>
      <c r="AE111" s="1"/>
      <c r="AF111" s="1"/>
      <c r="AG111" s="1"/>
      <c r="AH111" s="1"/>
      <c r="AI111" s="5"/>
    </row>
    <row r="112" spans="1:35" x14ac:dyDescent="0.3">
      <c r="A112" s="40"/>
      <c r="B112" s="33"/>
      <c r="C112" s="34"/>
      <c r="D112" s="20" t="s">
        <v>2</v>
      </c>
      <c r="E112" s="16">
        <v>400</v>
      </c>
      <c r="F112" s="15">
        <v>1</v>
      </c>
      <c r="G112" s="15">
        <f>30+40</f>
        <v>70</v>
      </c>
      <c r="H112" s="30">
        <v>184</v>
      </c>
      <c r="I112" s="56">
        <v>-37</v>
      </c>
      <c r="J112" s="1">
        <f t="shared" ref="J112" si="332">G112+I112</f>
        <v>33</v>
      </c>
      <c r="K112" s="5">
        <v>392</v>
      </c>
      <c r="L112" s="2">
        <v>1</v>
      </c>
      <c r="M112" s="15">
        <f>30+40</f>
        <v>70</v>
      </c>
      <c r="N112" s="61">
        <v>614</v>
      </c>
      <c r="O112" s="56">
        <v>-36</v>
      </c>
      <c r="P112" s="1">
        <f>M112+O112</f>
        <v>34</v>
      </c>
      <c r="Q112" s="5">
        <v>828</v>
      </c>
      <c r="R112" s="2">
        <f t="shared" si="192"/>
        <v>0.42875000000000002</v>
      </c>
      <c r="S112" s="1">
        <f t="shared" si="193"/>
        <v>436</v>
      </c>
      <c r="T112" s="1">
        <v>343</v>
      </c>
      <c r="U112" s="1"/>
      <c r="V112" s="3">
        <f t="shared" ref="V112:V128" si="333">J112-M112</f>
        <v>-37</v>
      </c>
      <c r="W112" s="3">
        <f t="shared" ref="W112" si="334">10^(V112/20)</f>
        <v>1.4125375446227528E-2</v>
      </c>
      <c r="X112" s="1">
        <f t="shared" ref="X112" si="335">ABS((W112-1)/(W112+1))</f>
        <v>0.97214274331709294</v>
      </c>
      <c r="Y112" s="1">
        <f t="shared" ref="Y112:Y128" si="336">ABS(4/(1+(1/W112)+2))</f>
        <v>5.4204524026629508E-2</v>
      </c>
      <c r="Z112" s="1">
        <f t="shared" ref="Z112:Z128" si="337">1-X112^2</f>
        <v>5.4938486615916715E-2</v>
      </c>
      <c r="AA112" s="1"/>
      <c r="AB112" s="1"/>
      <c r="AC112" s="1">
        <f t="shared" ref="AC112" si="338">L112/I112</f>
        <v>-2.7027027027027029E-2</v>
      </c>
      <c r="AD112" s="1">
        <f t="shared" ref="AD112" si="339">ABS((AC112-1)/(AC112+1))</f>
        <v>1.0555555555555554</v>
      </c>
      <c r="AE112" s="1">
        <f t="shared" si="179"/>
        <v>0.11419753086419754</v>
      </c>
      <c r="AF112" s="1">
        <f t="shared" ref="AF112" si="340">ABS(1-ABS(AD112)^2)</f>
        <v>0.11419753086419715</v>
      </c>
      <c r="AG112" s="1"/>
      <c r="AH112" s="1"/>
      <c r="AI112" s="5"/>
    </row>
    <row r="113" spans="1:35" ht="15" thickBot="1" x14ac:dyDescent="0.35">
      <c r="A113" s="40"/>
      <c r="B113" s="33"/>
      <c r="C113" s="34"/>
      <c r="D113" s="21" t="s">
        <v>3</v>
      </c>
      <c r="E113" s="18">
        <v>447</v>
      </c>
      <c r="F113" s="15"/>
      <c r="G113" s="15"/>
      <c r="H113" s="30"/>
      <c r="I113" s="56"/>
      <c r="J113" s="1"/>
      <c r="K113" s="5"/>
      <c r="L113" s="2"/>
      <c r="M113" s="15"/>
      <c r="N113" s="61"/>
      <c r="O113" s="56"/>
      <c r="P113" s="1"/>
      <c r="Q113" s="5"/>
      <c r="R113" s="2">
        <f t="shared" si="192"/>
        <v>0.38366890380313201</v>
      </c>
      <c r="S113" s="1">
        <f t="shared" si="193"/>
        <v>0</v>
      </c>
      <c r="T113" s="1">
        <v>343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5"/>
    </row>
    <row r="114" spans="1:35" x14ac:dyDescent="0.3">
      <c r="A114" s="40"/>
      <c r="B114" s="33" t="s">
        <v>2</v>
      </c>
      <c r="C114" s="34">
        <v>500</v>
      </c>
      <c r="D114" s="19" t="s">
        <v>1</v>
      </c>
      <c r="E114" s="14">
        <v>447</v>
      </c>
      <c r="F114" s="15" t="s">
        <v>35</v>
      </c>
      <c r="G114" s="15"/>
      <c r="H114" s="30"/>
      <c r="I114" s="56"/>
      <c r="J114" s="1"/>
      <c r="K114" s="5"/>
      <c r="L114" s="2"/>
      <c r="M114" s="15"/>
      <c r="N114" s="61"/>
      <c r="O114" s="56"/>
      <c r="P114" s="1"/>
      <c r="Q114" s="5"/>
      <c r="R114" s="2">
        <f t="shared" si="192"/>
        <v>0.38366890380313201</v>
      </c>
      <c r="S114" s="1">
        <f t="shared" si="193"/>
        <v>0</v>
      </c>
      <c r="T114" s="1">
        <v>343</v>
      </c>
      <c r="U114" s="1"/>
      <c r="V114" s="3"/>
      <c r="W114" s="3"/>
      <c r="X114" s="3"/>
      <c r="Y114" s="3"/>
      <c r="Z114" s="3"/>
      <c r="AA114" s="1"/>
      <c r="AB114" s="1"/>
      <c r="AC114" s="1"/>
      <c r="AD114" s="1"/>
      <c r="AE114" s="1"/>
      <c r="AF114" s="1"/>
      <c r="AG114" s="1"/>
      <c r="AH114" s="1"/>
      <c r="AI114" s="5"/>
    </row>
    <row r="115" spans="1:35" x14ac:dyDescent="0.3">
      <c r="A115" s="40"/>
      <c r="B115" s="33"/>
      <c r="C115" s="34"/>
      <c r="D115" s="20" t="s">
        <v>2</v>
      </c>
      <c r="E115" s="16">
        <v>500</v>
      </c>
      <c r="F115" s="15">
        <v>-5</v>
      </c>
      <c r="G115" s="15">
        <f>25+50</f>
        <v>75</v>
      </c>
      <c r="H115" s="30">
        <v>180</v>
      </c>
      <c r="I115" s="56">
        <v>-44</v>
      </c>
      <c r="J115" s="1">
        <f t="shared" ref="J115" si="341">G115+I115</f>
        <v>31</v>
      </c>
      <c r="K115" s="5">
        <v>348</v>
      </c>
      <c r="L115" s="2">
        <v>-5</v>
      </c>
      <c r="M115" s="15">
        <f>25+50</f>
        <v>75</v>
      </c>
      <c r="N115" s="61">
        <v>520</v>
      </c>
      <c r="O115" s="56">
        <v>-35</v>
      </c>
      <c r="P115" s="1">
        <f t="shared" ref="P115" si="342">M115+O115</f>
        <v>40</v>
      </c>
      <c r="Q115" s="5">
        <v>694</v>
      </c>
      <c r="R115" s="2">
        <f t="shared" si="192"/>
        <v>0.34300000000000003</v>
      </c>
      <c r="S115" s="1">
        <f t="shared" si="193"/>
        <v>346</v>
      </c>
      <c r="T115" s="1">
        <v>343</v>
      </c>
      <c r="U115" s="1"/>
      <c r="V115" s="3">
        <f t="shared" ref="V115:V128" si="343">J115-M115</f>
        <v>-44</v>
      </c>
      <c r="W115" s="3">
        <f t="shared" ref="W115" si="344">10^(V115/20)</f>
        <v>6.3095734448019251E-3</v>
      </c>
      <c r="X115" s="1">
        <f t="shared" ref="X115" si="345">ABS((W115-1)/(W115+1))</f>
        <v>0.98745997531713237</v>
      </c>
      <c r="Y115" s="1">
        <f t="shared" ref="Y115:Y128" si="346">ABS(4/(1+(1/W115)+2))</f>
        <v>2.4769439977042413E-2</v>
      </c>
      <c r="Z115" s="1">
        <f t="shared" ref="Z115:Z128" si="347">1-X115^2</f>
        <v>2.4922797146688325E-2</v>
      </c>
      <c r="AA115" s="1"/>
      <c r="AB115" s="1"/>
      <c r="AC115" s="1">
        <f t="shared" ref="AC115" si="348">L115/I115</f>
        <v>0.11363636363636363</v>
      </c>
      <c r="AD115" s="1">
        <f t="shared" si="236"/>
        <v>0.79591836734693888</v>
      </c>
      <c r="AE115" s="1">
        <f t="shared" si="190"/>
        <v>0.36651395251978341</v>
      </c>
      <c r="AF115" s="1">
        <f t="shared" ref="AF115" si="349">ABS(1-ABS(AD115)^2)</f>
        <v>0.36651395251978325</v>
      </c>
      <c r="AG115" s="1"/>
      <c r="AH115" s="1"/>
      <c r="AI115" s="5"/>
    </row>
    <row r="116" spans="1:35" ht="15" thickBot="1" x14ac:dyDescent="0.35">
      <c r="A116" s="40"/>
      <c r="B116" s="33"/>
      <c r="C116" s="34"/>
      <c r="D116" s="21" t="s">
        <v>3</v>
      </c>
      <c r="E116" s="18">
        <v>562</v>
      </c>
      <c r="F116" s="15"/>
      <c r="G116" s="15"/>
      <c r="H116" s="30"/>
      <c r="I116" s="56"/>
      <c r="J116" s="1"/>
      <c r="K116" s="5"/>
      <c r="L116" s="2"/>
      <c r="M116" s="15"/>
      <c r="N116" s="61"/>
      <c r="O116" s="56"/>
      <c r="P116" s="1"/>
      <c r="Q116" s="5"/>
      <c r="R116" s="2">
        <f t="shared" si="192"/>
        <v>0.30516014234875444</v>
      </c>
      <c r="S116" s="1">
        <f t="shared" si="193"/>
        <v>0</v>
      </c>
      <c r="T116" s="1">
        <v>343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5"/>
    </row>
    <row r="117" spans="1:35" x14ac:dyDescent="0.3">
      <c r="A117" s="40"/>
      <c r="B117" s="33" t="s">
        <v>3</v>
      </c>
      <c r="C117" s="34">
        <v>710</v>
      </c>
      <c r="D117" s="19" t="s">
        <v>1</v>
      </c>
      <c r="E117" s="14">
        <v>562</v>
      </c>
      <c r="F117" s="15" t="s">
        <v>35</v>
      </c>
      <c r="G117" s="15"/>
      <c r="H117" s="30"/>
      <c r="I117" s="56"/>
      <c r="J117" s="1"/>
      <c r="K117" s="5"/>
      <c r="L117" s="2"/>
      <c r="M117" s="15"/>
      <c r="N117" s="61"/>
      <c r="O117" s="56"/>
      <c r="P117" s="1"/>
      <c r="Q117" s="5"/>
      <c r="R117" s="2">
        <f t="shared" si="192"/>
        <v>0.30516014234875444</v>
      </c>
      <c r="S117" s="1">
        <f t="shared" si="193"/>
        <v>0</v>
      </c>
      <c r="T117" s="1">
        <v>343</v>
      </c>
      <c r="U117" s="1"/>
      <c r="V117" s="3"/>
      <c r="W117" s="3"/>
      <c r="X117" s="3"/>
      <c r="Y117" s="3"/>
      <c r="Z117" s="3"/>
      <c r="AA117" s="1"/>
      <c r="AB117" s="1"/>
      <c r="AC117" s="1"/>
      <c r="AD117" s="1"/>
      <c r="AE117" s="1"/>
      <c r="AF117" s="1"/>
      <c r="AG117" s="1"/>
      <c r="AH117" s="1"/>
      <c r="AI117" s="5"/>
    </row>
    <row r="118" spans="1:35" x14ac:dyDescent="0.3">
      <c r="A118" s="40"/>
      <c r="B118" s="33"/>
      <c r="C118" s="34"/>
      <c r="D118" s="20" t="s">
        <v>2</v>
      </c>
      <c r="E118" s="16">
        <v>630</v>
      </c>
      <c r="F118" s="15">
        <v>1</v>
      </c>
      <c r="G118" s="15">
        <f>30+50</f>
        <v>80</v>
      </c>
      <c r="H118" s="30">
        <v>181</v>
      </c>
      <c r="I118" s="56">
        <v>-39.5</v>
      </c>
      <c r="J118" s="1">
        <f t="shared" ref="J118" si="350">G118+I118</f>
        <v>40.5</v>
      </c>
      <c r="K118" s="5">
        <v>313</v>
      </c>
      <c r="L118" s="2">
        <v>1</v>
      </c>
      <c r="M118" s="15">
        <f>30+50</f>
        <v>80</v>
      </c>
      <c r="N118" s="61">
        <v>441</v>
      </c>
      <c r="O118" s="56">
        <v>-30</v>
      </c>
      <c r="P118" s="1">
        <f t="shared" ref="P118" si="351">M118+O118</f>
        <v>50</v>
      </c>
      <c r="Q118" s="5">
        <v>588</v>
      </c>
      <c r="R118" s="2">
        <f t="shared" si="192"/>
        <v>0.2722222222222222</v>
      </c>
      <c r="S118" s="1">
        <f t="shared" si="193"/>
        <v>275</v>
      </c>
      <c r="T118" s="1">
        <v>343</v>
      </c>
      <c r="U118" s="1"/>
      <c r="V118" s="3">
        <f t="shared" ref="V118:V128" si="352">J118-M118</f>
        <v>-39.5</v>
      </c>
      <c r="W118" s="3">
        <f t="shared" ref="W118" si="353">10^(V118/20)</f>
        <v>1.0592537251772881E-2</v>
      </c>
      <c r="X118" s="1">
        <f t="shared" ref="X118" si="354">ABS((W118-1)/(W118+1))</f>
        <v>0.97903697709745929</v>
      </c>
      <c r="Y118" s="1">
        <f t="shared" ref="Y118:Y128" si="355">ABS(4/(1+(1/W118)+2))</f>
        <v>4.1065195178066546E-2</v>
      </c>
      <c r="Z118" s="1">
        <f t="shared" ref="Z118:Z128" si="356">1-X118^2</f>
        <v>4.1486597475868914E-2</v>
      </c>
      <c r="AA118" s="1"/>
      <c r="AB118" s="1"/>
      <c r="AC118" s="1">
        <f t="shared" ref="AC118" si="357">L118/I118</f>
        <v>-2.5316455696202531E-2</v>
      </c>
      <c r="AD118" s="1">
        <f t="shared" si="245"/>
        <v>1.051948051948052</v>
      </c>
      <c r="AE118" s="1">
        <f t="shared" si="201"/>
        <v>0.10659470399730141</v>
      </c>
      <c r="AF118" s="1">
        <f t="shared" ref="AF118" si="358">ABS(1-ABS(AD118)^2)</f>
        <v>0.10659470399730142</v>
      </c>
      <c r="AG118" s="1"/>
      <c r="AH118" s="1"/>
      <c r="AI118" s="5"/>
    </row>
    <row r="119" spans="1:35" ht="15" thickBot="1" x14ac:dyDescent="0.35">
      <c r="A119" s="40"/>
      <c r="B119" s="35"/>
      <c r="C119" s="36"/>
      <c r="D119" s="21" t="s">
        <v>3</v>
      </c>
      <c r="E119" s="18">
        <v>708</v>
      </c>
      <c r="F119" s="15"/>
      <c r="G119" s="15"/>
      <c r="H119" s="30"/>
      <c r="I119" s="56"/>
      <c r="J119" s="1"/>
      <c r="K119" s="5"/>
      <c r="L119" s="2"/>
      <c r="M119" s="15"/>
      <c r="N119" s="61"/>
      <c r="O119" s="56"/>
      <c r="P119" s="1"/>
      <c r="Q119" s="5"/>
      <c r="R119" s="2">
        <f t="shared" si="192"/>
        <v>0.2422316384180791</v>
      </c>
      <c r="S119" s="1">
        <f t="shared" si="193"/>
        <v>0</v>
      </c>
      <c r="T119" s="1">
        <v>343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5"/>
    </row>
    <row r="120" spans="1:35" x14ac:dyDescent="0.3">
      <c r="A120" s="40"/>
      <c r="B120" s="37" t="s">
        <v>1</v>
      </c>
      <c r="C120" s="38">
        <v>710</v>
      </c>
      <c r="D120" s="19" t="s">
        <v>1</v>
      </c>
      <c r="E120" s="14">
        <v>708</v>
      </c>
      <c r="F120" s="15" t="s">
        <v>35</v>
      </c>
      <c r="G120" s="15"/>
      <c r="H120" s="30"/>
      <c r="I120" s="56"/>
      <c r="J120" s="1"/>
      <c r="K120" s="5"/>
      <c r="L120" s="2"/>
      <c r="M120" s="15"/>
      <c r="N120" s="61"/>
      <c r="O120" s="56"/>
      <c r="P120" s="1"/>
      <c r="Q120" s="5"/>
      <c r="R120" s="2">
        <f t="shared" si="192"/>
        <v>0.2422316384180791</v>
      </c>
      <c r="S120" s="1">
        <f t="shared" si="193"/>
        <v>0</v>
      </c>
      <c r="T120" s="1">
        <v>343</v>
      </c>
      <c r="U120" s="1"/>
      <c r="V120" s="3"/>
      <c r="W120" s="3"/>
      <c r="X120" s="3"/>
      <c r="Y120" s="3"/>
      <c r="Z120" s="3"/>
      <c r="AA120" s="1"/>
      <c r="AB120" s="1"/>
      <c r="AC120" s="1"/>
      <c r="AD120" s="1"/>
      <c r="AE120" s="1"/>
      <c r="AF120" s="1"/>
      <c r="AG120" s="1"/>
      <c r="AH120" s="1"/>
      <c r="AI120" s="5"/>
    </row>
    <row r="121" spans="1:35" x14ac:dyDescent="0.3">
      <c r="A121" s="40"/>
      <c r="B121" s="33"/>
      <c r="C121" s="34"/>
      <c r="D121" s="20" t="s">
        <v>2</v>
      </c>
      <c r="E121" s="16">
        <v>800</v>
      </c>
      <c r="F121" s="15">
        <v>1</v>
      </c>
      <c r="G121" s="15">
        <f>30+50</f>
        <v>80</v>
      </c>
      <c r="H121" s="30">
        <v>182</v>
      </c>
      <c r="I121" s="56">
        <v>-33</v>
      </c>
      <c r="J121" s="1">
        <f t="shared" ref="J121" si="359">G121+I121</f>
        <v>47</v>
      </c>
      <c r="K121" s="5">
        <v>282</v>
      </c>
      <c r="L121" s="2">
        <v>1</v>
      </c>
      <c r="M121" s="15">
        <f>30+50</f>
        <v>80</v>
      </c>
      <c r="N121" s="61">
        <v>396</v>
      </c>
      <c r="O121" s="56">
        <v>-33.5</v>
      </c>
      <c r="P121" s="1">
        <f t="shared" ref="P121" si="360">M121+O121</f>
        <v>46.5</v>
      </c>
      <c r="Q121" s="5">
        <v>500</v>
      </c>
      <c r="R121" s="2">
        <f t="shared" si="192"/>
        <v>0.21437500000000001</v>
      </c>
      <c r="S121" s="1">
        <f t="shared" si="193"/>
        <v>218</v>
      </c>
      <c r="T121" s="1">
        <v>343</v>
      </c>
      <c r="U121" s="1"/>
      <c r="V121" s="3">
        <f t="shared" ref="V121:V128" si="361">J121-M121</f>
        <v>-33</v>
      </c>
      <c r="W121" s="3">
        <f t="shared" ref="W121" si="362">10^(V121/20)</f>
        <v>2.2387211385683389E-2</v>
      </c>
      <c r="X121" s="1">
        <f t="shared" ref="X121" si="363">ABS((W121-1)/(W121+1))</f>
        <v>0.9562060027035334</v>
      </c>
      <c r="Y121" s="1">
        <f t="shared" ref="Y121:Y128" si="364">ABS(4/(1+(1/W121)+2))</f>
        <v>8.391310432881903E-2</v>
      </c>
      <c r="Z121" s="1">
        <f t="shared" ref="Z121:Z128" si="365">1-X121^2</f>
        <v>8.5670080393730252E-2</v>
      </c>
      <c r="AA121" s="1"/>
      <c r="AB121" s="1"/>
      <c r="AC121" s="1">
        <f t="shared" ref="AC121" si="366">L121/I121</f>
        <v>-3.0303030303030304E-2</v>
      </c>
      <c r="AD121" s="1">
        <f t="shared" si="254"/>
        <v>1.0625</v>
      </c>
      <c r="AE121" s="1">
        <f t="shared" si="210"/>
        <v>0.12890625</v>
      </c>
      <c r="AF121" s="1">
        <f t="shared" ref="AF121" si="367">ABS(1-ABS(AD121)^2)</f>
        <v>0.12890625</v>
      </c>
      <c r="AG121" s="1"/>
      <c r="AH121" s="1"/>
      <c r="AI121" s="5"/>
    </row>
    <row r="122" spans="1:35" ht="15" thickBot="1" x14ac:dyDescent="0.35">
      <c r="A122" s="40"/>
      <c r="B122" s="33"/>
      <c r="C122" s="34"/>
      <c r="D122" s="21" t="s">
        <v>3</v>
      </c>
      <c r="E122" s="18">
        <v>891</v>
      </c>
      <c r="F122" s="15"/>
      <c r="G122" s="15"/>
      <c r="H122" s="30"/>
      <c r="I122" s="56"/>
      <c r="J122" s="1"/>
      <c r="K122" s="5"/>
      <c r="L122" s="2"/>
      <c r="M122" s="15"/>
      <c r="N122" s="61"/>
      <c r="O122" s="56"/>
      <c r="P122" s="1"/>
      <c r="Q122" s="5"/>
      <c r="R122" s="2">
        <f t="shared" si="192"/>
        <v>0.19248035914702583</v>
      </c>
      <c r="S122" s="1">
        <f t="shared" si="193"/>
        <v>0</v>
      </c>
      <c r="T122" s="1">
        <v>343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5"/>
    </row>
    <row r="123" spans="1:35" x14ac:dyDescent="0.3">
      <c r="A123" s="40"/>
      <c r="B123" s="33" t="s">
        <v>2</v>
      </c>
      <c r="C123" s="34">
        <v>1000</v>
      </c>
      <c r="D123" s="19" t="s">
        <v>1</v>
      </c>
      <c r="E123" s="14">
        <v>891</v>
      </c>
      <c r="F123" s="15" t="s">
        <v>35</v>
      </c>
      <c r="G123" s="15"/>
      <c r="H123" s="30"/>
      <c r="I123" s="56"/>
      <c r="J123" s="1"/>
      <c r="K123" s="5"/>
      <c r="L123" s="2"/>
      <c r="M123" s="15"/>
      <c r="N123" s="61"/>
      <c r="O123" s="56"/>
      <c r="P123" s="1"/>
      <c r="Q123" s="5"/>
      <c r="R123" s="2">
        <f t="shared" si="192"/>
        <v>0.19248035914702583</v>
      </c>
      <c r="S123" s="1">
        <f t="shared" si="193"/>
        <v>0</v>
      </c>
      <c r="T123" s="1">
        <v>343</v>
      </c>
      <c r="U123" s="1"/>
      <c r="V123" s="3"/>
      <c r="W123" s="3"/>
      <c r="X123" s="3"/>
      <c r="Y123" s="3"/>
      <c r="Z123" s="3"/>
      <c r="AA123" s="1"/>
      <c r="AB123" s="1"/>
      <c r="AC123" s="1"/>
      <c r="AD123" s="1"/>
      <c r="AE123" s="1"/>
      <c r="AF123" s="1"/>
      <c r="AG123" s="1"/>
      <c r="AH123" s="1"/>
      <c r="AI123" s="5"/>
    </row>
    <row r="124" spans="1:35" x14ac:dyDescent="0.3">
      <c r="A124" s="40"/>
      <c r="B124" s="33"/>
      <c r="C124" s="34"/>
      <c r="D124" s="20" t="s">
        <v>2</v>
      </c>
      <c r="E124" s="16">
        <v>1000</v>
      </c>
      <c r="F124" s="15">
        <v>1</v>
      </c>
      <c r="G124" s="15">
        <f>30+50</f>
        <v>80</v>
      </c>
      <c r="H124" s="30">
        <v>180</v>
      </c>
      <c r="I124" s="56">
        <v>-31.5</v>
      </c>
      <c r="J124" s="1">
        <f t="shared" ref="J124" si="368">G124+I124</f>
        <v>48.5</v>
      </c>
      <c r="K124" s="5">
        <v>262</v>
      </c>
      <c r="L124" s="2">
        <v>1</v>
      </c>
      <c r="M124" s="15">
        <f>30+50</f>
        <v>80</v>
      </c>
      <c r="N124" s="61">
        <v>352</v>
      </c>
      <c r="O124" s="56">
        <v>-36</v>
      </c>
      <c r="P124" s="1">
        <f t="shared" ref="P124" si="369">M124+O124</f>
        <v>44</v>
      </c>
      <c r="Q124" s="5">
        <v>435</v>
      </c>
      <c r="R124" s="2">
        <f t="shared" si="192"/>
        <v>0.17150000000000001</v>
      </c>
      <c r="S124" s="1">
        <f t="shared" si="193"/>
        <v>173</v>
      </c>
      <c r="T124" s="1">
        <v>343</v>
      </c>
      <c r="U124" s="1"/>
      <c r="V124" s="3">
        <f t="shared" ref="V124:V128" si="370">J124-M124</f>
        <v>-31.5</v>
      </c>
      <c r="W124" s="3">
        <f t="shared" ref="W124" si="371">10^(V124/20)</f>
        <v>2.6607250597988092E-2</v>
      </c>
      <c r="X124" s="1">
        <f t="shared" ref="X124" si="372">ABS((W124-1)/(W124+1))</f>
        <v>0.94816469378627577</v>
      </c>
      <c r="Y124" s="1">
        <f t="shared" ref="Y124:Y128" si="373">ABS(4/(1+(1/W124)+2))</f>
        <v>9.856163965500446E-2</v>
      </c>
      <c r="Z124" s="1">
        <f t="shared" ref="Z124:Z128" si="374">1-X124^2</f>
        <v>0.10098371345717794</v>
      </c>
      <c r="AA124" s="1"/>
      <c r="AB124" s="1"/>
      <c r="AC124" s="1">
        <f t="shared" ref="AC124" si="375">L124/I124</f>
        <v>-3.1746031746031744E-2</v>
      </c>
      <c r="AD124" s="1">
        <f t="shared" si="263"/>
        <v>1.0655737704918031</v>
      </c>
      <c r="AE124" s="1">
        <f t="shared" si="219"/>
        <v>0.13544746036011826</v>
      </c>
      <c r="AF124" s="1">
        <f t="shared" ref="AF124" si="376">ABS(1-ABS(AD124)^2)</f>
        <v>0.1354474603601179</v>
      </c>
      <c r="AG124" s="1"/>
      <c r="AH124" s="1"/>
      <c r="AI124" s="5"/>
    </row>
    <row r="125" spans="1:35" ht="15" thickBot="1" x14ac:dyDescent="0.35">
      <c r="A125" s="40"/>
      <c r="B125" s="33"/>
      <c r="C125" s="34"/>
      <c r="D125" s="21" t="s">
        <v>3</v>
      </c>
      <c r="E125" s="18">
        <v>1122</v>
      </c>
      <c r="F125" s="15"/>
      <c r="G125" s="15"/>
      <c r="H125" s="30"/>
      <c r="I125" s="56"/>
      <c r="J125" s="1"/>
      <c r="K125" s="5"/>
      <c r="L125" s="2"/>
      <c r="M125" s="15"/>
      <c r="N125" s="61"/>
      <c r="O125" s="56"/>
      <c r="P125" s="1"/>
      <c r="Q125" s="5"/>
      <c r="R125" s="2">
        <f t="shared" si="192"/>
        <v>0.15285204991087345</v>
      </c>
      <c r="S125" s="1">
        <f t="shared" si="193"/>
        <v>0</v>
      </c>
      <c r="T125" s="1">
        <v>343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5"/>
    </row>
    <row r="126" spans="1:35" x14ac:dyDescent="0.3">
      <c r="A126" s="40"/>
      <c r="B126" s="33" t="s">
        <v>3</v>
      </c>
      <c r="C126" s="34">
        <v>1420</v>
      </c>
      <c r="D126" s="13" t="s">
        <v>1</v>
      </c>
      <c r="E126" s="14">
        <v>1122</v>
      </c>
      <c r="F126" s="15" t="s">
        <v>35</v>
      </c>
      <c r="G126" s="15"/>
      <c r="H126" s="30"/>
      <c r="I126" s="56"/>
      <c r="J126" s="1"/>
      <c r="K126" s="5"/>
      <c r="L126" s="2"/>
      <c r="M126" s="15"/>
      <c r="N126" s="61"/>
      <c r="O126" s="56"/>
      <c r="P126" s="1"/>
      <c r="Q126" s="5"/>
      <c r="R126" s="2">
        <f t="shared" si="192"/>
        <v>0.15285204991087345</v>
      </c>
      <c r="S126" s="1">
        <f t="shared" si="193"/>
        <v>0</v>
      </c>
      <c r="T126" s="1">
        <v>343</v>
      </c>
      <c r="U126" s="1"/>
      <c r="V126" s="3"/>
      <c r="W126" s="3"/>
      <c r="X126" s="3"/>
      <c r="Y126" s="3"/>
      <c r="Z126" s="3"/>
      <c r="AA126" s="1"/>
      <c r="AB126" s="1"/>
      <c r="AC126" s="1"/>
      <c r="AD126" s="1"/>
      <c r="AE126" s="1"/>
      <c r="AF126" s="1"/>
      <c r="AG126" s="1"/>
      <c r="AH126" s="1"/>
      <c r="AI126" s="5"/>
    </row>
    <row r="127" spans="1:35" x14ac:dyDescent="0.3">
      <c r="A127" s="40"/>
      <c r="B127" s="33"/>
      <c r="C127" s="34"/>
      <c r="D127" s="15" t="s">
        <v>2</v>
      </c>
      <c r="E127" s="16">
        <v>1250</v>
      </c>
      <c r="F127" s="15">
        <v>-5</v>
      </c>
      <c r="G127" s="15">
        <f>25+50</f>
        <v>75</v>
      </c>
      <c r="H127" s="30">
        <v>182</v>
      </c>
      <c r="I127" s="56">
        <v>-48</v>
      </c>
      <c r="J127" s="1">
        <f t="shared" ref="J127" si="377">G127+I127</f>
        <v>27</v>
      </c>
      <c r="K127" s="5">
        <v>245</v>
      </c>
      <c r="L127" s="2">
        <v>-5</v>
      </c>
      <c r="M127" s="15">
        <f>25+50</f>
        <v>75</v>
      </c>
      <c r="N127" s="61">
        <v>316</v>
      </c>
      <c r="O127" s="56">
        <v>-36</v>
      </c>
      <c r="P127" s="1">
        <f t="shared" ref="P127" si="378">M127+O127</f>
        <v>39</v>
      </c>
      <c r="Q127" s="5">
        <v>382</v>
      </c>
      <c r="R127" s="2">
        <f t="shared" si="192"/>
        <v>0.13719999999999999</v>
      </c>
      <c r="S127" s="1">
        <f t="shared" si="193"/>
        <v>137</v>
      </c>
      <c r="T127" s="1">
        <v>343</v>
      </c>
      <c r="U127" s="1"/>
      <c r="V127" s="3">
        <f t="shared" ref="V127:V128" si="379">J127-M127</f>
        <v>-48</v>
      </c>
      <c r="W127" s="3">
        <f t="shared" ref="W127" si="380">10^(V127/20)</f>
        <v>3.9810717055349717E-3</v>
      </c>
      <c r="X127" s="1">
        <f t="shared" ref="X127" si="381">ABS((W127-1)/(W127+1))</f>
        <v>0.99206942876169546</v>
      </c>
      <c r="Y127" s="1">
        <f t="shared" ref="Y127:Y128" si="382">ABS(4/(1+(1/W127)+2))</f>
        <v>1.573634427728729E-2</v>
      </c>
      <c r="Z127" s="1">
        <f t="shared" ref="Z127:Z128" si="383">1-X127^2</f>
        <v>1.5798248516443292E-2</v>
      </c>
      <c r="AA127" s="1"/>
      <c r="AB127" s="1"/>
      <c r="AC127" s="1">
        <f t="shared" ref="AC127" si="384">L127/I127</f>
        <v>0.10416666666666667</v>
      </c>
      <c r="AD127" s="1">
        <f t="shared" si="272"/>
        <v>0.81132075471698106</v>
      </c>
      <c r="AE127" s="1">
        <f t="shared" si="228"/>
        <v>0.34175863296546816</v>
      </c>
      <c r="AF127" s="1">
        <f t="shared" ref="AF127" si="385">ABS(1-ABS(AD127)^2)</f>
        <v>0.34175863296546827</v>
      </c>
      <c r="AG127" s="1"/>
      <c r="AH127" s="1"/>
      <c r="AI127" s="5"/>
    </row>
    <row r="128" spans="1:35" ht="15" thickBot="1" x14ac:dyDescent="0.35">
      <c r="A128" s="41"/>
      <c r="B128" s="35"/>
      <c r="C128" s="36"/>
      <c r="D128" s="17" t="s">
        <v>3</v>
      </c>
      <c r="E128" s="18">
        <v>1413</v>
      </c>
      <c r="F128" s="15"/>
      <c r="G128" s="15"/>
      <c r="H128" s="30"/>
      <c r="I128" s="56"/>
      <c r="J128" s="1"/>
      <c r="K128" s="5"/>
      <c r="L128" s="2"/>
      <c r="M128" s="15"/>
      <c r="N128" s="61"/>
      <c r="O128" s="56"/>
      <c r="P128" s="1"/>
      <c r="Q128" s="5"/>
      <c r="R128" s="2">
        <f t="shared" si="192"/>
        <v>0.1213729653220099</v>
      </c>
      <c r="S128" s="1">
        <f t="shared" si="193"/>
        <v>0</v>
      </c>
      <c r="T128" s="1">
        <v>343</v>
      </c>
      <c r="U128" s="24"/>
      <c r="V128" s="1"/>
      <c r="W128" s="1"/>
      <c r="X128" s="1"/>
      <c r="Y128" s="1"/>
      <c r="Z128" s="1"/>
      <c r="AA128" s="65"/>
      <c r="AB128" s="65"/>
      <c r="AC128" s="1"/>
      <c r="AD128" s="1"/>
      <c r="AE128" s="1"/>
      <c r="AF128" s="1"/>
      <c r="AG128" s="24"/>
      <c r="AH128" s="24"/>
      <c r="AI128" s="7"/>
    </row>
    <row r="129" spans="1:35" ht="14.4" customHeight="1" x14ac:dyDescent="0.3">
      <c r="A129" s="39" t="s">
        <v>27</v>
      </c>
      <c r="B129" s="37" t="s">
        <v>1</v>
      </c>
      <c r="C129" s="38">
        <v>11</v>
      </c>
      <c r="D129" s="13" t="s">
        <v>1</v>
      </c>
      <c r="E129" s="14">
        <v>11.2</v>
      </c>
      <c r="F129" s="15"/>
      <c r="G129" s="15"/>
      <c r="H129" s="30"/>
      <c r="I129" s="54"/>
      <c r="J129" s="12"/>
      <c r="K129" s="55"/>
      <c r="L129" s="12"/>
      <c r="M129" s="3"/>
      <c r="N129" s="60"/>
      <c r="O129" s="54"/>
      <c r="P129" s="3"/>
      <c r="Q129" s="55"/>
      <c r="R129" s="12">
        <f>(343/E129)/2</f>
        <v>15.312500000000002</v>
      </c>
      <c r="S129" s="3">
        <f>Q129-K129</f>
        <v>0</v>
      </c>
      <c r="T129" s="1">
        <v>343</v>
      </c>
      <c r="U129" s="23"/>
      <c r="V129" s="3"/>
      <c r="W129" s="3"/>
      <c r="X129" s="3"/>
      <c r="Y129" s="3"/>
      <c r="Z129" s="3"/>
      <c r="AA129" s="3"/>
      <c r="AB129" s="3"/>
      <c r="AC129" s="1"/>
      <c r="AD129" s="1"/>
      <c r="AE129" s="1"/>
      <c r="AF129" s="1"/>
      <c r="AG129" s="23"/>
      <c r="AH129" s="23"/>
      <c r="AI129" s="4"/>
    </row>
    <row r="130" spans="1:35" x14ac:dyDescent="0.3">
      <c r="A130" s="40"/>
      <c r="B130" s="33"/>
      <c r="C130" s="34"/>
      <c r="D130" s="15" t="s">
        <v>2</v>
      </c>
      <c r="E130" s="16">
        <v>12.5</v>
      </c>
      <c r="F130" s="15"/>
      <c r="G130" s="15"/>
      <c r="H130" s="30"/>
      <c r="I130" s="56"/>
      <c r="J130" s="2"/>
      <c r="K130" s="5"/>
      <c r="L130" s="2"/>
      <c r="M130" s="1"/>
      <c r="N130" s="61"/>
      <c r="O130" s="56"/>
      <c r="P130" s="1"/>
      <c r="Q130" s="5"/>
      <c r="R130" s="2">
        <f t="shared" ref="R130:R191" si="386">(343/E130)/2</f>
        <v>13.72</v>
      </c>
      <c r="S130" s="1">
        <f t="shared" ref="S130:S191" si="387">Q130-K130</f>
        <v>0</v>
      </c>
      <c r="T130" s="1">
        <v>343</v>
      </c>
      <c r="U130" s="1"/>
      <c r="V130" s="1"/>
      <c r="W130" s="1"/>
      <c r="X130" s="1"/>
      <c r="Y130" s="1"/>
      <c r="Z130" s="1"/>
      <c r="AA130" s="1"/>
      <c r="AB130" s="1"/>
      <c r="AC130" s="1" t="e">
        <f t="shared" ref="AC130" si="388">L130/I130</f>
        <v>#DIV/0!</v>
      </c>
      <c r="AD130" s="1" t="e">
        <f t="shared" si="281"/>
        <v>#DIV/0!</v>
      </c>
      <c r="AE130" s="1" t="e">
        <f t="shared" si="237"/>
        <v>#DIV/0!</v>
      </c>
      <c r="AF130" s="1" t="e">
        <f t="shared" ref="AF130" si="389">ABS(1-ABS(AD130)^2)</f>
        <v>#DIV/0!</v>
      </c>
      <c r="AG130" s="1"/>
      <c r="AH130" s="1"/>
      <c r="AI130" s="5"/>
    </row>
    <row r="131" spans="1:35" ht="15" thickBot="1" x14ac:dyDescent="0.35">
      <c r="A131" s="40"/>
      <c r="B131" s="33"/>
      <c r="C131" s="34"/>
      <c r="D131" s="17" t="s">
        <v>3</v>
      </c>
      <c r="E131" s="18">
        <v>14.1</v>
      </c>
      <c r="F131" s="15"/>
      <c r="G131" s="15"/>
      <c r="H131" s="30"/>
      <c r="I131" s="56"/>
      <c r="J131" s="2"/>
      <c r="K131" s="5"/>
      <c r="L131" s="2"/>
      <c r="M131" s="1"/>
      <c r="N131" s="61"/>
      <c r="O131" s="56"/>
      <c r="P131" s="1"/>
      <c r="Q131" s="5"/>
      <c r="R131" s="2">
        <f t="shared" si="386"/>
        <v>12.163120567375886</v>
      </c>
      <c r="S131" s="1">
        <f t="shared" si="387"/>
        <v>0</v>
      </c>
      <c r="T131" s="1">
        <v>343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5"/>
    </row>
    <row r="132" spans="1:35" x14ac:dyDescent="0.3">
      <c r="A132" s="40"/>
      <c r="B132" s="33" t="s">
        <v>2</v>
      </c>
      <c r="C132" s="34">
        <v>16</v>
      </c>
      <c r="D132" s="13" t="s">
        <v>1</v>
      </c>
      <c r="E132" s="14">
        <v>14.1</v>
      </c>
      <c r="F132" s="15"/>
      <c r="G132" s="15"/>
      <c r="H132" s="30"/>
      <c r="I132" s="56"/>
      <c r="J132" s="1"/>
      <c r="K132" s="5"/>
      <c r="L132" s="2"/>
      <c r="M132" s="1"/>
      <c r="N132" s="61"/>
      <c r="O132" s="56"/>
      <c r="P132" s="1"/>
      <c r="Q132" s="5"/>
      <c r="R132" s="2">
        <f t="shared" si="386"/>
        <v>12.163120567375886</v>
      </c>
      <c r="S132" s="1">
        <f t="shared" si="387"/>
        <v>0</v>
      </c>
      <c r="T132" s="1">
        <v>343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5"/>
    </row>
    <row r="133" spans="1:35" x14ac:dyDescent="0.3">
      <c r="A133" s="40"/>
      <c r="B133" s="33"/>
      <c r="C133" s="34"/>
      <c r="D133" s="15" t="s">
        <v>2</v>
      </c>
      <c r="E133" s="16">
        <v>16</v>
      </c>
      <c r="F133" s="15"/>
      <c r="G133" s="15"/>
      <c r="H133" s="30"/>
      <c r="I133" s="56"/>
      <c r="J133" s="1"/>
      <c r="K133" s="5"/>
      <c r="L133" s="2"/>
      <c r="M133" s="1"/>
      <c r="N133" s="61"/>
      <c r="O133" s="56"/>
      <c r="P133" s="1"/>
      <c r="Q133" s="5"/>
      <c r="R133" s="2">
        <f t="shared" si="386"/>
        <v>10.71875</v>
      </c>
      <c r="S133" s="1">
        <f t="shared" si="387"/>
        <v>0</v>
      </c>
      <c r="T133" s="1">
        <v>343</v>
      </c>
      <c r="U133" s="1"/>
      <c r="V133" s="1"/>
      <c r="W133" s="1"/>
      <c r="X133" s="1"/>
      <c r="Y133" s="1"/>
      <c r="Z133" s="1"/>
      <c r="AA133" s="1"/>
      <c r="AB133" s="1"/>
      <c r="AC133" s="1" t="e">
        <f t="shared" ref="AC133" si="390">L133/I133</f>
        <v>#DIV/0!</v>
      </c>
      <c r="AD133" s="1" t="e">
        <f t="shared" si="290"/>
        <v>#DIV/0!</v>
      </c>
      <c r="AE133" s="1" t="e">
        <f t="shared" si="246"/>
        <v>#DIV/0!</v>
      </c>
      <c r="AF133" s="1" t="e">
        <f t="shared" ref="AF133" si="391">ABS(1-ABS(AD133)^2)</f>
        <v>#DIV/0!</v>
      </c>
      <c r="AG133" s="1"/>
      <c r="AH133" s="1"/>
      <c r="AI133" s="5"/>
    </row>
    <row r="134" spans="1:35" ht="15" thickBot="1" x14ac:dyDescent="0.35">
      <c r="A134" s="40"/>
      <c r="B134" s="33"/>
      <c r="C134" s="34"/>
      <c r="D134" s="17" t="s">
        <v>3</v>
      </c>
      <c r="E134" s="18">
        <v>17.8</v>
      </c>
      <c r="F134" s="15"/>
      <c r="G134" s="15"/>
      <c r="H134" s="30"/>
      <c r="I134" s="56"/>
      <c r="J134" s="1"/>
      <c r="K134" s="5"/>
      <c r="L134" s="2"/>
      <c r="M134" s="1"/>
      <c r="N134" s="61"/>
      <c r="O134" s="56"/>
      <c r="P134" s="1"/>
      <c r="Q134" s="5"/>
      <c r="R134" s="2">
        <f t="shared" si="386"/>
        <v>9.6348314606741567</v>
      </c>
      <c r="S134" s="1">
        <f t="shared" si="387"/>
        <v>0</v>
      </c>
      <c r="T134" s="1">
        <v>343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5"/>
    </row>
    <row r="135" spans="1:35" x14ac:dyDescent="0.3">
      <c r="A135" s="40"/>
      <c r="B135" s="33" t="s">
        <v>3</v>
      </c>
      <c r="C135" s="34">
        <v>22</v>
      </c>
      <c r="D135" s="13" t="s">
        <v>1</v>
      </c>
      <c r="E135" s="14">
        <v>17.8</v>
      </c>
      <c r="F135" s="15"/>
      <c r="G135" s="15"/>
      <c r="H135" s="30"/>
      <c r="I135" s="56"/>
      <c r="J135" s="1"/>
      <c r="K135" s="5"/>
      <c r="L135" s="2"/>
      <c r="M135" s="1"/>
      <c r="N135" s="61"/>
      <c r="O135" s="56"/>
      <c r="P135" s="1"/>
      <c r="Q135" s="5"/>
      <c r="R135" s="2">
        <f t="shared" si="386"/>
        <v>9.6348314606741567</v>
      </c>
      <c r="S135" s="1">
        <f t="shared" si="387"/>
        <v>0</v>
      </c>
      <c r="T135" s="1">
        <v>343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5"/>
    </row>
    <row r="136" spans="1:35" x14ac:dyDescent="0.3">
      <c r="A136" s="40"/>
      <c r="B136" s="33"/>
      <c r="C136" s="34"/>
      <c r="D136" s="15" t="s">
        <v>2</v>
      </c>
      <c r="E136" s="16">
        <v>20</v>
      </c>
      <c r="F136" s="15"/>
      <c r="G136" s="15"/>
      <c r="H136" s="30"/>
      <c r="I136" s="56"/>
      <c r="J136" s="1"/>
      <c r="K136" s="5"/>
      <c r="L136" s="2"/>
      <c r="M136" s="1"/>
      <c r="N136" s="61"/>
      <c r="O136" s="56"/>
      <c r="P136" s="1"/>
      <c r="Q136" s="5"/>
      <c r="R136" s="2">
        <f t="shared" si="386"/>
        <v>8.5749999999999993</v>
      </c>
      <c r="S136" s="1">
        <f t="shared" si="387"/>
        <v>0</v>
      </c>
      <c r="T136" s="1">
        <v>343</v>
      </c>
      <c r="U136" s="1"/>
      <c r="V136" s="1"/>
      <c r="W136" s="1"/>
      <c r="X136" s="1"/>
      <c r="Y136" s="1"/>
      <c r="Z136" s="1"/>
      <c r="AA136" s="1"/>
      <c r="AB136" s="1"/>
      <c r="AC136" s="1" t="e">
        <f t="shared" ref="AC136" si="392">L136/I136</f>
        <v>#DIV/0!</v>
      </c>
      <c r="AD136" s="1" t="e">
        <f t="shared" si="300"/>
        <v>#DIV/0!</v>
      </c>
      <c r="AE136" s="1" t="e">
        <f t="shared" si="255"/>
        <v>#DIV/0!</v>
      </c>
      <c r="AF136" s="1" t="e">
        <f t="shared" ref="AF136" si="393">ABS(1-ABS(AD136)^2)</f>
        <v>#DIV/0!</v>
      </c>
      <c r="AG136" s="1"/>
      <c r="AH136" s="1"/>
      <c r="AI136" s="5"/>
    </row>
    <row r="137" spans="1:35" ht="15" thickBot="1" x14ac:dyDescent="0.35">
      <c r="A137" s="40"/>
      <c r="B137" s="35"/>
      <c r="C137" s="36"/>
      <c r="D137" s="17" t="s">
        <v>3</v>
      </c>
      <c r="E137" s="18">
        <v>22.4</v>
      </c>
      <c r="F137" s="15"/>
      <c r="G137" s="15"/>
      <c r="H137" s="30"/>
      <c r="I137" s="56"/>
      <c r="J137" s="1"/>
      <c r="K137" s="5"/>
      <c r="L137" s="2"/>
      <c r="M137" s="1"/>
      <c r="N137" s="61"/>
      <c r="O137" s="56"/>
      <c r="P137" s="1"/>
      <c r="Q137" s="5"/>
      <c r="R137" s="2">
        <f t="shared" si="386"/>
        <v>7.6562500000000009</v>
      </c>
      <c r="S137" s="1">
        <f t="shared" si="387"/>
        <v>0</v>
      </c>
      <c r="T137" s="1">
        <v>343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5"/>
    </row>
    <row r="138" spans="1:35" x14ac:dyDescent="0.3">
      <c r="A138" s="40"/>
      <c r="B138" s="37" t="s">
        <v>1</v>
      </c>
      <c r="C138" s="38">
        <v>22</v>
      </c>
      <c r="D138" s="19" t="s">
        <v>1</v>
      </c>
      <c r="E138" s="14">
        <v>22.4</v>
      </c>
      <c r="F138" s="15"/>
      <c r="G138" s="15"/>
      <c r="H138" s="30"/>
      <c r="I138" s="56"/>
      <c r="J138" s="1"/>
      <c r="K138" s="5"/>
      <c r="L138" s="2"/>
      <c r="M138" s="1"/>
      <c r="N138" s="61"/>
      <c r="O138" s="56"/>
      <c r="P138" s="1"/>
      <c r="Q138" s="5"/>
      <c r="R138" s="2">
        <f t="shared" si="386"/>
        <v>7.6562500000000009</v>
      </c>
      <c r="S138" s="1">
        <f t="shared" si="387"/>
        <v>0</v>
      </c>
      <c r="T138" s="1">
        <v>343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5"/>
    </row>
    <row r="139" spans="1:35" x14ac:dyDescent="0.3">
      <c r="A139" s="40"/>
      <c r="B139" s="33"/>
      <c r="C139" s="34"/>
      <c r="D139" s="20" t="s">
        <v>2</v>
      </c>
      <c r="E139" s="16">
        <v>25</v>
      </c>
      <c r="F139" s="15"/>
      <c r="G139" s="15"/>
      <c r="H139" s="30"/>
      <c r="I139" s="56"/>
      <c r="J139" s="1"/>
      <c r="K139" s="5"/>
      <c r="L139" s="2"/>
      <c r="M139" s="1"/>
      <c r="N139" s="61"/>
      <c r="O139" s="56"/>
      <c r="P139" s="1"/>
      <c r="Q139" s="5"/>
      <c r="R139" s="2">
        <f t="shared" si="386"/>
        <v>6.86</v>
      </c>
      <c r="S139" s="1">
        <f t="shared" si="387"/>
        <v>0</v>
      </c>
      <c r="T139" s="1">
        <v>343</v>
      </c>
      <c r="U139" s="1"/>
      <c r="V139" s="1"/>
      <c r="W139" s="1"/>
      <c r="X139" s="1"/>
      <c r="Y139" s="1"/>
      <c r="Z139" s="1"/>
      <c r="AA139" s="1"/>
      <c r="AB139" s="1"/>
      <c r="AC139" s="1" t="e">
        <f t="shared" ref="AC139" si="394">L139/I139</f>
        <v>#DIV/0!</v>
      </c>
      <c r="AD139" s="1" t="e">
        <f t="shared" ref="AD139" si="395">ABS((AC139-1)/(AC139+1))</f>
        <v>#DIV/0!</v>
      </c>
      <c r="AE139" s="1" t="e">
        <f t="shared" si="264"/>
        <v>#DIV/0!</v>
      </c>
      <c r="AF139" s="1" t="e">
        <f t="shared" ref="AF139" si="396">ABS(1-ABS(AD139)^2)</f>
        <v>#DIV/0!</v>
      </c>
      <c r="AG139" s="1"/>
      <c r="AH139" s="1"/>
      <c r="AI139" s="5"/>
    </row>
    <row r="140" spans="1:35" ht="15" thickBot="1" x14ac:dyDescent="0.35">
      <c r="A140" s="40"/>
      <c r="B140" s="33"/>
      <c r="C140" s="34"/>
      <c r="D140" s="21" t="s">
        <v>3</v>
      </c>
      <c r="E140" s="18">
        <v>28.2</v>
      </c>
      <c r="F140" s="15"/>
      <c r="G140" s="15"/>
      <c r="H140" s="30"/>
      <c r="I140" s="56"/>
      <c r="J140" s="1"/>
      <c r="K140" s="5"/>
      <c r="L140" s="2"/>
      <c r="M140" s="1"/>
      <c r="N140" s="61"/>
      <c r="O140" s="56"/>
      <c r="P140" s="1"/>
      <c r="Q140" s="5"/>
      <c r="R140" s="2">
        <f t="shared" si="386"/>
        <v>6.081560283687943</v>
      </c>
      <c r="S140" s="1">
        <f t="shared" si="387"/>
        <v>0</v>
      </c>
      <c r="T140" s="1">
        <v>343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5"/>
    </row>
    <row r="141" spans="1:35" x14ac:dyDescent="0.3">
      <c r="A141" s="40"/>
      <c r="B141" s="33" t="s">
        <v>2</v>
      </c>
      <c r="C141" s="34">
        <v>31.5</v>
      </c>
      <c r="D141" s="19" t="s">
        <v>1</v>
      </c>
      <c r="E141" s="14">
        <v>28.2</v>
      </c>
      <c r="F141" s="15"/>
      <c r="G141" s="15"/>
      <c r="H141" s="30"/>
      <c r="I141" s="56"/>
      <c r="J141" s="1"/>
      <c r="K141" s="5"/>
      <c r="L141" s="2"/>
      <c r="M141" s="1"/>
      <c r="N141" s="61"/>
      <c r="O141" s="56"/>
      <c r="P141" s="1"/>
      <c r="Q141" s="5"/>
      <c r="R141" s="2">
        <f t="shared" si="386"/>
        <v>6.081560283687943</v>
      </c>
      <c r="S141" s="1">
        <f t="shared" si="387"/>
        <v>0</v>
      </c>
      <c r="T141" s="1">
        <v>343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5"/>
    </row>
    <row r="142" spans="1:35" x14ac:dyDescent="0.3">
      <c r="A142" s="40"/>
      <c r="B142" s="33"/>
      <c r="C142" s="34"/>
      <c r="D142" s="20" t="s">
        <v>2</v>
      </c>
      <c r="E142" s="16">
        <v>31.5</v>
      </c>
      <c r="F142" s="15"/>
      <c r="G142" s="15"/>
      <c r="H142" s="30"/>
      <c r="I142" s="56"/>
      <c r="J142" s="1"/>
      <c r="K142" s="5"/>
      <c r="L142" s="2"/>
      <c r="M142" s="1"/>
      <c r="N142" s="61"/>
      <c r="O142" s="56"/>
      <c r="P142" s="1"/>
      <c r="Q142" s="5"/>
      <c r="R142" s="2">
        <f t="shared" si="386"/>
        <v>5.4444444444444446</v>
      </c>
      <c r="S142" s="1">
        <f t="shared" si="387"/>
        <v>0</v>
      </c>
      <c r="T142" s="1">
        <v>343</v>
      </c>
      <c r="U142" s="1"/>
      <c r="V142" s="1"/>
      <c r="W142" s="1"/>
      <c r="X142" s="1"/>
      <c r="Y142" s="1"/>
      <c r="Z142" s="1"/>
      <c r="AA142" s="1"/>
      <c r="AB142" s="1"/>
      <c r="AC142" s="1" t="e">
        <f t="shared" ref="AC142" si="397">L142/I142</f>
        <v>#DIV/0!</v>
      </c>
      <c r="AD142" s="1" t="e">
        <f t="shared" ref="AD142" si="398">ABS((AC142-1)/(AC142+1))</f>
        <v>#DIV/0!</v>
      </c>
      <c r="AE142" s="1" t="e">
        <f t="shared" si="273"/>
        <v>#DIV/0!</v>
      </c>
      <c r="AF142" s="1" t="e">
        <f t="shared" ref="AF142" si="399">ABS(1-ABS(AD142)^2)</f>
        <v>#DIV/0!</v>
      </c>
      <c r="AG142" s="1"/>
      <c r="AH142" s="1"/>
      <c r="AI142" s="5"/>
    </row>
    <row r="143" spans="1:35" ht="15" thickBot="1" x14ac:dyDescent="0.35">
      <c r="A143" s="40"/>
      <c r="B143" s="33"/>
      <c r="C143" s="34"/>
      <c r="D143" s="21" t="s">
        <v>3</v>
      </c>
      <c r="E143" s="18">
        <v>35.5</v>
      </c>
      <c r="F143" s="15"/>
      <c r="G143" s="15"/>
      <c r="H143" s="30"/>
      <c r="I143" s="56"/>
      <c r="J143" s="1"/>
      <c r="K143" s="5"/>
      <c r="L143" s="2"/>
      <c r="M143" s="1"/>
      <c r="N143" s="61"/>
      <c r="O143" s="56"/>
      <c r="P143" s="1"/>
      <c r="Q143" s="5"/>
      <c r="R143" s="2">
        <f t="shared" si="386"/>
        <v>4.830985915492958</v>
      </c>
      <c r="S143" s="1">
        <f t="shared" si="387"/>
        <v>0</v>
      </c>
      <c r="T143" s="1">
        <v>343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5"/>
    </row>
    <row r="144" spans="1:35" x14ac:dyDescent="0.3">
      <c r="A144" s="40"/>
      <c r="B144" s="33" t="s">
        <v>3</v>
      </c>
      <c r="C144" s="34">
        <v>44</v>
      </c>
      <c r="D144" s="19" t="s">
        <v>1</v>
      </c>
      <c r="E144" s="14">
        <v>35.5</v>
      </c>
      <c r="F144" s="15"/>
      <c r="G144" s="15"/>
      <c r="H144" s="30"/>
      <c r="I144" s="56"/>
      <c r="J144" s="1"/>
      <c r="K144" s="5"/>
      <c r="L144" s="2"/>
      <c r="M144" s="1"/>
      <c r="N144" s="61"/>
      <c r="O144" s="56"/>
      <c r="P144" s="1"/>
      <c r="Q144" s="5"/>
      <c r="R144" s="2">
        <f t="shared" si="386"/>
        <v>4.830985915492958</v>
      </c>
      <c r="S144" s="1">
        <f t="shared" si="387"/>
        <v>0</v>
      </c>
      <c r="T144" s="1">
        <v>343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5"/>
    </row>
    <row r="145" spans="1:35" x14ac:dyDescent="0.3">
      <c r="A145" s="40"/>
      <c r="B145" s="33"/>
      <c r="C145" s="34"/>
      <c r="D145" s="20" t="s">
        <v>2</v>
      </c>
      <c r="E145" s="16">
        <v>40</v>
      </c>
      <c r="F145" s="15"/>
      <c r="G145" s="15"/>
      <c r="H145" s="30"/>
      <c r="I145" s="56"/>
      <c r="J145" s="1"/>
      <c r="K145" s="5"/>
      <c r="L145" s="2"/>
      <c r="M145" s="1"/>
      <c r="N145" s="61"/>
      <c r="O145" s="56"/>
      <c r="P145" s="1"/>
      <c r="Q145" s="5"/>
      <c r="R145" s="2">
        <f t="shared" si="386"/>
        <v>4.2874999999999996</v>
      </c>
      <c r="S145" s="1">
        <f t="shared" si="387"/>
        <v>0</v>
      </c>
      <c r="T145" s="1">
        <v>343</v>
      </c>
      <c r="U145" s="1"/>
      <c r="V145" s="1"/>
      <c r="W145" s="1"/>
      <c r="X145" s="1"/>
      <c r="Y145" s="1"/>
      <c r="Z145" s="1"/>
      <c r="AA145" s="1"/>
      <c r="AB145" s="1"/>
      <c r="AC145" s="1" t="e">
        <f t="shared" ref="AC145" si="400">L145/I145</f>
        <v>#DIV/0!</v>
      </c>
      <c r="AD145" s="1" t="e">
        <f t="shared" ref="AD145" si="401">ABS((AC145-1)/(AC145+1))</f>
        <v>#DIV/0!</v>
      </c>
      <c r="AE145" s="1" t="e">
        <f t="shared" si="282"/>
        <v>#DIV/0!</v>
      </c>
      <c r="AF145" s="1" t="e">
        <f t="shared" ref="AF145" si="402">ABS(1-ABS(AD145)^2)</f>
        <v>#DIV/0!</v>
      </c>
      <c r="AG145" s="1"/>
      <c r="AH145" s="1"/>
      <c r="AI145" s="5"/>
    </row>
    <row r="146" spans="1:35" ht="15" thickBot="1" x14ac:dyDescent="0.35">
      <c r="A146" s="40"/>
      <c r="B146" s="35"/>
      <c r="C146" s="36"/>
      <c r="D146" s="21" t="s">
        <v>3</v>
      </c>
      <c r="E146" s="18">
        <v>44.7</v>
      </c>
      <c r="F146" s="15"/>
      <c r="G146" s="15"/>
      <c r="H146" s="30"/>
      <c r="I146" s="56"/>
      <c r="J146" s="1"/>
      <c r="K146" s="5"/>
      <c r="L146" s="2"/>
      <c r="M146" s="1"/>
      <c r="N146" s="61"/>
      <c r="O146" s="56"/>
      <c r="P146" s="1"/>
      <c r="Q146" s="5"/>
      <c r="R146" s="2">
        <f t="shared" si="386"/>
        <v>3.8366890380313197</v>
      </c>
      <c r="S146" s="1">
        <f t="shared" si="387"/>
        <v>0</v>
      </c>
      <c r="T146" s="1">
        <v>343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5"/>
    </row>
    <row r="147" spans="1:35" x14ac:dyDescent="0.3">
      <c r="A147" s="40"/>
      <c r="B147" s="37" t="s">
        <v>1</v>
      </c>
      <c r="C147" s="38">
        <v>44</v>
      </c>
      <c r="D147" s="19" t="s">
        <v>1</v>
      </c>
      <c r="E147" s="14">
        <v>44.7</v>
      </c>
      <c r="F147" s="15"/>
      <c r="G147" s="15"/>
      <c r="H147" s="30"/>
      <c r="I147" s="56"/>
      <c r="J147" s="1"/>
      <c r="K147" s="5"/>
      <c r="L147" s="2"/>
      <c r="M147" s="1"/>
      <c r="N147" s="61"/>
      <c r="O147" s="56"/>
      <c r="P147" s="1"/>
      <c r="Q147" s="5"/>
      <c r="R147" s="2">
        <f t="shared" si="386"/>
        <v>3.8366890380313197</v>
      </c>
      <c r="S147" s="1">
        <f t="shared" si="387"/>
        <v>0</v>
      </c>
      <c r="T147" s="1">
        <v>343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5"/>
    </row>
    <row r="148" spans="1:35" x14ac:dyDescent="0.3">
      <c r="A148" s="40"/>
      <c r="B148" s="33"/>
      <c r="C148" s="34"/>
      <c r="D148" s="20" t="s">
        <v>2</v>
      </c>
      <c r="E148" s="16">
        <v>50</v>
      </c>
      <c r="F148" s="15"/>
      <c r="G148" s="15"/>
      <c r="H148" s="30"/>
      <c r="I148" s="56"/>
      <c r="J148" s="1"/>
      <c r="K148" s="5"/>
      <c r="L148" s="2"/>
      <c r="M148" s="1"/>
      <c r="N148" s="61"/>
      <c r="O148" s="56"/>
      <c r="P148" s="1"/>
      <c r="Q148" s="5"/>
      <c r="R148" s="2">
        <f t="shared" si="386"/>
        <v>3.43</v>
      </c>
      <c r="S148" s="1">
        <f t="shared" si="387"/>
        <v>0</v>
      </c>
      <c r="T148" s="1">
        <v>343</v>
      </c>
      <c r="U148" s="1"/>
      <c r="V148" s="1"/>
      <c r="W148" s="1"/>
      <c r="X148" s="1"/>
      <c r="Y148" s="1"/>
      <c r="Z148" s="1"/>
      <c r="AA148" s="1"/>
      <c r="AB148" s="1"/>
      <c r="AC148" s="1" t="e">
        <f t="shared" ref="AC148" si="403">L148/I148</f>
        <v>#DIV/0!</v>
      </c>
      <c r="AD148" s="1" t="e">
        <f t="shared" ref="AD148" si="404">ABS((AC148-1)/(AC148+1))</f>
        <v>#DIV/0!</v>
      </c>
      <c r="AE148" s="1" t="e">
        <f t="shared" si="291"/>
        <v>#DIV/0!</v>
      </c>
      <c r="AF148" s="1" t="e">
        <f t="shared" ref="AF148" si="405">ABS(1-ABS(AD148)^2)</f>
        <v>#DIV/0!</v>
      </c>
      <c r="AG148" s="1"/>
      <c r="AH148" s="1"/>
      <c r="AI148" s="5"/>
    </row>
    <row r="149" spans="1:35" ht="15" thickBot="1" x14ac:dyDescent="0.35">
      <c r="A149" s="40"/>
      <c r="B149" s="33"/>
      <c r="C149" s="34"/>
      <c r="D149" s="21" t="s">
        <v>3</v>
      </c>
      <c r="E149" s="18">
        <v>56.2</v>
      </c>
      <c r="F149" s="15"/>
      <c r="G149" s="15"/>
      <c r="H149" s="30"/>
      <c r="I149" s="56"/>
      <c r="J149" s="1"/>
      <c r="K149" s="5"/>
      <c r="L149" s="2"/>
      <c r="M149" s="1"/>
      <c r="N149" s="61"/>
      <c r="O149" s="56"/>
      <c r="P149" s="1"/>
      <c r="Q149" s="5"/>
      <c r="R149" s="2">
        <f t="shared" si="386"/>
        <v>3.0516014234875444</v>
      </c>
      <c r="S149" s="1">
        <f t="shared" si="387"/>
        <v>0</v>
      </c>
      <c r="T149" s="1">
        <v>343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5"/>
    </row>
    <row r="150" spans="1:35" x14ac:dyDescent="0.3">
      <c r="A150" s="40"/>
      <c r="B150" s="33" t="s">
        <v>2</v>
      </c>
      <c r="C150" s="34">
        <v>63</v>
      </c>
      <c r="D150" s="19" t="s">
        <v>1</v>
      </c>
      <c r="E150" s="14">
        <v>56.2</v>
      </c>
      <c r="F150" s="15"/>
      <c r="G150" s="15"/>
      <c r="H150" s="30"/>
      <c r="I150" s="56"/>
      <c r="J150" s="1"/>
      <c r="K150" s="5"/>
      <c r="L150" s="2"/>
      <c r="M150" s="1"/>
      <c r="N150" s="61"/>
      <c r="O150" s="56"/>
      <c r="P150" s="1"/>
      <c r="Q150" s="5"/>
      <c r="R150" s="2">
        <f t="shared" si="386"/>
        <v>3.0516014234875444</v>
      </c>
      <c r="S150" s="1">
        <f t="shared" si="387"/>
        <v>0</v>
      </c>
      <c r="T150" s="1">
        <v>343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5"/>
    </row>
    <row r="151" spans="1:35" x14ac:dyDescent="0.3">
      <c r="A151" s="40"/>
      <c r="B151" s="33"/>
      <c r="C151" s="34"/>
      <c r="D151" s="20" t="s">
        <v>2</v>
      </c>
      <c r="E151" s="16">
        <v>63</v>
      </c>
      <c r="F151" s="15"/>
      <c r="G151" s="15"/>
      <c r="H151" s="30"/>
      <c r="I151" s="56"/>
      <c r="J151" s="1"/>
      <c r="K151" s="5"/>
      <c r="L151" s="2"/>
      <c r="M151" s="1"/>
      <c r="N151" s="61"/>
      <c r="O151" s="56"/>
      <c r="P151" s="1"/>
      <c r="Q151" s="5"/>
      <c r="R151" s="2">
        <f t="shared" si="386"/>
        <v>2.7222222222222223</v>
      </c>
      <c r="S151" s="1">
        <f t="shared" si="387"/>
        <v>0</v>
      </c>
      <c r="T151" s="1">
        <v>343</v>
      </c>
      <c r="U151" s="1"/>
      <c r="V151" s="1"/>
      <c r="W151" s="1"/>
      <c r="X151" s="1"/>
      <c r="Y151" s="1"/>
      <c r="Z151" s="1"/>
      <c r="AA151" s="1"/>
      <c r="AB151" s="1"/>
      <c r="AC151" s="1" t="e">
        <f t="shared" ref="AC151" si="406">L151/I151</f>
        <v>#DIV/0!</v>
      </c>
      <c r="AD151" s="1" t="e">
        <f t="shared" ref="AD151:AD187" si="407">ABS((AC151-1)/(AC151+1))</f>
        <v>#DIV/0!</v>
      </c>
      <c r="AE151" s="1" t="e">
        <f t="shared" si="301"/>
        <v>#DIV/0!</v>
      </c>
      <c r="AF151" s="1" t="e">
        <f t="shared" ref="AF151" si="408">ABS(1-ABS(AD151)^2)</f>
        <v>#DIV/0!</v>
      </c>
      <c r="AG151" s="1"/>
      <c r="AH151" s="1"/>
      <c r="AI151" s="5"/>
    </row>
    <row r="152" spans="1:35" ht="15" thickBot="1" x14ac:dyDescent="0.35">
      <c r="A152" s="40"/>
      <c r="B152" s="33"/>
      <c r="C152" s="34"/>
      <c r="D152" s="21" t="s">
        <v>3</v>
      </c>
      <c r="E152" s="18">
        <v>70.8</v>
      </c>
      <c r="F152" s="15"/>
      <c r="G152" s="15"/>
      <c r="H152" s="30"/>
      <c r="I152" s="56"/>
      <c r="J152" s="1"/>
      <c r="K152" s="5"/>
      <c r="L152" s="2"/>
      <c r="M152" s="1"/>
      <c r="N152" s="61"/>
      <c r="O152" s="56"/>
      <c r="P152" s="1"/>
      <c r="Q152" s="5"/>
      <c r="R152" s="2">
        <f t="shared" si="386"/>
        <v>2.4223163841807911</v>
      </c>
      <c r="S152" s="1">
        <f t="shared" si="387"/>
        <v>0</v>
      </c>
      <c r="T152" s="1">
        <v>343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5"/>
    </row>
    <row r="153" spans="1:35" x14ac:dyDescent="0.3">
      <c r="A153" s="40"/>
      <c r="B153" s="33" t="s">
        <v>3</v>
      </c>
      <c r="C153" s="34">
        <v>88</v>
      </c>
      <c r="D153" s="19" t="s">
        <v>1</v>
      </c>
      <c r="E153" s="14">
        <v>70.8</v>
      </c>
      <c r="F153" s="15"/>
      <c r="G153" s="15"/>
      <c r="H153" s="30"/>
      <c r="I153" s="56"/>
      <c r="J153" s="1"/>
      <c r="K153" s="5"/>
      <c r="L153" s="2"/>
      <c r="M153" s="1"/>
      <c r="N153" s="61"/>
      <c r="O153" s="56"/>
      <c r="P153" s="1"/>
      <c r="Q153" s="5"/>
      <c r="R153" s="2">
        <f t="shared" si="386"/>
        <v>2.4223163841807911</v>
      </c>
      <c r="S153" s="1">
        <f t="shared" si="387"/>
        <v>0</v>
      </c>
      <c r="T153" s="1">
        <v>343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5"/>
    </row>
    <row r="154" spans="1:35" x14ac:dyDescent="0.3">
      <c r="A154" s="40"/>
      <c r="B154" s="33"/>
      <c r="C154" s="34"/>
      <c r="D154" s="20" t="s">
        <v>2</v>
      </c>
      <c r="E154" s="16">
        <v>80</v>
      </c>
      <c r="F154" s="15"/>
      <c r="G154" s="15"/>
      <c r="H154" s="30"/>
      <c r="I154" s="56"/>
      <c r="J154" s="1"/>
      <c r="K154" s="5"/>
      <c r="L154" s="2"/>
      <c r="M154" s="1"/>
      <c r="N154" s="61"/>
      <c r="O154" s="56"/>
      <c r="P154" s="1"/>
      <c r="Q154" s="5"/>
      <c r="R154" s="2">
        <f t="shared" si="386"/>
        <v>2.1437499999999998</v>
      </c>
      <c r="S154" s="1">
        <f t="shared" si="387"/>
        <v>0</v>
      </c>
      <c r="T154" s="1">
        <v>343</v>
      </c>
      <c r="U154" s="1"/>
      <c r="V154" s="1"/>
      <c r="W154" s="1"/>
      <c r="X154" s="1"/>
      <c r="Y154" s="1"/>
      <c r="Z154" s="1"/>
      <c r="AA154" s="1"/>
      <c r="AB154" s="1"/>
      <c r="AC154" s="1" t="e">
        <f t="shared" ref="AC154" si="409">L154/I154</f>
        <v>#DIV/0!</v>
      </c>
      <c r="AD154" s="1" t="e">
        <f t="shared" ref="AD154:AD190" si="410">ABS((AC154-1)/(AC154+1))</f>
        <v>#DIV/0!</v>
      </c>
      <c r="AE154" s="1" t="e">
        <f t="shared" si="311"/>
        <v>#DIV/0!</v>
      </c>
      <c r="AF154" s="1" t="e">
        <f t="shared" ref="AF154" si="411">ABS(1-ABS(AD154)^2)</f>
        <v>#DIV/0!</v>
      </c>
      <c r="AG154" s="1"/>
      <c r="AH154" s="1"/>
      <c r="AI154" s="5"/>
    </row>
    <row r="155" spans="1:35" ht="15" thickBot="1" x14ac:dyDescent="0.35">
      <c r="A155" s="40"/>
      <c r="B155" s="35"/>
      <c r="C155" s="36"/>
      <c r="D155" s="21" t="s">
        <v>3</v>
      </c>
      <c r="E155" s="18">
        <v>89.1</v>
      </c>
      <c r="F155" s="15"/>
      <c r="G155" s="15"/>
      <c r="H155" s="30"/>
      <c r="I155" s="56"/>
      <c r="J155" s="1"/>
      <c r="K155" s="5"/>
      <c r="L155" s="2"/>
      <c r="M155" s="1"/>
      <c r="N155" s="61"/>
      <c r="O155" s="56"/>
      <c r="P155" s="1"/>
      <c r="Q155" s="5"/>
      <c r="R155" s="2">
        <f t="shared" si="386"/>
        <v>1.9248035914702584</v>
      </c>
      <c r="S155" s="1">
        <f t="shared" si="387"/>
        <v>0</v>
      </c>
      <c r="T155" s="1">
        <v>343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5"/>
    </row>
    <row r="156" spans="1:35" x14ac:dyDescent="0.3">
      <c r="A156" s="40"/>
      <c r="B156" s="37" t="s">
        <v>1</v>
      </c>
      <c r="C156" s="38">
        <v>88</v>
      </c>
      <c r="D156" s="19" t="s">
        <v>1</v>
      </c>
      <c r="E156" s="14">
        <v>89.1</v>
      </c>
      <c r="F156" s="15"/>
      <c r="G156" s="15"/>
      <c r="H156" s="30"/>
      <c r="I156" s="56"/>
      <c r="J156" s="1"/>
      <c r="K156" s="5"/>
      <c r="L156" s="2"/>
      <c r="M156" s="1"/>
      <c r="N156" s="61"/>
      <c r="O156" s="56"/>
      <c r="P156" s="1"/>
      <c r="Q156" s="5"/>
      <c r="R156" s="2">
        <f t="shared" si="386"/>
        <v>1.9248035914702584</v>
      </c>
      <c r="S156" s="1">
        <f t="shared" si="387"/>
        <v>0</v>
      </c>
      <c r="T156" s="1">
        <v>343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5"/>
    </row>
    <row r="157" spans="1:35" x14ac:dyDescent="0.3">
      <c r="A157" s="40"/>
      <c r="B157" s="33"/>
      <c r="C157" s="34"/>
      <c r="D157" s="20" t="s">
        <v>2</v>
      </c>
      <c r="E157" s="16">
        <v>100</v>
      </c>
      <c r="F157" s="15"/>
      <c r="G157" s="15"/>
      <c r="H157" s="30"/>
      <c r="I157" s="56"/>
      <c r="J157" s="1"/>
      <c r="K157" s="5"/>
      <c r="L157" s="2"/>
      <c r="M157" s="1"/>
      <c r="N157" s="61"/>
      <c r="O157" s="56"/>
      <c r="P157" s="1"/>
      <c r="Q157" s="5"/>
      <c r="R157" s="2">
        <f t="shared" si="386"/>
        <v>1.7150000000000001</v>
      </c>
      <c r="S157" s="1">
        <f t="shared" si="387"/>
        <v>0</v>
      </c>
      <c r="T157" s="1">
        <v>343</v>
      </c>
      <c r="U157" s="1"/>
      <c r="V157" s="1"/>
      <c r="W157" s="1"/>
      <c r="X157" s="1"/>
      <c r="Y157" s="1"/>
      <c r="Z157" s="1"/>
      <c r="AA157" s="1"/>
      <c r="AB157" s="1"/>
      <c r="AC157" s="1" t="e">
        <f t="shared" ref="AC157" si="412">L157/I157</f>
        <v>#DIV/0!</v>
      </c>
      <c r="AD157" s="1" t="e">
        <f t="shared" ref="AD157:AD193" si="413">ABS((AC157-1)/(AC157+1))</f>
        <v>#DIV/0!</v>
      </c>
      <c r="AE157" s="1" t="e">
        <f t="shared" ref="AE157" si="414">ABS(4/(AC157+(1/AC157)+2))</f>
        <v>#DIV/0!</v>
      </c>
      <c r="AF157" s="1" t="e">
        <f t="shared" ref="AF157" si="415">ABS(1-ABS(AD157)^2)</f>
        <v>#DIV/0!</v>
      </c>
      <c r="AG157" s="1"/>
      <c r="AH157" s="1"/>
      <c r="AI157" s="5"/>
    </row>
    <row r="158" spans="1:35" ht="15" thickBot="1" x14ac:dyDescent="0.35">
      <c r="A158" s="40"/>
      <c r="B158" s="33"/>
      <c r="C158" s="34"/>
      <c r="D158" s="21" t="s">
        <v>3</v>
      </c>
      <c r="E158" s="18">
        <v>112</v>
      </c>
      <c r="F158" s="15"/>
      <c r="G158" s="15"/>
      <c r="H158" s="30"/>
      <c r="I158" s="56"/>
      <c r="J158" s="1"/>
      <c r="K158" s="5"/>
      <c r="L158" s="2"/>
      <c r="M158" s="1"/>
      <c r="N158" s="61"/>
      <c r="O158" s="56"/>
      <c r="P158" s="1"/>
      <c r="Q158" s="5"/>
      <c r="R158" s="2">
        <f t="shared" si="386"/>
        <v>1.53125</v>
      </c>
      <c r="S158" s="1">
        <f t="shared" si="387"/>
        <v>0</v>
      </c>
      <c r="T158" s="1">
        <v>343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5"/>
    </row>
    <row r="159" spans="1:35" x14ac:dyDescent="0.3">
      <c r="A159" s="40"/>
      <c r="B159" s="33" t="s">
        <v>2</v>
      </c>
      <c r="C159" s="34">
        <v>125</v>
      </c>
      <c r="D159" s="19" t="s">
        <v>1</v>
      </c>
      <c r="E159" s="14">
        <v>112</v>
      </c>
      <c r="F159" s="15" t="s">
        <v>34</v>
      </c>
      <c r="G159" s="15"/>
      <c r="H159" s="30"/>
      <c r="I159" s="56"/>
      <c r="J159" s="1"/>
      <c r="K159" s="5"/>
      <c r="L159" s="2"/>
      <c r="M159" s="1"/>
      <c r="N159" s="61"/>
      <c r="O159" s="56"/>
      <c r="P159" s="1"/>
      <c r="Q159" s="5"/>
      <c r="R159" s="2">
        <f t="shared" si="386"/>
        <v>1.53125</v>
      </c>
      <c r="S159" s="1">
        <f t="shared" si="387"/>
        <v>0</v>
      </c>
      <c r="T159" s="1">
        <v>343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5"/>
    </row>
    <row r="160" spans="1:35" x14ac:dyDescent="0.3">
      <c r="A160" s="40"/>
      <c r="B160" s="33"/>
      <c r="C160" s="34"/>
      <c r="D160" s="20" t="s">
        <v>2</v>
      </c>
      <c r="E160" s="16">
        <v>125</v>
      </c>
      <c r="F160" s="15">
        <v>1</v>
      </c>
      <c r="G160" s="15"/>
      <c r="H160" s="30">
        <v>179</v>
      </c>
      <c r="I160" s="56">
        <v>-18</v>
      </c>
      <c r="J160" s="1">
        <f t="shared" ref="J160" si="416">G160+I160</f>
        <v>-18</v>
      </c>
      <c r="K160" s="5">
        <v>859</v>
      </c>
      <c r="L160" s="2"/>
      <c r="M160" s="1"/>
      <c r="N160" s="61"/>
      <c r="O160" s="56"/>
      <c r="P160" s="1"/>
      <c r="Q160" s="5"/>
      <c r="R160" s="2">
        <f t="shared" si="386"/>
        <v>1.3720000000000001</v>
      </c>
      <c r="S160" s="1">
        <f t="shared" si="387"/>
        <v>-859</v>
      </c>
      <c r="T160" s="1">
        <v>343</v>
      </c>
      <c r="U160" s="1"/>
      <c r="V160" s="1"/>
      <c r="W160" s="1"/>
      <c r="X160" s="1"/>
      <c r="Y160" s="1"/>
      <c r="Z160" s="1"/>
      <c r="AA160" s="1"/>
      <c r="AB160" s="1"/>
      <c r="AC160" s="1">
        <f t="shared" ref="AC160" si="417">L160/I160</f>
        <v>0</v>
      </c>
      <c r="AD160" s="1">
        <f t="shared" ref="AD160:AD196" si="418">ABS((AC160-1)/(AC160+1))</f>
        <v>1</v>
      </c>
      <c r="AE160" s="1" t="e">
        <f t="shared" ref="AE160:AE211" si="419">ABS(4/(AC160+(1/AC160)+2))</f>
        <v>#DIV/0!</v>
      </c>
      <c r="AF160" s="1">
        <f t="shared" ref="AF160" si="420">ABS(1-ABS(AD160)^2)</f>
        <v>0</v>
      </c>
      <c r="AG160" s="1"/>
      <c r="AH160" s="1"/>
      <c r="AI160" s="5"/>
    </row>
    <row r="161" spans="1:35" ht="15" thickBot="1" x14ac:dyDescent="0.35">
      <c r="A161" s="40"/>
      <c r="B161" s="33"/>
      <c r="C161" s="34"/>
      <c r="D161" s="21" t="s">
        <v>3</v>
      </c>
      <c r="E161" s="18">
        <v>141</v>
      </c>
      <c r="F161" s="15"/>
      <c r="G161" s="15"/>
      <c r="H161" s="30"/>
      <c r="I161" s="56"/>
      <c r="J161" s="1"/>
      <c r="K161" s="5"/>
      <c r="L161" s="2"/>
      <c r="M161" s="1"/>
      <c r="N161" s="61"/>
      <c r="O161" s="56"/>
      <c r="P161" s="1"/>
      <c r="Q161" s="5"/>
      <c r="R161" s="2">
        <f t="shared" si="386"/>
        <v>1.2163120567375887</v>
      </c>
      <c r="S161" s="1">
        <f t="shared" si="387"/>
        <v>0</v>
      </c>
      <c r="T161" s="1">
        <v>343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5"/>
    </row>
    <row r="162" spans="1:35" x14ac:dyDescent="0.3">
      <c r="A162" s="40"/>
      <c r="B162" s="33" t="s">
        <v>3</v>
      </c>
      <c r="C162" s="34">
        <v>177</v>
      </c>
      <c r="D162" s="19" t="s">
        <v>1</v>
      </c>
      <c r="E162" s="14">
        <v>141</v>
      </c>
      <c r="F162" s="15" t="s">
        <v>34</v>
      </c>
      <c r="G162" s="15"/>
      <c r="H162" s="30"/>
      <c r="I162" s="56"/>
      <c r="J162" s="1"/>
      <c r="K162" s="5"/>
      <c r="L162" s="2"/>
      <c r="M162" s="1"/>
      <c r="N162" s="61"/>
      <c r="O162" s="56"/>
      <c r="P162" s="1"/>
      <c r="Q162" s="5"/>
      <c r="R162" s="2">
        <f t="shared" si="386"/>
        <v>1.2163120567375887</v>
      </c>
      <c r="S162" s="1">
        <f t="shared" si="387"/>
        <v>0</v>
      </c>
      <c r="T162" s="1">
        <v>343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5"/>
    </row>
    <row r="163" spans="1:35" x14ac:dyDescent="0.3">
      <c r="A163" s="40"/>
      <c r="B163" s="33"/>
      <c r="C163" s="34"/>
      <c r="D163" s="20" t="s">
        <v>2</v>
      </c>
      <c r="E163" s="16">
        <v>160</v>
      </c>
      <c r="F163" s="15">
        <v>1</v>
      </c>
      <c r="G163" s="15"/>
      <c r="H163" s="30">
        <v>176</v>
      </c>
      <c r="I163" s="56">
        <v>-20</v>
      </c>
      <c r="J163" s="1">
        <f t="shared" ref="J163" si="421">G163+I163</f>
        <v>-20</v>
      </c>
      <c r="K163" s="5">
        <v>723</v>
      </c>
      <c r="L163" s="2"/>
      <c r="M163" s="1"/>
      <c r="N163" s="61"/>
      <c r="O163" s="56"/>
      <c r="P163" s="1"/>
      <c r="Q163" s="5"/>
      <c r="R163" s="2">
        <f t="shared" si="386"/>
        <v>1.0718749999999999</v>
      </c>
      <c r="S163" s="1">
        <f t="shared" si="387"/>
        <v>-723</v>
      </c>
      <c r="T163" s="1">
        <v>343</v>
      </c>
      <c r="U163" s="1"/>
      <c r="V163" s="1"/>
      <c r="W163" s="1"/>
      <c r="X163" s="1"/>
      <c r="Y163" s="1"/>
      <c r="Z163" s="1"/>
      <c r="AA163" s="1"/>
      <c r="AB163" s="1"/>
      <c r="AC163" s="1">
        <f t="shared" ref="AC163" si="422">L163/I163</f>
        <v>0</v>
      </c>
      <c r="AD163" s="1">
        <f t="shared" ref="AD163:AD199" si="423">ABS((AC163-1)/(AC163+1))</f>
        <v>1</v>
      </c>
      <c r="AE163" s="1" t="e">
        <f t="shared" ref="AE163:AE214" si="424">ABS(4/(AC163+(1/AC163)+2))</f>
        <v>#DIV/0!</v>
      </c>
      <c r="AF163" s="1">
        <f t="shared" ref="AF163" si="425">ABS(1-ABS(AD163)^2)</f>
        <v>0</v>
      </c>
      <c r="AG163" s="1"/>
      <c r="AH163" s="1"/>
      <c r="AI163" s="5"/>
    </row>
    <row r="164" spans="1:35" ht="15" thickBot="1" x14ac:dyDescent="0.35">
      <c r="A164" s="40"/>
      <c r="B164" s="35"/>
      <c r="C164" s="36"/>
      <c r="D164" s="21" t="s">
        <v>3</v>
      </c>
      <c r="E164" s="18">
        <v>178</v>
      </c>
      <c r="F164" s="15"/>
      <c r="G164" s="15"/>
      <c r="H164" s="30"/>
      <c r="I164" s="56"/>
      <c r="J164" s="1"/>
      <c r="K164" s="5"/>
      <c r="L164" s="2"/>
      <c r="M164" s="1"/>
      <c r="N164" s="61"/>
      <c r="O164" s="56"/>
      <c r="P164" s="1"/>
      <c r="Q164" s="5"/>
      <c r="R164" s="2">
        <f t="shared" si="386"/>
        <v>0.9634831460674157</v>
      </c>
      <c r="S164" s="1">
        <f t="shared" si="387"/>
        <v>0</v>
      </c>
      <c r="T164" s="1">
        <v>343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5"/>
    </row>
    <row r="165" spans="1:35" x14ac:dyDescent="0.3">
      <c r="A165" s="40"/>
      <c r="B165" s="37" t="s">
        <v>1</v>
      </c>
      <c r="C165" s="38">
        <v>177</v>
      </c>
      <c r="D165" s="19" t="s">
        <v>1</v>
      </c>
      <c r="E165" s="14">
        <v>178</v>
      </c>
      <c r="F165" s="15" t="s">
        <v>35</v>
      </c>
      <c r="G165" s="15"/>
      <c r="H165" s="30"/>
      <c r="I165" s="56"/>
      <c r="J165" s="1"/>
      <c r="K165" s="5"/>
      <c r="L165" s="2"/>
      <c r="M165" s="1"/>
      <c r="N165" s="61"/>
      <c r="O165" s="56"/>
      <c r="P165" s="1"/>
      <c r="Q165" s="5"/>
      <c r="R165" s="2">
        <f t="shared" si="386"/>
        <v>0.9634831460674157</v>
      </c>
      <c r="S165" s="1">
        <f t="shared" si="387"/>
        <v>0</v>
      </c>
      <c r="T165" s="1">
        <v>343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5"/>
    </row>
    <row r="166" spans="1:35" x14ac:dyDescent="0.3">
      <c r="A166" s="40"/>
      <c r="B166" s="33"/>
      <c r="C166" s="34"/>
      <c r="D166" s="20" t="s">
        <v>2</v>
      </c>
      <c r="E166" s="16">
        <v>200</v>
      </c>
      <c r="F166" s="15">
        <v>1</v>
      </c>
      <c r="G166" s="15"/>
      <c r="H166" s="30">
        <v>176</v>
      </c>
      <c r="I166" s="56">
        <v>-25</v>
      </c>
      <c r="J166" s="1">
        <f t="shared" ref="J166" si="426">G166+I166</f>
        <v>-25</v>
      </c>
      <c r="K166" s="5">
        <v>604</v>
      </c>
      <c r="L166" s="2"/>
      <c r="M166" s="1"/>
      <c r="N166" s="61"/>
      <c r="O166" s="56"/>
      <c r="P166" s="1"/>
      <c r="Q166" s="5"/>
      <c r="R166" s="2">
        <f t="shared" si="386"/>
        <v>0.85750000000000004</v>
      </c>
      <c r="S166" s="1">
        <f t="shared" si="387"/>
        <v>-604</v>
      </c>
      <c r="T166" s="1">
        <v>343</v>
      </c>
      <c r="U166" s="1"/>
      <c r="V166" s="1"/>
      <c r="W166" s="1"/>
      <c r="X166" s="1"/>
      <c r="Y166" s="1"/>
      <c r="Z166" s="1"/>
      <c r="AA166" s="1"/>
      <c r="AB166" s="1"/>
      <c r="AC166" s="1">
        <f t="shared" ref="AC166" si="427">L166/I166</f>
        <v>0</v>
      </c>
      <c r="AD166" s="1">
        <f t="shared" ref="AD166:AD202" si="428">ABS((AC166-1)/(AC166+1))</f>
        <v>1</v>
      </c>
      <c r="AE166" s="1" t="e">
        <f t="shared" ref="AE166:AE217" si="429">ABS(4/(AC166+(1/AC166)+2))</f>
        <v>#DIV/0!</v>
      </c>
      <c r="AF166" s="1">
        <f t="shared" ref="AF166" si="430">ABS(1-ABS(AD166)^2)</f>
        <v>0</v>
      </c>
      <c r="AG166" s="1"/>
      <c r="AH166" s="1"/>
      <c r="AI166" s="5"/>
    </row>
    <row r="167" spans="1:35" ht="15" thickBot="1" x14ac:dyDescent="0.35">
      <c r="A167" s="40"/>
      <c r="B167" s="33"/>
      <c r="C167" s="34"/>
      <c r="D167" s="21" t="s">
        <v>3</v>
      </c>
      <c r="E167" s="18">
        <v>224</v>
      </c>
      <c r="F167" s="15"/>
      <c r="G167" s="15"/>
      <c r="H167" s="30"/>
      <c r="I167" s="56"/>
      <c r="J167" s="1"/>
      <c r="K167" s="5"/>
      <c r="L167" s="2"/>
      <c r="M167" s="1"/>
      <c r="N167" s="61"/>
      <c r="O167" s="56"/>
      <c r="P167" s="1"/>
      <c r="Q167" s="5"/>
      <c r="R167" s="2">
        <f t="shared" si="386"/>
        <v>0.765625</v>
      </c>
      <c r="S167" s="1">
        <f t="shared" si="387"/>
        <v>0</v>
      </c>
      <c r="T167" s="1">
        <v>343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5"/>
    </row>
    <row r="168" spans="1:35" x14ac:dyDescent="0.3">
      <c r="A168" s="40"/>
      <c r="B168" s="33" t="s">
        <v>2</v>
      </c>
      <c r="C168" s="34">
        <v>250</v>
      </c>
      <c r="D168" s="19" t="s">
        <v>1</v>
      </c>
      <c r="E168" s="14">
        <v>224</v>
      </c>
      <c r="F168" s="15" t="s">
        <v>34</v>
      </c>
      <c r="G168" s="15"/>
      <c r="H168" s="30"/>
      <c r="I168" s="56"/>
      <c r="J168" s="1"/>
      <c r="K168" s="5"/>
      <c r="L168" s="2"/>
      <c r="M168" s="1"/>
      <c r="N168" s="61"/>
      <c r="O168" s="56"/>
      <c r="P168" s="1"/>
      <c r="Q168" s="5"/>
      <c r="R168" s="2">
        <f t="shared" si="386"/>
        <v>0.765625</v>
      </c>
      <c r="S168" s="1">
        <f t="shared" si="387"/>
        <v>0</v>
      </c>
      <c r="T168" s="1">
        <v>343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5"/>
    </row>
    <row r="169" spans="1:35" x14ac:dyDescent="0.3">
      <c r="A169" s="40"/>
      <c r="B169" s="33"/>
      <c r="C169" s="34"/>
      <c r="D169" s="20" t="s">
        <v>2</v>
      </c>
      <c r="E169" s="16">
        <v>250</v>
      </c>
      <c r="F169" s="15">
        <v>1</v>
      </c>
      <c r="G169" s="15"/>
      <c r="H169" s="30">
        <v>177</v>
      </c>
      <c r="I169" s="56">
        <v>-27.5</v>
      </c>
      <c r="J169" s="1">
        <f t="shared" ref="J169" si="431">G169+I169</f>
        <v>-27.5</v>
      </c>
      <c r="K169" s="5">
        <v>516</v>
      </c>
      <c r="L169" s="2">
        <v>1</v>
      </c>
      <c r="M169" s="1"/>
      <c r="N169" s="61">
        <v>860</v>
      </c>
      <c r="O169" s="56"/>
      <c r="P169" s="1"/>
      <c r="Q169" s="5"/>
      <c r="R169" s="2">
        <f t="shared" si="386"/>
        <v>0.68600000000000005</v>
      </c>
      <c r="S169" s="1">
        <f t="shared" si="387"/>
        <v>-516</v>
      </c>
      <c r="T169" s="1">
        <v>343</v>
      </c>
      <c r="U169" s="1"/>
      <c r="V169" s="1"/>
      <c r="W169" s="1"/>
      <c r="X169" s="1"/>
      <c r="Y169" s="1"/>
      <c r="Z169" s="1"/>
      <c r="AA169" s="1"/>
      <c r="AB169" s="1"/>
      <c r="AC169" s="1">
        <f t="shared" ref="AC169" si="432">L169/I169</f>
        <v>-3.6363636363636362E-2</v>
      </c>
      <c r="AD169" s="1">
        <f t="shared" ref="AD169:AD205" si="433">ABS((AC169-1)/(AC169+1))</f>
        <v>1.0754716981132075</v>
      </c>
      <c r="AE169" s="1">
        <f t="shared" ref="AE169:AE220" si="434">ABS(4/(AC169+(1/AC169)+2))</f>
        <v>0.15663937344250622</v>
      </c>
      <c r="AF169" s="1">
        <f t="shared" ref="AF169" si="435">ABS(1-ABS(AD169)^2)</f>
        <v>0.15663937344250622</v>
      </c>
      <c r="AG169" s="1"/>
      <c r="AH169" s="1"/>
      <c r="AI169" s="5"/>
    </row>
    <row r="170" spans="1:35" ht="15" thickBot="1" x14ac:dyDescent="0.35">
      <c r="A170" s="40"/>
      <c r="B170" s="33"/>
      <c r="C170" s="34"/>
      <c r="D170" s="21" t="s">
        <v>3</v>
      </c>
      <c r="E170" s="18">
        <v>282</v>
      </c>
      <c r="F170" s="15"/>
      <c r="G170" s="15"/>
      <c r="H170" s="30"/>
      <c r="I170" s="56"/>
      <c r="J170" s="1"/>
      <c r="K170" s="5"/>
      <c r="L170" s="2"/>
      <c r="M170" s="1"/>
      <c r="N170" s="61"/>
      <c r="O170" s="56"/>
      <c r="P170" s="1"/>
      <c r="Q170" s="5"/>
      <c r="R170" s="2">
        <f t="shared" si="386"/>
        <v>0.60815602836879434</v>
      </c>
      <c r="S170" s="1">
        <f t="shared" si="387"/>
        <v>0</v>
      </c>
      <c r="T170" s="1">
        <v>343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5"/>
    </row>
    <row r="171" spans="1:35" x14ac:dyDescent="0.3">
      <c r="A171" s="40"/>
      <c r="B171" s="33" t="s">
        <v>3</v>
      </c>
      <c r="C171" s="34">
        <v>355</v>
      </c>
      <c r="D171" s="19" t="s">
        <v>1</v>
      </c>
      <c r="E171" s="14">
        <v>282</v>
      </c>
      <c r="F171" s="15" t="s">
        <v>35</v>
      </c>
      <c r="G171" s="15"/>
      <c r="H171" s="30"/>
      <c r="I171" s="56"/>
      <c r="J171" s="1"/>
      <c r="K171" s="5"/>
      <c r="L171" s="2"/>
      <c r="M171" s="1"/>
      <c r="N171" s="61"/>
      <c r="O171" s="56"/>
      <c r="P171" s="1"/>
      <c r="Q171" s="5"/>
      <c r="R171" s="2">
        <f t="shared" si="386"/>
        <v>0.60815602836879434</v>
      </c>
      <c r="S171" s="1">
        <f t="shared" si="387"/>
        <v>0</v>
      </c>
      <c r="T171" s="1">
        <v>343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5"/>
    </row>
    <row r="172" spans="1:35" x14ac:dyDescent="0.3">
      <c r="A172" s="40"/>
      <c r="B172" s="33"/>
      <c r="C172" s="34"/>
      <c r="D172" s="20" t="s">
        <v>2</v>
      </c>
      <c r="E172" s="16">
        <v>315</v>
      </c>
      <c r="F172" s="15">
        <v>1</v>
      </c>
      <c r="G172" s="15"/>
      <c r="H172" s="30">
        <v>177</v>
      </c>
      <c r="I172" s="56">
        <v>-28</v>
      </c>
      <c r="J172" s="1">
        <f t="shared" ref="J172:J190" si="436">G172+I172</f>
        <v>-28</v>
      </c>
      <c r="K172" s="5">
        <v>443</v>
      </c>
      <c r="L172" s="2">
        <v>1</v>
      </c>
      <c r="M172" s="1"/>
      <c r="N172" s="61">
        <v>721</v>
      </c>
      <c r="O172" s="56"/>
      <c r="P172" s="1"/>
      <c r="Q172" s="5"/>
      <c r="R172" s="2">
        <f t="shared" si="386"/>
        <v>0.5444444444444444</v>
      </c>
      <c r="S172" s="1">
        <f t="shared" si="387"/>
        <v>-443</v>
      </c>
      <c r="T172" s="1">
        <v>343</v>
      </c>
      <c r="U172" s="1"/>
      <c r="V172" s="1"/>
      <c r="W172" s="1"/>
      <c r="X172" s="1"/>
      <c r="Y172" s="1"/>
      <c r="Z172" s="1"/>
      <c r="AA172" s="1"/>
      <c r="AB172" s="1"/>
      <c r="AC172" s="1">
        <f t="shared" ref="AC172" si="437">L172/I172</f>
        <v>-3.5714285714285712E-2</v>
      </c>
      <c r="AD172" s="1">
        <f t="shared" ref="AD172:AD208" si="438">ABS((AC172-1)/(AC172+1))</f>
        <v>1.0740740740740742</v>
      </c>
      <c r="AE172" s="1">
        <f t="shared" ref="AE172:AE223" si="439">ABS(4/(AC172+(1/AC172)+2))</f>
        <v>0.15363511659807957</v>
      </c>
      <c r="AF172" s="1">
        <f t="shared" ref="AF172" si="440">ABS(1-ABS(AD172)^2)</f>
        <v>0.15363511659807982</v>
      </c>
      <c r="AG172" s="1"/>
      <c r="AH172" s="1"/>
      <c r="AI172" s="5"/>
    </row>
    <row r="173" spans="1:35" ht="15" thickBot="1" x14ac:dyDescent="0.35">
      <c r="A173" s="40"/>
      <c r="B173" s="35"/>
      <c r="C173" s="36"/>
      <c r="D173" s="21" t="s">
        <v>3</v>
      </c>
      <c r="E173" s="18">
        <v>355</v>
      </c>
      <c r="F173" s="15"/>
      <c r="G173" s="15"/>
      <c r="H173" s="30"/>
      <c r="I173" s="56"/>
      <c r="J173" s="1"/>
      <c r="K173" s="5"/>
      <c r="L173" s="2"/>
      <c r="M173" s="1"/>
      <c r="N173" s="61"/>
      <c r="O173" s="56"/>
      <c r="P173" s="1"/>
      <c r="Q173" s="5"/>
      <c r="R173" s="2">
        <f t="shared" si="386"/>
        <v>0.4830985915492958</v>
      </c>
      <c r="S173" s="1">
        <f t="shared" si="387"/>
        <v>0</v>
      </c>
      <c r="T173" s="1">
        <v>343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5"/>
    </row>
    <row r="174" spans="1:35" x14ac:dyDescent="0.3">
      <c r="A174" s="40"/>
      <c r="B174" s="37" t="s">
        <v>1</v>
      </c>
      <c r="C174" s="38">
        <v>355</v>
      </c>
      <c r="D174" s="19" t="s">
        <v>1</v>
      </c>
      <c r="E174" s="14">
        <v>355</v>
      </c>
      <c r="F174" s="15" t="s">
        <v>40</v>
      </c>
      <c r="G174" s="15"/>
      <c r="H174" s="30"/>
      <c r="I174" s="56"/>
      <c r="J174" s="1"/>
      <c r="K174" s="5"/>
      <c r="L174" s="2"/>
      <c r="M174" s="1"/>
      <c r="N174" s="61"/>
      <c r="O174" s="56"/>
      <c r="P174" s="1"/>
      <c r="Q174" s="5"/>
      <c r="R174" s="2">
        <f t="shared" si="386"/>
        <v>0.4830985915492958</v>
      </c>
      <c r="S174" s="1">
        <f t="shared" si="387"/>
        <v>0</v>
      </c>
      <c r="T174" s="1">
        <v>343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5"/>
    </row>
    <row r="175" spans="1:35" x14ac:dyDescent="0.3">
      <c r="A175" s="40"/>
      <c r="B175" s="33"/>
      <c r="C175" s="34"/>
      <c r="D175" s="20" t="s">
        <v>2</v>
      </c>
      <c r="E175" s="16">
        <v>400</v>
      </c>
      <c r="F175" s="15">
        <v>1</v>
      </c>
      <c r="G175" s="15"/>
      <c r="H175" s="30">
        <v>177</v>
      </c>
      <c r="I175" s="56">
        <v>-33.5</v>
      </c>
      <c r="J175" s="1">
        <f t="shared" si="436"/>
        <v>-33.5</v>
      </c>
      <c r="K175" s="5">
        <v>383</v>
      </c>
      <c r="L175" s="2">
        <v>1</v>
      </c>
      <c r="M175" s="1"/>
      <c r="N175" s="61">
        <v>600</v>
      </c>
      <c r="O175" s="56">
        <v>-25</v>
      </c>
      <c r="P175" s="1">
        <f>M175+O175</f>
        <v>-25</v>
      </c>
      <c r="Q175" s="5">
        <v>819</v>
      </c>
      <c r="R175" s="2">
        <f t="shared" si="386"/>
        <v>0.42875000000000002</v>
      </c>
      <c r="S175" s="1">
        <f t="shared" si="387"/>
        <v>436</v>
      </c>
      <c r="T175" s="1">
        <v>343</v>
      </c>
      <c r="U175" s="1"/>
      <c r="V175" s="1"/>
      <c r="W175" s="1"/>
      <c r="X175" s="1"/>
      <c r="Y175" s="1"/>
      <c r="Z175" s="1"/>
      <c r="AA175" s="1"/>
      <c r="AB175" s="1"/>
      <c r="AC175" s="1">
        <f t="shared" ref="AC175" si="441">L175/I175</f>
        <v>-2.9850746268656716E-2</v>
      </c>
      <c r="AD175" s="1">
        <f t="shared" ref="AD175" si="442">ABS((AC175-1)/(AC175+1))</f>
        <v>1.0615384615384615</v>
      </c>
      <c r="AE175" s="1">
        <f t="shared" ref="AE175:AE226" si="443">ABS(4/(AC175+(1/AC175)+2))</f>
        <v>0.12686390532544378</v>
      </c>
      <c r="AF175" s="1">
        <f t="shared" ref="AF175" si="444">ABS(1-ABS(AD175)^2)</f>
        <v>0.12686390532544389</v>
      </c>
      <c r="AG175" s="1"/>
      <c r="AH175" s="1"/>
      <c r="AI175" s="5"/>
    </row>
    <row r="176" spans="1:35" ht="15" thickBot="1" x14ac:dyDescent="0.35">
      <c r="A176" s="40"/>
      <c r="B176" s="33"/>
      <c r="C176" s="34"/>
      <c r="D176" s="21" t="s">
        <v>3</v>
      </c>
      <c r="E176" s="18">
        <v>447</v>
      </c>
      <c r="F176" s="15"/>
      <c r="G176" s="15"/>
      <c r="H176" s="30"/>
      <c r="I176" s="56"/>
      <c r="J176" s="1"/>
      <c r="K176" s="5"/>
      <c r="L176" s="2"/>
      <c r="M176" s="1"/>
      <c r="N176" s="61"/>
      <c r="O176" s="56"/>
      <c r="P176" s="1"/>
      <c r="Q176" s="5"/>
      <c r="R176" s="2">
        <f t="shared" si="386"/>
        <v>0.38366890380313201</v>
      </c>
      <c r="S176" s="1">
        <f t="shared" si="387"/>
        <v>0</v>
      </c>
      <c r="T176" s="1">
        <v>343</v>
      </c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5"/>
    </row>
    <row r="177" spans="1:35" x14ac:dyDescent="0.3">
      <c r="A177" s="40"/>
      <c r="B177" s="33" t="s">
        <v>2</v>
      </c>
      <c r="C177" s="34">
        <v>500</v>
      </c>
      <c r="D177" s="19" t="s">
        <v>1</v>
      </c>
      <c r="E177" s="14">
        <v>447</v>
      </c>
      <c r="F177" s="15" t="s">
        <v>35</v>
      </c>
      <c r="G177" s="15"/>
      <c r="H177" s="30"/>
      <c r="I177" s="56"/>
      <c r="J177" s="1"/>
      <c r="K177" s="5"/>
      <c r="L177" s="2"/>
      <c r="M177" s="1"/>
      <c r="N177" s="61"/>
      <c r="O177" s="56"/>
      <c r="P177" s="1"/>
      <c r="Q177" s="5"/>
      <c r="R177" s="2">
        <f t="shared" si="386"/>
        <v>0.38366890380313201</v>
      </c>
      <c r="S177" s="1">
        <f t="shared" si="387"/>
        <v>0</v>
      </c>
      <c r="T177" s="1">
        <v>343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5"/>
    </row>
    <row r="178" spans="1:35" x14ac:dyDescent="0.3">
      <c r="A178" s="40"/>
      <c r="B178" s="33"/>
      <c r="C178" s="34"/>
      <c r="D178" s="20" t="s">
        <v>2</v>
      </c>
      <c r="E178" s="16">
        <v>500</v>
      </c>
      <c r="F178" s="15">
        <v>-5</v>
      </c>
      <c r="G178" s="15"/>
      <c r="H178" s="30">
        <v>177</v>
      </c>
      <c r="I178" s="56">
        <v>-39</v>
      </c>
      <c r="J178" s="1">
        <f t="shared" si="436"/>
        <v>-39</v>
      </c>
      <c r="K178" s="5">
        <v>339</v>
      </c>
      <c r="L178" s="2">
        <v>-5</v>
      </c>
      <c r="M178" s="1"/>
      <c r="N178" s="61">
        <v>511</v>
      </c>
      <c r="O178" s="56">
        <v>-32.5</v>
      </c>
      <c r="P178" s="1">
        <f t="shared" ref="P178" si="445">M178+O178</f>
        <v>-32.5</v>
      </c>
      <c r="Q178" s="5">
        <v>686</v>
      </c>
      <c r="R178" s="2">
        <f t="shared" si="386"/>
        <v>0.34300000000000003</v>
      </c>
      <c r="S178" s="1">
        <f t="shared" si="387"/>
        <v>347</v>
      </c>
      <c r="T178" s="1">
        <v>343</v>
      </c>
      <c r="U178" s="1"/>
      <c r="V178" s="1"/>
      <c r="W178" s="1"/>
      <c r="X178" s="1"/>
      <c r="Y178" s="1"/>
      <c r="Z178" s="1"/>
      <c r="AA178" s="1"/>
      <c r="AB178" s="1"/>
      <c r="AC178" s="1">
        <f t="shared" ref="AC178" si="446">L178/I178</f>
        <v>0.12820512820512819</v>
      </c>
      <c r="AD178" s="1">
        <f t="shared" ref="AD178" si="447">ABS((AC178-1)/(AC178+1))</f>
        <v>0.77272727272727271</v>
      </c>
      <c r="AE178" s="1">
        <f t="shared" ref="AE178:AE229" si="448">ABS(4/(AC178+(1/AC178)+2))</f>
        <v>0.40289256198347106</v>
      </c>
      <c r="AF178" s="1">
        <f t="shared" ref="AF178" si="449">ABS(1-ABS(AD178)^2)</f>
        <v>0.40289256198347112</v>
      </c>
      <c r="AG178" s="1"/>
      <c r="AH178" s="1"/>
      <c r="AI178" s="5"/>
    </row>
    <row r="179" spans="1:35" ht="15" thickBot="1" x14ac:dyDescent="0.35">
      <c r="A179" s="40"/>
      <c r="B179" s="33"/>
      <c r="C179" s="34"/>
      <c r="D179" s="21" t="s">
        <v>3</v>
      </c>
      <c r="E179" s="18">
        <v>562</v>
      </c>
      <c r="F179" s="15"/>
      <c r="G179" s="15"/>
      <c r="H179" s="30"/>
      <c r="I179" s="56"/>
      <c r="J179" s="1"/>
      <c r="K179" s="5"/>
      <c r="L179" s="2"/>
      <c r="M179" s="1"/>
      <c r="N179" s="61"/>
      <c r="O179" s="56"/>
      <c r="P179" s="1"/>
      <c r="Q179" s="5"/>
      <c r="R179" s="2">
        <f t="shared" si="386"/>
        <v>0.30516014234875444</v>
      </c>
      <c r="S179" s="1">
        <f t="shared" si="387"/>
        <v>0</v>
      </c>
      <c r="T179" s="1">
        <v>343</v>
      </c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5"/>
    </row>
    <row r="180" spans="1:35" x14ac:dyDescent="0.3">
      <c r="A180" s="40"/>
      <c r="B180" s="33" t="s">
        <v>3</v>
      </c>
      <c r="C180" s="34">
        <v>710</v>
      </c>
      <c r="D180" s="19" t="s">
        <v>1</v>
      </c>
      <c r="E180" s="14">
        <v>562</v>
      </c>
      <c r="F180" s="15" t="s">
        <v>35</v>
      </c>
      <c r="G180" s="15"/>
      <c r="H180" s="30"/>
      <c r="I180" s="56"/>
      <c r="J180" s="1"/>
      <c r="K180" s="5"/>
      <c r="L180" s="2"/>
      <c r="M180" s="1"/>
      <c r="N180" s="61"/>
      <c r="O180" s="56"/>
      <c r="P180" s="1"/>
      <c r="Q180" s="5"/>
      <c r="R180" s="2">
        <f t="shared" si="386"/>
        <v>0.30516014234875444</v>
      </c>
      <c r="S180" s="1">
        <f t="shared" si="387"/>
        <v>0</v>
      </c>
      <c r="T180" s="1">
        <v>343</v>
      </c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5"/>
    </row>
    <row r="181" spans="1:35" x14ac:dyDescent="0.3">
      <c r="A181" s="40"/>
      <c r="B181" s="33"/>
      <c r="C181" s="34"/>
      <c r="D181" s="20" t="s">
        <v>2</v>
      </c>
      <c r="E181" s="16">
        <v>630</v>
      </c>
      <c r="F181" s="15">
        <v>1</v>
      </c>
      <c r="G181" s="15"/>
      <c r="H181" s="30">
        <v>176</v>
      </c>
      <c r="I181" s="56">
        <v>-32</v>
      </c>
      <c r="J181" s="1">
        <f t="shared" si="436"/>
        <v>-32</v>
      </c>
      <c r="K181" s="5">
        <v>303</v>
      </c>
      <c r="L181" s="2">
        <v>1</v>
      </c>
      <c r="M181" s="1"/>
      <c r="N181" s="61">
        <v>446</v>
      </c>
      <c r="O181" s="56">
        <v>-27</v>
      </c>
      <c r="P181" s="1">
        <f t="shared" ref="P181" si="450">M181+O181</f>
        <v>-27</v>
      </c>
      <c r="Q181" s="5">
        <v>578</v>
      </c>
      <c r="R181" s="2">
        <f t="shared" si="386"/>
        <v>0.2722222222222222</v>
      </c>
      <c r="S181" s="1">
        <f t="shared" si="387"/>
        <v>275</v>
      </c>
      <c r="T181" s="1">
        <v>343</v>
      </c>
      <c r="U181" s="1"/>
      <c r="V181" s="1"/>
      <c r="W181" s="1"/>
      <c r="X181" s="1"/>
      <c r="Y181" s="1"/>
      <c r="Z181" s="1"/>
      <c r="AA181" s="1"/>
      <c r="AB181" s="1"/>
      <c r="AC181" s="1">
        <f t="shared" ref="AC181" si="451">L181/I181</f>
        <v>-3.125E-2</v>
      </c>
      <c r="AD181" s="1">
        <f t="shared" ref="AD181" si="452">ABS((AC181-1)/(AC181+1))</f>
        <v>1.064516129032258</v>
      </c>
      <c r="AE181" s="1">
        <f t="shared" ref="AE181:AE232" si="453">ABS(4/(AC181+(1/AC181)+2))</f>
        <v>0.13319458896982311</v>
      </c>
      <c r="AF181" s="1">
        <f t="shared" ref="AF181" si="454">ABS(1-ABS(AD181)^2)</f>
        <v>0.13319458896982295</v>
      </c>
      <c r="AG181" s="1"/>
      <c r="AH181" s="1"/>
      <c r="AI181" s="5"/>
    </row>
    <row r="182" spans="1:35" ht="15" thickBot="1" x14ac:dyDescent="0.35">
      <c r="A182" s="40"/>
      <c r="B182" s="35"/>
      <c r="C182" s="36"/>
      <c r="D182" s="21" t="s">
        <v>3</v>
      </c>
      <c r="E182" s="18">
        <v>708</v>
      </c>
      <c r="F182" s="15"/>
      <c r="G182" s="15"/>
      <c r="H182" s="30"/>
      <c r="I182" s="56"/>
      <c r="J182" s="1"/>
      <c r="K182" s="5"/>
      <c r="L182" s="2"/>
      <c r="M182" s="1"/>
      <c r="N182" s="61"/>
      <c r="O182" s="56"/>
      <c r="P182" s="1"/>
      <c r="Q182" s="5"/>
      <c r="R182" s="2">
        <f t="shared" si="386"/>
        <v>0.2422316384180791</v>
      </c>
      <c r="S182" s="1">
        <f t="shared" si="387"/>
        <v>0</v>
      </c>
      <c r="T182" s="1">
        <v>343</v>
      </c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5"/>
    </row>
    <row r="183" spans="1:35" x14ac:dyDescent="0.3">
      <c r="A183" s="40"/>
      <c r="B183" s="37" t="s">
        <v>1</v>
      </c>
      <c r="C183" s="38">
        <v>710</v>
      </c>
      <c r="D183" s="19" t="s">
        <v>1</v>
      </c>
      <c r="E183" s="14">
        <v>708</v>
      </c>
      <c r="F183" s="15" t="s">
        <v>35</v>
      </c>
      <c r="G183" s="15"/>
      <c r="H183" s="30"/>
      <c r="I183" s="56"/>
      <c r="J183" s="1"/>
      <c r="K183" s="5"/>
      <c r="L183" s="2"/>
      <c r="M183" s="1"/>
      <c r="N183" s="61"/>
      <c r="O183" s="56"/>
      <c r="P183" s="1"/>
      <c r="Q183" s="5"/>
      <c r="R183" s="2">
        <f t="shared" si="386"/>
        <v>0.2422316384180791</v>
      </c>
      <c r="S183" s="1">
        <f t="shared" si="387"/>
        <v>0</v>
      </c>
      <c r="T183" s="1">
        <v>343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5"/>
    </row>
    <row r="184" spans="1:35" x14ac:dyDescent="0.3">
      <c r="A184" s="40"/>
      <c r="B184" s="33"/>
      <c r="C184" s="34"/>
      <c r="D184" s="20" t="s">
        <v>2</v>
      </c>
      <c r="E184" s="16">
        <v>800</v>
      </c>
      <c r="F184" s="15">
        <v>1</v>
      </c>
      <c r="G184" s="15"/>
      <c r="H184" s="30">
        <v>177</v>
      </c>
      <c r="I184" s="56">
        <v>-32</v>
      </c>
      <c r="J184" s="1">
        <f t="shared" si="436"/>
        <v>-32</v>
      </c>
      <c r="K184" s="5">
        <v>274</v>
      </c>
      <c r="L184" s="2">
        <v>1</v>
      </c>
      <c r="M184" s="1"/>
      <c r="N184" s="61">
        <v>385</v>
      </c>
      <c r="O184" s="56">
        <v>-28</v>
      </c>
      <c r="P184" s="1">
        <f t="shared" ref="P184" si="455">M184+O184</f>
        <v>-28</v>
      </c>
      <c r="Q184" s="5">
        <v>490</v>
      </c>
      <c r="R184" s="2">
        <f t="shared" si="386"/>
        <v>0.21437500000000001</v>
      </c>
      <c r="S184" s="1">
        <f t="shared" si="387"/>
        <v>216</v>
      </c>
      <c r="T184" s="1">
        <v>343</v>
      </c>
      <c r="U184" s="1"/>
      <c r="V184" s="1"/>
      <c r="W184" s="1"/>
      <c r="X184" s="1"/>
      <c r="Y184" s="1"/>
      <c r="Z184" s="1"/>
      <c r="AA184" s="1"/>
      <c r="AB184" s="1"/>
      <c r="AC184" s="1">
        <f t="shared" ref="AC184" si="456">L184/I184</f>
        <v>-3.125E-2</v>
      </c>
      <c r="AD184" s="1">
        <f t="shared" ref="AD184" si="457">ABS((AC184-1)/(AC184+1))</f>
        <v>1.064516129032258</v>
      </c>
      <c r="AE184" s="1">
        <f t="shared" ref="AE184:AE235" si="458">ABS(4/(AC184+(1/AC184)+2))</f>
        <v>0.13319458896982311</v>
      </c>
      <c r="AF184" s="1">
        <f t="shared" ref="AF184" si="459">ABS(1-ABS(AD184)^2)</f>
        <v>0.13319458896982295</v>
      </c>
      <c r="AG184" s="1"/>
      <c r="AH184" s="1"/>
      <c r="AI184" s="5"/>
    </row>
    <row r="185" spans="1:35" ht="15" thickBot="1" x14ac:dyDescent="0.35">
      <c r="A185" s="40"/>
      <c r="B185" s="33"/>
      <c r="C185" s="34"/>
      <c r="D185" s="21" t="s">
        <v>3</v>
      </c>
      <c r="E185" s="18">
        <v>891</v>
      </c>
      <c r="F185" s="15"/>
      <c r="G185" s="15"/>
      <c r="H185" s="30"/>
      <c r="I185" s="56"/>
      <c r="J185" s="1"/>
      <c r="K185" s="5"/>
      <c r="L185" s="2"/>
      <c r="M185" s="1"/>
      <c r="N185" s="61"/>
      <c r="O185" s="56"/>
      <c r="P185" s="1"/>
      <c r="Q185" s="5"/>
      <c r="R185" s="2">
        <f t="shared" si="386"/>
        <v>0.19248035914702583</v>
      </c>
      <c r="S185" s="1">
        <f t="shared" si="387"/>
        <v>0</v>
      </c>
      <c r="T185" s="1">
        <v>343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5"/>
    </row>
    <row r="186" spans="1:35" x14ac:dyDescent="0.3">
      <c r="A186" s="40"/>
      <c r="B186" s="33" t="s">
        <v>2</v>
      </c>
      <c r="C186" s="34">
        <v>1000</v>
      </c>
      <c r="D186" s="19" t="s">
        <v>1</v>
      </c>
      <c r="E186" s="14">
        <v>891</v>
      </c>
      <c r="F186" s="15" t="s">
        <v>35</v>
      </c>
      <c r="G186" s="15"/>
      <c r="H186" s="30"/>
      <c r="I186" s="56"/>
      <c r="J186" s="1"/>
      <c r="K186" s="5"/>
      <c r="L186" s="2"/>
      <c r="M186" s="1"/>
      <c r="N186" s="61"/>
      <c r="O186" s="56"/>
      <c r="P186" s="1"/>
      <c r="Q186" s="5"/>
      <c r="R186" s="2">
        <f t="shared" si="386"/>
        <v>0.19248035914702583</v>
      </c>
      <c r="S186" s="1">
        <f t="shared" si="387"/>
        <v>0</v>
      </c>
      <c r="T186" s="1">
        <v>343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5"/>
    </row>
    <row r="187" spans="1:35" x14ac:dyDescent="0.3">
      <c r="A187" s="40"/>
      <c r="B187" s="33"/>
      <c r="C187" s="34"/>
      <c r="D187" s="20" t="s">
        <v>2</v>
      </c>
      <c r="E187" s="16">
        <v>1000</v>
      </c>
      <c r="F187" s="15">
        <v>1</v>
      </c>
      <c r="G187" s="15"/>
      <c r="H187" s="30">
        <v>177</v>
      </c>
      <c r="I187" s="56">
        <v>-20</v>
      </c>
      <c r="J187" s="1">
        <f t="shared" si="436"/>
        <v>-20</v>
      </c>
      <c r="K187" s="5">
        <v>252</v>
      </c>
      <c r="L187" s="2">
        <v>1</v>
      </c>
      <c r="M187" s="1"/>
      <c r="N187" s="61">
        <v>337</v>
      </c>
      <c r="O187" s="56">
        <v>-28</v>
      </c>
      <c r="P187" s="1">
        <f t="shared" ref="P187" si="460">M187+O187</f>
        <v>-28</v>
      </c>
      <c r="Q187" s="5">
        <v>435</v>
      </c>
      <c r="R187" s="2">
        <f t="shared" si="386"/>
        <v>0.17150000000000001</v>
      </c>
      <c r="S187" s="1">
        <f t="shared" si="387"/>
        <v>183</v>
      </c>
      <c r="T187" s="1">
        <v>343</v>
      </c>
      <c r="U187" s="1"/>
      <c r="V187" s="1"/>
      <c r="W187" s="1"/>
      <c r="X187" s="1"/>
      <c r="Y187" s="1"/>
      <c r="Z187" s="1"/>
      <c r="AA187" s="1"/>
      <c r="AB187" s="1"/>
      <c r="AC187" s="1">
        <f t="shared" ref="AC187" si="461">L187/I187</f>
        <v>-0.05</v>
      </c>
      <c r="AD187" s="1">
        <f t="shared" si="407"/>
        <v>1.1052631578947369</v>
      </c>
      <c r="AE187" s="1">
        <f t="shared" ref="AE187:AE238" si="462">ABS(4/(AC187+(1/AC187)+2))</f>
        <v>0.22160664819944598</v>
      </c>
      <c r="AF187" s="1">
        <f t="shared" ref="AF187" si="463">ABS(1-ABS(AD187)^2)</f>
        <v>0.22160664819944631</v>
      </c>
      <c r="AG187" s="1"/>
      <c r="AH187" s="1"/>
      <c r="AI187" s="5"/>
    </row>
    <row r="188" spans="1:35" ht="15" thickBot="1" x14ac:dyDescent="0.35">
      <c r="A188" s="40"/>
      <c r="B188" s="33"/>
      <c r="C188" s="34"/>
      <c r="D188" s="21" t="s">
        <v>3</v>
      </c>
      <c r="E188" s="18">
        <v>1122</v>
      </c>
      <c r="F188" s="15"/>
      <c r="G188" s="15"/>
      <c r="H188" s="30"/>
      <c r="I188" s="56"/>
      <c r="J188" s="1"/>
      <c r="K188" s="5"/>
      <c r="L188" s="2"/>
      <c r="M188" s="1"/>
      <c r="N188" s="61"/>
      <c r="O188" s="56"/>
      <c r="P188" s="1"/>
      <c r="Q188" s="5"/>
      <c r="R188" s="2">
        <f t="shared" si="386"/>
        <v>0.15285204991087345</v>
      </c>
      <c r="S188" s="1">
        <f t="shared" si="387"/>
        <v>0</v>
      </c>
      <c r="T188" s="1">
        <v>343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5"/>
    </row>
    <row r="189" spans="1:35" x14ac:dyDescent="0.3">
      <c r="A189" s="40"/>
      <c r="B189" s="33" t="s">
        <v>3</v>
      </c>
      <c r="C189" s="34">
        <v>1420</v>
      </c>
      <c r="D189" s="13" t="s">
        <v>1</v>
      </c>
      <c r="E189" s="14">
        <v>1122</v>
      </c>
      <c r="F189" s="15" t="s">
        <v>35</v>
      </c>
      <c r="G189" s="15"/>
      <c r="H189" s="30"/>
      <c r="I189" s="56"/>
      <c r="J189" s="1"/>
      <c r="K189" s="5"/>
      <c r="L189" s="2"/>
      <c r="M189" s="1"/>
      <c r="N189" s="61"/>
      <c r="O189" s="56"/>
      <c r="P189" s="1"/>
      <c r="Q189" s="5"/>
      <c r="R189" s="2">
        <f t="shared" si="386"/>
        <v>0.15285204991087345</v>
      </c>
      <c r="S189" s="1">
        <f t="shared" si="387"/>
        <v>0</v>
      </c>
      <c r="T189" s="1">
        <v>343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5"/>
    </row>
    <row r="190" spans="1:35" x14ac:dyDescent="0.3">
      <c r="A190" s="40"/>
      <c r="B190" s="33"/>
      <c r="C190" s="34"/>
      <c r="D190" s="15" t="s">
        <v>2</v>
      </c>
      <c r="E190" s="16">
        <v>1250</v>
      </c>
      <c r="F190" s="15">
        <v>-5</v>
      </c>
      <c r="G190" s="15"/>
      <c r="H190" s="30">
        <v>176</v>
      </c>
      <c r="I190" s="56">
        <v>-32.5</v>
      </c>
      <c r="J190" s="1">
        <f t="shared" si="436"/>
        <v>-32.5</v>
      </c>
      <c r="K190" s="5">
        <v>235</v>
      </c>
      <c r="L190" s="2">
        <v>-4.5</v>
      </c>
      <c r="M190" s="1"/>
      <c r="N190" s="61">
        <v>305</v>
      </c>
      <c r="O190" s="56">
        <v>-29</v>
      </c>
      <c r="P190" s="1">
        <f t="shared" ref="P190" si="464">M190+O190</f>
        <v>-29</v>
      </c>
      <c r="Q190" s="5">
        <v>373</v>
      </c>
      <c r="R190" s="2">
        <f t="shared" si="386"/>
        <v>0.13719999999999999</v>
      </c>
      <c r="S190" s="1">
        <f t="shared" si="387"/>
        <v>138</v>
      </c>
      <c r="T190" s="1">
        <v>343</v>
      </c>
      <c r="U190" s="1"/>
      <c r="V190" s="1"/>
      <c r="W190" s="1"/>
      <c r="X190" s="1"/>
      <c r="Y190" s="1"/>
      <c r="Z190" s="1"/>
      <c r="AA190" s="1"/>
      <c r="AB190" s="1"/>
      <c r="AC190" s="1">
        <f t="shared" ref="AC190" si="465">L190/I190</f>
        <v>0.13846153846153847</v>
      </c>
      <c r="AD190" s="1">
        <f t="shared" si="410"/>
        <v>0.7567567567567568</v>
      </c>
      <c r="AE190" s="1">
        <f t="shared" ref="AE190:AE241" si="466">ABS(4/(AC190+(1/AC190)+2))</f>
        <v>0.42731921110299492</v>
      </c>
      <c r="AF190" s="1">
        <f t="shared" ref="AF190" si="467">ABS(1-ABS(AD190)^2)</f>
        <v>0.42731921110299487</v>
      </c>
      <c r="AG190" s="1"/>
      <c r="AH190" s="1"/>
      <c r="AI190" s="5"/>
    </row>
    <row r="191" spans="1:35" ht="15" thickBot="1" x14ac:dyDescent="0.35">
      <c r="A191" s="41"/>
      <c r="B191" s="35"/>
      <c r="C191" s="36"/>
      <c r="D191" s="17" t="s">
        <v>3</v>
      </c>
      <c r="E191" s="18">
        <v>1413</v>
      </c>
      <c r="F191" s="15"/>
      <c r="G191" s="15"/>
      <c r="H191" s="30"/>
      <c r="I191" s="56"/>
      <c r="J191" s="1"/>
      <c r="K191" s="5"/>
      <c r="L191" s="2"/>
      <c r="M191" s="1"/>
      <c r="N191" s="61"/>
      <c r="O191" s="56"/>
      <c r="P191" s="1"/>
      <c r="Q191" s="5"/>
      <c r="R191" s="2">
        <f t="shared" si="386"/>
        <v>0.1213729653220099</v>
      </c>
      <c r="S191" s="1">
        <f t="shared" si="387"/>
        <v>0</v>
      </c>
      <c r="T191" s="1">
        <v>343</v>
      </c>
      <c r="U191" s="24"/>
      <c r="V191" s="65"/>
      <c r="W191" s="65"/>
      <c r="X191" s="65"/>
      <c r="Y191" s="65"/>
      <c r="Z191" s="65"/>
      <c r="AA191" s="65"/>
      <c r="AB191" s="65"/>
      <c r="AC191" s="1"/>
      <c r="AD191" s="1"/>
      <c r="AE191" s="1"/>
      <c r="AF191" s="1"/>
      <c r="AG191" s="24"/>
      <c r="AH191" s="24"/>
      <c r="AI191" s="7"/>
    </row>
    <row r="192" spans="1:35" ht="14.4" customHeight="1" x14ac:dyDescent="0.3">
      <c r="A192" s="39" t="s">
        <v>28</v>
      </c>
      <c r="B192" s="37" t="s">
        <v>1</v>
      </c>
      <c r="C192" s="38">
        <v>11</v>
      </c>
      <c r="D192" s="13" t="s">
        <v>1</v>
      </c>
      <c r="E192" s="14">
        <v>11.2</v>
      </c>
      <c r="F192" s="15"/>
      <c r="G192" s="15"/>
      <c r="H192" s="30"/>
      <c r="I192" s="54"/>
      <c r="J192" s="12"/>
      <c r="K192" s="55"/>
      <c r="L192" s="12"/>
      <c r="M192" s="3"/>
      <c r="N192" s="60"/>
      <c r="O192" s="54"/>
      <c r="P192" s="3"/>
      <c r="Q192" s="55"/>
      <c r="R192" s="12">
        <f>(343/E192)/2</f>
        <v>15.312500000000002</v>
      </c>
      <c r="S192" s="3">
        <f>Q192-K192</f>
        <v>0</v>
      </c>
      <c r="T192" s="1">
        <v>343</v>
      </c>
      <c r="U192" s="23"/>
      <c r="V192" s="3"/>
      <c r="W192" s="3"/>
      <c r="X192" s="3"/>
      <c r="Y192" s="3"/>
      <c r="Z192" s="3"/>
      <c r="AA192" s="3"/>
      <c r="AB192" s="3"/>
      <c r="AC192" s="1"/>
      <c r="AD192" s="1"/>
      <c r="AE192" s="1"/>
      <c r="AF192" s="1"/>
      <c r="AG192" s="23"/>
      <c r="AH192" s="23"/>
      <c r="AI192" s="4"/>
    </row>
    <row r="193" spans="1:35" x14ac:dyDescent="0.3">
      <c r="A193" s="40"/>
      <c r="B193" s="33"/>
      <c r="C193" s="34"/>
      <c r="D193" s="15" t="s">
        <v>2</v>
      </c>
      <c r="E193" s="16">
        <v>12.5</v>
      </c>
      <c r="F193" s="15"/>
      <c r="G193" s="15"/>
      <c r="H193" s="30"/>
      <c r="I193" s="56"/>
      <c r="J193" s="2"/>
      <c r="K193" s="5"/>
      <c r="L193" s="2"/>
      <c r="M193" s="1"/>
      <c r="N193" s="61"/>
      <c r="O193" s="56"/>
      <c r="P193" s="1"/>
      <c r="Q193" s="5"/>
      <c r="R193" s="2">
        <f t="shared" ref="R193:R254" si="468">(343/E193)/2</f>
        <v>13.72</v>
      </c>
      <c r="S193" s="1">
        <f t="shared" ref="S193:S254" si="469">Q193-K193</f>
        <v>0</v>
      </c>
      <c r="T193" s="1">
        <v>343</v>
      </c>
      <c r="U193" s="1"/>
      <c r="V193" s="1"/>
      <c r="W193" s="1"/>
      <c r="X193" s="1"/>
      <c r="Y193" s="1"/>
      <c r="Z193" s="1"/>
      <c r="AA193" s="1"/>
      <c r="AB193" s="1"/>
      <c r="AC193" s="1" t="e">
        <f t="shared" ref="AC193" si="470">L193/I193</f>
        <v>#DIV/0!</v>
      </c>
      <c r="AD193" s="1" t="e">
        <f t="shared" si="413"/>
        <v>#DIV/0!</v>
      </c>
      <c r="AE193" s="1" t="e">
        <f t="shared" ref="AE193:AE244" si="471">ABS(4/(AC193+(1/AC193)+2))</f>
        <v>#DIV/0!</v>
      </c>
      <c r="AF193" s="1" t="e">
        <f t="shared" ref="AF193" si="472">ABS(1-ABS(AD193)^2)</f>
        <v>#DIV/0!</v>
      </c>
      <c r="AG193" s="1"/>
      <c r="AH193" s="1"/>
      <c r="AI193" s="5"/>
    </row>
    <row r="194" spans="1:35" ht="15" thickBot="1" x14ac:dyDescent="0.35">
      <c r="A194" s="40"/>
      <c r="B194" s="33"/>
      <c r="C194" s="34"/>
      <c r="D194" s="17" t="s">
        <v>3</v>
      </c>
      <c r="E194" s="18">
        <v>14.1</v>
      </c>
      <c r="F194" s="15"/>
      <c r="G194" s="15"/>
      <c r="H194" s="30"/>
      <c r="I194" s="56"/>
      <c r="J194" s="2"/>
      <c r="K194" s="5"/>
      <c r="L194" s="2"/>
      <c r="M194" s="1"/>
      <c r="N194" s="61"/>
      <c r="O194" s="56"/>
      <c r="P194" s="1"/>
      <c r="Q194" s="5"/>
      <c r="R194" s="2">
        <f t="shared" si="468"/>
        <v>12.163120567375886</v>
      </c>
      <c r="S194" s="1">
        <f t="shared" si="469"/>
        <v>0</v>
      </c>
      <c r="T194" s="1">
        <v>343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5"/>
    </row>
    <row r="195" spans="1:35" x14ac:dyDescent="0.3">
      <c r="A195" s="40"/>
      <c r="B195" s="33" t="s">
        <v>2</v>
      </c>
      <c r="C195" s="34">
        <v>16</v>
      </c>
      <c r="D195" s="13" t="s">
        <v>1</v>
      </c>
      <c r="E195" s="14">
        <v>14.1</v>
      </c>
      <c r="F195" s="15"/>
      <c r="G195" s="15"/>
      <c r="H195" s="30"/>
      <c r="I195" s="56"/>
      <c r="J195" s="1"/>
      <c r="K195" s="5"/>
      <c r="L195" s="2"/>
      <c r="M195" s="1"/>
      <c r="N195" s="61"/>
      <c r="O195" s="56"/>
      <c r="P195" s="1"/>
      <c r="Q195" s="5"/>
      <c r="R195" s="2">
        <f t="shared" si="468"/>
        <v>12.163120567375886</v>
      </c>
      <c r="S195" s="1">
        <f t="shared" si="469"/>
        <v>0</v>
      </c>
      <c r="T195" s="1">
        <v>343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5"/>
    </row>
    <row r="196" spans="1:35" x14ac:dyDescent="0.3">
      <c r="A196" s="40"/>
      <c r="B196" s="33"/>
      <c r="C196" s="34"/>
      <c r="D196" s="15" t="s">
        <v>2</v>
      </c>
      <c r="E196" s="16">
        <v>16</v>
      </c>
      <c r="F196" s="15"/>
      <c r="G196" s="15"/>
      <c r="H196" s="30"/>
      <c r="I196" s="56"/>
      <c r="J196" s="1"/>
      <c r="K196" s="5"/>
      <c r="L196" s="2"/>
      <c r="M196" s="1"/>
      <c r="N196" s="61"/>
      <c r="O196" s="56"/>
      <c r="P196" s="1"/>
      <c r="Q196" s="5"/>
      <c r="R196" s="2">
        <f t="shared" si="468"/>
        <v>10.71875</v>
      </c>
      <c r="S196" s="1">
        <f t="shared" si="469"/>
        <v>0</v>
      </c>
      <c r="T196" s="1">
        <v>343</v>
      </c>
      <c r="U196" s="1"/>
      <c r="V196" s="1"/>
      <c r="W196" s="1"/>
      <c r="X196" s="1"/>
      <c r="Y196" s="1"/>
      <c r="Z196" s="1"/>
      <c r="AA196" s="1"/>
      <c r="AB196" s="1"/>
      <c r="AC196" s="1" t="e">
        <f t="shared" ref="AC196" si="473">L196/I196</f>
        <v>#DIV/0!</v>
      </c>
      <c r="AD196" s="1" t="e">
        <f t="shared" si="418"/>
        <v>#DIV/0!</v>
      </c>
      <c r="AE196" s="1" t="e">
        <f t="shared" ref="AE196:AE247" si="474">ABS(4/(AC196+(1/AC196)+2))</f>
        <v>#DIV/0!</v>
      </c>
      <c r="AF196" s="1" t="e">
        <f t="shared" ref="AF196" si="475">ABS(1-ABS(AD196)^2)</f>
        <v>#DIV/0!</v>
      </c>
      <c r="AG196" s="1"/>
      <c r="AH196" s="1"/>
      <c r="AI196" s="5"/>
    </row>
    <row r="197" spans="1:35" ht="15" thickBot="1" x14ac:dyDescent="0.35">
      <c r="A197" s="40"/>
      <c r="B197" s="33"/>
      <c r="C197" s="34"/>
      <c r="D197" s="17" t="s">
        <v>3</v>
      </c>
      <c r="E197" s="18">
        <v>17.8</v>
      </c>
      <c r="F197" s="15"/>
      <c r="G197" s="15"/>
      <c r="H197" s="30"/>
      <c r="I197" s="56"/>
      <c r="J197" s="1"/>
      <c r="K197" s="5"/>
      <c r="L197" s="2"/>
      <c r="M197" s="1"/>
      <c r="N197" s="61"/>
      <c r="O197" s="56"/>
      <c r="P197" s="1"/>
      <c r="Q197" s="5"/>
      <c r="R197" s="2">
        <f t="shared" si="468"/>
        <v>9.6348314606741567</v>
      </c>
      <c r="S197" s="1">
        <f t="shared" si="469"/>
        <v>0</v>
      </c>
      <c r="T197" s="1">
        <v>343</v>
      </c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5"/>
    </row>
    <row r="198" spans="1:35" x14ac:dyDescent="0.3">
      <c r="A198" s="40"/>
      <c r="B198" s="33" t="s">
        <v>3</v>
      </c>
      <c r="C198" s="34">
        <v>22</v>
      </c>
      <c r="D198" s="13" t="s">
        <v>1</v>
      </c>
      <c r="E198" s="14">
        <v>17.8</v>
      </c>
      <c r="F198" s="15"/>
      <c r="G198" s="15"/>
      <c r="H198" s="30"/>
      <c r="I198" s="56"/>
      <c r="J198" s="1"/>
      <c r="K198" s="5"/>
      <c r="L198" s="2"/>
      <c r="M198" s="1"/>
      <c r="N198" s="61"/>
      <c r="O198" s="56"/>
      <c r="P198" s="1"/>
      <c r="Q198" s="5"/>
      <c r="R198" s="2">
        <f t="shared" si="468"/>
        <v>9.6348314606741567</v>
      </c>
      <c r="S198" s="1">
        <f t="shared" si="469"/>
        <v>0</v>
      </c>
      <c r="T198" s="1">
        <v>343</v>
      </c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5"/>
    </row>
    <row r="199" spans="1:35" x14ac:dyDescent="0.3">
      <c r="A199" s="40"/>
      <c r="B199" s="33"/>
      <c r="C199" s="34"/>
      <c r="D199" s="15" t="s">
        <v>2</v>
      </c>
      <c r="E199" s="16">
        <v>20</v>
      </c>
      <c r="F199" s="15"/>
      <c r="G199" s="15"/>
      <c r="H199" s="30"/>
      <c r="I199" s="56"/>
      <c r="J199" s="1"/>
      <c r="K199" s="5"/>
      <c r="L199" s="2"/>
      <c r="M199" s="1"/>
      <c r="N199" s="61"/>
      <c r="O199" s="56"/>
      <c r="P199" s="1"/>
      <c r="Q199" s="5"/>
      <c r="R199" s="2">
        <f t="shared" si="468"/>
        <v>8.5749999999999993</v>
      </c>
      <c r="S199" s="1">
        <f t="shared" si="469"/>
        <v>0</v>
      </c>
      <c r="T199" s="1">
        <v>343</v>
      </c>
      <c r="U199" s="1"/>
      <c r="V199" s="1"/>
      <c r="W199" s="1"/>
      <c r="X199" s="1"/>
      <c r="Y199" s="1"/>
      <c r="Z199" s="1"/>
      <c r="AA199" s="1"/>
      <c r="AB199" s="1"/>
      <c r="AC199" s="1" t="e">
        <f t="shared" ref="AC199" si="476">L199/I199</f>
        <v>#DIV/0!</v>
      </c>
      <c r="AD199" s="1" t="e">
        <f t="shared" si="423"/>
        <v>#DIV/0!</v>
      </c>
      <c r="AE199" s="1" t="e">
        <f t="shared" ref="AE199:AE250" si="477">ABS(4/(AC199+(1/AC199)+2))</f>
        <v>#DIV/0!</v>
      </c>
      <c r="AF199" s="1" t="e">
        <f t="shared" ref="AF199" si="478">ABS(1-ABS(AD199)^2)</f>
        <v>#DIV/0!</v>
      </c>
      <c r="AG199" s="1"/>
      <c r="AH199" s="1"/>
      <c r="AI199" s="5"/>
    </row>
    <row r="200" spans="1:35" ht="15" thickBot="1" x14ac:dyDescent="0.35">
      <c r="A200" s="40"/>
      <c r="B200" s="35"/>
      <c r="C200" s="36"/>
      <c r="D200" s="17" t="s">
        <v>3</v>
      </c>
      <c r="E200" s="18">
        <v>22.4</v>
      </c>
      <c r="F200" s="15"/>
      <c r="G200" s="15"/>
      <c r="H200" s="30"/>
      <c r="I200" s="56"/>
      <c r="J200" s="1"/>
      <c r="K200" s="5"/>
      <c r="L200" s="2"/>
      <c r="M200" s="1"/>
      <c r="N200" s="61"/>
      <c r="O200" s="56"/>
      <c r="P200" s="1"/>
      <c r="Q200" s="5"/>
      <c r="R200" s="2">
        <f t="shared" si="468"/>
        <v>7.6562500000000009</v>
      </c>
      <c r="S200" s="1">
        <f t="shared" si="469"/>
        <v>0</v>
      </c>
      <c r="T200" s="1">
        <v>343</v>
      </c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5"/>
    </row>
    <row r="201" spans="1:35" x14ac:dyDescent="0.3">
      <c r="A201" s="40"/>
      <c r="B201" s="37" t="s">
        <v>1</v>
      </c>
      <c r="C201" s="38">
        <v>22</v>
      </c>
      <c r="D201" s="19" t="s">
        <v>1</v>
      </c>
      <c r="E201" s="14">
        <v>22.4</v>
      </c>
      <c r="F201" s="15"/>
      <c r="G201" s="15"/>
      <c r="H201" s="30"/>
      <c r="I201" s="56"/>
      <c r="J201" s="1"/>
      <c r="K201" s="5"/>
      <c r="L201" s="2"/>
      <c r="M201" s="1"/>
      <c r="N201" s="61"/>
      <c r="O201" s="56"/>
      <c r="P201" s="1"/>
      <c r="Q201" s="5"/>
      <c r="R201" s="2">
        <f t="shared" si="468"/>
        <v>7.6562500000000009</v>
      </c>
      <c r="S201" s="1">
        <f t="shared" si="469"/>
        <v>0</v>
      </c>
      <c r="T201" s="1">
        <v>343</v>
      </c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5"/>
    </row>
    <row r="202" spans="1:35" x14ac:dyDescent="0.3">
      <c r="A202" s="40"/>
      <c r="B202" s="33"/>
      <c r="C202" s="34"/>
      <c r="D202" s="20" t="s">
        <v>2</v>
      </c>
      <c r="E202" s="16">
        <v>25</v>
      </c>
      <c r="F202" s="15"/>
      <c r="G202" s="15"/>
      <c r="H202" s="30"/>
      <c r="I202" s="56"/>
      <c r="J202" s="1"/>
      <c r="K202" s="5"/>
      <c r="L202" s="2"/>
      <c r="M202" s="1"/>
      <c r="N202" s="61"/>
      <c r="O202" s="56"/>
      <c r="P202" s="1"/>
      <c r="Q202" s="5"/>
      <c r="R202" s="2">
        <f t="shared" si="468"/>
        <v>6.86</v>
      </c>
      <c r="S202" s="1">
        <f t="shared" si="469"/>
        <v>0</v>
      </c>
      <c r="T202" s="1">
        <v>343</v>
      </c>
      <c r="U202" s="1"/>
      <c r="V202" s="1"/>
      <c r="W202" s="1"/>
      <c r="X202" s="1"/>
      <c r="Y202" s="1"/>
      <c r="Z202" s="1"/>
      <c r="AA202" s="1"/>
      <c r="AB202" s="1"/>
      <c r="AC202" s="1" t="e">
        <f t="shared" ref="AC202" si="479">L202/I202</f>
        <v>#DIV/0!</v>
      </c>
      <c r="AD202" s="1" t="e">
        <f t="shared" si="428"/>
        <v>#DIV/0!</v>
      </c>
      <c r="AE202" s="1" t="e">
        <f t="shared" ref="AE202:AE253" si="480">ABS(4/(AC202+(1/AC202)+2))</f>
        <v>#DIV/0!</v>
      </c>
      <c r="AF202" s="1" t="e">
        <f t="shared" ref="AF202" si="481">ABS(1-ABS(AD202)^2)</f>
        <v>#DIV/0!</v>
      </c>
      <c r="AG202" s="1"/>
      <c r="AH202" s="1"/>
      <c r="AI202" s="5"/>
    </row>
    <row r="203" spans="1:35" ht="15" thickBot="1" x14ac:dyDescent="0.35">
      <c r="A203" s="40"/>
      <c r="B203" s="33"/>
      <c r="C203" s="34"/>
      <c r="D203" s="21" t="s">
        <v>3</v>
      </c>
      <c r="E203" s="18">
        <v>28.2</v>
      </c>
      <c r="F203" s="15"/>
      <c r="G203" s="15"/>
      <c r="H203" s="30"/>
      <c r="I203" s="56"/>
      <c r="J203" s="1"/>
      <c r="K203" s="5"/>
      <c r="L203" s="2"/>
      <c r="M203" s="1"/>
      <c r="N203" s="61"/>
      <c r="O203" s="56"/>
      <c r="P203" s="1"/>
      <c r="Q203" s="5"/>
      <c r="R203" s="2">
        <f t="shared" si="468"/>
        <v>6.081560283687943</v>
      </c>
      <c r="S203" s="1">
        <f t="shared" si="469"/>
        <v>0</v>
      </c>
      <c r="T203" s="1">
        <v>343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5"/>
    </row>
    <row r="204" spans="1:35" x14ac:dyDescent="0.3">
      <c r="A204" s="40"/>
      <c r="B204" s="33" t="s">
        <v>2</v>
      </c>
      <c r="C204" s="34">
        <v>31.5</v>
      </c>
      <c r="D204" s="19" t="s">
        <v>1</v>
      </c>
      <c r="E204" s="14">
        <v>28.2</v>
      </c>
      <c r="F204" s="15"/>
      <c r="G204" s="15"/>
      <c r="H204" s="30"/>
      <c r="I204" s="56"/>
      <c r="J204" s="1"/>
      <c r="K204" s="5"/>
      <c r="L204" s="2"/>
      <c r="M204" s="1"/>
      <c r="N204" s="61"/>
      <c r="O204" s="56"/>
      <c r="P204" s="1"/>
      <c r="Q204" s="5"/>
      <c r="R204" s="2">
        <f t="shared" si="468"/>
        <v>6.081560283687943</v>
      </c>
      <c r="S204" s="1">
        <f t="shared" si="469"/>
        <v>0</v>
      </c>
      <c r="T204" s="1">
        <v>343</v>
      </c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5"/>
    </row>
    <row r="205" spans="1:35" x14ac:dyDescent="0.3">
      <c r="A205" s="40"/>
      <c r="B205" s="33"/>
      <c r="C205" s="34"/>
      <c r="D205" s="20" t="s">
        <v>2</v>
      </c>
      <c r="E205" s="16">
        <v>31.5</v>
      </c>
      <c r="F205" s="15"/>
      <c r="G205" s="15"/>
      <c r="H205" s="30"/>
      <c r="I205" s="56"/>
      <c r="J205" s="1"/>
      <c r="K205" s="5"/>
      <c r="L205" s="2"/>
      <c r="M205" s="1"/>
      <c r="N205" s="61"/>
      <c r="O205" s="56"/>
      <c r="P205" s="1"/>
      <c r="Q205" s="5"/>
      <c r="R205" s="2">
        <f t="shared" si="468"/>
        <v>5.4444444444444446</v>
      </c>
      <c r="S205" s="1">
        <f t="shared" si="469"/>
        <v>0</v>
      </c>
      <c r="T205" s="1">
        <v>343</v>
      </c>
      <c r="U205" s="1"/>
      <c r="V205" s="1"/>
      <c r="W205" s="1"/>
      <c r="X205" s="1"/>
      <c r="Y205" s="1"/>
      <c r="Z205" s="1"/>
      <c r="AA205" s="1"/>
      <c r="AB205" s="1"/>
      <c r="AC205" s="1" t="e">
        <f t="shared" ref="AC205" si="482">L205/I205</f>
        <v>#DIV/0!</v>
      </c>
      <c r="AD205" s="1" t="e">
        <f t="shared" si="433"/>
        <v>#DIV/0!</v>
      </c>
      <c r="AE205" s="1" t="e">
        <f t="shared" ref="AE205:AE256" si="483">ABS(4/(AC205+(1/AC205)+2))</f>
        <v>#DIV/0!</v>
      </c>
      <c r="AF205" s="1" t="e">
        <f t="shared" ref="AF205" si="484">ABS(1-ABS(AD205)^2)</f>
        <v>#DIV/0!</v>
      </c>
      <c r="AG205" s="1"/>
      <c r="AH205" s="1"/>
      <c r="AI205" s="5"/>
    </row>
    <row r="206" spans="1:35" ht="15" thickBot="1" x14ac:dyDescent="0.35">
      <c r="A206" s="40"/>
      <c r="B206" s="33"/>
      <c r="C206" s="34"/>
      <c r="D206" s="21" t="s">
        <v>3</v>
      </c>
      <c r="E206" s="18">
        <v>35.5</v>
      </c>
      <c r="F206" s="15"/>
      <c r="G206" s="15"/>
      <c r="H206" s="30"/>
      <c r="I206" s="56"/>
      <c r="J206" s="1"/>
      <c r="K206" s="5"/>
      <c r="L206" s="2"/>
      <c r="M206" s="1"/>
      <c r="N206" s="61"/>
      <c r="O206" s="56"/>
      <c r="P206" s="1"/>
      <c r="Q206" s="5"/>
      <c r="R206" s="2">
        <f t="shared" si="468"/>
        <v>4.830985915492958</v>
      </c>
      <c r="S206" s="1">
        <f t="shared" si="469"/>
        <v>0</v>
      </c>
      <c r="T206" s="1">
        <v>343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5"/>
    </row>
    <row r="207" spans="1:35" x14ac:dyDescent="0.3">
      <c r="A207" s="40"/>
      <c r="B207" s="33" t="s">
        <v>3</v>
      </c>
      <c r="C207" s="34">
        <v>44</v>
      </c>
      <c r="D207" s="19" t="s">
        <v>1</v>
      </c>
      <c r="E207" s="14">
        <v>35.5</v>
      </c>
      <c r="F207" s="15"/>
      <c r="G207" s="15"/>
      <c r="H207" s="30"/>
      <c r="I207" s="56"/>
      <c r="J207" s="1"/>
      <c r="K207" s="5"/>
      <c r="L207" s="2"/>
      <c r="M207" s="1"/>
      <c r="N207" s="61"/>
      <c r="O207" s="56"/>
      <c r="P207" s="1"/>
      <c r="Q207" s="5"/>
      <c r="R207" s="2">
        <f t="shared" si="468"/>
        <v>4.830985915492958</v>
      </c>
      <c r="S207" s="1">
        <f t="shared" si="469"/>
        <v>0</v>
      </c>
      <c r="T207" s="1">
        <v>343</v>
      </c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5"/>
    </row>
    <row r="208" spans="1:35" x14ac:dyDescent="0.3">
      <c r="A208" s="40"/>
      <c r="B208" s="33"/>
      <c r="C208" s="34"/>
      <c r="D208" s="20" t="s">
        <v>2</v>
      </c>
      <c r="E208" s="16">
        <v>40</v>
      </c>
      <c r="F208" s="15"/>
      <c r="G208" s="15"/>
      <c r="H208" s="30"/>
      <c r="I208" s="56"/>
      <c r="J208" s="1"/>
      <c r="K208" s="5"/>
      <c r="L208" s="2"/>
      <c r="M208" s="1"/>
      <c r="N208" s="61"/>
      <c r="O208" s="56"/>
      <c r="P208" s="1"/>
      <c r="Q208" s="5"/>
      <c r="R208" s="2">
        <f t="shared" si="468"/>
        <v>4.2874999999999996</v>
      </c>
      <c r="S208" s="1">
        <f t="shared" si="469"/>
        <v>0</v>
      </c>
      <c r="T208" s="1">
        <v>343</v>
      </c>
      <c r="U208" s="1"/>
      <c r="V208" s="1"/>
      <c r="W208" s="1"/>
      <c r="X208" s="1"/>
      <c r="Y208" s="1"/>
      <c r="Z208" s="1"/>
      <c r="AA208" s="1"/>
      <c r="AB208" s="1"/>
      <c r="AC208" s="1" t="e">
        <f t="shared" ref="AC208" si="485">L208/I208</f>
        <v>#DIV/0!</v>
      </c>
      <c r="AD208" s="1" t="e">
        <f t="shared" si="438"/>
        <v>#DIV/0!</v>
      </c>
      <c r="AE208" s="1" t="e">
        <f t="shared" ref="AE208" si="486">ABS(4/(AC208+(1/AC208)+2))</f>
        <v>#DIV/0!</v>
      </c>
      <c r="AF208" s="1" t="e">
        <f t="shared" ref="AF208" si="487">ABS(1-ABS(AD208)^2)</f>
        <v>#DIV/0!</v>
      </c>
      <c r="AG208" s="1"/>
      <c r="AH208" s="1"/>
      <c r="AI208" s="5"/>
    </row>
    <row r="209" spans="1:35" ht="15" thickBot="1" x14ac:dyDescent="0.35">
      <c r="A209" s="40"/>
      <c r="B209" s="35"/>
      <c r="C209" s="36"/>
      <c r="D209" s="21" t="s">
        <v>3</v>
      </c>
      <c r="E209" s="18">
        <v>44.7</v>
      </c>
      <c r="F209" s="15"/>
      <c r="G209" s="15"/>
      <c r="H209" s="30"/>
      <c r="I209" s="56"/>
      <c r="J209" s="1"/>
      <c r="K209" s="5"/>
      <c r="L209" s="2"/>
      <c r="M209" s="1"/>
      <c r="N209" s="61"/>
      <c r="O209" s="56"/>
      <c r="P209" s="1"/>
      <c r="Q209" s="5"/>
      <c r="R209" s="2">
        <f t="shared" si="468"/>
        <v>3.8366890380313197</v>
      </c>
      <c r="S209" s="1">
        <f t="shared" si="469"/>
        <v>0</v>
      </c>
      <c r="T209" s="1">
        <v>343</v>
      </c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5"/>
    </row>
    <row r="210" spans="1:35" x14ac:dyDescent="0.3">
      <c r="A210" s="40"/>
      <c r="B210" s="37" t="s">
        <v>1</v>
      </c>
      <c r="C210" s="38">
        <v>44</v>
      </c>
      <c r="D210" s="19" t="s">
        <v>1</v>
      </c>
      <c r="E210" s="14">
        <v>44.7</v>
      </c>
      <c r="F210" s="15"/>
      <c r="G210" s="15"/>
      <c r="H210" s="30"/>
      <c r="I210" s="56"/>
      <c r="J210" s="1"/>
      <c r="K210" s="5"/>
      <c r="L210" s="2"/>
      <c r="M210" s="1"/>
      <c r="N210" s="61"/>
      <c r="O210" s="56"/>
      <c r="P210" s="1"/>
      <c r="Q210" s="5"/>
      <c r="R210" s="2">
        <f t="shared" si="468"/>
        <v>3.8366890380313197</v>
      </c>
      <c r="S210" s="1">
        <f t="shared" si="469"/>
        <v>0</v>
      </c>
      <c r="T210" s="1">
        <v>343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5"/>
    </row>
    <row r="211" spans="1:35" x14ac:dyDescent="0.3">
      <c r="A211" s="40"/>
      <c r="B211" s="33"/>
      <c r="C211" s="34"/>
      <c r="D211" s="20" t="s">
        <v>2</v>
      </c>
      <c r="E211" s="16">
        <v>50</v>
      </c>
      <c r="F211" s="15"/>
      <c r="G211" s="15"/>
      <c r="H211" s="30"/>
      <c r="I211" s="56"/>
      <c r="J211" s="1"/>
      <c r="K211" s="5"/>
      <c r="L211" s="2"/>
      <c r="M211" s="1"/>
      <c r="N211" s="61"/>
      <c r="O211" s="56"/>
      <c r="P211" s="1"/>
      <c r="Q211" s="5"/>
      <c r="R211" s="2">
        <f t="shared" si="468"/>
        <v>3.43</v>
      </c>
      <c r="S211" s="1">
        <f t="shared" si="469"/>
        <v>0</v>
      </c>
      <c r="T211" s="1">
        <v>343</v>
      </c>
      <c r="U211" s="1"/>
      <c r="V211" s="1"/>
      <c r="W211" s="1"/>
      <c r="X211" s="1"/>
      <c r="Y211" s="1"/>
      <c r="Z211" s="1"/>
      <c r="AA211" s="1"/>
      <c r="AB211" s="1"/>
      <c r="AC211" s="1" t="e">
        <f t="shared" ref="AC211" si="488">L211/I211</f>
        <v>#DIV/0!</v>
      </c>
      <c r="AD211" s="1" t="e">
        <f t="shared" ref="AD211" si="489">ABS((AC211-1)/(AC211+1))</f>
        <v>#DIV/0!</v>
      </c>
      <c r="AE211" s="1" t="e">
        <f t="shared" si="419"/>
        <v>#DIV/0!</v>
      </c>
      <c r="AF211" s="1" t="e">
        <f t="shared" ref="AF211" si="490">ABS(1-ABS(AD211)^2)</f>
        <v>#DIV/0!</v>
      </c>
      <c r="AG211" s="1"/>
      <c r="AH211" s="1"/>
      <c r="AI211" s="5"/>
    </row>
    <row r="212" spans="1:35" ht="15" thickBot="1" x14ac:dyDescent="0.35">
      <c r="A212" s="40"/>
      <c r="B212" s="33"/>
      <c r="C212" s="34"/>
      <c r="D212" s="21" t="s">
        <v>3</v>
      </c>
      <c r="E212" s="18">
        <v>56.2</v>
      </c>
      <c r="F212" s="15"/>
      <c r="G212" s="15"/>
      <c r="H212" s="30"/>
      <c r="I212" s="56"/>
      <c r="J212" s="1"/>
      <c r="K212" s="5"/>
      <c r="L212" s="2"/>
      <c r="M212" s="1"/>
      <c r="N212" s="61"/>
      <c r="O212" s="56"/>
      <c r="P212" s="1"/>
      <c r="Q212" s="5"/>
      <c r="R212" s="2">
        <f t="shared" si="468"/>
        <v>3.0516014234875444</v>
      </c>
      <c r="S212" s="1">
        <f t="shared" si="469"/>
        <v>0</v>
      </c>
      <c r="T212" s="1">
        <v>343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5"/>
    </row>
    <row r="213" spans="1:35" x14ac:dyDescent="0.3">
      <c r="A213" s="40"/>
      <c r="B213" s="33" t="s">
        <v>2</v>
      </c>
      <c r="C213" s="34">
        <v>63</v>
      </c>
      <c r="D213" s="19" t="s">
        <v>1</v>
      </c>
      <c r="E213" s="14">
        <v>56.2</v>
      </c>
      <c r="F213" s="15"/>
      <c r="G213" s="15"/>
      <c r="H213" s="30"/>
      <c r="I213" s="56"/>
      <c r="J213" s="1"/>
      <c r="K213" s="5"/>
      <c r="L213" s="2"/>
      <c r="M213" s="1"/>
      <c r="N213" s="61"/>
      <c r="O213" s="56"/>
      <c r="P213" s="1"/>
      <c r="Q213" s="5"/>
      <c r="R213" s="2">
        <f t="shared" si="468"/>
        <v>3.0516014234875444</v>
      </c>
      <c r="S213" s="1">
        <f t="shared" si="469"/>
        <v>0</v>
      </c>
      <c r="T213" s="1">
        <v>343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5"/>
    </row>
    <row r="214" spans="1:35" x14ac:dyDescent="0.3">
      <c r="A214" s="40"/>
      <c r="B214" s="33"/>
      <c r="C214" s="34"/>
      <c r="D214" s="20" t="s">
        <v>2</v>
      </c>
      <c r="E214" s="16">
        <v>63</v>
      </c>
      <c r="F214" s="15"/>
      <c r="G214" s="15"/>
      <c r="H214" s="30"/>
      <c r="I214" s="56"/>
      <c r="J214" s="1"/>
      <c r="K214" s="5"/>
      <c r="L214" s="2"/>
      <c r="M214" s="1"/>
      <c r="N214" s="61"/>
      <c r="O214" s="56"/>
      <c r="P214" s="1"/>
      <c r="Q214" s="5"/>
      <c r="R214" s="2">
        <f t="shared" si="468"/>
        <v>2.7222222222222223</v>
      </c>
      <c r="S214" s="1">
        <f t="shared" si="469"/>
        <v>0</v>
      </c>
      <c r="T214" s="1">
        <v>343</v>
      </c>
      <c r="U214" s="1"/>
      <c r="V214" s="1"/>
      <c r="W214" s="1"/>
      <c r="X214" s="1"/>
      <c r="Y214" s="1"/>
      <c r="Z214" s="1"/>
      <c r="AA214" s="1"/>
      <c r="AB214" s="1"/>
      <c r="AC214" s="1" t="e">
        <f t="shared" ref="AC214" si="491">L214/I214</f>
        <v>#DIV/0!</v>
      </c>
      <c r="AD214" s="1" t="e">
        <f t="shared" ref="AD214" si="492">ABS((AC214-1)/(AC214+1))</f>
        <v>#DIV/0!</v>
      </c>
      <c r="AE214" s="1" t="e">
        <f t="shared" si="424"/>
        <v>#DIV/0!</v>
      </c>
      <c r="AF214" s="1" t="e">
        <f t="shared" ref="AF214" si="493">ABS(1-ABS(AD214)^2)</f>
        <v>#DIV/0!</v>
      </c>
      <c r="AG214" s="1"/>
      <c r="AH214" s="1"/>
      <c r="AI214" s="5"/>
    </row>
    <row r="215" spans="1:35" ht="15" thickBot="1" x14ac:dyDescent="0.35">
      <c r="A215" s="40"/>
      <c r="B215" s="33"/>
      <c r="C215" s="34"/>
      <c r="D215" s="21" t="s">
        <v>3</v>
      </c>
      <c r="E215" s="18">
        <v>70.8</v>
      </c>
      <c r="F215" s="15"/>
      <c r="G215" s="15"/>
      <c r="H215" s="30"/>
      <c r="I215" s="56"/>
      <c r="J215" s="1"/>
      <c r="K215" s="5"/>
      <c r="L215" s="2"/>
      <c r="M215" s="1"/>
      <c r="N215" s="61"/>
      <c r="O215" s="56"/>
      <c r="P215" s="1"/>
      <c r="Q215" s="5"/>
      <c r="R215" s="2">
        <f t="shared" si="468"/>
        <v>2.4223163841807911</v>
      </c>
      <c r="S215" s="1">
        <f t="shared" si="469"/>
        <v>0</v>
      </c>
      <c r="T215" s="1">
        <v>343</v>
      </c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5"/>
    </row>
    <row r="216" spans="1:35" x14ac:dyDescent="0.3">
      <c r="A216" s="40"/>
      <c r="B216" s="33" t="s">
        <v>3</v>
      </c>
      <c r="C216" s="34">
        <v>88</v>
      </c>
      <c r="D216" s="19" t="s">
        <v>1</v>
      </c>
      <c r="E216" s="14">
        <v>70.8</v>
      </c>
      <c r="F216" s="15"/>
      <c r="G216" s="15"/>
      <c r="H216" s="30"/>
      <c r="I216" s="56"/>
      <c r="J216" s="1"/>
      <c r="K216" s="5"/>
      <c r="L216" s="2"/>
      <c r="M216" s="1"/>
      <c r="N216" s="61"/>
      <c r="O216" s="56"/>
      <c r="P216" s="1"/>
      <c r="Q216" s="5"/>
      <c r="R216" s="2">
        <f t="shared" si="468"/>
        <v>2.4223163841807911</v>
      </c>
      <c r="S216" s="1">
        <f t="shared" si="469"/>
        <v>0</v>
      </c>
      <c r="T216" s="1">
        <v>343</v>
      </c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5"/>
    </row>
    <row r="217" spans="1:35" x14ac:dyDescent="0.3">
      <c r="A217" s="40"/>
      <c r="B217" s="33"/>
      <c r="C217" s="34"/>
      <c r="D217" s="20" t="s">
        <v>2</v>
      </c>
      <c r="E217" s="16">
        <v>80</v>
      </c>
      <c r="F217" s="15"/>
      <c r="G217" s="15"/>
      <c r="H217" s="30"/>
      <c r="I217" s="56"/>
      <c r="J217" s="1"/>
      <c r="K217" s="5"/>
      <c r="L217" s="2"/>
      <c r="M217" s="1"/>
      <c r="N217" s="61"/>
      <c r="O217" s="56"/>
      <c r="P217" s="1"/>
      <c r="Q217" s="5"/>
      <c r="R217" s="2">
        <f t="shared" si="468"/>
        <v>2.1437499999999998</v>
      </c>
      <c r="S217" s="1">
        <f t="shared" si="469"/>
        <v>0</v>
      </c>
      <c r="T217" s="1">
        <v>343</v>
      </c>
      <c r="U217" s="1"/>
      <c r="V217" s="1"/>
      <c r="W217" s="1"/>
      <c r="X217" s="1"/>
      <c r="Y217" s="1"/>
      <c r="Z217" s="1"/>
      <c r="AA217" s="1"/>
      <c r="AB217" s="1"/>
      <c r="AC217" s="1" t="e">
        <f t="shared" ref="AC217" si="494">L217/I217</f>
        <v>#DIV/0!</v>
      </c>
      <c r="AD217" s="1" t="e">
        <f t="shared" ref="AD217" si="495">ABS((AC217-1)/(AC217+1))</f>
        <v>#DIV/0!</v>
      </c>
      <c r="AE217" s="1" t="e">
        <f t="shared" si="429"/>
        <v>#DIV/0!</v>
      </c>
      <c r="AF217" s="1" t="e">
        <f t="shared" ref="AF217" si="496">ABS(1-ABS(AD217)^2)</f>
        <v>#DIV/0!</v>
      </c>
      <c r="AG217" s="1"/>
      <c r="AH217" s="1"/>
      <c r="AI217" s="5"/>
    </row>
    <row r="218" spans="1:35" ht="15" thickBot="1" x14ac:dyDescent="0.35">
      <c r="A218" s="40"/>
      <c r="B218" s="35"/>
      <c r="C218" s="36"/>
      <c r="D218" s="21" t="s">
        <v>3</v>
      </c>
      <c r="E218" s="18">
        <v>89.1</v>
      </c>
      <c r="F218" s="15"/>
      <c r="G218" s="15"/>
      <c r="H218" s="30"/>
      <c r="I218" s="56"/>
      <c r="J218" s="1"/>
      <c r="K218" s="5"/>
      <c r="L218" s="2"/>
      <c r="M218" s="1"/>
      <c r="N218" s="61"/>
      <c r="O218" s="56"/>
      <c r="P218" s="1"/>
      <c r="Q218" s="5"/>
      <c r="R218" s="2">
        <f t="shared" si="468"/>
        <v>1.9248035914702584</v>
      </c>
      <c r="S218" s="1">
        <f t="shared" si="469"/>
        <v>0</v>
      </c>
      <c r="T218" s="1">
        <v>343</v>
      </c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5"/>
    </row>
    <row r="219" spans="1:35" x14ac:dyDescent="0.3">
      <c r="A219" s="40"/>
      <c r="B219" s="37" t="s">
        <v>1</v>
      </c>
      <c r="C219" s="38">
        <v>88</v>
      </c>
      <c r="D219" s="19" t="s">
        <v>1</v>
      </c>
      <c r="E219" s="14">
        <v>89.1</v>
      </c>
      <c r="F219" s="15"/>
      <c r="G219" s="15"/>
      <c r="H219" s="30"/>
      <c r="I219" s="56"/>
      <c r="J219" s="1"/>
      <c r="K219" s="5"/>
      <c r="L219" s="2"/>
      <c r="M219" s="1"/>
      <c r="N219" s="61"/>
      <c r="O219" s="56"/>
      <c r="P219" s="1"/>
      <c r="Q219" s="5"/>
      <c r="R219" s="2">
        <f t="shared" si="468"/>
        <v>1.9248035914702584</v>
      </c>
      <c r="S219" s="1">
        <f t="shared" si="469"/>
        <v>0</v>
      </c>
      <c r="T219" s="1">
        <v>343</v>
      </c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5"/>
    </row>
    <row r="220" spans="1:35" x14ac:dyDescent="0.3">
      <c r="A220" s="40"/>
      <c r="B220" s="33"/>
      <c r="C220" s="34"/>
      <c r="D220" s="20" t="s">
        <v>2</v>
      </c>
      <c r="E220" s="16">
        <v>100</v>
      </c>
      <c r="F220" s="15"/>
      <c r="G220" s="15"/>
      <c r="H220" s="30"/>
      <c r="I220" s="56"/>
      <c r="J220" s="1"/>
      <c r="K220" s="5"/>
      <c r="L220" s="2"/>
      <c r="M220" s="1"/>
      <c r="N220" s="61"/>
      <c r="O220" s="56"/>
      <c r="P220" s="1"/>
      <c r="Q220" s="5"/>
      <c r="R220" s="2">
        <f t="shared" si="468"/>
        <v>1.7150000000000001</v>
      </c>
      <c r="S220" s="1">
        <f t="shared" si="469"/>
        <v>0</v>
      </c>
      <c r="T220" s="1">
        <v>343</v>
      </c>
      <c r="U220" s="1"/>
      <c r="V220" s="1"/>
      <c r="W220" s="1"/>
      <c r="X220" s="1"/>
      <c r="Y220" s="1"/>
      <c r="Z220" s="1"/>
      <c r="AA220" s="1"/>
      <c r="AB220" s="1"/>
      <c r="AC220" s="1" t="e">
        <f t="shared" ref="AC220" si="497">L220/I220</f>
        <v>#DIV/0!</v>
      </c>
      <c r="AD220" s="1" t="e">
        <f t="shared" ref="AD220" si="498">ABS((AC220-1)/(AC220+1))</f>
        <v>#DIV/0!</v>
      </c>
      <c r="AE220" s="1" t="e">
        <f t="shared" si="434"/>
        <v>#DIV/0!</v>
      </c>
      <c r="AF220" s="1" t="e">
        <f t="shared" ref="AF220" si="499">ABS(1-ABS(AD220)^2)</f>
        <v>#DIV/0!</v>
      </c>
      <c r="AG220" s="1"/>
      <c r="AH220" s="1"/>
      <c r="AI220" s="5"/>
    </row>
    <row r="221" spans="1:35" ht="15" thickBot="1" x14ac:dyDescent="0.35">
      <c r="A221" s="40"/>
      <c r="B221" s="33"/>
      <c r="C221" s="34"/>
      <c r="D221" s="21" t="s">
        <v>3</v>
      </c>
      <c r="E221" s="18">
        <v>112</v>
      </c>
      <c r="F221" s="15"/>
      <c r="G221" s="15"/>
      <c r="H221" s="30"/>
      <c r="I221" s="56"/>
      <c r="J221" s="1"/>
      <c r="K221" s="5"/>
      <c r="L221" s="2"/>
      <c r="M221" s="1"/>
      <c r="N221" s="61"/>
      <c r="O221" s="56"/>
      <c r="P221" s="1"/>
      <c r="Q221" s="5"/>
      <c r="R221" s="2">
        <f t="shared" si="468"/>
        <v>1.53125</v>
      </c>
      <c r="S221" s="1">
        <f t="shared" si="469"/>
        <v>0</v>
      </c>
      <c r="T221" s="1">
        <v>343</v>
      </c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5"/>
    </row>
    <row r="222" spans="1:35" x14ac:dyDescent="0.3">
      <c r="A222" s="40"/>
      <c r="B222" s="33" t="s">
        <v>2</v>
      </c>
      <c r="C222" s="34">
        <v>125</v>
      </c>
      <c r="D222" s="19" t="s">
        <v>1</v>
      </c>
      <c r="E222" s="14">
        <v>112</v>
      </c>
      <c r="F222" s="15" t="s">
        <v>34</v>
      </c>
      <c r="G222" s="15"/>
      <c r="H222" s="30"/>
      <c r="I222" s="56"/>
      <c r="J222" s="1"/>
      <c r="K222" s="5"/>
      <c r="L222" s="2"/>
      <c r="M222" s="1"/>
      <c r="N222" s="61"/>
      <c r="O222" s="56"/>
      <c r="P222" s="1"/>
      <c r="Q222" s="5"/>
      <c r="R222" s="2">
        <f t="shared" si="468"/>
        <v>1.53125</v>
      </c>
      <c r="S222" s="1">
        <f t="shared" si="469"/>
        <v>0</v>
      </c>
      <c r="T222" s="1">
        <v>343</v>
      </c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5"/>
    </row>
    <row r="223" spans="1:35" x14ac:dyDescent="0.3">
      <c r="A223" s="40"/>
      <c r="B223" s="33"/>
      <c r="C223" s="34"/>
      <c r="D223" s="20" t="s">
        <v>2</v>
      </c>
      <c r="E223" s="16">
        <v>125</v>
      </c>
      <c r="F223" s="15">
        <v>1</v>
      </c>
      <c r="G223" s="15">
        <f>30+40</f>
        <v>70</v>
      </c>
      <c r="H223" s="30">
        <v>178</v>
      </c>
      <c r="I223" s="56">
        <v>-16.5</v>
      </c>
      <c r="J223" s="1">
        <f t="shared" ref="J223" si="500">G223+I223</f>
        <v>53.5</v>
      </c>
      <c r="K223" s="5">
        <v>850</v>
      </c>
      <c r="L223" s="2"/>
      <c r="M223" s="1"/>
      <c r="N223" s="61"/>
      <c r="O223" s="56"/>
      <c r="P223" s="1"/>
      <c r="Q223" s="5"/>
      <c r="R223" s="2">
        <f t="shared" si="468"/>
        <v>1.3720000000000001</v>
      </c>
      <c r="S223" s="1">
        <f t="shared" si="469"/>
        <v>-850</v>
      </c>
      <c r="T223" s="1">
        <v>343</v>
      </c>
      <c r="U223" s="1"/>
      <c r="V223" s="1"/>
      <c r="W223" s="1"/>
      <c r="X223" s="1"/>
      <c r="Y223" s="1"/>
      <c r="Z223" s="1"/>
      <c r="AA223" s="1"/>
      <c r="AB223" s="1"/>
      <c r="AC223" s="1">
        <f t="shared" ref="AC223" si="501">L223/I223</f>
        <v>0</v>
      </c>
      <c r="AD223" s="1">
        <f t="shared" ref="AD223:AD259" si="502">ABS((AC223-1)/(AC223+1))</f>
        <v>1</v>
      </c>
      <c r="AE223" s="1" t="e">
        <f t="shared" si="439"/>
        <v>#DIV/0!</v>
      </c>
      <c r="AF223" s="1">
        <f t="shared" ref="AF223" si="503">ABS(1-ABS(AD223)^2)</f>
        <v>0</v>
      </c>
      <c r="AG223" s="1"/>
      <c r="AH223" s="1"/>
      <c r="AI223" s="5"/>
    </row>
    <row r="224" spans="1:35" ht="15" thickBot="1" x14ac:dyDescent="0.35">
      <c r="A224" s="40"/>
      <c r="B224" s="33"/>
      <c r="C224" s="34"/>
      <c r="D224" s="21" t="s">
        <v>3</v>
      </c>
      <c r="E224" s="18">
        <v>141</v>
      </c>
      <c r="F224" s="15"/>
      <c r="G224" s="15"/>
      <c r="H224" s="30"/>
      <c r="I224" s="56"/>
      <c r="J224" s="1"/>
      <c r="K224" s="5"/>
      <c r="L224" s="2"/>
      <c r="M224" s="1"/>
      <c r="N224" s="61"/>
      <c r="O224" s="56"/>
      <c r="P224" s="1"/>
      <c r="Q224" s="5"/>
      <c r="R224" s="2">
        <f t="shared" si="468"/>
        <v>1.2163120567375887</v>
      </c>
      <c r="S224" s="1">
        <f t="shared" si="469"/>
        <v>0</v>
      </c>
      <c r="T224" s="1">
        <v>343</v>
      </c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5"/>
    </row>
    <row r="225" spans="1:35" x14ac:dyDescent="0.3">
      <c r="A225" s="40"/>
      <c r="B225" s="33" t="s">
        <v>3</v>
      </c>
      <c r="C225" s="34">
        <v>177</v>
      </c>
      <c r="D225" s="19" t="s">
        <v>1</v>
      </c>
      <c r="E225" s="14">
        <v>141</v>
      </c>
      <c r="F225" s="15" t="s">
        <v>34</v>
      </c>
      <c r="G225" s="15"/>
      <c r="H225" s="30"/>
      <c r="I225" s="56"/>
      <c r="J225" s="1"/>
      <c r="K225" s="5"/>
      <c r="L225" s="2"/>
      <c r="M225" s="1"/>
      <c r="N225" s="61"/>
      <c r="O225" s="56"/>
      <c r="P225" s="1"/>
      <c r="Q225" s="5"/>
      <c r="R225" s="2">
        <f t="shared" si="468"/>
        <v>1.2163120567375887</v>
      </c>
      <c r="S225" s="1">
        <f t="shared" si="469"/>
        <v>0</v>
      </c>
      <c r="T225" s="1">
        <v>343</v>
      </c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5"/>
    </row>
    <row r="226" spans="1:35" x14ac:dyDescent="0.3">
      <c r="A226" s="40"/>
      <c r="B226" s="33"/>
      <c r="C226" s="34"/>
      <c r="D226" s="20" t="s">
        <v>2</v>
      </c>
      <c r="E226" s="16">
        <v>160</v>
      </c>
      <c r="F226" s="15">
        <v>1</v>
      </c>
      <c r="G226" s="15">
        <f>30+40</f>
        <v>70</v>
      </c>
      <c r="H226" s="30">
        <v>179</v>
      </c>
      <c r="I226" s="56">
        <v>-18.5</v>
      </c>
      <c r="J226" s="1">
        <f t="shared" ref="J226" si="504">G226+I226</f>
        <v>51.5</v>
      </c>
      <c r="K226" s="5">
        <v>697</v>
      </c>
      <c r="L226" s="2"/>
      <c r="M226" s="1"/>
      <c r="N226" s="61"/>
      <c r="O226" s="56"/>
      <c r="P226" s="1"/>
      <c r="Q226" s="5"/>
      <c r="R226" s="2">
        <f t="shared" si="468"/>
        <v>1.0718749999999999</v>
      </c>
      <c r="S226" s="1">
        <f t="shared" si="469"/>
        <v>-697</v>
      </c>
      <c r="T226" s="1">
        <v>343</v>
      </c>
      <c r="U226" s="1"/>
      <c r="V226" s="1"/>
      <c r="W226" s="1"/>
      <c r="X226" s="1"/>
      <c r="Y226" s="1"/>
      <c r="Z226" s="1"/>
      <c r="AA226" s="1"/>
      <c r="AB226" s="1"/>
      <c r="AC226" s="1">
        <f t="shared" ref="AC226" si="505">L226/I226</f>
        <v>0</v>
      </c>
      <c r="AD226" s="1">
        <f t="shared" ref="AD226:AD262" si="506">ABS((AC226-1)/(AC226+1))</f>
        <v>1</v>
      </c>
      <c r="AE226" s="1" t="e">
        <f t="shared" si="443"/>
        <v>#DIV/0!</v>
      </c>
      <c r="AF226" s="1">
        <f t="shared" ref="AF226" si="507">ABS(1-ABS(AD226)^2)</f>
        <v>0</v>
      </c>
      <c r="AG226" s="1"/>
      <c r="AH226" s="1"/>
      <c r="AI226" s="5"/>
    </row>
    <row r="227" spans="1:35" ht="15" thickBot="1" x14ac:dyDescent="0.35">
      <c r="A227" s="40"/>
      <c r="B227" s="35"/>
      <c r="C227" s="36"/>
      <c r="D227" s="21" t="s">
        <v>3</v>
      </c>
      <c r="E227" s="18">
        <v>178</v>
      </c>
      <c r="F227" s="15"/>
      <c r="G227" s="15"/>
      <c r="H227" s="30"/>
      <c r="I227" s="56"/>
      <c r="J227" s="1"/>
      <c r="K227" s="5"/>
      <c r="L227" s="2"/>
      <c r="M227" s="1"/>
      <c r="N227" s="61"/>
      <c r="O227" s="56"/>
      <c r="P227" s="1"/>
      <c r="Q227" s="5"/>
      <c r="R227" s="2">
        <f t="shared" si="468"/>
        <v>0.9634831460674157</v>
      </c>
      <c r="S227" s="1">
        <f t="shared" si="469"/>
        <v>0</v>
      </c>
      <c r="T227" s="1">
        <v>343</v>
      </c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5"/>
    </row>
    <row r="228" spans="1:35" x14ac:dyDescent="0.3">
      <c r="A228" s="40"/>
      <c r="B228" s="37" t="s">
        <v>1</v>
      </c>
      <c r="C228" s="38">
        <v>177</v>
      </c>
      <c r="D228" s="19" t="s">
        <v>1</v>
      </c>
      <c r="E228" s="14">
        <v>178</v>
      </c>
      <c r="F228" s="15" t="s">
        <v>35</v>
      </c>
      <c r="G228" s="15"/>
      <c r="H228" s="30"/>
      <c r="I228" s="56"/>
      <c r="J228" s="1"/>
      <c r="K228" s="5"/>
      <c r="L228" s="2"/>
      <c r="M228" s="1"/>
      <c r="N228" s="61"/>
      <c r="O228" s="56"/>
      <c r="P228" s="1"/>
      <c r="Q228" s="5"/>
      <c r="R228" s="2">
        <f t="shared" si="468"/>
        <v>0.9634831460674157</v>
      </c>
      <c r="S228" s="1">
        <f t="shared" si="469"/>
        <v>0</v>
      </c>
      <c r="T228" s="1">
        <v>343</v>
      </c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5"/>
    </row>
    <row r="229" spans="1:35" x14ac:dyDescent="0.3">
      <c r="A229" s="40"/>
      <c r="B229" s="33"/>
      <c r="C229" s="34"/>
      <c r="D229" s="20" t="s">
        <v>2</v>
      </c>
      <c r="E229" s="16">
        <v>200</v>
      </c>
      <c r="F229" s="15">
        <v>1</v>
      </c>
      <c r="G229" s="15">
        <f>30+50</f>
        <v>80</v>
      </c>
      <c r="H229" s="30">
        <v>178</v>
      </c>
      <c r="I229" s="56">
        <v>-27.5</v>
      </c>
      <c r="J229" s="1">
        <f t="shared" ref="J229" si="508">G229+I229</f>
        <v>52.5</v>
      </c>
      <c r="K229" s="5">
        <v>585</v>
      </c>
      <c r="L229" s="2"/>
      <c r="M229" s="1"/>
      <c r="N229" s="61"/>
      <c r="O229" s="56"/>
      <c r="P229" s="1"/>
      <c r="Q229" s="5"/>
      <c r="R229" s="2">
        <f t="shared" si="468"/>
        <v>0.85750000000000004</v>
      </c>
      <c r="S229" s="1">
        <f t="shared" si="469"/>
        <v>-585</v>
      </c>
      <c r="T229" s="1">
        <v>343</v>
      </c>
      <c r="U229" s="1"/>
      <c r="V229" s="1"/>
      <c r="W229" s="1"/>
      <c r="X229" s="1"/>
      <c r="Y229" s="1"/>
      <c r="Z229" s="1"/>
      <c r="AA229" s="1"/>
      <c r="AB229" s="1"/>
      <c r="AC229" s="1">
        <f t="shared" ref="AC229" si="509">L229/I229</f>
        <v>0</v>
      </c>
      <c r="AD229" s="1">
        <f t="shared" ref="AD229:AD265" si="510">ABS((AC229-1)/(AC229+1))</f>
        <v>1</v>
      </c>
      <c r="AE229" s="1" t="e">
        <f t="shared" si="448"/>
        <v>#DIV/0!</v>
      </c>
      <c r="AF229" s="1">
        <f t="shared" ref="AF229" si="511">ABS(1-ABS(AD229)^2)</f>
        <v>0</v>
      </c>
      <c r="AG229" s="1"/>
      <c r="AH229" s="1"/>
      <c r="AI229" s="5"/>
    </row>
    <row r="230" spans="1:35" ht="15" thickBot="1" x14ac:dyDescent="0.35">
      <c r="A230" s="40"/>
      <c r="B230" s="33"/>
      <c r="C230" s="34"/>
      <c r="D230" s="21" t="s">
        <v>3</v>
      </c>
      <c r="E230" s="18">
        <v>224</v>
      </c>
      <c r="F230" s="15"/>
      <c r="G230" s="15"/>
      <c r="H230" s="30"/>
      <c r="I230" s="56"/>
      <c r="J230" s="1"/>
      <c r="K230" s="5"/>
      <c r="L230" s="2"/>
      <c r="M230" s="1"/>
      <c r="N230" s="61"/>
      <c r="O230" s="56"/>
      <c r="P230" s="1"/>
      <c r="Q230" s="5"/>
      <c r="R230" s="2">
        <f t="shared" si="468"/>
        <v>0.765625</v>
      </c>
      <c r="S230" s="1">
        <f t="shared" si="469"/>
        <v>0</v>
      </c>
      <c r="T230" s="1">
        <v>343</v>
      </c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5"/>
    </row>
    <row r="231" spans="1:35" x14ac:dyDescent="0.3">
      <c r="A231" s="40"/>
      <c r="B231" s="33" t="s">
        <v>2</v>
      </c>
      <c r="C231" s="34">
        <v>250</v>
      </c>
      <c r="D231" s="19" t="s">
        <v>1</v>
      </c>
      <c r="E231" s="14">
        <v>224</v>
      </c>
      <c r="F231" s="15" t="s">
        <v>34</v>
      </c>
      <c r="G231" s="15"/>
      <c r="H231" s="30"/>
      <c r="I231" s="56"/>
      <c r="J231" s="1"/>
      <c r="K231" s="5"/>
      <c r="L231" s="2"/>
      <c r="M231" s="1"/>
      <c r="N231" s="61"/>
      <c r="O231" s="56"/>
      <c r="P231" s="1"/>
      <c r="Q231" s="5"/>
      <c r="R231" s="2">
        <f t="shared" si="468"/>
        <v>0.765625</v>
      </c>
      <c r="S231" s="1">
        <f t="shared" si="469"/>
        <v>0</v>
      </c>
      <c r="T231" s="1">
        <v>343</v>
      </c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5"/>
    </row>
    <row r="232" spans="1:35" x14ac:dyDescent="0.3">
      <c r="A232" s="40"/>
      <c r="B232" s="33"/>
      <c r="C232" s="34"/>
      <c r="D232" s="20" t="s">
        <v>2</v>
      </c>
      <c r="E232" s="16">
        <v>250</v>
      </c>
      <c r="F232" s="15">
        <v>1</v>
      </c>
      <c r="G232" s="15">
        <f>30+40</f>
        <v>70</v>
      </c>
      <c r="H232" s="30">
        <v>178</v>
      </c>
      <c r="I232" s="56">
        <v>-24</v>
      </c>
      <c r="J232" s="1">
        <f t="shared" ref="J232" si="512">G232+I232</f>
        <v>46</v>
      </c>
      <c r="K232" s="5">
        <v>493</v>
      </c>
      <c r="L232" s="2">
        <v>1</v>
      </c>
      <c r="M232" s="1">
        <f>40+30</f>
        <v>70</v>
      </c>
      <c r="N232" s="61">
        <v>842</v>
      </c>
      <c r="O232" s="56"/>
      <c r="P232" s="1"/>
      <c r="Q232" s="5"/>
      <c r="R232" s="2">
        <f t="shared" si="468"/>
        <v>0.68600000000000005</v>
      </c>
      <c r="S232" s="1">
        <f t="shared" si="469"/>
        <v>-493</v>
      </c>
      <c r="T232" s="1">
        <v>343</v>
      </c>
      <c r="U232" s="1"/>
      <c r="V232" s="1"/>
      <c r="W232" s="1"/>
      <c r="X232" s="1"/>
      <c r="Y232" s="1"/>
      <c r="Z232" s="1"/>
      <c r="AA232" s="1"/>
      <c r="AB232" s="1"/>
      <c r="AC232" s="1">
        <f t="shared" ref="AC232" si="513">L232/I232</f>
        <v>-4.1666666666666664E-2</v>
      </c>
      <c r="AD232" s="1">
        <f t="shared" ref="AD232:AD268" si="514">ABS((AC232-1)/(AC232+1))</f>
        <v>1.0869565217391304</v>
      </c>
      <c r="AE232" s="1">
        <f t="shared" si="453"/>
        <v>0.18147448015122872</v>
      </c>
      <c r="AF232" s="1">
        <f t="shared" ref="AF232" si="515">ABS(1-ABS(AD232)^2)</f>
        <v>0.18147448015122869</v>
      </c>
      <c r="AG232" s="1"/>
      <c r="AH232" s="1"/>
      <c r="AI232" s="5"/>
    </row>
    <row r="233" spans="1:35" ht="15" thickBot="1" x14ac:dyDescent="0.35">
      <c r="A233" s="40"/>
      <c r="B233" s="33"/>
      <c r="C233" s="34"/>
      <c r="D233" s="21" t="s">
        <v>3</v>
      </c>
      <c r="E233" s="18">
        <v>282</v>
      </c>
      <c r="F233" s="15"/>
      <c r="G233" s="15"/>
      <c r="H233" s="30"/>
      <c r="I233" s="56"/>
      <c r="J233" s="1"/>
      <c r="K233" s="5"/>
      <c r="L233" s="2"/>
      <c r="M233" s="1"/>
      <c r="N233" s="61"/>
      <c r="O233" s="56"/>
      <c r="P233" s="1"/>
      <c r="Q233" s="5"/>
      <c r="R233" s="2">
        <f t="shared" si="468"/>
        <v>0.60815602836879434</v>
      </c>
      <c r="S233" s="1">
        <f t="shared" si="469"/>
        <v>0</v>
      </c>
      <c r="T233" s="1">
        <v>343</v>
      </c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5"/>
    </row>
    <row r="234" spans="1:35" x14ac:dyDescent="0.3">
      <c r="A234" s="40"/>
      <c r="B234" s="33" t="s">
        <v>3</v>
      </c>
      <c r="C234" s="34">
        <v>355</v>
      </c>
      <c r="D234" s="19" t="s">
        <v>1</v>
      </c>
      <c r="E234" s="14">
        <v>282</v>
      </c>
      <c r="F234" s="15" t="s">
        <v>35</v>
      </c>
      <c r="G234" s="15"/>
      <c r="H234" s="30"/>
      <c r="I234" s="56"/>
      <c r="J234" s="1"/>
      <c r="K234" s="5"/>
      <c r="L234" s="2"/>
      <c r="M234" s="1"/>
      <c r="N234" s="61"/>
      <c r="O234" s="56"/>
      <c r="P234" s="1"/>
      <c r="Q234" s="5"/>
      <c r="R234" s="2">
        <f t="shared" si="468"/>
        <v>0.60815602836879434</v>
      </c>
      <c r="S234" s="1">
        <f t="shared" si="469"/>
        <v>0</v>
      </c>
      <c r="T234" s="1">
        <v>343</v>
      </c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5"/>
    </row>
    <row r="235" spans="1:35" x14ac:dyDescent="0.3">
      <c r="A235" s="40"/>
      <c r="B235" s="33"/>
      <c r="C235" s="34"/>
      <c r="D235" s="20" t="s">
        <v>2</v>
      </c>
      <c r="E235" s="16">
        <v>315</v>
      </c>
      <c r="F235" s="15">
        <v>1</v>
      </c>
      <c r="G235" s="15">
        <f>30+50</f>
        <v>80</v>
      </c>
      <c r="H235" s="30">
        <v>177</v>
      </c>
      <c r="I235" s="56">
        <v>-24.5</v>
      </c>
      <c r="J235" s="1">
        <f t="shared" ref="J235:J253" si="516">G235+I235</f>
        <v>55.5</v>
      </c>
      <c r="K235" s="5">
        <v>218</v>
      </c>
      <c r="L235" s="2">
        <v>1.5</v>
      </c>
      <c r="M235" s="15">
        <f>30+50</f>
        <v>80</v>
      </c>
      <c r="N235" s="61">
        <v>700</v>
      </c>
      <c r="O235" s="56"/>
      <c r="P235" s="1"/>
      <c r="Q235" s="5"/>
      <c r="R235" s="2">
        <f t="shared" si="468"/>
        <v>0.5444444444444444</v>
      </c>
      <c r="S235" s="1">
        <f t="shared" si="469"/>
        <v>-218</v>
      </c>
      <c r="T235" s="1">
        <v>343</v>
      </c>
      <c r="U235" s="1"/>
      <c r="V235" s="1"/>
      <c r="W235" s="1"/>
      <c r="X235" s="1"/>
      <c r="Y235" s="1"/>
      <c r="Z235" s="1"/>
      <c r="AA235" s="1"/>
      <c r="AB235" s="1"/>
      <c r="AC235" s="1">
        <f t="shared" ref="AC235" si="517">L235/I235</f>
        <v>-6.1224489795918366E-2</v>
      </c>
      <c r="AD235" s="1">
        <f t="shared" ref="AD235:AD271" si="518">ABS((AC235-1)/(AC235+1))</f>
        <v>1.1304347826086956</v>
      </c>
      <c r="AE235" s="1">
        <f t="shared" si="458"/>
        <v>0.27788279773156904</v>
      </c>
      <c r="AF235" s="1">
        <f t="shared" ref="AF235" si="519">ABS(1-ABS(AD235)^2)</f>
        <v>0.27788279773156876</v>
      </c>
      <c r="AG235" s="1"/>
      <c r="AH235" s="1"/>
      <c r="AI235" s="5"/>
    </row>
    <row r="236" spans="1:35" ht="15" thickBot="1" x14ac:dyDescent="0.35">
      <c r="A236" s="40"/>
      <c r="B236" s="35"/>
      <c r="C236" s="36"/>
      <c r="D236" s="21" t="s">
        <v>3</v>
      </c>
      <c r="E236" s="18">
        <v>355</v>
      </c>
      <c r="F236" s="15"/>
      <c r="G236" s="15"/>
      <c r="H236" s="30"/>
      <c r="I236" s="56"/>
      <c r="J236" s="1"/>
      <c r="K236" s="5"/>
      <c r="L236" s="2"/>
      <c r="M236" s="1"/>
      <c r="N236" s="61"/>
      <c r="O236" s="56"/>
      <c r="P236" s="1"/>
      <c r="Q236" s="5"/>
      <c r="R236" s="2">
        <f t="shared" si="468"/>
        <v>0.4830985915492958</v>
      </c>
      <c r="S236" s="1">
        <f t="shared" si="469"/>
        <v>0</v>
      </c>
      <c r="T236" s="1">
        <v>343</v>
      </c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5"/>
    </row>
    <row r="237" spans="1:35" x14ac:dyDescent="0.3">
      <c r="A237" s="40"/>
      <c r="B237" s="37" t="s">
        <v>1</v>
      </c>
      <c r="C237" s="38">
        <v>355</v>
      </c>
      <c r="D237" s="19" t="s">
        <v>1</v>
      </c>
      <c r="E237" s="14">
        <v>355</v>
      </c>
      <c r="F237" s="15" t="s">
        <v>34</v>
      </c>
      <c r="G237" s="15"/>
      <c r="H237" s="30"/>
      <c r="I237" s="56"/>
      <c r="J237" s="1"/>
      <c r="K237" s="5"/>
      <c r="L237" s="2"/>
      <c r="M237" s="1"/>
      <c r="N237" s="61"/>
      <c r="O237" s="56"/>
      <c r="P237" s="1"/>
      <c r="Q237" s="5"/>
      <c r="R237" s="2">
        <f t="shared" si="468"/>
        <v>0.4830985915492958</v>
      </c>
      <c r="S237" s="1">
        <f t="shared" si="469"/>
        <v>0</v>
      </c>
      <c r="T237" s="1">
        <v>343</v>
      </c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5"/>
    </row>
    <row r="238" spans="1:35" x14ac:dyDescent="0.3">
      <c r="A238" s="40"/>
      <c r="B238" s="33"/>
      <c r="C238" s="34"/>
      <c r="D238" s="20" t="s">
        <v>2</v>
      </c>
      <c r="E238" s="16">
        <v>400</v>
      </c>
      <c r="F238" s="15">
        <v>1</v>
      </c>
      <c r="G238" s="15">
        <f>30+40</f>
        <v>70</v>
      </c>
      <c r="H238" s="30">
        <v>180</v>
      </c>
      <c r="I238" s="56">
        <v>-23</v>
      </c>
      <c r="J238" s="1">
        <f t="shared" si="516"/>
        <v>47</v>
      </c>
      <c r="K238" s="5">
        <v>357</v>
      </c>
      <c r="L238" s="2">
        <v>1.5</v>
      </c>
      <c r="M238" s="1">
        <f>30.5+40</f>
        <v>70.5</v>
      </c>
      <c r="N238" s="61">
        <v>581</v>
      </c>
      <c r="O238" s="56">
        <v>-19</v>
      </c>
      <c r="P238" s="1">
        <f>M238+O238</f>
        <v>51.5</v>
      </c>
      <c r="Q238" s="5">
        <v>79.5</v>
      </c>
      <c r="R238" s="2">
        <f t="shared" si="468"/>
        <v>0.42875000000000002</v>
      </c>
      <c r="S238" s="1">
        <f t="shared" si="469"/>
        <v>-277.5</v>
      </c>
      <c r="T238" s="1">
        <v>343</v>
      </c>
      <c r="U238" s="1"/>
      <c r="V238" s="1"/>
      <c r="W238" s="1"/>
      <c r="X238" s="1"/>
      <c r="Y238" s="1"/>
      <c r="Z238" s="1"/>
      <c r="AA238" s="1"/>
      <c r="AB238" s="1"/>
      <c r="AC238" s="1">
        <f t="shared" ref="AC238" si="520">L238/I238</f>
        <v>-6.5217391304347824E-2</v>
      </c>
      <c r="AD238" s="1">
        <f t="shared" ref="AD238:AD274" si="521">ABS((AC238-1)/(AC238+1))</f>
        <v>1.1395348837209303</v>
      </c>
      <c r="AE238" s="1">
        <f t="shared" si="462"/>
        <v>0.29853975121687398</v>
      </c>
      <c r="AF238" s="1">
        <f t="shared" ref="AF238" si="522">ABS(1-ABS(AD238)^2)</f>
        <v>0.29853975121687415</v>
      </c>
      <c r="AG238" s="1"/>
      <c r="AH238" s="1"/>
      <c r="AI238" s="5"/>
    </row>
    <row r="239" spans="1:35" ht="15" thickBot="1" x14ac:dyDescent="0.35">
      <c r="A239" s="40"/>
      <c r="B239" s="33"/>
      <c r="C239" s="34"/>
      <c r="D239" s="21" t="s">
        <v>3</v>
      </c>
      <c r="E239" s="18">
        <v>447</v>
      </c>
      <c r="F239" s="15"/>
      <c r="G239" s="15"/>
      <c r="H239" s="30"/>
      <c r="I239" s="56"/>
      <c r="J239" s="1"/>
      <c r="K239" s="5"/>
      <c r="L239" s="2"/>
      <c r="M239" s="1"/>
      <c r="N239" s="61"/>
      <c r="O239" s="56"/>
      <c r="P239" s="1"/>
      <c r="Q239" s="5"/>
      <c r="R239" s="2">
        <f t="shared" si="468"/>
        <v>0.38366890380313201</v>
      </c>
      <c r="S239" s="1">
        <f t="shared" si="469"/>
        <v>0</v>
      </c>
      <c r="T239" s="1">
        <v>343</v>
      </c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5"/>
    </row>
    <row r="240" spans="1:35" x14ac:dyDescent="0.3">
      <c r="A240" s="40"/>
      <c r="B240" s="33" t="s">
        <v>2</v>
      </c>
      <c r="C240" s="34">
        <v>500</v>
      </c>
      <c r="D240" s="19" t="s">
        <v>1</v>
      </c>
      <c r="E240" s="14">
        <v>447</v>
      </c>
      <c r="F240" s="15" t="s">
        <v>35</v>
      </c>
      <c r="G240" s="15"/>
      <c r="H240" s="30"/>
      <c r="I240" s="56"/>
      <c r="J240" s="1"/>
      <c r="K240" s="5"/>
      <c r="L240" s="2"/>
      <c r="M240" s="1"/>
      <c r="N240" s="61"/>
      <c r="O240" s="56"/>
      <c r="P240" s="1"/>
      <c r="Q240" s="5"/>
      <c r="R240" s="2">
        <f t="shared" si="468"/>
        <v>0.38366890380313201</v>
      </c>
      <c r="S240" s="1">
        <f t="shared" si="469"/>
        <v>0</v>
      </c>
      <c r="T240" s="1">
        <v>343</v>
      </c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5"/>
    </row>
    <row r="241" spans="1:35" x14ac:dyDescent="0.3">
      <c r="A241" s="40"/>
      <c r="B241" s="33"/>
      <c r="C241" s="34"/>
      <c r="D241" s="20" t="s">
        <v>2</v>
      </c>
      <c r="E241" s="16">
        <v>500</v>
      </c>
      <c r="F241" s="15">
        <v>-5</v>
      </c>
      <c r="G241" s="15">
        <f>25+50</f>
        <v>75</v>
      </c>
      <c r="H241" s="30">
        <v>178</v>
      </c>
      <c r="I241" s="56">
        <v>-25</v>
      </c>
      <c r="J241" s="1">
        <f t="shared" si="516"/>
        <v>50</v>
      </c>
      <c r="K241" s="5">
        <v>313</v>
      </c>
      <c r="L241" s="2">
        <v>2</v>
      </c>
      <c r="M241" s="1"/>
      <c r="N241" s="61">
        <v>488</v>
      </c>
      <c r="O241" s="56">
        <v>-22.5</v>
      </c>
      <c r="P241" s="1">
        <f t="shared" ref="P241" si="523">M241+O241</f>
        <v>-22.5</v>
      </c>
      <c r="Q241" s="5">
        <v>667</v>
      </c>
      <c r="R241" s="2">
        <f t="shared" si="468"/>
        <v>0.34300000000000003</v>
      </c>
      <c r="S241" s="1">
        <f t="shared" si="469"/>
        <v>354</v>
      </c>
      <c r="T241" s="1">
        <v>343</v>
      </c>
      <c r="U241" s="1"/>
      <c r="V241" s="1"/>
      <c r="W241" s="1"/>
      <c r="X241" s="1"/>
      <c r="Y241" s="1"/>
      <c r="Z241" s="1"/>
      <c r="AA241" s="1"/>
      <c r="AB241" s="1"/>
      <c r="AC241" s="1">
        <f t="shared" ref="AC241" si="524">L241/I241</f>
        <v>-0.08</v>
      </c>
      <c r="AD241" s="1">
        <f t="shared" ref="AD241:AD277" si="525">ABS((AC241-1)/(AC241+1))</f>
        <v>1.173913043478261</v>
      </c>
      <c r="AE241" s="1">
        <f t="shared" si="466"/>
        <v>0.3780718336483932</v>
      </c>
      <c r="AF241" s="1">
        <f t="shared" ref="AF241" si="526">ABS(1-ABS(AD241)^2)</f>
        <v>0.37807183364839347</v>
      </c>
      <c r="AG241" s="1"/>
      <c r="AH241" s="1"/>
      <c r="AI241" s="5"/>
    </row>
    <row r="242" spans="1:35" ht="15" thickBot="1" x14ac:dyDescent="0.35">
      <c r="A242" s="40"/>
      <c r="B242" s="33"/>
      <c r="C242" s="34"/>
      <c r="D242" s="21" t="s">
        <v>3</v>
      </c>
      <c r="E242" s="18">
        <v>562</v>
      </c>
      <c r="F242" s="15"/>
      <c r="G242" s="15"/>
      <c r="H242" s="30"/>
      <c r="I242" s="56"/>
      <c r="J242" s="1"/>
      <c r="K242" s="5"/>
      <c r="L242" s="2"/>
      <c r="M242" s="1"/>
      <c r="N242" s="61"/>
      <c r="O242" s="56"/>
      <c r="P242" s="1"/>
      <c r="Q242" s="5"/>
      <c r="R242" s="2">
        <f t="shared" si="468"/>
        <v>0.30516014234875444</v>
      </c>
      <c r="S242" s="1">
        <f t="shared" si="469"/>
        <v>0</v>
      </c>
      <c r="T242" s="1">
        <v>343</v>
      </c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5"/>
    </row>
    <row r="243" spans="1:35" x14ac:dyDescent="0.3">
      <c r="A243" s="40"/>
      <c r="B243" s="33" t="s">
        <v>3</v>
      </c>
      <c r="C243" s="34">
        <v>710</v>
      </c>
      <c r="D243" s="19" t="s">
        <v>1</v>
      </c>
      <c r="E243" s="14">
        <v>562</v>
      </c>
      <c r="F243" s="15" t="s">
        <v>35</v>
      </c>
      <c r="G243" s="15"/>
      <c r="H243" s="30"/>
      <c r="I243" s="56"/>
      <c r="J243" s="1"/>
      <c r="K243" s="5"/>
      <c r="L243" s="2"/>
      <c r="M243" s="1"/>
      <c r="N243" s="61"/>
      <c r="O243" s="56"/>
      <c r="P243" s="1"/>
      <c r="Q243" s="5"/>
      <c r="R243" s="2">
        <f t="shared" si="468"/>
        <v>0.30516014234875444</v>
      </c>
      <c r="S243" s="1">
        <f t="shared" si="469"/>
        <v>0</v>
      </c>
      <c r="T243" s="1">
        <v>343</v>
      </c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5"/>
    </row>
    <row r="244" spans="1:35" x14ac:dyDescent="0.3">
      <c r="A244" s="40"/>
      <c r="B244" s="33"/>
      <c r="C244" s="34"/>
      <c r="D244" s="20" t="s">
        <v>2</v>
      </c>
      <c r="E244" s="16">
        <v>630</v>
      </c>
      <c r="F244" s="15">
        <v>-5</v>
      </c>
      <c r="G244" s="15">
        <f>25+50</f>
        <v>75</v>
      </c>
      <c r="H244" s="30">
        <v>179</v>
      </c>
      <c r="I244" s="56">
        <v>-21</v>
      </c>
      <c r="J244" s="1">
        <f t="shared" si="516"/>
        <v>54</v>
      </c>
      <c r="K244" s="5">
        <v>278</v>
      </c>
      <c r="L244" s="2">
        <v>-4</v>
      </c>
      <c r="M244" s="1"/>
      <c r="N244" s="61">
        <v>431</v>
      </c>
      <c r="O244" s="56">
        <v>-20</v>
      </c>
      <c r="P244" s="1">
        <f t="shared" ref="P244" si="527">M244+O244</f>
        <v>-20</v>
      </c>
      <c r="Q244" s="5">
        <v>553</v>
      </c>
      <c r="R244" s="2">
        <f t="shared" si="468"/>
        <v>0.2722222222222222</v>
      </c>
      <c r="S244" s="1">
        <f t="shared" si="469"/>
        <v>275</v>
      </c>
      <c r="T244" s="1">
        <v>343</v>
      </c>
      <c r="U244" s="1"/>
      <c r="V244" s="1"/>
      <c r="W244" s="1"/>
      <c r="X244" s="1"/>
      <c r="Y244" s="1"/>
      <c r="Z244" s="1"/>
      <c r="AA244" s="1"/>
      <c r="AB244" s="1"/>
      <c r="AC244" s="1">
        <f t="shared" ref="AC244" si="528">L244/I244</f>
        <v>0.19047619047619047</v>
      </c>
      <c r="AD244" s="1">
        <f t="shared" ref="AD244:AD280" si="529">ABS((AC244-1)/(AC244+1))</f>
        <v>0.68</v>
      </c>
      <c r="AE244" s="1">
        <f t="shared" si="471"/>
        <v>0.53759999999999997</v>
      </c>
      <c r="AF244" s="1">
        <f t="shared" ref="AF244" si="530">ABS(1-ABS(AD244)^2)</f>
        <v>0.53759999999999986</v>
      </c>
      <c r="AG244" s="1"/>
      <c r="AH244" s="1"/>
      <c r="AI244" s="5"/>
    </row>
    <row r="245" spans="1:35" ht="15" thickBot="1" x14ac:dyDescent="0.35">
      <c r="A245" s="40"/>
      <c r="B245" s="35"/>
      <c r="C245" s="36"/>
      <c r="D245" s="21" t="s">
        <v>3</v>
      </c>
      <c r="E245" s="18">
        <v>708</v>
      </c>
      <c r="F245" s="15"/>
      <c r="G245" s="15"/>
      <c r="H245" s="30"/>
      <c r="I245" s="56"/>
      <c r="J245" s="1"/>
      <c r="K245" s="5"/>
      <c r="L245" s="2"/>
      <c r="M245" s="1"/>
      <c r="N245" s="61"/>
      <c r="O245" s="56"/>
      <c r="P245" s="1"/>
      <c r="Q245" s="5"/>
      <c r="R245" s="2">
        <f t="shared" si="468"/>
        <v>0.2422316384180791</v>
      </c>
      <c r="S245" s="1">
        <f t="shared" si="469"/>
        <v>0</v>
      </c>
      <c r="T245" s="1">
        <v>343</v>
      </c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5"/>
    </row>
    <row r="246" spans="1:35" x14ac:dyDescent="0.3">
      <c r="A246" s="40"/>
      <c r="B246" s="37" t="s">
        <v>1</v>
      </c>
      <c r="C246" s="38">
        <v>710</v>
      </c>
      <c r="D246" s="19" t="s">
        <v>1</v>
      </c>
      <c r="E246" s="14">
        <v>708</v>
      </c>
      <c r="F246" s="15" t="s">
        <v>35</v>
      </c>
      <c r="G246" s="15"/>
      <c r="H246" s="30"/>
      <c r="I246" s="56"/>
      <c r="J246" s="1"/>
      <c r="K246" s="5"/>
      <c r="L246" s="2"/>
      <c r="M246" s="1"/>
      <c r="N246" s="61"/>
      <c r="O246" s="56"/>
      <c r="P246" s="1"/>
      <c r="Q246" s="5"/>
      <c r="R246" s="2">
        <f t="shared" si="468"/>
        <v>0.2422316384180791</v>
      </c>
      <c r="S246" s="1">
        <f t="shared" si="469"/>
        <v>0</v>
      </c>
      <c r="T246" s="1">
        <v>343</v>
      </c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5"/>
    </row>
    <row r="247" spans="1:35" x14ac:dyDescent="0.3">
      <c r="A247" s="40"/>
      <c r="B247" s="33"/>
      <c r="C247" s="34"/>
      <c r="D247" s="20" t="s">
        <v>2</v>
      </c>
      <c r="E247" s="16">
        <v>800</v>
      </c>
      <c r="F247" s="15">
        <v>-5</v>
      </c>
      <c r="G247" s="15">
        <f>25+50</f>
        <v>75</v>
      </c>
      <c r="H247" s="30">
        <v>178</v>
      </c>
      <c r="I247" s="56">
        <v>-16</v>
      </c>
      <c r="J247" s="1">
        <f t="shared" si="516"/>
        <v>59</v>
      </c>
      <c r="K247" s="5">
        <v>247</v>
      </c>
      <c r="L247" s="2">
        <v>-2.5</v>
      </c>
      <c r="M247" s="1"/>
      <c r="N247" s="61">
        <v>358</v>
      </c>
      <c r="O247" s="56">
        <v>-15.5</v>
      </c>
      <c r="P247" s="1">
        <f t="shared" ref="P247" si="531">M247+O247</f>
        <v>-15.5</v>
      </c>
      <c r="Q247" s="5">
        <v>465</v>
      </c>
      <c r="R247" s="2">
        <f t="shared" si="468"/>
        <v>0.21437500000000001</v>
      </c>
      <c r="S247" s="1">
        <f t="shared" si="469"/>
        <v>218</v>
      </c>
      <c r="T247" s="1">
        <v>343</v>
      </c>
      <c r="U247" s="1"/>
      <c r="V247" s="1"/>
      <c r="W247" s="1"/>
      <c r="X247" s="1"/>
      <c r="Y247" s="1"/>
      <c r="Z247" s="1"/>
      <c r="AA247" s="1"/>
      <c r="AB247" s="1"/>
      <c r="AC247" s="1">
        <f t="shared" ref="AC247" si="532">L247/I247</f>
        <v>0.15625</v>
      </c>
      <c r="AD247" s="1">
        <f t="shared" ref="AD247" si="533">ABS((AC247-1)/(AC247+1))</f>
        <v>0.72972972972972971</v>
      </c>
      <c r="AE247" s="1">
        <f t="shared" si="474"/>
        <v>0.46749452154857557</v>
      </c>
      <c r="AF247" s="1">
        <f t="shared" ref="AF247" si="534">ABS(1-ABS(AD247)^2)</f>
        <v>0.46749452154857563</v>
      </c>
      <c r="AG247" s="1"/>
      <c r="AH247" s="1"/>
      <c r="AI247" s="5"/>
    </row>
    <row r="248" spans="1:35" ht="15" thickBot="1" x14ac:dyDescent="0.35">
      <c r="A248" s="40"/>
      <c r="B248" s="33"/>
      <c r="C248" s="34"/>
      <c r="D248" s="21" t="s">
        <v>3</v>
      </c>
      <c r="E248" s="18">
        <v>891</v>
      </c>
      <c r="F248" s="15"/>
      <c r="G248" s="15"/>
      <c r="H248" s="30"/>
      <c r="I248" s="56"/>
      <c r="J248" s="1"/>
      <c r="K248" s="5"/>
      <c r="L248" s="2"/>
      <c r="M248" s="1"/>
      <c r="N248" s="61"/>
      <c r="O248" s="56"/>
      <c r="P248" s="1"/>
      <c r="Q248" s="5"/>
      <c r="R248" s="2">
        <f t="shared" si="468"/>
        <v>0.19248035914702583</v>
      </c>
      <c r="S248" s="1">
        <f t="shared" si="469"/>
        <v>0</v>
      </c>
      <c r="T248" s="1">
        <v>343</v>
      </c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5"/>
    </row>
    <row r="249" spans="1:35" x14ac:dyDescent="0.3">
      <c r="A249" s="40"/>
      <c r="B249" s="33" t="s">
        <v>2</v>
      </c>
      <c r="C249" s="34">
        <v>1000</v>
      </c>
      <c r="D249" s="19" t="s">
        <v>1</v>
      </c>
      <c r="E249" s="14">
        <v>891</v>
      </c>
      <c r="F249" s="15" t="s">
        <v>35</v>
      </c>
      <c r="G249" s="15"/>
      <c r="H249" s="30"/>
      <c r="I249" s="56"/>
      <c r="J249" s="1"/>
      <c r="K249" s="5"/>
      <c r="L249" s="2"/>
      <c r="M249" s="1"/>
      <c r="N249" s="61"/>
      <c r="O249" s="56"/>
      <c r="P249" s="1"/>
      <c r="Q249" s="5"/>
      <c r="R249" s="2">
        <f t="shared" si="468"/>
        <v>0.19248035914702583</v>
      </c>
      <c r="S249" s="1">
        <f t="shared" si="469"/>
        <v>0</v>
      </c>
      <c r="T249" s="1">
        <v>343</v>
      </c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5"/>
    </row>
    <row r="250" spans="1:35" x14ac:dyDescent="0.3">
      <c r="A250" s="40"/>
      <c r="B250" s="33"/>
      <c r="C250" s="34"/>
      <c r="D250" s="20" t="s">
        <v>2</v>
      </c>
      <c r="E250" s="16">
        <v>1000</v>
      </c>
      <c r="F250" s="15">
        <v>-5</v>
      </c>
      <c r="G250" s="15">
        <f>25+50</f>
        <v>75</v>
      </c>
      <c r="H250" s="30">
        <v>179</v>
      </c>
      <c r="I250" s="56">
        <v>-12</v>
      </c>
      <c r="J250" s="1">
        <f t="shared" si="516"/>
        <v>63</v>
      </c>
      <c r="K250" s="5">
        <v>229</v>
      </c>
      <c r="L250" s="2">
        <v>-3</v>
      </c>
      <c r="M250" s="1"/>
      <c r="N250" s="61">
        <v>314</v>
      </c>
      <c r="O250" s="56">
        <v>-12</v>
      </c>
      <c r="P250" s="1">
        <f t="shared" ref="P250" si="535">M250+O250</f>
        <v>-12</v>
      </c>
      <c r="Q250" s="5">
        <v>402</v>
      </c>
      <c r="R250" s="2">
        <f t="shared" si="468"/>
        <v>0.17150000000000001</v>
      </c>
      <c r="S250" s="1">
        <f t="shared" si="469"/>
        <v>173</v>
      </c>
      <c r="T250" s="1">
        <v>343</v>
      </c>
      <c r="U250" s="1"/>
      <c r="V250" s="1"/>
      <c r="W250" s="1"/>
      <c r="X250" s="1"/>
      <c r="Y250" s="1"/>
      <c r="Z250" s="1"/>
      <c r="AA250" s="1"/>
      <c r="AB250" s="1"/>
      <c r="AC250" s="1">
        <f t="shared" ref="AC250" si="536">L250/I250</f>
        <v>0.25</v>
      </c>
      <c r="AD250" s="1">
        <f t="shared" ref="AD250" si="537">ABS((AC250-1)/(AC250+1))</f>
        <v>0.6</v>
      </c>
      <c r="AE250" s="1">
        <f t="shared" si="477"/>
        <v>0.64</v>
      </c>
      <c r="AF250" s="1">
        <f t="shared" ref="AF250" si="538">ABS(1-ABS(AD250)^2)</f>
        <v>0.64</v>
      </c>
      <c r="AG250" s="1"/>
      <c r="AH250" s="1"/>
      <c r="AI250" s="5"/>
    </row>
    <row r="251" spans="1:35" ht="15" thickBot="1" x14ac:dyDescent="0.35">
      <c r="A251" s="40"/>
      <c r="B251" s="33"/>
      <c r="C251" s="34"/>
      <c r="D251" s="21" t="s">
        <v>3</v>
      </c>
      <c r="E251" s="18">
        <v>1122</v>
      </c>
      <c r="F251" s="15"/>
      <c r="G251" s="15"/>
      <c r="H251" s="30"/>
      <c r="I251" s="56"/>
      <c r="J251" s="1"/>
      <c r="K251" s="5"/>
      <c r="L251" s="2"/>
      <c r="M251" s="1"/>
      <c r="N251" s="61"/>
      <c r="O251" s="56"/>
      <c r="P251" s="1"/>
      <c r="Q251" s="5"/>
      <c r="R251" s="2">
        <f t="shared" si="468"/>
        <v>0.15285204991087345</v>
      </c>
      <c r="S251" s="1">
        <f t="shared" si="469"/>
        <v>0</v>
      </c>
      <c r="T251" s="1">
        <v>343</v>
      </c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5"/>
    </row>
    <row r="252" spans="1:35" x14ac:dyDescent="0.3">
      <c r="A252" s="40"/>
      <c r="B252" s="33" t="s">
        <v>3</v>
      </c>
      <c r="C252" s="34">
        <v>1420</v>
      </c>
      <c r="D252" s="13" t="s">
        <v>1</v>
      </c>
      <c r="E252" s="14">
        <v>1122</v>
      </c>
      <c r="F252" s="15" t="s">
        <v>35</v>
      </c>
      <c r="G252" s="15"/>
      <c r="H252" s="30"/>
      <c r="I252" s="56"/>
      <c r="J252" s="1"/>
      <c r="K252" s="5"/>
      <c r="L252" s="2"/>
      <c r="M252" s="1"/>
      <c r="N252" s="61"/>
      <c r="O252" s="56"/>
      <c r="P252" s="1"/>
      <c r="Q252" s="5"/>
      <c r="R252" s="2">
        <f t="shared" si="468"/>
        <v>0.15285204991087345</v>
      </c>
      <c r="S252" s="1">
        <f t="shared" si="469"/>
        <v>0</v>
      </c>
      <c r="T252" s="1">
        <v>343</v>
      </c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5"/>
    </row>
    <row r="253" spans="1:35" x14ac:dyDescent="0.3">
      <c r="A253" s="40"/>
      <c r="B253" s="33"/>
      <c r="C253" s="34"/>
      <c r="D253" s="15" t="s">
        <v>2</v>
      </c>
      <c r="E253" s="30">
        <v>1250</v>
      </c>
      <c r="F253" s="1">
        <v>-10</v>
      </c>
      <c r="G253" s="15">
        <f>20+50</f>
        <v>70</v>
      </c>
      <c r="H253">
        <v>180</v>
      </c>
      <c r="I253" s="56">
        <v>-13</v>
      </c>
      <c r="J253" s="1">
        <f t="shared" si="516"/>
        <v>57</v>
      </c>
      <c r="K253" s="5">
        <v>214</v>
      </c>
      <c r="L253" s="2">
        <v>-8</v>
      </c>
      <c r="M253" s="1"/>
      <c r="N253" s="61">
        <v>28</v>
      </c>
      <c r="O253" s="56">
        <v>-13</v>
      </c>
      <c r="P253" s="1">
        <f t="shared" ref="P253" si="539">M253+O253</f>
        <v>-13</v>
      </c>
      <c r="Q253" s="5">
        <v>350</v>
      </c>
      <c r="R253" s="2">
        <f t="shared" si="468"/>
        <v>0.13719999999999999</v>
      </c>
      <c r="S253" s="1">
        <f t="shared" si="469"/>
        <v>136</v>
      </c>
      <c r="T253" s="1">
        <v>343</v>
      </c>
      <c r="U253" s="1"/>
      <c r="V253" s="1"/>
      <c r="W253" s="1"/>
      <c r="X253" s="1"/>
      <c r="Y253" s="1"/>
      <c r="Z253" s="1"/>
      <c r="AA253" s="1"/>
      <c r="AB253" s="1"/>
      <c r="AC253" s="1">
        <f t="shared" ref="AC253" si="540">L253/I253</f>
        <v>0.61538461538461542</v>
      </c>
      <c r="AD253" s="1">
        <f t="shared" ref="AD253" si="541">ABS((AC253-1)/(AC253+1))</f>
        <v>0.23809523809523808</v>
      </c>
      <c r="AE253" s="1">
        <f t="shared" si="480"/>
        <v>0.943310657596372</v>
      </c>
      <c r="AF253" s="1">
        <f t="shared" ref="AF253" si="542">ABS(1-ABS(AD253)^2)</f>
        <v>0.94331065759637189</v>
      </c>
      <c r="AG253" s="1"/>
      <c r="AH253" s="1"/>
      <c r="AI253" s="5"/>
    </row>
    <row r="254" spans="1:35" ht="15" thickBot="1" x14ac:dyDescent="0.35">
      <c r="A254" s="41"/>
      <c r="B254" s="35"/>
      <c r="C254" s="36"/>
      <c r="D254" s="17" t="s">
        <v>3</v>
      </c>
      <c r="E254" s="18">
        <v>1413</v>
      </c>
      <c r="F254" s="15"/>
      <c r="G254" s="15"/>
      <c r="H254" s="30"/>
      <c r="I254" s="56"/>
      <c r="J254" s="1"/>
      <c r="K254" s="5"/>
      <c r="L254" s="2"/>
      <c r="M254" s="1"/>
      <c r="N254" s="61"/>
      <c r="O254" s="56"/>
      <c r="P254" s="1"/>
      <c r="Q254" s="5"/>
      <c r="R254" s="2">
        <f t="shared" si="468"/>
        <v>0.1213729653220099</v>
      </c>
      <c r="S254" s="1">
        <f t="shared" si="469"/>
        <v>0</v>
      </c>
      <c r="T254" s="1">
        <v>343</v>
      </c>
      <c r="U254" s="24"/>
      <c r="V254" s="65"/>
      <c r="W254" s="65"/>
      <c r="X254" s="65"/>
      <c r="Y254" s="65"/>
      <c r="Z254" s="65"/>
      <c r="AA254" s="65"/>
      <c r="AB254" s="65"/>
      <c r="AC254" s="1"/>
      <c r="AD254" s="1"/>
      <c r="AE254" s="1"/>
      <c r="AF254" s="1"/>
      <c r="AG254" s="24"/>
      <c r="AH254" s="24"/>
      <c r="AI254" s="7"/>
    </row>
    <row r="255" spans="1:35" ht="14.4" customHeight="1" x14ac:dyDescent="0.3">
      <c r="A255" s="39" t="s">
        <v>29</v>
      </c>
      <c r="B255" s="37" t="s">
        <v>1</v>
      </c>
      <c r="C255" s="38">
        <v>11</v>
      </c>
      <c r="D255" s="13" t="s">
        <v>1</v>
      </c>
      <c r="E255" s="14">
        <v>11.2</v>
      </c>
      <c r="F255" s="15"/>
      <c r="G255" s="15"/>
      <c r="H255" s="30"/>
      <c r="I255" s="54"/>
      <c r="J255" s="12"/>
      <c r="K255" s="55"/>
      <c r="L255" s="12"/>
      <c r="M255" s="3"/>
      <c r="N255" s="60"/>
      <c r="O255" s="54"/>
      <c r="P255" s="3"/>
      <c r="Q255" s="55"/>
      <c r="R255" s="12">
        <f>(343/E255)/2</f>
        <v>15.312500000000002</v>
      </c>
      <c r="S255" s="3">
        <f>Q255-K255</f>
        <v>0</v>
      </c>
      <c r="T255" s="1">
        <v>343</v>
      </c>
      <c r="U255" s="23"/>
      <c r="V255" s="3"/>
      <c r="W255" s="3"/>
      <c r="X255" s="3"/>
      <c r="Y255" s="3"/>
      <c r="Z255" s="3"/>
      <c r="AA255" s="3"/>
      <c r="AB255" s="3"/>
      <c r="AC255" s="1"/>
      <c r="AD255" s="1"/>
      <c r="AE255" s="1"/>
      <c r="AF255" s="1"/>
      <c r="AG255" s="23"/>
      <c r="AH255" s="23"/>
      <c r="AI255" s="4"/>
    </row>
    <row r="256" spans="1:35" x14ac:dyDescent="0.3">
      <c r="A256" s="40"/>
      <c r="B256" s="33"/>
      <c r="C256" s="34"/>
      <c r="D256" s="15" t="s">
        <v>2</v>
      </c>
      <c r="E256" s="16">
        <v>12.5</v>
      </c>
      <c r="F256" s="15"/>
      <c r="G256" s="15"/>
      <c r="H256" s="30"/>
      <c r="I256" s="56"/>
      <c r="J256" s="2"/>
      <c r="K256" s="5"/>
      <c r="L256" s="2"/>
      <c r="M256" s="1"/>
      <c r="N256" s="61"/>
      <c r="O256" s="56"/>
      <c r="P256" s="1"/>
      <c r="Q256" s="5"/>
      <c r="R256" s="2">
        <f t="shared" ref="R256:R317" si="543">(343/E256)/2</f>
        <v>13.72</v>
      </c>
      <c r="S256" s="1">
        <f t="shared" ref="S256:S317" si="544">Q256-K256</f>
        <v>0</v>
      </c>
      <c r="T256" s="1">
        <v>343</v>
      </c>
      <c r="U256" s="1"/>
      <c r="V256" s="1"/>
      <c r="W256" s="1"/>
      <c r="X256" s="1"/>
      <c r="Y256" s="1"/>
      <c r="Z256" s="1"/>
      <c r="AA256" s="1"/>
      <c r="AB256" s="1"/>
      <c r="AC256" s="1" t="e">
        <f t="shared" ref="AC256" si="545">L256/I256</f>
        <v>#DIV/0!</v>
      </c>
      <c r="AD256" s="1" t="e">
        <f t="shared" ref="AD256" si="546">ABS((AC256-1)/(AC256+1))</f>
        <v>#DIV/0!</v>
      </c>
      <c r="AE256" s="1" t="e">
        <f t="shared" si="483"/>
        <v>#DIV/0!</v>
      </c>
      <c r="AF256" s="1" t="e">
        <f t="shared" ref="AF256" si="547">ABS(1-ABS(AD256)^2)</f>
        <v>#DIV/0!</v>
      </c>
      <c r="AG256" s="1"/>
      <c r="AH256" s="1"/>
      <c r="AI256" s="5"/>
    </row>
    <row r="257" spans="1:35" ht="15" thickBot="1" x14ac:dyDescent="0.35">
      <c r="A257" s="40"/>
      <c r="B257" s="33"/>
      <c r="C257" s="34"/>
      <c r="D257" s="17" t="s">
        <v>3</v>
      </c>
      <c r="E257" s="18">
        <v>14.1</v>
      </c>
      <c r="F257" s="15"/>
      <c r="G257" s="15"/>
      <c r="H257" s="30"/>
      <c r="I257" s="56"/>
      <c r="J257" s="2"/>
      <c r="K257" s="5"/>
      <c r="L257" s="2"/>
      <c r="M257" s="1"/>
      <c r="N257" s="61"/>
      <c r="O257" s="56"/>
      <c r="P257" s="1"/>
      <c r="Q257" s="5"/>
      <c r="R257" s="2">
        <f t="shared" si="543"/>
        <v>12.163120567375886</v>
      </c>
      <c r="S257" s="1">
        <f t="shared" si="544"/>
        <v>0</v>
      </c>
      <c r="T257" s="1">
        <v>343</v>
      </c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5"/>
    </row>
    <row r="258" spans="1:35" x14ac:dyDescent="0.3">
      <c r="A258" s="40"/>
      <c r="B258" s="33" t="s">
        <v>2</v>
      </c>
      <c r="C258" s="34">
        <v>16</v>
      </c>
      <c r="D258" s="13" t="s">
        <v>1</v>
      </c>
      <c r="E258" s="14">
        <v>14.1</v>
      </c>
      <c r="F258" s="15"/>
      <c r="G258" s="15"/>
      <c r="H258" s="30"/>
      <c r="I258" s="56"/>
      <c r="J258" s="1"/>
      <c r="K258" s="5"/>
      <c r="L258" s="2"/>
      <c r="M258" s="1"/>
      <c r="N258" s="61"/>
      <c r="O258" s="56"/>
      <c r="P258" s="1"/>
      <c r="Q258" s="5"/>
      <c r="R258" s="2">
        <f t="shared" si="543"/>
        <v>12.163120567375886</v>
      </c>
      <c r="S258" s="1">
        <f t="shared" si="544"/>
        <v>0</v>
      </c>
      <c r="T258" s="1">
        <v>343</v>
      </c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5"/>
    </row>
    <row r="259" spans="1:35" x14ac:dyDescent="0.3">
      <c r="A259" s="40"/>
      <c r="B259" s="33"/>
      <c r="C259" s="34"/>
      <c r="D259" s="15" t="s">
        <v>2</v>
      </c>
      <c r="E259" s="16">
        <v>16</v>
      </c>
      <c r="F259" s="15"/>
      <c r="G259" s="15"/>
      <c r="H259" s="30"/>
      <c r="I259" s="56"/>
      <c r="J259" s="1"/>
      <c r="K259" s="5"/>
      <c r="L259" s="2"/>
      <c r="M259" s="1"/>
      <c r="N259" s="61"/>
      <c r="O259" s="56"/>
      <c r="P259" s="1"/>
      <c r="Q259" s="5"/>
      <c r="R259" s="2">
        <f t="shared" si="543"/>
        <v>10.71875</v>
      </c>
      <c r="S259" s="1">
        <f t="shared" si="544"/>
        <v>0</v>
      </c>
      <c r="T259" s="1">
        <v>343</v>
      </c>
      <c r="U259" s="1"/>
      <c r="V259" s="1"/>
      <c r="W259" s="1"/>
      <c r="X259" s="1"/>
      <c r="Y259" s="1"/>
      <c r="Z259" s="1"/>
      <c r="AA259" s="1"/>
      <c r="AB259" s="1"/>
      <c r="AC259" s="1" t="e">
        <f t="shared" ref="AC259" si="548">L259/I259</f>
        <v>#DIV/0!</v>
      </c>
      <c r="AD259" s="1" t="e">
        <f t="shared" si="502"/>
        <v>#DIV/0!</v>
      </c>
      <c r="AE259" s="1" t="e">
        <f t="shared" ref="AE259" si="549">ABS(4/(AC259+(1/AC259)+2))</f>
        <v>#DIV/0!</v>
      </c>
      <c r="AF259" s="1" t="e">
        <f t="shared" ref="AF259" si="550">ABS(1-ABS(AD259)^2)</f>
        <v>#DIV/0!</v>
      </c>
      <c r="AG259" s="1"/>
      <c r="AH259" s="1"/>
      <c r="AI259" s="5"/>
    </row>
    <row r="260" spans="1:35" ht="15" thickBot="1" x14ac:dyDescent="0.35">
      <c r="A260" s="40"/>
      <c r="B260" s="33"/>
      <c r="C260" s="34"/>
      <c r="D260" s="17" t="s">
        <v>3</v>
      </c>
      <c r="E260" s="18">
        <v>17.8</v>
      </c>
      <c r="F260" s="15"/>
      <c r="G260" s="15"/>
      <c r="H260" s="30"/>
      <c r="I260" s="56"/>
      <c r="J260" s="1"/>
      <c r="K260" s="5"/>
      <c r="L260" s="2"/>
      <c r="M260" s="1"/>
      <c r="N260" s="61"/>
      <c r="O260" s="56"/>
      <c r="P260" s="1"/>
      <c r="Q260" s="5"/>
      <c r="R260" s="2">
        <f t="shared" si="543"/>
        <v>9.6348314606741567</v>
      </c>
      <c r="S260" s="1">
        <f t="shared" si="544"/>
        <v>0</v>
      </c>
      <c r="T260" s="1">
        <v>343</v>
      </c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5"/>
    </row>
    <row r="261" spans="1:35" x14ac:dyDescent="0.3">
      <c r="A261" s="40"/>
      <c r="B261" s="33" t="s">
        <v>3</v>
      </c>
      <c r="C261" s="34">
        <v>22</v>
      </c>
      <c r="D261" s="13" t="s">
        <v>1</v>
      </c>
      <c r="E261" s="14">
        <v>17.8</v>
      </c>
      <c r="F261" s="15"/>
      <c r="G261" s="15"/>
      <c r="H261" s="30"/>
      <c r="I261" s="56"/>
      <c r="J261" s="1"/>
      <c r="K261" s="5"/>
      <c r="L261" s="2"/>
      <c r="M261" s="1"/>
      <c r="N261" s="61"/>
      <c r="O261" s="56"/>
      <c r="P261" s="1"/>
      <c r="Q261" s="5"/>
      <c r="R261" s="2">
        <f t="shared" si="543"/>
        <v>9.6348314606741567</v>
      </c>
      <c r="S261" s="1">
        <f t="shared" si="544"/>
        <v>0</v>
      </c>
      <c r="T261" s="1">
        <v>343</v>
      </c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5"/>
    </row>
    <row r="262" spans="1:35" x14ac:dyDescent="0.3">
      <c r="A262" s="40"/>
      <c r="B262" s="33"/>
      <c r="C262" s="34"/>
      <c r="D262" s="15" t="s">
        <v>2</v>
      </c>
      <c r="E262" s="16">
        <v>20</v>
      </c>
      <c r="F262" s="15"/>
      <c r="G262" s="15"/>
      <c r="H262" s="30"/>
      <c r="I262" s="56"/>
      <c r="J262" s="1"/>
      <c r="K262" s="5"/>
      <c r="L262" s="2"/>
      <c r="M262" s="1"/>
      <c r="N262" s="61"/>
      <c r="O262" s="56"/>
      <c r="P262" s="1"/>
      <c r="Q262" s="5"/>
      <c r="R262" s="2">
        <f t="shared" si="543"/>
        <v>8.5749999999999993</v>
      </c>
      <c r="S262" s="1">
        <f t="shared" si="544"/>
        <v>0</v>
      </c>
      <c r="T262" s="1">
        <v>343</v>
      </c>
      <c r="U262" s="1"/>
      <c r="V262" s="1"/>
      <c r="W262" s="1"/>
      <c r="X262" s="1"/>
      <c r="Y262" s="1"/>
      <c r="Z262" s="1"/>
      <c r="AA262" s="1"/>
      <c r="AB262" s="1"/>
      <c r="AC262" s="1" t="e">
        <f t="shared" ref="AC262" si="551">L262/I262</f>
        <v>#DIV/0!</v>
      </c>
      <c r="AD262" s="1" t="e">
        <f t="shared" si="506"/>
        <v>#DIV/0!</v>
      </c>
      <c r="AE262" s="1" t="e">
        <f t="shared" ref="AE262:AE313" si="552">ABS(4/(AC262+(1/AC262)+2))</f>
        <v>#DIV/0!</v>
      </c>
      <c r="AF262" s="1" t="e">
        <f t="shared" ref="AF262" si="553">ABS(1-ABS(AD262)^2)</f>
        <v>#DIV/0!</v>
      </c>
      <c r="AG262" s="1"/>
      <c r="AH262" s="1"/>
      <c r="AI262" s="5"/>
    </row>
    <row r="263" spans="1:35" ht="15" thickBot="1" x14ac:dyDescent="0.35">
      <c r="A263" s="40"/>
      <c r="B263" s="35"/>
      <c r="C263" s="36"/>
      <c r="D263" s="17" t="s">
        <v>3</v>
      </c>
      <c r="E263" s="18">
        <v>22.4</v>
      </c>
      <c r="F263" s="15"/>
      <c r="G263" s="15"/>
      <c r="H263" s="30"/>
      <c r="I263" s="56"/>
      <c r="J263" s="1"/>
      <c r="K263" s="5"/>
      <c r="L263" s="2"/>
      <c r="M263" s="1"/>
      <c r="N263" s="61"/>
      <c r="O263" s="56"/>
      <c r="P263" s="1"/>
      <c r="Q263" s="5"/>
      <c r="R263" s="2">
        <f t="shared" si="543"/>
        <v>7.6562500000000009</v>
      </c>
      <c r="S263" s="1">
        <f t="shared" si="544"/>
        <v>0</v>
      </c>
      <c r="T263" s="1">
        <v>343</v>
      </c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5"/>
    </row>
    <row r="264" spans="1:35" x14ac:dyDescent="0.3">
      <c r="A264" s="40"/>
      <c r="B264" s="37" t="s">
        <v>1</v>
      </c>
      <c r="C264" s="38">
        <v>22</v>
      </c>
      <c r="D264" s="19" t="s">
        <v>1</v>
      </c>
      <c r="E264" s="14">
        <v>22.4</v>
      </c>
      <c r="F264" s="15"/>
      <c r="G264" s="15"/>
      <c r="H264" s="30"/>
      <c r="I264" s="56"/>
      <c r="J264" s="1"/>
      <c r="K264" s="5"/>
      <c r="L264" s="2"/>
      <c r="M264" s="1"/>
      <c r="N264" s="61"/>
      <c r="O264" s="56"/>
      <c r="P264" s="1"/>
      <c r="Q264" s="5"/>
      <c r="R264" s="2">
        <f t="shared" si="543"/>
        <v>7.6562500000000009</v>
      </c>
      <c r="S264" s="1">
        <f t="shared" si="544"/>
        <v>0</v>
      </c>
      <c r="T264" s="1">
        <v>343</v>
      </c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5"/>
    </row>
    <row r="265" spans="1:35" x14ac:dyDescent="0.3">
      <c r="A265" s="40"/>
      <c r="B265" s="33"/>
      <c r="C265" s="34"/>
      <c r="D265" s="20" t="s">
        <v>2</v>
      </c>
      <c r="E265" s="16">
        <v>25</v>
      </c>
      <c r="F265" s="15"/>
      <c r="G265" s="15"/>
      <c r="H265" s="30"/>
      <c r="I265" s="56"/>
      <c r="J265" s="1"/>
      <c r="K265" s="5"/>
      <c r="L265" s="2"/>
      <c r="M265" s="1"/>
      <c r="N265" s="61"/>
      <c r="O265" s="56"/>
      <c r="P265" s="1"/>
      <c r="Q265" s="5"/>
      <c r="R265" s="2">
        <f t="shared" si="543"/>
        <v>6.86</v>
      </c>
      <c r="S265" s="1">
        <f t="shared" si="544"/>
        <v>0</v>
      </c>
      <c r="T265" s="1">
        <v>343</v>
      </c>
      <c r="U265" s="1"/>
      <c r="V265" s="1"/>
      <c r="W265" s="1"/>
      <c r="X265" s="1"/>
      <c r="Y265" s="1"/>
      <c r="Z265" s="1"/>
      <c r="AA265" s="1"/>
      <c r="AB265" s="1"/>
      <c r="AC265" s="1" t="e">
        <f t="shared" ref="AC265" si="554">L265/I265</f>
        <v>#DIV/0!</v>
      </c>
      <c r="AD265" s="1" t="e">
        <f t="shared" si="510"/>
        <v>#DIV/0!</v>
      </c>
      <c r="AE265" s="1" t="e">
        <f t="shared" ref="AE265:AE316" si="555">ABS(4/(AC265+(1/AC265)+2))</f>
        <v>#DIV/0!</v>
      </c>
      <c r="AF265" s="1" t="e">
        <f t="shared" ref="AF265" si="556">ABS(1-ABS(AD265)^2)</f>
        <v>#DIV/0!</v>
      </c>
      <c r="AG265" s="1"/>
      <c r="AH265" s="1"/>
      <c r="AI265" s="5"/>
    </row>
    <row r="266" spans="1:35" ht="15" thickBot="1" x14ac:dyDescent="0.35">
      <c r="A266" s="40"/>
      <c r="B266" s="33"/>
      <c r="C266" s="34"/>
      <c r="D266" s="21" t="s">
        <v>3</v>
      </c>
      <c r="E266" s="18">
        <v>28.2</v>
      </c>
      <c r="F266" s="15"/>
      <c r="G266" s="15"/>
      <c r="H266" s="30"/>
      <c r="I266" s="56"/>
      <c r="J266" s="1"/>
      <c r="K266" s="5"/>
      <c r="L266" s="2"/>
      <c r="M266" s="1"/>
      <c r="N266" s="61"/>
      <c r="O266" s="56"/>
      <c r="P266" s="1"/>
      <c r="Q266" s="5"/>
      <c r="R266" s="2">
        <f t="shared" si="543"/>
        <v>6.081560283687943</v>
      </c>
      <c r="S266" s="1">
        <f t="shared" si="544"/>
        <v>0</v>
      </c>
      <c r="T266" s="1">
        <v>343</v>
      </c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5"/>
    </row>
    <row r="267" spans="1:35" x14ac:dyDescent="0.3">
      <c r="A267" s="40"/>
      <c r="B267" s="33" t="s">
        <v>2</v>
      </c>
      <c r="C267" s="34">
        <v>31.5</v>
      </c>
      <c r="D267" s="19" t="s">
        <v>1</v>
      </c>
      <c r="E267" s="14">
        <v>28.2</v>
      </c>
      <c r="F267" s="15"/>
      <c r="G267" s="15"/>
      <c r="H267" s="30"/>
      <c r="I267" s="56"/>
      <c r="J267" s="1"/>
      <c r="K267" s="5"/>
      <c r="L267" s="2"/>
      <c r="M267" s="1"/>
      <c r="N267" s="61"/>
      <c r="O267" s="56"/>
      <c r="P267" s="1"/>
      <c r="Q267" s="5"/>
      <c r="R267" s="2">
        <f t="shared" si="543"/>
        <v>6.081560283687943</v>
      </c>
      <c r="S267" s="1">
        <f t="shared" si="544"/>
        <v>0</v>
      </c>
      <c r="T267" s="1">
        <v>343</v>
      </c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5"/>
    </row>
    <row r="268" spans="1:35" x14ac:dyDescent="0.3">
      <c r="A268" s="40"/>
      <c r="B268" s="33"/>
      <c r="C268" s="34"/>
      <c r="D268" s="20" t="s">
        <v>2</v>
      </c>
      <c r="E268" s="16">
        <v>31.5</v>
      </c>
      <c r="F268" s="15"/>
      <c r="G268" s="15"/>
      <c r="H268" s="30"/>
      <c r="I268" s="56"/>
      <c r="J268" s="1"/>
      <c r="K268" s="5"/>
      <c r="L268" s="2"/>
      <c r="M268" s="1"/>
      <c r="N268" s="61"/>
      <c r="O268" s="56"/>
      <c r="P268" s="1"/>
      <c r="Q268" s="5"/>
      <c r="R268" s="2">
        <f t="shared" si="543"/>
        <v>5.4444444444444446</v>
      </c>
      <c r="S268" s="1">
        <f t="shared" si="544"/>
        <v>0</v>
      </c>
      <c r="T268" s="1">
        <v>343</v>
      </c>
      <c r="U268" s="1"/>
      <c r="V268" s="1"/>
      <c r="W268" s="1"/>
      <c r="X268" s="1"/>
      <c r="Y268" s="1"/>
      <c r="Z268" s="1"/>
      <c r="AA268" s="1"/>
      <c r="AB268" s="1"/>
      <c r="AC268" s="1" t="e">
        <f t="shared" ref="AC268" si="557">L268/I268</f>
        <v>#DIV/0!</v>
      </c>
      <c r="AD268" s="1" t="e">
        <f t="shared" si="514"/>
        <v>#DIV/0!</v>
      </c>
      <c r="AE268" s="1" t="e">
        <f t="shared" ref="AE268:AE319" si="558">ABS(4/(AC268+(1/AC268)+2))</f>
        <v>#DIV/0!</v>
      </c>
      <c r="AF268" s="1" t="e">
        <f t="shared" ref="AF268" si="559">ABS(1-ABS(AD268)^2)</f>
        <v>#DIV/0!</v>
      </c>
      <c r="AG268" s="1"/>
      <c r="AH268" s="1"/>
      <c r="AI268" s="5"/>
    </row>
    <row r="269" spans="1:35" ht="15" thickBot="1" x14ac:dyDescent="0.35">
      <c r="A269" s="40"/>
      <c r="B269" s="33"/>
      <c r="C269" s="34"/>
      <c r="D269" s="21" t="s">
        <v>3</v>
      </c>
      <c r="E269" s="18">
        <v>35.5</v>
      </c>
      <c r="F269" s="15"/>
      <c r="G269" s="15"/>
      <c r="H269" s="30"/>
      <c r="I269" s="56"/>
      <c r="J269" s="1"/>
      <c r="K269" s="5"/>
      <c r="L269" s="2"/>
      <c r="M269" s="1"/>
      <c r="N269" s="61"/>
      <c r="O269" s="56"/>
      <c r="P269" s="1"/>
      <c r="Q269" s="5"/>
      <c r="R269" s="2">
        <f t="shared" si="543"/>
        <v>4.830985915492958</v>
      </c>
      <c r="S269" s="1">
        <f t="shared" si="544"/>
        <v>0</v>
      </c>
      <c r="T269" s="1">
        <v>343</v>
      </c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5"/>
    </row>
    <row r="270" spans="1:35" x14ac:dyDescent="0.3">
      <c r="A270" s="40"/>
      <c r="B270" s="33" t="s">
        <v>3</v>
      </c>
      <c r="C270" s="34">
        <v>44</v>
      </c>
      <c r="D270" s="19" t="s">
        <v>1</v>
      </c>
      <c r="E270" s="14">
        <v>35.5</v>
      </c>
      <c r="F270" s="15"/>
      <c r="G270" s="15"/>
      <c r="H270" s="30"/>
      <c r="I270" s="56"/>
      <c r="J270" s="1"/>
      <c r="K270" s="5"/>
      <c r="L270" s="2"/>
      <c r="M270" s="1"/>
      <c r="N270" s="61"/>
      <c r="O270" s="56"/>
      <c r="P270" s="1"/>
      <c r="Q270" s="5"/>
      <c r="R270" s="2">
        <f t="shared" si="543"/>
        <v>4.830985915492958</v>
      </c>
      <c r="S270" s="1">
        <f t="shared" si="544"/>
        <v>0</v>
      </c>
      <c r="T270" s="1">
        <v>343</v>
      </c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5"/>
    </row>
    <row r="271" spans="1:35" x14ac:dyDescent="0.3">
      <c r="A271" s="40"/>
      <c r="B271" s="33"/>
      <c r="C271" s="34"/>
      <c r="D271" s="20" t="s">
        <v>2</v>
      </c>
      <c r="E271" s="16">
        <v>40</v>
      </c>
      <c r="F271" s="15"/>
      <c r="G271" s="15"/>
      <c r="H271" s="30"/>
      <c r="I271" s="56"/>
      <c r="J271" s="1"/>
      <c r="K271" s="5"/>
      <c r="L271" s="2"/>
      <c r="M271" s="1"/>
      <c r="N271" s="61"/>
      <c r="O271" s="56"/>
      <c r="P271" s="1"/>
      <c r="Q271" s="5"/>
      <c r="R271" s="2">
        <f t="shared" si="543"/>
        <v>4.2874999999999996</v>
      </c>
      <c r="S271" s="1">
        <f t="shared" si="544"/>
        <v>0</v>
      </c>
      <c r="T271" s="1">
        <v>343</v>
      </c>
      <c r="U271" s="1"/>
      <c r="V271" s="1"/>
      <c r="W271" s="1"/>
      <c r="X271" s="1"/>
      <c r="Y271" s="1"/>
      <c r="Z271" s="1"/>
      <c r="AA271" s="1"/>
      <c r="AB271" s="1"/>
      <c r="AC271" s="1" t="e">
        <f t="shared" ref="AC271" si="560">L271/I271</f>
        <v>#DIV/0!</v>
      </c>
      <c r="AD271" s="1" t="e">
        <f t="shared" si="518"/>
        <v>#DIV/0!</v>
      </c>
      <c r="AE271" s="1" t="e">
        <f t="shared" ref="AE271:AE322" si="561">ABS(4/(AC271+(1/AC271)+2))</f>
        <v>#DIV/0!</v>
      </c>
      <c r="AF271" s="1" t="e">
        <f t="shared" ref="AF271" si="562">ABS(1-ABS(AD271)^2)</f>
        <v>#DIV/0!</v>
      </c>
      <c r="AG271" s="1"/>
      <c r="AH271" s="1"/>
      <c r="AI271" s="5"/>
    </row>
    <row r="272" spans="1:35" ht="15" thickBot="1" x14ac:dyDescent="0.35">
      <c r="A272" s="40"/>
      <c r="B272" s="35"/>
      <c r="C272" s="36"/>
      <c r="D272" s="21" t="s">
        <v>3</v>
      </c>
      <c r="E272" s="18">
        <v>44.7</v>
      </c>
      <c r="F272" s="15"/>
      <c r="G272" s="15"/>
      <c r="H272" s="30"/>
      <c r="I272" s="56"/>
      <c r="J272" s="1"/>
      <c r="K272" s="5"/>
      <c r="L272" s="2"/>
      <c r="M272" s="1"/>
      <c r="N272" s="61"/>
      <c r="O272" s="56"/>
      <c r="P272" s="1"/>
      <c r="Q272" s="5"/>
      <c r="R272" s="2">
        <f t="shared" si="543"/>
        <v>3.8366890380313197</v>
      </c>
      <c r="S272" s="1">
        <f t="shared" si="544"/>
        <v>0</v>
      </c>
      <c r="T272" s="1">
        <v>343</v>
      </c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5"/>
    </row>
    <row r="273" spans="1:35" x14ac:dyDescent="0.3">
      <c r="A273" s="40"/>
      <c r="B273" s="37" t="s">
        <v>1</v>
      </c>
      <c r="C273" s="38">
        <v>44</v>
      </c>
      <c r="D273" s="19" t="s">
        <v>1</v>
      </c>
      <c r="E273" s="14">
        <v>44.7</v>
      </c>
      <c r="F273" s="15"/>
      <c r="G273" s="15"/>
      <c r="H273" s="30"/>
      <c r="I273" s="56"/>
      <c r="J273" s="1"/>
      <c r="K273" s="5"/>
      <c r="L273" s="2"/>
      <c r="M273" s="1"/>
      <c r="N273" s="61"/>
      <c r="O273" s="56"/>
      <c r="P273" s="1"/>
      <c r="Q273" s="5"/>
      <c r="R273" s="2">
        <f t="shared" si="543"/>
        <v>3.8366890380313197</v>
      </c>
      <c r="S273" s="1">
        <f t="shared" si="544"/>
        <v>0</v>
      </c>
      <c r="T273" s="1">
        <v>343</v>
      </c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5"/>
    </row>
    <row r="274" spans="1:35" x14ac:dyDescent="0.3">
      <c r="A274" s="40"/>
      <c r="B274" s="33"/>
      <c r="C274" s="34"/>
      <c r="D274" s="20" t="s">
        <v>2</v>
      </c>
      <c r="E274" s="16">
        <v>50</v>
      </c>
      <c r="F274" s="15"/>
      <c r="G274" s="15"/>
      <c r="H274" s="30"/>
      <c r="I274" s="56"/>
      <c r="J274" s="1"/>
      <c r="K274" s="5"/>
      <c r="L274" s="2"/>
      <c r="M274" s="1"/>
      <c r="N274" s="61"/>
      <c r="O274" s="56"/>
      <c r="P274" s="1"/>
      <c r="Q274" s="5"/>
      <c r="R274" s="2">
        <f t="shared" si="543"/>
        <v>3.43</v>
      </c>
      <c r="S274" s="1">
        <f t="shared" si="544"/>
        <v>0</v>
      </c>
      <c r="T274" s="1">
        <v>343</v>
      </c>
      <c r="U274" s="1"/>
      <c r="V274" s="1"/>
      <c r="W274" s="1"/>
      <c r="X274" s="1"/>
      <c r="Y274" s="1"/>
      <c r="Z274" s="1"/>
      <c r="AA274" s="1"/>
      <c r="AB274" s="1"/>
      <c r="AC274" s="1" t="e">
        <f t="shared" ref="AC274" si="563">L274/I274</f>
        <v>#DIV/0!</v>
      </c>
      <c r="AD274" s="1" t="e">
        <f t="shared" si="521"/>
        <v>#DIV/0!</v>
      </c>
      <c r="AE274" s="1" t="e">
        <f t="shared" ref="AE274:AE325" si="564">ABS(4/(AC274+(1/AC274)+2))</f>
        <v>#DIV/0!</v>
      </c>
      <c r="AF274" s="1" t="e">
        <f t="shared" ref="AF274" si="565">ABS(1-ABS(AD274)^2)</f>
        <v>#DIV/0!</v>
      </c>
      <c r="AG274" s="1"/>
      <c r="AH274" s="1"/>
      <c r="AI274" s="5"/>
    </row>
    <row r="275" spans="1:35" ht="15" thickBot="1" x14ac:dyDescent="0.35">
      <c r="A275" s="40"/>
      <c r="B275" s="33"/>
      <c r="C275" s="34"/>
      <c r="D275" s="21" t="s">
        <v>3</v>
      </c>
      <c r="E275" s="18">
        <v>56.2</v>
      </c>
      <c r="F275" s="15"/>
      <c r="G275" s="15"/>
      <c r="H275" s="30"/>
      <c r="I275" s="56"/>
      <c r="J275" s="1"/>
      <c r="K275" s="5"/>
      <c r="L275" s="2"/>
      <c r="M275" s="1"/>
      <c r="N275" s="61"/>
      <c r="O275" s="56"/>
      <c r="P275" s="1"/>
      <c r="Q275" s="5"/>
      <c r="R275" s="2">
        <f t="shared" si="543"/>
        <v>3.0516014234875444</v>
      </c>
      <c r="S275" s="1">
        <f t="shared" si="544"/>
        <v>0</v>
      </c>
      <c r="T275" s="1">
        <v>343</v>
      </c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5"/>
    </row>
    <row r="276" spans="1:35" x14ac:dyDescent="0.3">
      <c r="A276" s="40"/>
      <c r="B276" s="33" t="s">
        <v>2</v>
      </c>
      <c r="C276" s="34">
        <v>63</v>
      </c>
      <c r="D276" s="19" t="s">
        <v>1</v>
      </c>
      <c r="E276" s="14">
        <v>56.2</v>
      </c>
      <c r="F276" s="15"/>
      <c r="G276" s="15"/>
      <c r="H276" s="30"/>
      <c r="I276" s="56"/>
      <c r="J276" s="1"/>
      <c r="K276" s="5"/>
      <c r="L276" s="2"/>
      <c r="M276" s="1"/>
      <c r="N276" s="61"/>
      <c r="O276" s="56"/>
      <c r="P276" s="1"/>
      <c r="Q276" s="5"/>
      <c r="R276" s="2">
        <f t="shared" si="543"/>
        <v>3.0516014234875444</v>
      </c>
      <c r="S276" s="1">
        <f t="shared" si="544"/>
        <v>0</v>
      </c>
      <c r="T276" s="1">
        <v>343</v>
      </c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5"/>
    </row>
    <row r="277" spans="1:35" x14ac:dyDescent="0.3">
      <c r="A277" s="40"/>
      <c r="B277" s="33"/>
      <c r="C277" s="34"/>
      <c r="D277" s="20" t="s">
        <v>2</v>
      </c>
      <c r="E277" s="16">
        <v>63</v>
      </c>
      <c r="F277" s="15"/>
      <c r="G277" s="15"/>
      <c r="H277" s="30"/>
      <c r="I277" s="56"/>
      <c r="J277" s="1"/>
      <c r="K277" s="5"/>
      <c r="L277" s="2"/>
      <c r="M277" s="1"/>
      <c r="N277" s="61"/>
      <c r="O277" s="56"/>
      <c r="P277" s="1"/>
      <c r="Q277" s="5"/>
      <c r="R277" s="2">
        <f t="shared" si="543"/>
        <v>2.7222222222222223</v>
      </c>
      <c r="S277" s="1">
        <f t="shared" si="544"/>
        <v>0</v>
      </c>
      <c r="T277" s="1">
        <v>343</v>
      </c>
      <c r="U277" s="1"/>
      <c r="V277" s="1"/>
      <c r="W277" s="1"/>
      <c r="X277" s="1"/>
      <c r="Y277" s="1"/>
      <c r="Z277" s="1"/>
      <c r="AA277" s="1"/>
      <c r="AB277" s="1"/>
      <c r="AC277" s="1" t="e">
        <f t="shared" ref="AC277" si="566">L277/I277</f>
        <v>#DIV/0!</v>
      </c>
      <c r="AD277" s="1" t="e">
        <f t="shared" si="525"/>
        <v>#DIV/0!</v>
      </c>
      <c r="AE277" s="1" t="e">
        <f t="shared" ref="AE277:AE328" si="567">ABS(4/(AC277+(1/AC277)+2))</f>
        <v>#DIV/0!</v>
      </c>
      <c r="AF277" s="1" t="e">
        <f t="shared" ref="AF277" si="568">ABS(1-ABS(AD277)^2)</f>
        <v>#DIV/0!</v>
      </c>
      <c r="AG277" s="1"/>
      <c r="AH277" s="1"/>
      <c r="AI277" s="5"/>
    </row>
    <row r="278" spans="1:35" ht="15" thickBot="1" x14ac:dyDescent="0.35">
      <c r="A278" s="40"/>
      <c r="B278" s="33"/>
      <c r="C278" s="34"/>
      <c r="D278" s="21" t="s">
        <v>3</v>
      </c>
      <c r="E278" s="18">
        <v>70.8</v>
      </c>
      <c r="F278" s="15"/>
      <c r="G278" s="15"/>
      <c r="H278" s="30"/>
      <c r="I278" s="56"/>
      <c r="J278" s="1"/>
      <c r="K278" s="5"/>
      <c r="L278" s="2"/>
      <c r="M278" s="1"/>
      <c r="N278" s="61"/>
      <c r="O278" s="56"/>
      <c r="P278" s="1"/>
      <c r="Q278" s="5"/>
      <c r="R278" s="2">
        <f t="shared" si="543"/>
        <v>2.4223163841807911</v>
      </c>
      <c r="S278" s="1">
        <f t="shared" si="544"/>
        <v>0</v>
      </c>
      <c r="T278" s="1">
        <v>343</v>
      </c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5"/>
    </row>
    <row r="279" spans="1:35" x14ac:dyDescent="0.3">
      <c r="A279" s="40"/>
      <c r="B279" s="33" t="s">
        <v>3</v>
      </c>
      <c r="C279" s="34">
        <v>88</v>
      </c>
      <c r="D279" s="19" t="s">
        <v>1</v>
      </c>
      <c r="E279" s="14">
        <v>70.8</v>
      </c>
      <c r="F279" s="15"/>
      <c r="G279" s="15"/>
      <c r="H279" s="30"/>
      <c r="I279" s="56"/>
      <c r="J279" s="1"/>
      <c r="K279" s="5"/>
      <c r="L279" s="2"/>
      <c r="M279" s="1"/>
      <c r="N279" s="61"/>
      <c r="O279" s="56"/>
      <c r="P279" s="1"/>
      <c r="Q279" s="5"/>
      <c r="R279" s="2">
        <f t="shared" si="543"/>
        <v>2.4223163841807911</v>
      </c>
      <c r="S279" s="1">
        <f t="shared" si="544"/>
        <v>0</v>
      </c>
      <c r="T279" s="1">
        <v>343</v>
      </c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5"/>
    </row>
    <row r="280" spans="1:35" x14ac:dyDescent="0.3">
      <c r="A280" s="40"/>
      <c r="B280" s="33"/>
      <c r="C280" s="34"/>
      <c r="D280" s="20" t="s">
        <v>2</v>
      </c>
      <c r="E280" s="16">
        <v>80</v>
      </c>
      <c r="F280" s="15"/>
      <c r="G280" s="15"/>
      <c r="H280" s="30"/>
      <c r="I280" s="56"/>
      <c r="J280" s="1"/>
      <c r="K280" s="5"/>
      <c r="L280" s="2"/>
      <c r="M280" s="1"/>
      <c r="N280" s="61"/>
      <c r="O280" s="56"/>
      <c r="P280" s="1"/>
      <c r="Q280" s="5"/>
      <c r="R280" s="2">
        <f t="shared" si="543"/>
        <v>2.1437499999999998</v>
      </c>
      <c r="S280" s="1">
        <f t="shared" si="544"/>
        <v>0</v>
      </c>
      <c r="T280" s="1">
        <v>343</v>
      </c>
      <c r="U280" s="1"/>
      <c r="V280" s="1"/>
      <c r="W280" s="1"/>
      <c r="X280" s="1"/>
      <c r="Y280" s="1"/>
      <c r="Z280" s="1"/>
      <c r="AA280" s="1"/>
      <c r="AB280" s="1"/>
      <c r="AC280" s="1" t="e">
        <f t="shared" ref="AC280" si="569">L280/I280</f>
        <v>#DIV/0!</v>
      </c>
      <c r="AD280" s="1" t="e">
        <f t="shared" si="529"/>
        <v>#DIV/0!</v>
      </c>
      <c r="AE280" s="1" t="e">
        <f t="shared" ref="AE280:AE331" si="570">ABS(4/(AC280+(1/AC280)+2))</f>
        <v>#DIV/0!</v>
      </c>
      <c r="AF280" s="1" t="e">
        <f t="shared" ref="AF280" si="571">ABS(1-ABS(AD280)^2)</f>
        <v>#DIV/0!</v>
      </c>
      <c r="AG280" s="1"/>
      <c r="AH280" s="1"/>
      <c r="AI280" s="5"/>
    </row>
    <row r="281" spans="1:35" ht="15" thickBot="1" x14ac:dyDescent="0.35">
      <c r="A281" s="40"/>
      <c r="B281" s="35"/>
      <c r="C281" s="36"/>
      <c r="D281" s="21" t="s">
        <v>3</v>
      </c>
      <c r="E281" s="18">
        <v>89.1</v>
      </c>
      <c r="F281" s="15"/>
      <c r="G281" s="15"/>
      <c r="H281" s="30"/>
      <c r="I281" s="56"/>
      <c r="J281" s="1"/>
      <c r="K281" s="5"/>
      <c r="L281" s="2"/>
      <c r="M281" s="1"/>
      <c r="N281" s="61"/>
      <c r="O281" s="56"/>
      <c r="P281" s="1"/>
      <c r="Q281" s="5"/>
      <c r="R281" s="2">
        <f t="shared" si="543"/>
        <v>1.9248035914702584</v>
      </c>
      <c r="S281" s="1">
        <f t="shared" si="544"/>
        <v>0</v>
      </c>
      <c r="T281" s="1">
        <v>343</v>
      </c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5"/>
    </row>
    <row r="282" spans="1:35" x14ac:dyDescent="0.3">
      <c r="A282" s="40"/>
      <c r="B282" s="37" t="s">
        <v>1</v>
      </c>
      <c r="C282" s="38">
        <v>88</v>
      </c>
      <c r="D282" s="19" t="s">
        <v>1</v>
      </c>
      <c r="E282" s="14">
        <v>89.1</v>
      </c>
      <c r="F282" s="15"/>
      <c r="G282" s="15"/>
      <c r="H282" s="30"/>
      <c r="I282" s="56"/>
      <c r="J282" s="1"/>
      <c r="K282" s="5"/>
      <c r="L282" s="2"/>
      <c r="M282" s="1"/>
      <c r="N282" s="61"/>
      <c r="O282" s="56"/>
      <c r="P282" s="1"/>
      <c r="Q282" s="5"/>
      <c r="R282" s="2">
        <f t="shared" si="543"/>
        <v>1.9248035914702584</v>
      </c>
      <c r="S282" s="1">
        <f t="shared" si="544"/>
        <v>0</v>
      </c>
      <c r="T282" s="1">
        <v>343</v>
      </c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5"/>
    </row>
    <row r="283" spans="1:35" x14ac:dyDescent="0.3">
      <c r="A283" s="40"/>
      <c r="B283" s="33"/>
      <c r="C283" s="34"/>
      <c r="D283" s="20" t="s">
        <v>2</v>
      </c>
      <c r="E283" s="16">
        <v>100</v>
      </c>
      <c r="F283" s="15"/>
      <c r="G283" s="15"/>
      <c r="H283" s="30"/>
      <c r="I283" s="56"/>
      <c r="J283" s="1"/>
      <c r="K283" s="5"/>
      <c r="L283" s="2"/>
      <c r="M283" s="1"/>
      <c r="N283" s="61"/>
      <c r="O283" s="56"/>
      <c r="P283" s="1"/>
      <c r="Q283" s="5"/>
      <c r="R283" s="2">
        <f t="shared" si="543"/>
        <v>1.7150000000000001</v>
      </c>
      <c r="S283" s="1">
        <f t="shared" si="544"/>
        <v>0</v>
      </c>
      <c r="T283" s="1">
        <v>343</v>
      </c>
      <c r="U283" s="1"/>
      <c r="V283" s="1"/>
      <c r="W283" s="1"/>
      <c r="X283" s="1"/>
      <c r="Y283" s="1"/>
      <c r="Z283" s="1"/>
      <c r="AA283" s="1"/>
      <c r="AB283" s="1"/>
      <c r="AC283" s="1" t="e">
        <f t="shared" ref="AC283" si="572">L283/I283</f>
        <v>#DIV/0!</v>
      </c>
      <c r="AD283" s="1" t="e">
        <f t="shared" ref="AD283" si="573">ABS((AC283-1)/(AC283+1))</f>
        <v>#DIV/0!</v>
      </c>
      <c r="AE283" s="1" t="e">
        <f t="shared" ref="AE283:AE334" si="574">ABS(4/(AC283+(1/AC283)+2))</f>
        <v>#DIV/0!</v>
      </c>
      <c r="AF283" s="1" t="e">
        <f t="shared" ref="AF283" si="575">ABS(1-ABS(AD283)^2)</f>
        <v>#DIV/0!</v>
      </c>
      <c r="AG283" s="1"/>
      <c r="AH283" s="1"/>
      <c r="AI283" s="5"/>
    </row>
    <row r="284" spans="1:35" ht="15" thickBot="1" x14ac:dyDescent="0.35">
      <c r="A284" s="40"/>
      <c r="B284" s="33"/>
      <c r="C284" s="34"/>
      <c r="D284" s="21" t="s">
        <v>3</v>
      </c>
      <c r="E284" s="18">
        <v>112</v>
      </c>
      <c r="F284" s="15"/>
      <c r="G284" s="15"/>
      <c r="H284" s="30"/>
      <c r="I284" s="56"/>
      <c r="J284" s="1"/>
      <c r="K284" s="5"/>
      <c r="L284" s="2"/>
      <c r="M284" s="1"/>
      <c r="N284" s="61"/>
      <c r="O284" s="56"/>
      <c r="P284" s="1"/>
      <c r="Q284" s="5"/>
      <c r="R284" s="2">
        <f t="shared" si="543"/>
        <v>1.53125</v>
      </c>
      <c r="S284" s="1">
        <f t="shared" si="544"/>
        <v>0</v>
      </c>
      <c r="T284" s="1">
        <v>343</v>
      </c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5"/>
    </row>
    <row r="285" spans="1:35" x14ac:dyDescent="0.3">
      <c r="A285" s="40"/>
      <c r="B285" s="33" t="s">
        <v>2</v>
      </c>
      <c r="C285" s="34">
        <v>125</v>
      </c>
      <c r="D285" s="19" t="s">
        <v>1</v>
      </c>
      <c r="E285" s="14">
        <v>112</v>
      </c>
      <c r="F285" s="15" t="s">
        <v>34</v>
      </c>
      <c r="G285" s="15"/>
      <c r="H285" s="30"/>
      <c r="I285" s="56"/>
      <c r="J285" s="1"/>
      <c r="K285" s="5"/>
      <c r="L285" s="2"/>
      <c r="M285" s="1"/>
      <c r="N285" s="61"/>
      <c r="O285" s="56"/>
      <c r="P285" s="1"/>
      <c r="Q285" s="5"/>
      <c r="R285" s="2">
        <f t="shared" si="543"/>
        <v>1.53125</v>
      </c>
      <c r="S285" s="1">
        <f t="shared" si="544"/>
        <v>0</v>
      </c>
      <c r="T285" s="1">
        <v>343</v>
      </c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5"/>
    </row>
    <row r="286" spans="1:35" x14ac:dyDescent="0.3">
      <c r="A286" s="40"/>
      <c r="B286" s="33"/>
      <c r="C286" s="34"/>
      <c r="D286" s="20" t="s">
        <v>2</v>
      </c>
      <c r="E286" s="16">
        <v>125</v>
      </c>
      <c r="F286" s="15">
        <v>1</v>
      </c>
      <c r="G286" s="15">
        <f>30+40</f>
        <v>70</v>
      </c>
      <c r="H286" s="30">
        <v>178</v>
      </c>
      <c r="I286" s="56">
        <v>-18</v>
      </c>
      <c r="J286" s="1">
        <f t="shared" ref="J286" si="576">G286+I286</f>
        <v>52</v>
      </c>
      <c r="K286" s="5">
        <v>865</v>
      </c>
      <c r="L286" s="2"/>
      <c r="M286" s="1"/>
      <c r="N286" s="61"/>
      <c r="O286" s="56"/>
      <c r="P286" s="1"/>
      <c r="Q286" s="5"/>
      <c r="R286" s="2">
        <f t="shared" si="543"/>
        <v>1.3720000000000001</v>
      </c>
      <c r="S286" s="1">
        <f t="shared" si="544"/>
        <v>-865</v>
      </c>
      <c r="T286" s="1">
        <v>343</v>
      </c>
      <c r="U286" s="1"/>
      <c r="V286" s="1"/>
      <c r="W286" s="1"/>
      <c r="X286" s="1"/>
      <c r="Y286" s="1"/>
      <c r="Z286" s="1"/>
      <c r="AA286" s="1"/>
      <c r="AB286" s="1"/>
      <c r="AC286" s="1">
        <f t="shared" ref="AC286" si="577">L286/I286</f>
        <v>0</v>
      </c>
      <c r="AD286" s="1">
        <f t="shared" ref="AD286" si="578">ABS((AC286-1)/(AC286+1))</f>
        <v>1</v>
      </c>
      <c r="AE286" s="1" t="e">
        <f t="shared" ref="AE286:AE337" si="579">ABS(4/(AC286+(1/AC286)+2))</f>
        <v>#DIV/0!</v>
      </c>
      <c r="AF286" s="1">
        <f t="shared" ref="AF286" si="580">ABS(1-ABS(AD286)^2)</f>
        <v>0</v>
      </c>
      <c r="AG286" s="1"/>
      <c r="AH286" s="1"/>
      <c r="AI286" s="5"/>
    </row>
    <row r="287" spans="1:35" ht="15" thickBot="1" x14ac:dyDescent="0.35">
      <c r="A287" s="40"/>
      <c r="B287" s="33"/>
      <c r="C287" s="34"/>
      <c r="D287" s="21" t="s">
        <v>3</v>
      </c>
      <c r="E287" s="18">
        <v>141</v>
      </c>
      <c r="F287" s="15"/>
      <c r="G287" s="15"/>
      <c r="H287" s="30"/>
      <c r="I287" s="56"/>
      <c r="J287" s="1"/>
      <c r="K287" s="5"/>
      <c r="L287" s="2"/>
      <c r="M287" s="1"/>
      <c r="N287" s="61"/>
      <c r="O287" s="56"/>
      <c r="P287" s="1"/>
      <c r="Q287" s="5"/>
      <c r="R287" s="2">
        <f t="shared" si="543"/>
        <v>1.2163120567375887</v>
      </c>
      <c r="S287" s="1">
        <f t="shared" si="544"/>
        <v>0</v>
      </c>
      <c r="T287" s="1">
        <v>343</v>
      </c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5"/>
    </row>
    <row r="288" spans="1:35" x14ac:dyDescent="0.3">
      <c r="A288" s="40"/>
      <c r="B288" s="33" t="s">
        <v>3</v>
      </c>
      <c r="C288" s="34">
        <v>177</v>
      </c>
      <c r="D288" s="19" t="s">
        <v>1</v>
      </c>
      <c r="E288" s="14">
        <v>141</v>
      </c>
      <c r="F288" s="15" t="s">
        <v>34</v>
      </c>
      <c r="G288" s="15"/>
      <c r="H288" s="30"/>
      <c r="I288" s="56"/>
      <c r="J288" s="1"/>
      <c r="K288" s="5"/>
      <c r="L288" s="2"/>
      <c r="M288" s="1"/>
      <c r="N288" s="61"/>
      <c r="O288" s="56"/>
      <c r="P288" s="1"/>
      <c r="Q288" s="5"/>
      <c r="R288" s="2">
        <f t="shared" si="543"/>
        <v>1.2163120567375887</v>
      </c>
      <c r="S288" s="1">
        <f t="shared" si="544"/>
        <v>0</v>
      </c>
      <c r="T288" s="1">
        <v>343</v>
      </c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5"/>
    </row>
    <row r="289" spans="1:35" x14ac:dyDescent="0.3">
      <c r="A289" s="40"/>
      <c r="B289" s="33"/>
      <c r="C289" s="34"/>
      <c r="D289" s="20" t="s">
        <v>2</v>
      </c>
      <c r="E289" s="16">
        <v>160</v>
      </c>
      <c r="F289" s="15">
        <v>1</v>
      </c>
      <c r="G289" s="15">
        <f>30+40</f>
        <v>70</v>
      </c>
      <c r="H289" s="30">
        <v>177</v>
      </c>
      <c r="I289" s="56">
        <v>-19.5</v>
      </c>
      <c r="J289" s="1">
        <f>G289+I289</f>
        <v>50.5</v>
      </c>
      <c r="K289" s="5">
        <v>709</v>
      </c>
      <c r="L289" s="2"/>
      <c r="M289" s="1"/>
      <c r="N289" s="61"/>
      <c r="O289" s="56"/>
      <c r="P289" s="1"/>
      <c r="Q289" s="5"/>
      <c r="R289" s="2">
        <f t="shared" si="543"/>
        <v>1.0718749999999999</v>
      </c>
      <c r="S289" s="1">
        <f t="shared" si="544"/>
        <v>-709</v>
      </c>
      <c r="T289" s="1">
        <v>343</v>
      </c>
      <c r="U289" s="1"/>
      <c r="V289" s="1"/>
      <c r="W289" s="1"/>
      <c r="X289" s="1"/>
      <c r="Y289" s="1"/>
      <c r="Z289" s="1"/>
      <c r="AA289" s="1"/>
      <c r="AB289" s="1"/>
      <c r="AC289" s="1">
        <f t="shared" ref="AC289" si="581">L289/I289</f>
        <v>0</v>
      </c>
      <c r="AD289" s="1">
        <f t="shared" ref="AD289" si="582">ABS((AC289-1)/(AC289+1))</f>
        <v>1</v>
      </c>
      <c r="AE289" s="1" t="e">
        <f t="shared" ref="AE289:AE340" si="583">ABS(4/(AC289+(1/AC289)+2))</f>
        <v>#DIV/0!</v>
      </c>
      <c r="AF289" s="1">
        <f t="shared" ref="AF289" si="584">ABS(1-ABS(AD289)^2)</f>
        <v>0</v>
      </c>
      <c r="AG289" s="1"/>
      <c r="AH289" s="1"/>
      <c r="AI289" s="5"/>
    </row>
    <row r="290" spans="1:35" ht="15" thickBot="1" x14ac:dyDescent="0.35">
      <c r="A290" s="40"/>
      <c r="B290" s="35"/>
      <c r="C290" s="36"/>
      <c r="D290" s="21" t="s">
        <v>3</v>
      </c>
      <c r="E290" s="18">
        <v>178</v>
      </c>
      <c r="F290" s="15"/>
      <c r="G290" s="15"/>
      <c r="H290" s="30"/>
      <c r="I290" s="56"/>
      <c r="J290" s="1"/>
      <c r="K290" s="5"/>
      <c r="L290" s="2"/>
      <c r="M290" s="1"/>
      <c r="N290" s="61"/>
      <c r="O290" s="56"/>
      <c r="P290" s="1"/>
      <c r="Q290" s="5"/>
      <c r="R290" s="2">
        <f t="shared" si="543"/>
        <v>0.9634831460674157</v>
      </c>
      <c r="S290" s="1">
        <f t="shared" si="544"/>
        <v>0</v>
      </c>
      <c r="T290" s="1">
        <v>343</v>
      </c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5"/>
    </row>
    <row r="291" spans="1:35" x14ac:dyDescent="0.3">
      <c r="A291" s="40"/>
      <c r="B291" s="37" t="s">
        <v>1</v>
      </c>
      <c r="C291" s="38">
        <v>177</v>
      </c>
      <c r="D291" s="19" t="s">
        <v>1</v>
      </c>
      <c r="E291" s="14">
        <v>178</v>
      </c>
      <c r="F291" s="15" t="s">
        <v>35</v>
      </c>
      <c r="G291" s="15"/>
      <c r="H291" s="30"/>
      <c r="I291" s="56"/>
      <c r="J291" s="1"/>
      <c r="K291" s="5"/>
      <c r="L291" s="2"/>
      <c r="M291" s="1"/>
      <c r="N291" s="61"/>
      <c r="O291" s="56"/>
      <c r="P291" s="1"/>
      <c r="Q291" s="5"/>
      <c r="R291" s="2">
        <f t="shared" si="543"/>
        <v>0.9634831460674157</v>
      </c>
      <c r="S291" s="1">
        <f t="shared" si="544"/>
        <v>0</v>
      </c>
      <c r="T291" s="1">
        <v>343</v>
      </c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5"/>
    </row>
    <row r="292" spans="1:35" x14ac:dyDescent="0.3">
      <c r="A292" s="40"/>
      <c r="B292" s="33"/>
      <c r="C292" s="34"/>
      <c r="D292" s="20" t="s">
        <v>2</v>
      </c>
      <c r="E292" s="16">
        <v>200</v>
      </c>
      <c r="F292" s="15">
        <v>1</v>
      </c>
      <c r="G292" s="15">
        <f>50+30</f>
        <v>80</v>
      </c>
      <c r="H292" s="30">
        <v>177</v>
      </c>
      <c r="I292" s="56">
        <v>-24.5</v>
      </c>
      <c r="J292" s="1">
        <f t="shared" ref="J292" si="585">G292+I292</f>
        <v>55.5</v>
      </c>
      <c r="K292" s="5">
        <v>590</v>
      </c>
      <c r="L292" s="2"/>
      <c r="M292" s="1"/>
      <c r="N292" s="61"/>
      <c r="O292" s="56"/>
      <c r="P292" s="1"/>
      <c r="Q292" s="5"/>
      <c r="R292" s="2">
        <f t="shared" si="543"/>
        <v>0.85750000000000004</v>
      </c>
      <c r="S292" s="1">
        <f t="shared" si="544"/>
        <v>-590</v>
      </c>
      <c r="T292" s="1">
        <v>343</v>
      </c>
      <c r="U292" s="1"/>
      <c r="V292" s="1"/>
      <c r="W292" s="1"/>
      <c r="X292" s="1"/>
      <c r="Y292" s="1"/>
      <c r="Z292" s="1"/>
      <c r="AA292" s="1"/>
      <c r="AB292" s="1"/>
      <c r="AC292" s="1">
        <f t="shared" ref="AC292" si="586">L292/I292</f>
        <v>0</v>
      </c>
      <c r="AD292" s="1">
        <f t="shared" ref="AD292" si="587">ABS((AC292-1)/(AC292+1))</f>
        <v>1</v>
      </c>
      <c r="AE292" s="1" t="e">
        <f t="shared" ref="AE292:AE343" si="588">ABS(4/(AC292+(1/AC292)+2))</f>
        <v>#DIV/0!</v>
      </c>
      <c r="AF292" s="1">
        <f t="shared" ref="AF292" si="589">ABS(1-ABS(AD292)^2)</f>
        <v>0</v>
      </c>
      <c r="AG292" s="1"/>
      <c r="AH292" s="1"/>
      <c r="AI292" s="5"/>
    </row>
    <row r="293" spans="1:35" ht="15" thickBot="1" x14ac:dyDescent="0.35">
      <c r="A293" s="40"/>
      <c r="B293" s="33"/>
      <c r="C293" s="34"/>
      <c r="D293" s="21" t="s">
        <v>3</v>
      </c>
      <c r="E293" s="18">
        <v>224</v>
      </c>
      <c r="F293" s="15"/>
      <c r="G293" s="15"/>
      <c r="H293" s="30"/>
      <c r="I293" s="56"/>
      <c r="J293" s="1"/>
      <c r="K293" s="5"/>
      <c r="L293" s="2"/>
      <c r="M293" s="1"/>
      <c r="N293" s="61"/>
      <c r="O293" s="56"/>
      <c r="P293" s="1"/>
      <c r="Q293" s="5"/>
      <c r="R293" s="2">
        <f t="shared" si="543"/>
        <v>0.765625</v>
      </c>
      <c r="S293" s="1">
        <f t="shared" si="544"/>
        <v>0</v>
      </c>
      <c r="T293" s="1">
        <v>343</v>
      </c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5"/>
    </row>
    <row r="294" spans="1:35" x14ac:dyDescent="0.3">
      <c r="A294" s="40"/>
      <c r="B294" s="33" t="s">
        <v>2</v>
      </c>
      <c r="C294" s="34">
        <v>250</v>
      </c>
      <c r="D294" s="19" t="s">
        <v>1</v>
      </c>
      <c r="E294" s="14">
        <v>224</v>
      </c>
      <c r="F294" s="15" t="s">
        <v>38</v>
      </c>
      <c r="G294" s="15"/>
      <c r="H294" s="30"/>
      <c r="I294" s="56"/>
      <c r="J294" s="1"/>
      <c r="K294" s="5"/>
      <c r="L294" s="2"/>
      <c r="M294" s="1"/>
      <c r="N294" s="61"/>
      <c r="O294" s="56"/>
      <c r="P294" s="1"/>
      <c r="Q294" s="5"/>
      <c r="R294" s="2">
        <f t="shared" si="543"/>
        <v>0.765625</v>
      </c>
      <c r="S294" s="1">
        <f t="shared" si="544"/>
        <v>0</v>
      </c>
      <c r="T294" s="1">
        <v>343</v>
      </c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5"/>
    </row>
    <row r="295" spans="1:35" x14ac:dyDescent="0.3">
      <c r="A295" s="40"/>
      <c r="B295" s="33"/>
      <c r="C295" s="34"/>
      <c r="D295" s="20" t="s">
        <v>2</v>
      </c>
      <c r="E295" s="16">
        <v>250</v>
      </c>
      <c r="F295" s="15">
        <v>-5</v>
      </c>
      <c r="G295" s="15">
        <f>25+30</f>
        <v>55</v>
      </c>
      <c r="H295" s="30">
        <v>178</v>
      </c>
      <c r="I295" s="56">
        <v>-31</v>
      </c>
      <c r="J295" s="1">
        <f t="shared" ref="J295" si="590">G295+I295</f>
        <v>24</v>
      </c>
      <c r="K295" s="5">
        <v>504</v>
      </c>
      <c r="L295" s="2">
        <v>1</v>
      </c>
      <c r="M295" s="1">
        <f>30+30</f>
        <v>60</v>
      </c>
      <c r="N295" s="61">
        <v>835</v>
      </c>
      <c r="O295" s="56"/>
      <c r="P295" s="1"/>
      <c r="Q295" s="5"/>
      <c r="R295" s="2">
        <f t="shared" si="543"/>
        <v>0.68600000000000005</v>
      </c>
      <c r="S295" s="1">
        <f t="shared" si="544"/>
        <v>-504</v>
      </c>
      <c r="T295" s="1">
        <v>343</v>
      </c>
      <c r="U295" s="1"/>
      <c r="V295" s="1"/>
      <c r="W295" s="1"/>
      <c r="X295" s="1"/>
      <c r="Y295" s="1"/>
      <c r="Z295" s="1"/>
      <c r="AA295" s="1"/>
      <c r="AB295" s="1"/>
      <c r="AC295" s="1">
        <f t="shared" ref="AC295" si="591">L295/I295</f>
        <v>-3.2258064516129031E-2</v>
      </c>
      <c r="AD295" s="1">
        <f t="shared" ref="AD295:AD331" si="592">ABS((AC295-1)/(AC295+1))</f>
        <v>1.0666666666666667</v>
      </c>
      <c r="AE295" s="1">
        <f t="shared" ref="AE295:AE346" si="593">ABS(4/(AC295+(1/AC295)+2))</f>
        <v>0.13777777777777778</v>
      </c>
      <c r="AF295" s="1">
        <f t="shared" ref="AF295" si="594">ABS(1-ABS(AD295)^2)</f>
        <v>0.13777777777777778</v>
      </c>
      <c r="AG295" s="1"/>
      <c r="AH295" s="1"/>
      <c r="AI295" s="5"/>
    </row>
    <row r="296" spans="1:35" ht="15" thickBot="1" x14ac:dyDescent="0.35">
      <c r="A296" s="40"/>
      <c r="B296" s="33"/>
      <c r="C296" s="34"/>
      <c r="D296" s="21" t="s">
        <v>3</v>
      </c>
      <c r="E296" s="18">
        <v>282</v>
      </c>
      <c r="F296" s="15"/>
      <c r="G296" s="15"/>
      <c r="H296" s="30"/>
      <c r="I296" s="56"/>
      <c r="J296" s="1"/>
      <c r="K296" s="5"/>
      <c r="L296" s="2"/>
      <c r="M296" s="1"/>
      <c r="N296" s="61"/>
      <c r="O296" s="56"/>
      <c r="P296" s="1"/>
      <c r="Q296" s="5"/>
      <c r="R296" s="2">
        <f t="shared" si="543"/>
        <v>0.60815602836879434</v>
      </c>
      <c r="S296" s="1">
        <f t="shared" si="544"/>
        <v>0</v>
      </c>
      <c r="T296" s="1">
        <v>343</v>
      </c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5"/>
    </row>
    <row r="297" spans="1:35" x14ac:dyDescent="0.3">
      <c r="A297" s="40"/>
      <c r="B297" s="33" t="s">
        <v>3</v>
      </c>
      <c r="C297" s="34">
        <v>355</v>
      </c>
      <c r="D297" s="19" t="s">
        <v>1</v>
      </c>
      <c r="E297" s="14">
        <v>282</v>
      </c>
      <c r="F297" s="15" t="s">
        <v>35</v>
      </c>
      <c r="G297" s="15"/>
      <c r="H297" s="30"/>
      <c r="I297" s="56"/>
      <c r="J297" s="1"/>
      <c r="K297" s="5"/>
      <c r="L297" s="2"/>
      <c r="M297" s="1"/>
      <c r="N297" s="61"/>
      <c r="O297" s="56"/>
      <c r="P297" s="1"/>
      <c r="Q297" s="5"/>
      <c r="R297" s="2">
        <f t="shared" si="543"/>
        <v>0.60815602836879434</v>
      </c>
      <c r="S297" s="1">
        <f t="shared" si="544"/>
        <v>0</v>
      </c>
      <c r="T297" s="1">
        <v>343</v>
      </c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5"/>
    </row>
    <row r="298" spans="1:35" x14ac:dyDescent="0.3">
      <c r="A298" s="40"/>
      <c r="B298" s="33"/>
      <c r="C298" s="34"/>
      <c r="D298" s="20" t="s">
        <v>2</v>
      </c>
      <c r="E298" s="16">
        <v>315</v>
      </c>
      <c r="F298" s="15">
        <v>1</v>
      </c>
      <c r="G298" s="15">
        <f>30+50</f>
        <v>80</v>
      </c>
      <c r="H298" s="30">
        <v>177</v>
      </c>
      <c r="I298" s="56">
        <v>-27.5</v>
      </c>
      <c r="J298" s="1">
        <f t="shared" ref="J298:J316" si="595">G298+I298</f>
        <v>52.5</v>
      </c>
      <c r="K298" s="5">
        <v>427</v>
      </c>
      <c r="L298" s="2">
        <v>1.5</v>
      </c>
      <c r="M298" s="1">
        <f>30.5+50</f>
        <v>80.5</v>
      </c>
      <c r="N298" s="61">
        <v>704</v>
      </c>
      <c r="O298" s="56"/>
      <c r="P298" s="1"/>
      <c r="Q298" s="5"/>
      <c r="R298" s="2">
        <f t="shared" si="543"/>
        <v>0.5444444444444444</v>
      </c>
      <c r="S298" s="1">
        <f t="shared" si="544"/>
        <v>-427</v>
      </c>
      <c r="T298" s="1">
        <v>343</v>
      </c>
      <c r="U298" s="1"/>
      <c r="V298" s="1"/>
      <c r="W298" s="1"/>
      <c r="X298" s="1"/>
      <c r="Y298" s="1"/>
      <c r="Z298" s="1"/>
      <c r="AA298" s="1"/>
      <c r="AB298" s="1"/>
      <c r="AC298" s="1">
        <f t="shared" ref="AC298" si="596">L298/I298</f>
        <v>-5.4545454545454543E-2</v>
      </c>
      <c r="AD298" s="1">
        <f t="shared" ref="AD298:AD334" si="597">ABS((AC298-1)/(AC298+1))</f>
        <v>1.1153846153846154</v>
      </c>
      <c r="AE298" s="1">
        <f t="shared" ref="AE298:AE349" si="598">ABS(4/(AC298+(1/AC298)+2))</f>
        <v>0.24408284023668636</v>
      </c>
      <c r="AF298" s="1">
        <f t="shared" ref="AF298" si="599">ABS(1-ABS(AD298)^2)</f>
        <v>0.24408284023668636</v>
      </c>
      <c r="AG298" s="1"/>
      <c r="AH298" s="1"/>
      <c r="AI298" s="5"/>
    </row>
    <row r="299" spans="1:35" ht="15" thickBot="1" x14ac:dyDescent="0.35">
      <c r="A299" s="40"/>
      <c r="B299" s="35"/>
      <c r="C299" s="36"/>
      <c r="D299" s="21" t="s">
        <v>3</v>
      </c>
      <c r="E299" s="18">
        <v>355</v>
      </c>
      <c r="F299" s="15"/>
      <c r="G299" s="15"/>
      <c r="H299" s="30"/>
      <c r="I299" s="56"/>
      <c r="J299" s="1"/>
      <c r="K299" s="5"/>
      <c r="L299" s="2"/>
      <c r="M299" s="1"/>
      <c r="N299" s="61"/>
      <c r="O299" s="56"/>
      <c r="P299" s="1"/>
      <c r="Q299" s="5"/>
      <c r="R299" s="2">
        <f t="shared" si="543"/>
        <v>0.4830985915492958</v>
      </c>
      <c r="S299" s="1">
        <f t="shared" si="544"/>
        <v>0</v>
      </c>
      <c r="T299" s="1">
        <v>343</v>
      </c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5"/>
    </row>
    <row r="300" spans="1:35" x14ac:dyDescent="0.3">
      <c r="A300" s="40"/>
      <c r="B300" s="37" t="s">
        <v>1</v>
      </c>
      <c r="C300" s="38">
        <v>355</v>
      </c>
      <c r="D300" s="19" t="s">
        <v>1</v>
      </c>
      <c r="E300" s="14">
        <v>355</v>
      </c>
      <c r="F300" s="15" t="s">
        <v>34</v>
      </c>
      <c r="G300" s="15"/>
      <c r="H300" s="30"/>
      <c r="I300" s="56"/>
      <c r="J300" s="1"/>
      <c r="K300" s="5"/>
      <c r="L300" s="2"/>
      <c r="M300" s="1"/>
      <c r="N300" s="61"/>
      <c r="O300" s="56"/>
      <c r="P300" s="1"/>
      <c r="Q300" s="5"/>
      <c r="R300" s="2">
        <f t="shared" si="543"/>
        <v>0.4830985915492958</v>
      </c>
      <c r="S300" s="1">
        <f t="shared" si="544"/>
        <v>0</v>
      </c>
      <c r="T300" s="1">
        <v>343</v>
      </c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5"/>
    </row>
    <row r="301" spans="1:35" x14ac:dyDescent="0.3">
      <c r="A301" s="40"/>
      <c r="B301" s="33"/>
      <c r="C301" s="34"/>
      <c r="D301" s="20" t="s">
        <v>2</v>
      </c>
      <c r="E301" s="16">
        <v>400</v>
      </c>
      <c r="F301" s="15">
        <v>1</v>
      </c>
      <c r="G301" s="15">
        <f>30+40</f>
        <v>70</v>
      </c>
      <c r="H301" s="30">
        <v>178</v>
      </c>
      <c r="I301" s="56">
        <v>-26</v>
      </c>
      <c r="J301" s="1">
        <f t="shared" si="595"/>
        <v>44</v>
      </c>
      <c r="K301" s="5">
        <v>369</v>
      </c>
      <c r="L301" s="2">
        <v>1</v>
      </c>
      <c r="M301" s="1">
        <f>30+40</f>
        <v>70</v>
      </c>
      <c r="N301" s="61">
        <v>583</v>
      </c>
      <c r="O301" s="56">
        <v>-21</v>
      </c>
      <c r="P301" s="1">
        <f>M301+O301</f>
        <v>49</v>
      </c>
      <c r="Q301" s="5">
        <v>805</v>
      </c>
      <c r="R301" s="2">
        <f t="shared" si="543"/>
        <v>0.42875000000000002</v>
      </c>
      <c r="S301" s="1">
        <f t="shared" si="544"/>
        <v>436</v>
      </c>
      <c r="T301" s="1">
        <v>343</v>
      </c>
      <c r="U301" s="1"/>
      <c r="V301" s="1"/>
      <c r="W301" s="1"/>
      <c r="X301" s="1"/>
      <c r="Y301" s="1"/>
      <c r="Z301" s="1"/>
      <c r="AA301" s="1"/>
      <c r="AB301" s="1"/>
      <c r="AC301" s="1">
        <f t="shared" ref="AC301" si="600">L301/I301</f>
        <v>-3.8461538461538464E-2</v>
      </c>
      <c r="AD301" s="1">
        <f t="shared" ref="AD301:AD337" si="601">ABS((AC301-1)/(AC301+1))</f>
        <v>1.08</v>
      </c>
      <c r="AE301" s="1">
        <f t="shared" ref="AE301:AE352" si="602">ABS(4/(AC301+(1/AC301)+2))</f>
        <v>0.16639999999999999</v>
      </c>
      <c r="AF301" s="1">
        <f t="shared" ref="AF301" si="603">ABS(1-ABS(AD301)^2)</f>
        <v>0.1664000000000001</v>
      </c>
      <c r="AG301" s="1"/>
      <c r="AH301" s="1"/>
      <c r="AI301" s="5"/>
    </row>
    <row r="302" spans="1:35" ht="15" thickBot="1" x14ac:dyDescent="0.35">
      <c r="A302" s="40"/>
      <c r="B302" s="33"/>
      <c r="C302" s="34"/>
      <c r="D302" s="21" t="s">
        <v>3</v>
      </c>
      <c r="E302" s="18">
        <v>447</v>
      </c>
      <c r="F302" s="15"/>
      <c r="G302" s="15"/>
      <c r="H302" s="30"/>
      <c r="I302" s="56"/>
      <c r="J302" s="1"/>
      <c r="K302" s="5"/>
      <c r="L302" s="2"/>
      <c r="M302" s="1"/>
      <c r="N302" s="61"/>
      <c r="O302" s="56"/>
      <c r="P302" s="1"/>
      <c r="Q302" s="5"/>
      <c r="R302" s="2">
        <f t="shared" si="543"/>
        <v>0.38366890380313201</v>
      </c>
      <c r="S302" s="1">
        <f t="shared" si="544"/>
        <v>0</v>
      </c>
      <c r="T302" s="1">
        <v>343</v>
      </c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5"/>
    </row>
    <row r="303" spans="1:35" x14ac:dyDescent="0.3">
      <c r="A303" s="40"/>
      <c r="B303" s="33" t="s">
        <v>2</v>
      </c>
      <c r="C303" s="34">
        <v>500</v>
      </c>
      <c r="D303" s="19" t="s">
        <v>1</v>
      </c>
      <c r="E303" s="14">
        <v>447</v>
      </c>
      <c r="F303" s="15" t="s">
        <v>35</v>
      </c>
      <c r="G303" s="15"/>
      <c r="H303" s="30"/>
      <c r="I303" s="56"/>
      <c r="J303" s="1"/>
      <c r="K303" s="5"/>
      <c r="L303" s="2"/>
      <c r="M303" s="1"/>
      <c r="N303" s="61"/>
      <c r="O303" s="56"/>
      <c r="P303" s="1"/>
      <c r="Q303" s="5"/>
      <c r="R303" s="2">
        <f t="shared" si="543"/>
        <v>0.38366890380313201</v>
      </c>
      <c r="S303" s="1">
        <f t="shared" si="544"/>
        <v>0</v>
      </c>
      <c r="T303" s="1">
        <v>343</v>
      </c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5"/>
    </row>
    <row r="304" spans="1:35" x14ac:dyDescent="0.3">
      <c r="A304" s="40"/>
      <c r="B304" s="33"/>
      <c r="C304" s="34"/>
      <c r="D304" s="20" t="s">
        <v>2</v>
      </c>
      <c r="E304" s="16">
        <v>500</v>
      </c>
      <c r="F304" s="15">
        <v>-5</v>
      </c>
      <c r="G304" s="15">
        <f>25+50</f>
        <v>75</v>
      </c>
      <c r="H304" s="30">
        <v>178</v>
      </c>
      <c r="I304" s="56">
        <v>-30.5</v>
      </c>
      <c r="J304" s="1">
        <f t="shared" si="595"/>
        <v>44.5</v>
      </c>
      <c r="K304" s="5">
        <v>327</v>
      </c>
      <c r="L304" s="2">
        <v>-4.5</v>
      </c>
      <c r="M304" s="1">
        <f>25.5+50</f>
        <v>75.5</v>
      </c>
      <c r="N304" s="61">
        <v>503</v>
      </c>
      <c r="O304" s="56">
        <v>-27</v>
      </c>
      <c r="P304" s="1">
        <f t="shared" ref="P304" si="604">M304+O304</f>
        <v>48.5</v>
      </c>
      <c r="Q304" s="5">
        <v>673</v>
      </c>
      <c r="R304" s="2">
        <f t="shared" si="543"/>
        <v>0.34300000000000003</v>
      </c>
      <c r="S304" s="1">
        <f t="shared" si="544"/>
        <v>346</v>
      </c>
      <c r="T304" s="1">
        <v>343</v>
      </c>
      <c r="U304" s="1"/>
      <c r="V304" s="1"/>
      <c r="W304" s="1"/>
      <c r="X304" s="1"/>
      <c r="Y304" s="1"/>
      <c r="Z304" s="1"/>
      <c r="AA304" s="1"/>
      <c r="AB304" s="1"/>
      <c r="AC304" s="1">
        <f t="shared" ref="AC304" si="605">L304/I304</f>
        <v>0.14754098360655737</v>
      </c>
      <c r="AD304" s="1">
        <f t="shared" ref="AD304:AD340" si="606">ABS((AC304-1)/(AC304+1))</f>
        <v>0.74285714285714299</v>
      </c>
      <c r="AE304" s="1">
        <f t="shared" ref="AE304:AE355" si="607">ABS(4/(AC304+(1/AC304)+2))</f>
        <v>0.44816326530612244</v>
      </c>
      <c r="AF304" s="1">
        <f t="shared" ref="AF304" si="608">ABS(1-ABS(AD304)^2)</f>
        <v>0.44816326530612227</v>
      </c>
      <c r="AG304" s="1"/>
      <c r="AH304" s="1"/>
      <c r="AI304" s="5"/>
    </row>
    <row r="305" spans="1:35" ht="15" thickBot="1" x14ac:dyDescent="0.35">
      <c r="A305" s="40"/>
      <c r="B305" s="33"/>
      <c r="C305" s="34"/>
      <c r="D305" s="21" t="s">
        <v>3</v>
      </c>
      <c r="E305" s="18">
        <v>562</v>
      </c>
      <c r="F305" s="15"/>
      <c r="G305" s="15"/>
      <c r="H305" s="30"/>
      <c r="I305" s="56"/>
      <c r="J305" s="1"/>
      <c r="K305" s="5"/>
      <c r="L305" s="2"/>
      <c r="M305" s="1"/>
      <c r="N305" s="61"/>
      <c r="O305" s="56"/>
      <c r="P305" s="1"/>
      <c r="Q305" s="5"/>
      <c r="R305" s="2">
        <f t="shared" si="543"/>
        <v>0.30516014234875444</v>
      </c>
      <c r="S305" s="1">
        <f t="shared" si="544"/>
        <v>0</v>
      </c>
      <c r="T305" s="1">
        <v>343</v>
      </c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5"/>
    </row>
    <row r="306" spans="1:35" x14ac:dyDescent="0.3">
      <c r="A306" s="40"/>
      <c r="B306" s="33" t="s">
        <v>3</v>
      </c>
      <c r="C306" s="34">
        <v>710</v>
      </c>
      <c r="D306" s="19" t="s">
        <v>1</v>
      </c>
      <c r="E306" s="14">
        <v>562</v>
      </c>
      <c r="F306" s="15" t="s">
        <v>35</v>
      </c>
      <c r="G306" s="15"/>
      <c r="H306" s="30"/>
      <c r="I306" s="56"/>
      <c r="J306" s="1"/>
      <c r="K306" s="5"/>
      <c r="L306" s="2"/>
      <c r="M306" s="1"/>
      <c r="N306" s="61"/>
      <c r="O306" s="56"/>
      <c r="P306" s="1"/>
      <c r="Q306" s="5"/>
      <c r="R306" s="2">
        <f t="shared" si="543"/>
        <v>0.30516014234875444</v>
      </c>
      <c r="S306" s="1">
        <f t="shared" si="544"/>
        <v>0</v>
      </c>
      <c r="T306" s="1">
        <v>343</v>
      </c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5"/>
    </row>
    <row r="307" spans="1:35" x14ac:dyDescent="0.3">
      <c r="A307" s="40"/>
      <c r="B307" s="33"/>
      <c r="C307" s="34"/>
      <c r="D307" s="20" t="s">
        <v>2</v>
      </c>
      <c r="E307" s="16">
        <v>630</v>
      </c>
      <c r="F307" s="15">
        <v>-5</v>
      </c>
      <c r="G307" s="15">
        <f>25+50</f>
        <v>75</v>
      </c>
      <c r="H307" s="30">
        <v>180</v>
      </c>
      <c r="I307" s="56">
        <v>-26</v>
      </c>
      <c r="J307" s="1">
        <f t="shared" si="595"/>
        <v>49</v>
      </c>
      <c r="K307" s="5">
        <v>289</v>
      </c>
      <c r="L307" s="2">
        <v>-4.5</v>
      </c>
      <c r="M307" s="1">
        <f>25.5+50</f>
        <v>75.5</v>
      </c>
      <c r="N307" s="61">
        <v>426</v>
      </c>
      <c r="O307" s="56">
        <v>-24</v>
      </c>
      <c r="P307" s="1">
        <f t="shared" ref="P307" si="609">M307+O307</f>
        <v>51.5</v>
      </c>
      <c r="Q307" s="5">
        <v>565</v>
      </c>
      <c r="R307" s="2">
        <f t="shared" si="543"/>
        <v>0.2722222222222222</v>
      </c>
      <c r="S307" s="1">
        <f t="shared" si="544"/>
        <v>276</v>
      </c>
      <c r="T307" s="1">
        <v>343</v>
      </c>
      <c r="U307" s="1"/>
      <c r="V307" s="1"/>
      <c r="W307" s="1"/>
      <c r="X307" s="1"/>
      <c r="Y307" s="1"/>
      <c r="Z307" s="1"/>
      <c r="AA307" s="1"/>
      <c r="AB307" s="1"/>
      <c r="AC307" s="1">
        <f t="shared" ref="AC307" si="610">L307/I307</f>
        <v>0.17307692307692307</v>
      </c>
      <c r="AD307" s="1">
        <f t="shared" ref="AD307:AD343" si="611">ABS((AC307-1)/(AC307+1))</f>
        <v>0.70491803278688514</v>
      </c>
      <c r="AE307" s="1">
        <f t="shared" ref="AE307:AE358" si="612">ABS(4/(AC307+(1/AC307)+2))</f>
        <v>0.50309056705186772</v>
      </c>
      <c r="AF307" s="1">
        <f t="shared" ref="AF307" si="613">ABS(1-ABS(AD307)^2)</f>
        <v>0.50309056705186794</v>
      </c>
      <c r="AG307" s="1"/>
      <c r="AH307" s="1"/>
      <c r="AI307" s="5"/>
    </row>
    <row r="308" spans="1:35" ht="15" thickBot="1" x14ac:dyDescent="0.35">
      <c r="A308" s="40"/>
      <c r="B308" s="35"/>
      <c r="C308" s="36"/>
      <c r="D308" s="21" t="s">
        <v>3</v>
      </c>
      <c r="E308" s="18">
        <v>708</v>
      </c>
      <c r="F308" s="15"/>
      <c r="G308" s="15"/>
      <c r="H308" s="30"/>
      <c r="I308" s="56"/>
      <c r="J308" s="1"/>
      <c r="K308" s="5"/>
      <c r="L308" s="2"/>
      <c r="M308" s="1"/>
      <c r="N308" s="61"/>
      <c r="O308" s="56"/>
      <c r="P308" s="1"/>
      <c r="Q308" s="5"/>
      <c r="R308" s="2">
        <f t="shared" si="543"/>
        <v>0.2422316384180791</v>
      </c>
      <c r="S308" s="1">
        <f t="shared" si="544"/>
        <v>0</v>
      </c>
      <c r="T308" s="1">
        <v>343</v>
      </c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5"/>
    </row>
    <row r="309" spans="1:35" x14ac:dyDescent="0.3">
      <c r="A309" s="40"/>
      <c r="B309" s="37" t="s">
        <v>1</v>
      </c>
      <c r="C309" s="38">
        <v>710</v>
      </c>
      <c r="D309" s="19" t="s">
        <v>1</v>
      </c>
      <c r="E309" s="14">
        <v>708</v>
      </c>
      <c r="F309" s="15" t="s">
        <v>35</v>
      </c>
      <c r="G309" s="15"/>
      <c r="H309" s="30"/>
      <c r="I309" s="56"/>
      <c r="J309" s="1"/>
      <c r="K309" s="5"/>
      <c r="L309" s="2"/>
      <c r="M309" s="1"/>
      <c r="N309" s="61"/>
      <c r="O309" s="56"/>
      <c r="P309" s="1"/>
      <c r="Q309" s="5"/>
      <c r="R309" s="2">
        <f t="shared" si="543"/>
        <v>0.2422316384180791</v>
      </c>
      <c r="S309" s="1">
        <f t="shared" si="544"/>
        <v>0</v>
      </c>
      <c r="T309" s="1">
        <v>343</v>
      </c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5"/>
    </row>
    <row r="310" spans="1:35" x14ac:dyDescent="0.3">
      <c r="A310" s="40"/>
      <c r="B310" s="33"/>
      <c r="C310" s="34"/>
      <c r="D310" s="20" t="s">
        <v>2</v>
      </c>
      <c r="E310" s="16">
        <v>800</v>
      </c>
      <c r="F310" s="15">
        <v>-5</v>
      </c>
      <c r="G310" s="15">
        <f>25+50</f>
        <v>75</v>
      </c>
      <c r="H310" s="30">
        <v>180</v>
      </c>
      <c r="I310" s="56">
        <v>-22.5</v>
      </c>
      <c r="J310" s="1">
        <f t="shared" si="595"/>
        <v>52.5</v>
      </c>
      <c r="K310" s="5">
        <v>262</v>
      </c>
      <c r="L310" s="2">
        <v>-4</v>
      </c>
      <c r="M310" s="1">
        <f>26+50</f>
        <v>76</v>
      </c>
      <c r="N310" s="61">
        <v>375</v>
      </c>
      <c r="O310" s="56">
        <v>-21.5</v>
      </c>
      <c r="P310" s="1">
        <f t="shared" ref="P310" si="614">M310+O310</f>
        <v>54.5</v>
      </c>
      <c r="Q310" s="5">
        <v>477</v>
      </c>
      <c r="R310" s="2">
        <f t="shared" si="543"/>
        <v>0.21437500000000001</v>
      </c>
      <c r="S310" s="1">
        <f t="shared" si="544"/>
        <v>215</v>
      </c>
      <c r="T310" s="1">
        <v>343</v>
      </c>
      <c r="U310" s="1"/>
      <c r="V310" s="1"/>
      <c r="W310" s="1"/>
      <c r="X310" s="1"/>
      <c r="Y310" s="1"/>
      <c r="Z310" s="1"/>
      <c r="AA310" s="1"/>
      <c r="AB310" s="1"/>
      <c r="AC310" s="1">
        <f t="shared" ref="AC310" si="615">L310/I310</f>
        <v>0.17777777777777778</v>
      </c>
      <c r="AD310" s="1">
        <f t="shared" ref="AD310:AD346" si="616">ABS((AC310-1)/(AC310+1))</f>
        <v>0.69811320754716977</v>
      </c>
      <c r="AE310" s="1">
        <f t="shared" ref="AE310" si="617">ABS(4/(AC310+(1/AC310)+2))</f>
        <v>0.51263794944820218</v>
      </c>
      <c r="AF310" s="1">
        <f t="shared" ref="AF310" si="618">ABS(1-ABS(AD310)^2)</f>
        <v>0.51263794944820229</v>
      </c>
      <c r="AG310" s="1"/>
      <c r="AH310" s="1"/>
      <c r="AI310" s="5"/>
    </row>
    <row r="311" spans="1:35" ht="15" thickBot="1" x14ac:dyDescent="0.35">
      <c r="A311" s="40"/>
      <c r="B311" s="33"/>
      <c r="C311" s="34"/>
      <c r="D311" s="21" t="s">
        <v>3</v>
      </c>
      <c r="E311" s="18">
        <v>891</v>
      </c>
      <c r="F311" s="15"/>
      <c r="G311" s="15"/>
      <c r="H311" s="30"/>
      <c r="I311" s="56"/>
      <c r="J311" s="1"/>
      <c r="K311" s="5"/>
      <c r="L311" s="2"/>
      <c r="M311" s="1"/>
      <c r="N311" s="61"/>
      <c r="O311" s="56"/>
      <c r="P311" s="1"/>
      <c r="Q311" s="5"/>
      <c r="R311" s="2">
        <f t="shared" si="543"/>
        <v>0.19248035914702583</v>
      </c>
      <c r="S311" s="1">
        <f t="shared" si="544"/>
        <v>0</v>
      </c>
      <c r="T311" s="1">
        <v>343</v>
      </c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5"/>
    </row>
    <row r="312" spans="1:35" x14ac:dyDescent="0.3">
      <c r="A312" s="40"/>
      <c r="B312" s="33" t="s">
        <v>2</v>
      </c>
      <c r="C312" s="34">
        <v>1000</v>
      </c>
      <c r="D312" s="19" t="s">
        <v>1</v>
      </c>
      <c r="E312" s="14">
        <v>891</v>
      </c>
      <c r="F312" s="15" t="s">
        <v>35</v>
      </c>
      <c r="G312" s="15"/>
      <c r="H312" s="30"/>
      <c r="I312" s="56"/>
      <c r="J312" s="1"/>
      <c r="K312" s="5"/>
      <c r="L312" s="2"/>
      <c r="M312" s="1"/>
      <c r="N312" s="61"/>
      <c r="O312" s="56"/>
      <c r="P312" s="1"/>
      <c r="Q312" s="5"/>
      <c r="R312" s="2">
        <f t="shared" si="543"/>
        <v>0.19248035914702583</v>
      </c>
      <c r="S312" s="1">
        <f t="shared" si="544"/>
        <v>0</v>
      </c>
      <c r="T312" s="1">
        <v>343</v>
      </c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5"/>
    </row>
    <row r="313" spans="1:35" x14ac:dyDescent="0.3">
      <c r="A313" s="40"/>
      <c r="B313" s="33"/>
      <c r="C313" s="34"/>
      <c r="D313" s="20" t="s">
        <v>2</v>
      </c>
      <c r="E313" s="16">
        <v>1000</v>
      </c>
      <c r="F313" s="15">
        <v>1</v>
      </c>
      <c r="G313" s="15">
        <f>50+30</f>
        <v>80</v>
      </c>
      <c r="H313" s="30">
        <v>177</v>
      </c>
      <c r="I313" s="56">
        <v>-14</v>
      </c>
      <c r="J313" s="1">
        <f t="shared" si="595"/>
        <v>66</v>
      </c>
      <c r="K313" s="5">
        <v>241</v>
      </c>
      <c r="L313" s="2">
        <v>2</v>
      </c>
      <c r="M313" s="1">
        <f>50+30</f>
        <v>80</v>
      </c>
      <c r="N313" s="61">
        <v>331</v>
      </c>
      <c r="O313" s="56">
        <v>-14</v>
      </c>
      <c r="P313" s="1">
        <f t="shared" ref="P313" si="619">M313+O313</f>
        <v>66</v>
      </c>
      <c r="Q313" s="5">
        <v>414</v>
      </c>
      <c r="R313" s="2">
        <f t="shared" si="543"/>
        <v>0.17150000000000001</v>
      </c>
      <c r="S313" s="1">
        <f t="shared" si="544"/>
        <v>173</v>
      </c>
      <c r="T313" s="1">
        <v>343</v>
      </c>
      <c r="U313" s="1"/>
      <c r="V313" s="1"/>
      <c r="W313" s="1"/>
      <c r="X313" s="1"/>
      <c r="Y313" s="1"/>
      <c r="Z313" s="1"/>
      <c r="AA313" s="1"/>
      <c r="AB313" s="1"/>
      <c r="AC313" s="1">
        <f t="shared" ref="AC313" si="620">L313/I313</f>
        <v>-0.14285714285714285</v>
      </c>
      <c r="AD313" s="1">
        <f t="shared" ref="AD313:AD349" si="621">ABS((AC313-1)/(AC313+1))</f>
        <v>1.3333333333333333</v>
      </c>
      <c r="AE313" s="1">
        <f t="shared" si="552"/>
        <v>0.77777777777777768</v>
      </c>
      <c r="AF313" s="1">
        <f t="shared" ref="AF313" si="622">ABS(1-ABS(AD313)^2)</f>
        <v>0.77777777777777768</v>
      </c>
      <c r="AG313" s="1"/>
      <c r="AH313" s="1"/>
      <c r="AI313" s="5"/>
    </row>
    <row r="314" spans="1:35" ht="15" thickBot="1" x14ac:dyDescent="0.35">
      <c r="A314" s="40"/>
      <c r="B314" s="33"/>
      <c r="C314" s="34"/>
      <c r="D314" s="21" t="s">
        <v>3</v>
      </c>
      <c r="E314" s="18">
        <v>1122</v>
      </c>
      <c r="F314" s="15"/>
      <c r="G314" s="15"/>
      <c r="H314" s="30"/>
      <c r="I314" s="56"/>
      <c r="J314" s="1"/>
      <c r="K314" s="5"/>
      <c r="L314" s="2"/>
      <c r="M314" s="1"/>
      <c r="N314" s="61"/>
      <c r="O314" s="56"/>
      <c r="P314" s="1"/>
      <c r="Q314" s="5"/>
      <c r="R314" s="2">
        <f t="shared" si="543"/>
        <v>0.15285204991087345</v>
      </c>
      <c r="S314" s="1">
        <f t="shared" si="544"/>
        <v>0</v>
      </c>
      <c r="T314" s="1">
        <v>343</v>
      </c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5"/>
    </row>
    <row r="315" spans="1:35" x14ac:dyDescent="0.3">
      <c r="A315" s="40"/>
      <c r="B315" s="33" t="s">
        <v>3</v>
      </c>
      <c r="C315" s="34">
        <v>1420</v>
      </c>
      <c r="D315" s="13" t="s">
        <v>1</v>
      </c>
      <c r="E315" s="14">
        <v>1122</v>
      </c>
      <c r="F315" s="15" t="s">
        <v>35</v>
      </c>
      <c r="G315" s="15"/>
      <c r="H315" s="30"/>
      <c r="I315" s="56"/>
      <c r="J315" s="1"/>
      <c r="K315" s="5"/>
      <c r="L315" s="2"/>
      <c r="M315" s="1"/>
      <c r="N315" s="61"/>
      <c r="O315" s="56"/>
      <c r="P315" s="1"/>
      <c r="Q315" s="5"/>
      <c r="R315" s="2">
        <f t="shared" si="543"/>
        <v>0.15285204991087345</v>
      </c>
      <c r="S315" s="1">
        <f t="shared" si="544"/>
        <v>0</v>
      </c>
      <c r="T315" s="1">
        <v>343</v>
      </c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5"/>
    </row>
    <row r="316" spans="1:35" x14ac:dyDescent="0.3">
      <c r="A316" s="40"/>
      <c r="B316" s="33"/>
      <c r="C316" s="34"/>
      <c r="D316" s="15" t="s">
        <v>2</v>
      </c>
      <c r="E316" s="16">
        <v>1250</v>
      </c>
      <c r="F316" s="15">
        <v>-5</v>
      </c>
      <c r="G316" s="15">
        <f>25+50</f>
        <v>75</v>
      </c>
      <c r="H316" s="30">
        <v>177</v>
      </c>
      <c r="I316" s="56">
        <v>-15.5</v>
      </c>
      <c r="J316" s="1">
        <f t="shared" si="595"/>
        <v>59.5</v>
      </c>
      <c r="K316" s="5">
        <v>224</v>
      </c>
      <c r="L316" s="2">
        <v>-4</v>
      </c>
      <c r="M316" s="1">
        <f>25+50</f>
        <v>75</v>
      </c>
      <c r="N316" s="61">
        <v>293</v>
      </c>
      <c r="O316" s="56">
        <v>-15</v>
      </c>
      <c r="P316" s="1">
        <f t="shared" ref="P316" si="623">M316+O316</f>
        <v>60</v>
      </c>
      <c r="Q316" s="5">
        <v>360</v>
      </c>
      <c r="R316" s="2">
        <f t="shared" si="543"/>
        <v>0.13719999999999999</v>
      </c>
      <c r="S316" s="1">
        <f t="shared" si="544"/>
        <v>136</v>
      </c>
      <c r="T316" s="1">
        <v>343</v>
      </c>
      <c r="U316" s="1"/>
      <c r="V316" s="1"/>
      <c r="W316" s="1"/>
      <c r="X316" s="1"/>
      <c r="Y316" s="1"/>
      <c r="Z316" s="1"/>
      <c r="AA316" s="1"/>
      <c r="AB316" s="1"/>
      <c r="AC316" s="1">
        <f t="shared" ref="AC316" si="624">L316/I316</f>
        <v>0.25806451612903225</v>
      </c>
      <c r="AD316" s="1">
        <f t="shared" ref="AD316:AD352" si="625">ABS((AC316-1)/(AC316+1))</f>
        <v>0.58974358974358976</v>
      </c>
      <c r="AE316" s="1">
        <f t="shared" si="555"/>
        <v>0.65220249835634458</v>
      </c>
      <c r="AF316" s="1">
        <f t="shared" ref="AF316" si="626">ABS(1-ABS(AD316)^2)</f>
        <v>0.65220249835634447</v>
      </c>
      <c r="AG316" s="1"/>
      <c r="AH316" s="1"/>
      <c r="AI316" s="5"/>
    </row>
    <row r="317" spans="1:35" ht="15" thickBot="1" x14ac:dyDescent="0.35">
      <c r="A317" s="41"/>
      <c r="B317" s="35"/>
      <c r="C317" s="36"/>
      <c r="D317" s="17" t="s">
        <v>3</v>
      </c>
      <c r="E317" s="18">
        <v>1413</v>
      </c>
      <c r="F317" s="15"/>
      <c r="G317" s="15"/>
      <c r="H317" s="30"/>
      <c r="I317" s="56"/>
      <c r="J317" s="1"/>
      <c r="K317" s="5"/>
      <c r="L317" s="2"/>
      <c r="M317" s="1"/>
      <c r="N317" s="61"/>
      <c r="O317" s="56"/>
      <c r="P317" s="1"/>
      <c r="Q317" s="5"/>
      <c r="R317" s="2">
        <f t="shared" si="543"/>
        <v>0.1213729653220099</v>
      </c>
      <c r="S317" s="1">
        <f t="shared" si="544"/>
        <v>0</v>
      </c>
      <c r="T317" s="1">
        <v>343</v>
      </c>
      <c r="U317" s="24"/>
      <c r="V317" s="65"/>
      <c r="W317" s="65"/>
      <c r="X317" s="65"/>
      <c r="Y317" s="65"/>
      <c r="Z317" s="65"/>
      <c r="AA317" s="65"/>
      <c r="AB317" s="65"/>
      <c r="AC317" s="1"/>
      <c r="AD317" s="1"/>
      <c r="AE317" s="1"/>
      <c r="AF317" s="1"/>
      <c r="AG317" s="24"/>
      <c r="AH317" s="24"/>
      <c r="AI317" s="7"/>
    </row>
    <row r="318" spans="1:35" ht="14.4" customHeight="1" x14ac:dyDescent="0.3">
      <c r="A318" s="39" t="s">
        <v>30</v>
      </c>
      <c r="B318" s="37" t="s">
        <v>1</v>
      </c>
      <c r="C318" s="38">
        <v>11</v>
      </c>
      <c r="D318" s="13" t="s">
        <v>1</v>
      </c>
      <c r="E318" s="14">
        <v>11.2</v>
      </c>
      <c r="F318" s="15"/>
      <c r="G318" s="15"/>
      <c r="H318" s="30"/>
      <c r="I318" s="54"/>
      <c r="J318" s="12"/>
      <c r="K318" s="55"/>
      <c r="L318" s="12"/>
      <c r="M318" s="3"/>
      <c r="N318" s="60"/>
      <c r="O318" s="54"/>
      <c r="P318" s="3"/>
      <c r="Q318" s="55"/>
      <c r="R318" s="12">
        <f>(343/E318)/2</f>
        <v>15.312500000000002</v>
      </c>
      <c r="S318" s="3">
        <f>Q318-K318</f>
        <v>0</v>
      </c>
      <c r="T318" s="1">
        <v>343</v>
      </c>
      <c r="U318" s="23"/>
      <c r="V318" s="3"/>
      <c r="W318" s="3"/>
      <c r="X318" s="3"/>
      <c r="Y318" s="3"/>
      <c r="Z318" s="3"/>
      <c r="AA318" s="3"/>
      <c r="AB318" s="3"/>
      <c r="AC318" s="1"/>
      <c r="AD318" s="1"/>
      <c r="AE318" s="1"/>
      <c r="AF318" s="1"/>
      <c r="AG318" s="23"/>
      <c r="AH318" s="23"/>
      <c r="AI318" s="4"/>
    </row>
    <row r="319" spans="1:35" x14ac:dyDescent="0.3">
      <c r="A319" s="40"/>
      <c r="B319" s="33"/>
      <c r="C319" s="34"/>
      <c r="D319" s="15" t="s">
        <v>2</v>
      </c>
      <c r="E319" s="16">
        <v>12.5</v>
      </c>
      <c r="F319" s="15"/>
      <c r="G319" s="15"/>
      <c r="H319" s="30"/>
      <c r="I319" s="56"/>
      <c r="J319" s="2"/>
      <c r="K319" s="5"/>
      <c r="L319" s="2"/>
      <c r="M319" s="1"/>
      <c r="N319" s="61"/>
      <c r="O319" s="56"/>
      <c r="P319" s="1"/>
      <c r="Q319" s="5"/>
      <c r="R319" s="2">
        <f t="shared" ref="R319:R380" si="627">(343/E319)/2</f>
        <v>13.72</v>
      </c>
      <c r="S319" s="1">
        <f t="shared" ref="S319:S380" si="628">Q319-K319</f>
        <v>0</v>
      </c>
      <c r="T319" s="1">
        <v>343</v>
      </c>
      <c r="U319" s="1"/>
      <c r="V319" s="1"/>
      <c r="W319" s="1"/>
      <c r="X319" s="1"/>
      <c r="Y319" s="1"/>
      <c r="Z319" s="1"/>
      <c r="AA319" s="1"/>
      <c r="AB319" s="1"/>
      <c r="AC319" s="1" t="e">
        <f t="shared" ref="AC319" si="629">L319/I319</f>
        <v>#DIV/0!</v>
      </c>
      <c r="AD319" s="1" t="e">
        <f t="shared" ref="AD319" si="630">ABS((AC319-1)/(AC319+1))</f>
        <v>#DIV/0!</v>
      </c>
      <c r="AE319" s="1" t="e">
        <f t="shared" si="558"/>
        <v>#DIV/0!</v>
      </c>
      <c r="AF319" s="1" t="e">
        <f t="shared" ref="AF319" si="631">ABS(1-ABS(AD319)^2)</f>
        <v>#DIV/0!</v>
      </c>
      <c r="AG319" s="1"/>
      <c r="AH319" s="1"/>
      <c r="AI319" s="5"/>
    </row>
    <row r="320" spans="1:35" ht="15" thickBot="1" x14ac:dyDescent="0.35">
      <c r="A320" s="40"/>
      <c r="B320" s="33"/>
      <c r="C320" s="34"/>
      <c r="D320" s="17" t="s">
        <v>3</v>
      </c>
      <c r="E320" s="18">
        <v>14.1</v>
      </c>
      <c r="F320" s="15"/>
      <c r="G320" s="15"/>
      <c r="H320" s="30"/>
      <c r="I320" s="56"/>
      <c r="J320" s="2"/>
      <c r="K320" s="5"/>
      <c r="L320" s="2"/>
      <c r="M320" s="1"/>
      <c r="N320" s="61"/>
      <c r="O320" s="56"/>
      <c r="P320" s="1"/>
      <c r="Q320" s="5"/>
      <c r="R320" s="2">
        <f t="shared" si="627"/>
        <v>12.163120567375886</v>
      </c>
      <c r="S320" s="1">
        <f t="shared" si="628"/>
        <v>0</v>
      </c>
      <c r="T320" s="1">
        <v>343</v>
      </c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5"/>
    </row>
    <row r="321" spans="1:35" x14ac:dyDescent="0.3">
      <c r="A321" s="40"/>
      <c r="B321" s="33" t="s">
        <v>2</v>
      </c>
      <c r="C321" s="34">
        <v>16</v>
      </c>
      <c r="D321" s="13" t="s">
        <v>1</v>
      </c>
      <c r="E321" s="14">
        <v>14.1</v>
      </c>
      <c r="F321" s="15"/>
      <c r="G321" s="15"/>
      <c r="H321" s="30"/>
      <c r="I321" s="56"/>
      <c r="J321" s="1"/>
      <c r="K321" s="5"/>
      <c r="L321" s="2"/>
      <c r="M321" s="1"/>
      <c r="N321" s="61"/>
      <c r="O321" s="56"/>
      <c r="P321" s="1"/>
      <c r="Q321" s="5"/>
      <c r="R321" s="2">
        <f t="shared" si="627"/>
        <v>12.163120567375886</v>
      </c>
      <c r="S321" s="1">
        <f t="shared" si="628"/>
        <v>0</v>
      </c>
      <c r="T321" s="1">
        <v>343</v>
      </c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5"/>
    </row>
    <row r="322" spans="1:35" x14ac:dyDescent="0.3">
      <c r="A322" s="40"/>
      <c r="B322" s="33"/>
      <c r="C322" s="34"/>
      <c r="D322" s="15" t="s">
        <v>2</v>
      </c>
      <c r="E322" s="16">
        <v>16</v>
      </c>
      <c r="F322" s="15"/>
      <c r="G322" s="15"/>
      <c r="H322" s="30"/>
      <c r="I322" s="56"/>
      <c r="J322" s="1"/>
      <c r="K322" s="5"/>
      <c r="L322" s="2"/>
      <c r="M322" s="1"/>
      <c r="N322" s="61"/>
      <c r="O322" s="56"/>
      <c r="P322" s="1"/>
      <c r="Q322" s="5"/>
      <c r="R322" s="2">
        <f t="shared" si="627"/>
        <v>10.71875</v>
      </c>
      <c r="S322" s="1">
        <f t="shared" si="628"/>
        <v>0</v>
      </c>
      <c r="T322" s="1">
        <v>343</v>
      </c>
      <c r="U322" s="1"/>
      <c r="V322" s="1"/>
      <c r="W322" s="1"/>
      <c r="X322" s="1"/>
      <c r="Y322" s="1"/>
      <c r="Z322" s="1"/>
      <c r="AA322" s="1"/>
      <c r="AB322" s="1"/>
      <c r="AC322" s="1" t="e">
        <f t="shared" ref="AC322" si="632">L322/I322</f>
        <v>#DIV/0!</v>
      </c>
      <c r="AD322" s="1" t="e">
        <f t="shared" ref="AD322" si="633">ABS((AC322-1)/(AC322+1))</f>
        <v>#DIV/0!</v>
      </c>
      <c r="AE322" s="1" t="e">
        <f t="shared" si="561"/>
        <v>#DIV/0!</v>
      </c>
      <c r="AF322" s="1" t="e">
        <f t="shared" ref="AF322" si="634">ABS(1-ABS(AD322)^2)</f>
        <v>#DIV/0!</v>
      </c>
      <c r="AG322" s="1"/>
      <c r="AH322" s="1"/>
      <c r="AI322" s="5"/>
    </row>
    <row r="323" spans="1:35" ht="15" thickBot="1" x14ac:dyDescent="0.35">
      <c r="A323" s="40"/>
      <c r="B323" s="33"/>
      <c r="C323" s="34"/>
      <c r="D323" s="17" t="s">
        <v>3</v>
      </c>
      <c r="E323" s="18">
        <v>17.8</v>
      </c>
      <c r="F323" s="15"/>
      <c r="G323" s="15"/>
      <c r="H323" s="30"/>
      <c r="I323" s="56"/>
      <c r="J323" s="1"/>
      <c r="K323" s="5"/>
      <c r="L323" s="2"/>
      <c r="M323" s="1"/>
      <c r="N323" s="61"/>
      <c r="O323" s="56"/>
      <c r="P323" s="1"/>
      <c r="Q323" s="5"/>
      <c r="R323" s="2">
        <f t="shared" si="627"/>
        <v>9.6348314606741567</v>
      </c>
      <c r="S323" s="1">
        <f t="shared" si="628"/>
        <v>0</v>
      </c>
      <c r="T323" s="1">
        <v>343</v>
      </c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5"/>
    </row>
    <row r="324" spans="1:35" x14ac:dyDescent="0.3">
      <c r="A324" s="40"/>
      <c r="B324" s="33" t="s">
        <v>3</v>
      </c>
      <c r="C324" s="34">
        <v>22</v>
      </c>
      <c r="D324" s="13" t="s">
        <v>1</v>
      </c>
      <c r="E324" s="14">
        <v>17.8</v>
      </c>
      <c r="F324" s="15"/>
      <c r="G324" s="15"/>
      <c r="H324" s="30"/>
      <c r="I324" s="56"/>
      <c r="J324" s="1"/>
      <c r="K324" s="5"/>
      <c r="L324" s="2"/>
      <c r="M324" s="1"/>
      <c r="N324" s="61"/>
      <c r="O324" s="56"/>
      <c r="P324" s="1"/>
      <c r="Q324" s="5"/>
      <c r="R324" s="2">
        <f t="shared" si="627"/>
        <v>9.6348314606741567</v>
      </c>
      <c r="S324" s="1">
        <f t="shared" si="628"/>
        <v>0</v>
      </c>
      <c r="T324" s="1">
        <v>343</v>
      </c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5"/>
    </row>
    <row r="325" spans="1:35" x14ac:dyDescent="0.3">
      <c r="A325" s="40"/>
      <c r="B325" s="33"/>
      <c r="C325" s="34"/>
      <c r="D325" s="15" t="s">
        <v>2</v>
      </c>
      <c r="E325" s="16">
        <v>20</v>
      </c>
      <c r="F325" s="15"/>
      <c r="G325" s="15"/>
      <c r="H325" s="30"/>
      <c r="I325" s="56"/>
      <c r="J325" s="1"/>
      <c r="K325" s="5"/>
      <c r="L325" s="2"/>
      <c r="M325" s="1"/>
      <c r="N325" s="61"/>
      <c r="O325" s="56"/>
      <c r="P325" s="1"/>
      <c r="Q325" s="5"/>
      <c r="R325" s="2">
        <f t="shared" si="627"/>
        <v>8.5749999999999993</v>
      </c>
      <c r="S325" s="1">
        <f t="shared" si="628"/>
        <v>0</v>
      </c>
      <c r="T325" s="1">
        <v>343</v>
      </c>
      <c r="U325" s="1"/>
      <c r="V325" s="1"/>
      <c r="W325" s="1"/>
      <c r="X325" s="1"/>
      <c r="Y325" s="1"/>
      <c r="Z325" s="1"/>
      <c r="AA325" s="1"/>
      <c r="AB325" s="1"/>
      <c r="AC325" s="1" t="e">
        <f t="shared" ref="AC325" si="635">L325/I325</f>
        <v>#DIV/0!</v>
      </c>
      <c r="AD325" s="1" t="e">
        <f t="shared" ref="AD325" si="636">ABS((AC325-1)/(AC325+1))</f>
        <v>#DIV/0!</v>
      </c>
      <c r="AE325" s="1" t="e">
        <f t="shared" si="564"/>
        <v>#DIV/0!</v>
      </c>
      <c r="AF325" s="1" t="e">
        <f t="shared" ref="AF325" si="637">ABS(1-ABS(AD325)^2)</f>
        <v>#DIV/0!</v>
      </c>
      <c r="AG325" s="1"/>
      <c r="AH325" s="1"/>
      <c r="AI325" s="5"/>
    </row>
    <row r="326" spans="1:35" ht="15" thickBot="1" x14ac:dyDescent="0.35">
      <c r="A326" s="40"/>
      <c r="B326" s="35"/>
      <c r="C326" s="36"/>
      <c r="D326" s="17" t="s">
        <v>3</v>
      </c>
      <c r="E326" s="18">
        <v>22.4</v>
      </c>
      <c r="F326" s="15"/>
      <c r="G326" s="15"/>
      <c r="H326" s="30"/>
      <c r="I326" s="56"/>
      <c r="J326" s="1"/>
      <c r="K326" s="5"/>
      <c r="L326" s="2"/>
      <c r="M326" s="1"/>
      <c r="N326" s="61"/>
      <c r="O326" s="56"/>
      <c r="P326" s="1"/>
      <c r="Q326" s="5"/>
      <c r="R326" s="2">
        <f t="shared" si="627"/>
        <v>7.6562500000000009</v>
      </c>
      <c r="S326" s="1">
        <f t="shared" si="628"/>
        <v>0</v>
      </c>
      <c r="T326" s="1">
        <v>343</v>
      </c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5"/>
    </row>
    <row r="327" spans="1:35" x14ac:dyDescent="0.3">
      <c r="A327" s="40"/>
      <c r="B327" s="37" t="s">
        <v>1</v>
      </c>
      <c r="C327" s="38">
        <v>22</v>
      </c>
      <c r="D327" s="19" t="s">
        <v>1</v>
      </c>
      <c r="E327" s="14">
        <v>22.4</v>
      </c>
      <c r="F327" s="15"/>
      <c r="G327" s="15"/>
      <c r="H327" s="30"/>
      <c r="I327" s="56"/>
      <c r="J327" s="1"/>
      <c r="K327" s="5"/>
      <c r="L327" s="2"/>
      <c r="M327" s="1"/>
      <c r="N327" s="61"/>
      <c r="O327" s="56"/>
      <c r="P327" s="1"/>
      <c r="Q327" s="5"/>
      <c r="R327" s="2">
        <f t="shared" si="627"/>
        <v>7.6562500000000009</v>
      </c>
      <c r="S327" s="1">
        <f t="shared" si="628"/>
        <v>0</v>
      </c>
      <c r="T327" s="1">
        <v>343</v>
      </c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5"/>
    </row>
    <row r="328" spans="1:35" x14ac:dyDescent="0.3">
      <c r="A328" s="40"/>
      <c r="B328" s="33"/>
      <c r="C328" s="34"/>
      <c r="D328" s="20" t="s">
        <v>2</v>
      </c>
      <c r="E328" s="16">
        <v>25</v>
      </c>
      <c r="F328" s="15"/>
      <c r="G328" s="15"/>
      <c r="H328" s="30"/>
      <c r="I328" s="56"/>
      <c r="J328" s="1"/>
      <c r="K328" s="5"/>
      <c r="L328" s="2"/>
      <c r="M328" s="1"/>
      <c r="N328" s="61"/>
      <c r="O328" s="56"/>
      <c r="P328" s="1"/>
      <c r="Q328" s="5"/>
      <c r="R328" s="2">
        <f t="shared" si="627"/>
        <v>6.86</v>
      </c>
      <c r="S328" s="1">
        <f t="shared" si="628"/>
        <v>0</v>
      </c>
      <c r="T328" s="1">
        <v>343</v>
      </c>
      <c r="U328" s="1"/>
      <c r="V328" s="1"/>
      <c r="W328" s="1"/>
      <c r="X328" s="1"/>
      <c r="Y328" s="1"/>
      <c r="Z328" s="1"/>
      <c r="AA328" s="1"/>
      <c r="AB328" s="1"/>
      <c r="AC328" s="1" t="e">
        <f t="shared" ref="AC328" si="638">L328/I328</f>
        <v>#DIV/0!</v>
      </c>
      <c r="AD328" s="1" t="e">
        <f t="shared" ref="AD328" si="639">ABS((AC328-1)/(AC328+1))</f>
        <v>#DIV/0!</v>
      </c>
      <c r="AE328" s="1" t="e">
        <f t="shared" si="567"/>
        <v>#DIV/0!</v>
      </c>
      <c r="AF328" s="1" t="e">
        <f t="shared" ref="AF328" si="640">ABS(1-ABS(AD328)^2)</f>
        <v>#DIV/0!</v>
      </c>
      <c r="AG328" s="1"/>
      <c r="AH328" s="1"/>
      <c r="AI328" s="5"/>
    </row>
    <row r="329" spans="1:35" ht="15" thickBot="1" x14ac:dyDescent="0.35">
      <c r="A329" s="40"/>
      <c r="B329" s="33"/>
      <c r="C329" s="34"/>
      <c r="D329" s="21" t="s">
        <v>3</v>
      </c>
      <c r="E329" s="18">
        <v>28.2</v>
      </c>
      <c r="F329" s="15"/>
      <c r="G329" s="15"/>
      <c r="H329" s="30"/>
      <c r="I329" s="56"/>
      <c r="J329" s="1"/>
      <c r="K329" s="5"/>
      <c r="L329" s="2"/>
      <c r="M329" s="1"/>
      <c r="N329" s="61"/>
      <c r="O329" s="56"/>
      <c r="P329" s="1"/>
      <c r="Q329" s="5"/>
      <c r="R329" s="2">
        <f t="shared" si="627"/>
        <v>6.081560283687943</v>
      </c>
      <c r="S329" s="1">
        <f t="shared" si="628"/>
        <v>0</v>
      </c>
      <c r="T329" s="1">
        <v>343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5"/>
    </row>
    <row r="330" spans="1:35" x14ac:dyDescent="0.3">
      <c r="A330" s="40"/>
      <c r="B330" s="33" t="s">
        <v>2</v>
      </c>
      <c r="C330" s="34">
        <v>31.5</v>
      </c>
      <c r="D330" s="19" t="s">
        <v>1</v>
      </c>
      <c r="E330" s="14">
        <v>28.2</v>
      </c>
      <c r="F330" s="15"/>
      <c r="G330" s="15"/>
      <c r="H330" s="30"/>
      <c r="I330" s="56"/>
      <c r="J330" s="1"/>
      <c r="K330" s="5"/>
      <c r="L330" s="2"/>
      <c r="M330" s="1"/>
      <c r="N330" s="61"/>
      <c r="O330" s="56"/>
      <c r="P330" s="1"/>
      <c r="Q330" s="5"/>
      <c r="R330" s="2">
        <f t="shared" si="627"/>
        <v>6.081560283687943</v>
      </c>
      <c r="S330" s="1">
        <f t="shared" si="628"/>
        <v>0</v>
      </c>
      <c r="T330" s="1">
        <v>343</v>
      </c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5"/>
    </row>
    <row r="331" spans="1:35" x14ac:dyDescent="0.3">
      <c r="A331" s="40"/>
      <c r="B331" s="33"/>
      <c r="C331" s="34"/>
      <c r="D331" s="20" t="s">
        <v>2</v>
      </c>
      <c r="E331" s="16">
        <v>31.5</v>
      </c>
      <c r="F331" s="15"/>
      <c r="G331" s="15"/>
      <c r="H331" s="30"/>
      <c r="I331" s="56"/>
      <c r="J331" s="1"/>
      <c r="K331" s="5"/>
      <c r="L331" s="2"/>
      <c r="M331" s="1"/>
      <c r="N331" s="61"/>
      <c r="O331" s="56"/>
      <c r="P331" s="1"/>
      <c r="Q331" s="5"/>
      <c r="R331" s="2">
        <f t="shared" si="627"/>
        <v>5.4444444444444446</v>
      </c>
      <c r="S331" s="1">
        <f t="shared" si="628"/>
        <v>0</v>
      </c>
      <c r="T331" s="1">
        <v>343</v>
      </c>
      <c r="U331" s="1"/>
      <c r="V331" s="1"/>
      <c r="W331" s="1"/>
      <c r="X331" s="1"/>
      <c r="Y331" s="1"/>
      <c r="Z331" s="1"/>
      <c r="AA331" s="1"/>
      <c r="AB331" s="1"/>
      <c r="AC331" s="1" t="e">
        <f t="shared" ref="AC331" si="641">L331/I331</f>
        <v>#DIV/0!</v>
      </c>
      <c r="AD331" s="1" t="e">
        <f t="shared" si="592"/>
        <v>#DIV/0!</v>
      </c>
      <c r="AE331" s="1" t="e">
        <f t="shared" si="570"/>
        <v>#DIV/0!</v>
      </c>
      <c r="AF331" s="1" t="e">
        <f t="shared" ref="AF331" si="642">ABS(1-ABS(AD331)^2)</f>
        <v>#DIV/0!</v>
      </c>
      <c r="AG331" s="1"/>
      <c r="AH331" s="1"/>
      <c r="AI331" s="5"/>
    </row>
    <row r="332" spans="1:35" ht="15" thickBot="1" x14ac:dyDescent="0.35">
      <c r="A332" s="40"/>
      <c r="B332" s="33"/>
      <c r="C332" s="34"/>
      <c r="D332" s="21" t="s">
        <v>3</v>
      </c>
      <c r="E332" s="18">
        <v>35.5</v>
      </c>
      <c r="F332" s="15"/>
      <c r="G332" s="15"/>
      <c r="H332" s="30"/>
      <c r="I332" s="56"/>
      <c r="J332" s="1"/>
      <c r="K332" s="5"/>
      <c r="L332" s="2"/>
      <c r="M332" s="1"/>
      <c r="N332" s="61"/>
      <c r="O332" s="56"/>
      <c r="P332" s="1"/>
      <c r="Q332" s="5"/>
      <c r="R332" s="2">
        <f t="shared" si="627"/>
        <v>4.830985915492958</v>
      </c>
      <c r="S332" s="1">
        <f t="shared" si="628"/>
        <v>0</v>
      </c>
      <c r="T332" s="1">
        <v>343</v>
      </c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5"/>
    </row>
    <row r="333" spans="1:35" x14ac:dyDescent="0.3">
      <c r="A333" s="40"/>
      <c r="B333" s="33" t="s">
        <v>3</v>
      </c>
      <c r="C333" s="34">
        <v>44</v>
      </c>
      <c r="D333" s="19" t="s">
        <v>1</v>
      </c>
      <c r="E333" s="14">
        <v>35.5</v>
      </c>
      <c r="F333" s="15"/>
      <c r="G333" s="15"/>
      <c r="H333" s="30"/>
      <c r="I333" s="56"/>
      <c r="J333" s="1"/>
      <c r="K333" s="5"/>
      <c r="L333" s="2"/>
      <c r="M333" s="1"/>
      <c r="N333" s="61"/>
      <c r="O333" s="56"/>
      <c r="P333" s="1"/>
      <c r="Q333" s="5"/>
      <c r="R333" s="2">
        <f t="shared" si="627"/>
        <v>4.830985915492958</v>
      </c>
      <c r="S333" s="1">
        <f t="shared" si="628"/>
        <v>0</v>
      </c>
      <c r="T333" s="1">
        <v>343</v>
      </c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5"/>
    </row>
    <row r="334" spans="1:35" x14ac:dyDescent="0.3">
      <c r="A334" s="40"/>
      <c r="B334" s="33"/>
      <c r="C334" s="34"/>
      <c r="D334" s="20" t="s">
        <v>2</v>
      </c>
      <c r="E334" s="16">
        <v>40</v>
      </c>
      <c r="F334" s="15"/>
      <c r="G334" s="15"/>
      <c r="H334" s="30"/>
      <c r="I334" s="56"/>
      <c r="J334" s="1"/>
      <c r="K334" s="5"/>
      <c r="L334" s="2"/>
      <c r="M334" s="1"/>
      <c r="N334" s="61"/>
      <c r="O334" s="56"/>
      <c r="P334" s="1"/>
      <c r="Q334" s="5"/>
      <c r="R334" s="2">
        <f t="shared" si="627"/>
        <v>4.2874999999999996</v>
      </c>
      <c r="S334" s="1">
        <f t="shared" si="628"/>
        <v>0</v>
      </c>
      <c r="T334" s="1">
        <v>343</v>
      </c>
      <c r="U334" s="1"/>
      <c r="V334" s="1"/>
      <c r="W334" s="1"/>
      <c r="X334" s="1"/>
      <c r="Y334" s="1"/>
      <c r="Z334" s="1"/>
      <c r="AA334" s="1"/>
      <c r="AB334" s="1"/>
      <c r="AC334" s="1" t="e">
        <f t="shared" ref="AC334" si="643">L334/I334</f>
        <v>#DIV/0!</v>
      </c>
      <c r="AD334" s="1" t="e">
        <f t="shared" si="597"/>
        <v>#DIV/0!</v>
      </c>
      <c r="AE334" s="1" t="e">
        <f t="shared" si="574"/>
        <v>#DIV/0!</v>
      </c>
      <c r="AF334" s="1" t="e">
        <f t="shared" ref="AF334" si="644">ABS(1-ABS(AD334)^2)</f>
        <v>#DIV/0!</v>
      </c>
      <c r="AG334" s="1"/>
      <c r="AH334" s="1"/>
      <c r="AI334" s="5"/>
    </row>
    <row r="335" spans="1:35" ht="15" thickBot="1" x14ac:dyDescent="0.35">
      <c r="A335" s="40"/>
      <c r="B335" s="35"/>
      <c r="C335" s="36"/>
      <c r="D335" s="21" t="s">
        <v>3</v>
      </c>
      <c r="E335" s="18">
        <v>44.7</v>
      </c>
      <c r="F335" s="15"/>
      <c r="G335" s="15"/>
      <c r="H335" s="30"/>
      <c r="I335" s="56"/>
      <c r="J335" s="1"/>
      <c r="K335" s="5"/>
      <c r="L335" s="2"/>
      <c r="M335" s="1"/>
      <c r="N335" s="61"/>
      <c r="O335" s="56"/>
      <c r="P335" s="1"/>
      <c r="Q335" s="5"/>
      <c r="R335" s="2">
        <f t="shared" si="627"/>
        <v>3.8366890380313197</v>
      </c>
      <c r="S335" s="1">
        <f t="shared" si="628"/>
        <v>0</v>
      </c>
      <c r="T335" s="1">
        <v>343</v>
      </c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5"/>
    </row>
    <row r="336" spans="1:35" x14ac:dyDescent="0.3">
      <c r="A336" s="40"/>
      <c r="B336" s="37" t="s">
        <v>1</v>
      </c>
      <c r="C336" s="38">
        <v>44</v>
      </c>
      <c r="D336" s="19" t="s">
        <v>1</v>
      </c>
      <c r="E336" s="14">
        <v>44.7</v>
      </c>
      <c r="F336" s="15"/>
      <c r="G336" s="15"/>
      <c r="H336" s="30"/>
      <c r="I336" s="56"/>
      <c r="J336" s="1"/>
      <c r="K336" s="5"/>
      <c r="L336" s="2"/>
      <c r="M336" s="1"/>
      <c r="N336" s="61"/>
      <c r="O336" s="56"/>
      <c r="P336" s="1"/>
      <c r="Q336" s="5"/>
      <c r="R336" s="2">
        <f t="shared" si="627"/>
        <v>3.8366890380313197</v>
      </c>
      <c r="S336" s="1">
        <f t="shared" si="628"/>
        <v>0</v>
      </c>
      <c r="T336" s="1">
        <v>343</v>
      </c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5"/>
    </row>
    <row r="337" spans="1:35" x14ac:dyDescent="0.3">
      <c r="A337" s="40"/>
      <c r="B337" s="33"/>
      <c r="C337" s="34"/>
      <c r="D337" s="20" t="s">
        <v>2</v>
      </c>
      <c r="E337" s="16">
        <v>50</v>
      </c>
      <c r="F337" s="15"/>
      <c r="G337" s="15"/>
      <c r="H337" s="30"/>
      <c r="I337" s="56"/>
      <c r="J337" s="1"/>
      <c r="K337" s="5"/>
      <c r="L337" s="2"/>
      <c r="M337" s="1"/>
      <c r="N337" s="61"/>
      <c r="O337" s="56"/>
      <c r="P337" s="1"/>
      <c r="Q337" s="5"/>
      <c r="R337" s="2">
        <f t="shared" si="627"/>
        <v>3.43</v>
      </c>
      <c r="S337" s="1">
        <f t="shared" si="628"/>
        <v>0</v>
      </c>
      <c r="T337" s="1">
        <v>343</v>
      </c>
      <c r="U337" s="1"/>
      <c r="V337" s="1"/>
      <c r="W337" s="1"/>
      <c r="X337" s="1"/>
      <c r="Y337" s="1"/>
      <c r="Z337" s="1"/>
      <c r="AA337" s="1"/>
      <c r="AB337" s="1"/>
      <c r="AC337" s="1" t="e">
        <f t="shared" ref="AC337" si="645">L337/I337</f>
        <v>#DIV/0!</v>
      </c>
      <c r="AD337" s="1" t="e">
        <f t="shared" si="601"/>
        <v>#DIV/0!</v>
      </c>
      <c r="AE337" s="1" t="e">
        <f t="shared" si="579"/>
        <v>#DIV/0!</v>
      </c>
      <c r="AF337" s="1" t="e">
        <f t="shared" ref="AF337" si="646">ABS(1-ABS(AD337)^2)</f>
        <v>#DIV/0!</v>
      </c>
      <c r="AG337" s="1"/>
      <c r="AH337" s="1"/>
      <c r="AI337" s="5"/>
    </row>
    <row r="338" spans="1:35" ht="15" thickBot="1" x14ac:dyDescent="0.35">
      <c r="A338" s="40"/>
      <c r="B338" s="33"/>
      <c r="C338" s="34"/>
      <c r="D338" s="21" t="s">
        <v>3</v>
      </c>
      <c r="E338" s="18">
        <v>56.2</v>
      </c>
      <c r="F338" s="15"/>
      <c r="G338" s="15"/>
      <c r="H338" s="30"/>
      <c r="I338" s="56"/>
      <c r="J338" s="1"/>
      <c r="K338" s="5"/>
      <c r="L338" s="2"/>
      <c r="M338" s="1"/>
      <c r="N338" s="61"/>
      <c r="O338" s="56"/>
      <c r="P338" s="1"/>
      <c r="Q338" s="5"/>
      <c r="R338" s="2">
        <f t="shared" si="627"/>
        <v>3.0516014234875444</v>
      </c>
      <c r="S338" s="1">
        <f t="shared" si="628"/>
        <v>0</v>
      </c>
      <c r="T338" s="1">
        <v>343</v>
      </c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5"/>
    </row>
    <row r="339" spans="1:35" x14ac:dyDescent="0.3">
      <c r="A339" s="40"/>
      <c r="B339" s="33" t="s">
        <v>2</v>
      </c>
      <c r="C339" s="34">
        <v>63</v>
      </c>
      <c r="D339" s="19" t="s">
        <v>1</v>
      </c>
      <c r="E339" s="14">
        <v>56.2</v>
      </c>
      <c r="F339" s="15"/>
      <c r="G339" s="15"/>
      <c r="H339" s="30"/>
      <c r="I339" s="56"/>
      <c r="J339" s="1"/>
      <c r="K339" s="5"/>
      <c r="L339" s="2"/>
      <c r="M339" s="1"/>
      <c r="N339" s="61"/>
      <c r="O339" s="56"/>
      <c r="P339" s="1"/>
      <c r="Q339" s="5"/>
      <c r="R339" s="2">
        <f t="shared" si="627"/>
        <v>3.0516014234875444</v>
      </c>
      <c r="S339" s="1">
        <f t="shared" si="628"/>
        <v>0</v>
      </c>
      <c r="T339" s="1">
        <v>343</v>
      </c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5"/>
    </row>
    <row r="340" spans="1:35" x14ac:dyDescent="0.3">
      <c r="A340" s="40"/>
      <c r="B340" s="33"/>
      <c r="C340" s="34"/>
      <c r="D340" s="20" t="s">
        <v>2</v>
      </c>
      <c r="E340" s="16">
        <v>63</v>
      </c>
      <c r="F340" s="15"/>
      <c r="G340" s="15"/>
      <c r="H340" s="30"/>
      <c r="I340" s="56"/>
      <c r="J340" s="1"/>
      <c r="K340" s="5"/>
      <c r="L340" s="2"/>
      <c r="M340" s="1"/>
      <c r="N340" s="61"/>
      <c r="O340" s="56"/>
      <c r="P340" s="1"/>
      <c r="Q340" s="5"/>
      <c r="R340" s="2">
        <f t="shared" si="627"/>
        <v>2.7222222222222223</v>
      </c>
      <c r="S340" s="1">
        <f t="shared" si="628"/>
        <v>0</v>
      </c>
      <c r="T340" s="1">
        <v>343</v>
      </c>
      <c r="U340" s="1"/>
      <c r="V340" s="1"/>
      <c r="W340" s="1"/>
      <c r="X340" s="1"/>
      <c r="Y340" s="1"/>
      <c r="Z340" s="1"/>
      <c r="AA340" s="1"/>
      <c r="AB340" s="1"/>
      <c r="AC340" s="1" t="e">
        <f t="shared" ref="AC340" si="647">L340/I340</f>
        <v>#DIV/0!</v>
      </c>
      <c r="AD340" s="1" t="e">
        <f t="shared" si="606"/>
        <v>#DIV/0!</v>
      </c>
      <c r="AE340" s="1" t="e">
        <f t="shared" si="583"/>
        <v>#DIV/0!</v>
      </c>
      <c r="AF340" s="1" t="e">
        <f t="shared" ref="AF340" si="648">ABS(1-ABS(AD340)^2)</f>
        <v>#DIV/0!</v>
      </c>
      <c r="AG340" s="1"/>
      <c r="AH340" s="1"/>
      <c r="AI340" s="5"/>
    </row>
    <row r="341" spans="1:35" ht="15" thickBot="1" x14ac:dyDescent="0.35">
      <c r="A341" s="40"/>
      <c r="B341" s="33"/>
      <c r="C341" s="34"/>
      <c r="D341" s="21" t="s">
        <v>3</v>
      </c>
      <c r="E341" s="18">
        <v>70.8</v>
      </c>
      <c r="F341" s="15"/>
      <c r="G341" s="15"/>
      <c r="H341" s="30"/>
      <c r="I341" s="56"/>
      <c r="J341" s="1"/>
      <c r="K341" s="5"/>
      <c r="L341" s="2"/>
      <c r="M341" s="1"/>
      <c r="N341" s="61"/>
      <c r="O341" s="56"/>
      <c r="P341" s="1"/>
      <c r="Q341" s="5"/>
      <c r="R341" s="2">
        <f t="shared" si="627"/>
        <v>2.4223163841807911</v>
      </c>
      <c r="S341" s="1">
        <f t="shared" si="628"/>
        <v>0</v>
      </c>
      <c r="T341" s="1">
        <v>343</v>
      </c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5"/>
    </row>
    <row r="342" spans="1:35" x14ac:dyDescent="0.3">
      <c r="A342" s="40"/>
      <c r="B342" s="33" t="s">
        <v>3</v>
      </c>
      <c r="C342" s="34">
        <v>88</v>
      </c>
      <c r="D342" s="19" t="s">
        <v>1</v>
      </c>
      <c r="E342" s="14">
        <v>70.8</v>
      </c>
      <c r="F342" s="15"/>
      <c r="G342" s="15"/>
      <c r="H342" s="30"/>
      <c r="I342" s="56"/>
      <c r="J342" s="1"/>
      <c r="K342" s="5"/>
      <c r="L342" s="2"/>
      <c r="M342" s="1"/>
      <c r="N342" s="61"/>
      <c r="O342" s="56"/>
      <c r="P342" s="1"/>
      <c r="Q342" s="5"/>
      <c r="R342" s="2">
        <f t="shared" si="627"/>
        <v>2.4223163841807911</v>
      </c>
      <c r="S342" s="1">
        <f t="shared" si="628"/>
        <v>0</v>
      </c>
      <c r="T342" s="1">
        <v>343</v>
      </c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5"/>
    </row>
    <row r="343" spans="1:35" x14ac:dyDescent="0.3">
      <c r="A343" s="40"/>
      <c r="B343" s="33"/>
      <c r="C343" s="34"/>
      <c r="D343" s="20" t="s">
        <v>2</v>
      </c>
      <c r="E343" s="16">
        <v>80</v>
      </c>
      <c r="F343" s="15"/>
      <c r="G343" s="15"/>
      <c r="H343" s="30"/>
      <c r="I343" s="56"/>
      <c r="J343" s="1"/>
      <c r="K343" s="5"/>
      <c r="L343" s="2"/>
      <c r="M343" s="1"/>
      <c r="N343" s="61"/>
      <c r="O343" s="56"/>
      <c r="P343" s="1"/>
      <c r="Q343" s="5"/>
      <c r="R343" s="2">
        <f t="shared" si="627"/>
        <v>2.1437499999999998</v>
      </c>
      <c r="S343" s="1">
        <f t="shared" si="628"/>
        <v>0</v>
      </c>
      <c r="T343" s="1">
        <v>343</v>
      </c>
      <c r="U343" s="1"/>
      <c r="V343" s="1"/>
      <c r="W343" s="1"/>
      <c r="X343" s="1"/>
      <c r="Y343" s="1"/>
      <c r="Z343" s="1"/>
      <c r="AA343" s="1"/>
      <c r="AB343" s="1"/>
      <c r="AC343" s="1" t="e">
        <f t="shared" ref="AC343" si="649">L343/I343</f>
        <v>#DIV/0!</v>
      </c>
      <c r="AD343" s="1" t="e">
        <f t="shared" si="611"/>
        <v>#DIV/0!</v>
      </c>
      <c r="AE343" s="1" t="e">
        <f t="shared" si="588"/>
        <v>#DIV/0!</v>
      </c>
      <c r="AF343" s="1" t="e">
        <f t="shared" ref="AF343" si="650">ABS(1-ABS(AD343)^2)</f>
        <v>#DIV/0!</v>
      </c>
      <c r="AG343" s="1"/>
      <c r="AH343" s="1"/>
      <c r="AI343" s="5"/>
    </row>
    <row r="344" spans="1:35" ht="15" thickBot="1" x14ac:dyDescent="0.35">
      <c r="A344" s="40"/>
      <c r="B344" s="35"/>
      <c r="C344" s="36"/>
      <c r="D344" s="21" t="s">
        <v>3</v>
      </c>
      <c r="E344" s="18">
        <v>89.1</v>
      </c>
      <c r="F344" s="15"/>
      <c r="G344" s="15"/>
      <c r="H344" s="30"/>
      <c r="I344" s="56"/>
      <c r="J344" s="1"/>
      <c r="K344" s="5"/>
      <c r="L344" s="2"/>
      <c r="M344" s="1"/>
      <c r="N344" s="61"/>
      <c r="O344" s="56"/>
      <c r="P344" s="1"/>
      <c r="Q344" s="5"/>
      <c r="R344" s="2">
        <f t="shared" si="627"/>
        <v>1.9248035914702584</v>
      </c>
      <c r="S344" s="1">
        <f t="shared" si="628"/>
        <v>0</v>
      </c>
      <c r="T344" s="1">
        <v>343</v>
      </c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5"/>
    </row>
    <row r="345" spans="1:35" x14ac:dyDescent="0.3">
      <c r="A345" s="40"/>
      <c r="B345" s="37" t="s">
        <v>1</v>
      </c>
      <c r="C345" s="38">
        <v>88</v>
      </c>
      <c r="D345" s="19" t="s">
        <v>1</v>
      </c>
      <c r="E345" s="14">
        <v>89.1</v>
      </c>
      <c r="F345" s="15"/>
      <c r="G345" s="15"/>
      <c r="H345" s="30"/>
      <c r="I345" s="56"/>
      <c r="J345" s="1"/>
      <c r="K345" s="5"/>
      <c r="L345" s="2"/>
      <c r="M345" s="1"/>
      <c r="N345" s="61"/>
      <c r="O345" s="56"/>
      <c r="P345" s="1"/>
      <c r="Q345" s="5"/>
      <c r="R345" s="2">
        <f t="shared" si="627"/>
        <v>1.9248035914702584</v>
      </c>
      <c r="S345" s="1">
        <f t="shared" si="628"/>
        <v>0</v>
      </c>
      <c r="T345" s="1">
        <v>343</v>
      </c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5"/>
    </row>
    <row r="346" spans="1:35" x14ac:dyDescent="0.3">
      <c r="A346" s="40"/>
      <c r="B346" s="33"/>
      <c r="C346" s="34"/>
      <c r="D346" s="20" t="s">
        <v>2</v>
      </c>
      <c r="E346" s="16">
        <v>100</v>
      </c>
      <c r="F346" s="15"/>
      <c r="G346" s="15"/>
      <c r="H346" s="30"/>
      <c r="I346" s="56"/>
      <c r="J346" s="1"/>
      <c r="K346" s="5"/>
      <c r="L346" s="2"/>
      <c r="M346" s="1"/>
      <c r="N346" s="61"/>
      <c r="O346" s="56"/>
      <c r="P346" s="1"/>
      <c r="Q346" s="5"/>
      <c r="R346" s="2">
        <f t="shared" si="627"/>
        <v>1.7150000000000001</v>
      </c>
      <c r="S346" s="1">
        <f t="shared" si="628"/>
        <v>0</v>
      </c>
      <c r="T346" s="1">
        <v>343</v>
      </c>
      <c r="U346" s="1"/>
      <c r="V346" s="1"/>
      <c r="W346" s="1"/>
      <c r="X346" s="1"/>
      <c r="Y346" s="1"/>
      <c r="Z346" s="1"/>
      <c r="AA346" s="1"/>
      <c r="AB346" s="1"/>
      <c r="AC346" s="1" t="e">
        <f t="shared" ref="AC346" si="651">L346/I346</f>
        <v>#DIV/0!</v>
      </c>
      <c r="AD346" s="1" t="e">
        <f t="shared" si="616"/>
        <v>#DIV/0!</v>
      </c>
      <c r="AE346" s="1" t="e">
        <f t="shared" si="593"/>
        <v>#DIV/0!</v>
      </c>
      <c r="AF346" s="1" t="e">
        <f t="shared" ref="AF346" si="652">ABS(1-ABS(AD346)^2)</f>
        <v>#DIV/0!</v>
      </c>
      <c r="AG346" s="1"/>
      <c r="AH346" s="1"/>
      <c r="AI346" s="5"/>
    </row>
    <row r="347" spans="1:35" ht="15" thickBot="1" x14ac:dyDescent="0.35">
      <c r="A347" s="40"/>
      <c r="B347" s="33"/>
      <c r="C347" s="34"/>
      <c r="D347" s="21" t="s">
        <v>3</v>
      </c>
      <c r="E347" s="18">
        <v>112</v>
      </c>
      <c r="F347" s="15"/>
      <c r="G347" s="15"/>
      <c r="H347" s="30"/>
      <c r="I347" s="56"/>
      <c r="J347" s="1"/>
      <c r="K347" s="5"/>
      <c r="L347" s="2"/>
      <c r="M347" s="1"/>
      <c r="N347" s="61"/>
      <c r="O347" s="56"/>
      <c r="P347" s="1"/>
      <c r="Q347" s="5"/>
      <c r="R347" s="2">
        <f t="shared" si="627"/>
        <v>1.53125</v>
      </c>
      <c r="S347" s="1">
        <f t="shared" si="628"/>
        <v>0</v>
      </c>
      <c r="T347" s="1">
        <v>343</v>
      </c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5"/>
    </row>
    <row r="348" spans="1:35" x14ac:dyDescent="0.3">
      <c r="A348" s="40"/>
      <c r="B348" s="33" t="s">
        <v>2</v>
      </c>
      <c r="C348" s="34">
        <v>125</v>
      </c>
      <c r="D348" s="19" t="s">
        <v>1</v>
      </c>
      <c r="E348" s="14">
        <v>112</v>
      </c>
      <c r="F348" s="15" t="s">
        <v>34</v>
      </c>
      <c r="G348" s="15"/>
      <c r="H348" s="30"/>
      <c r="I348" s="56"/>
      <c r="J348" s="1"/>
      <c r="K348" s="5"/>
      <c r="L348" s="2"/>
      <c r="M348" s="1"/>
      <c r="N348" s="61"/>
      <c r="O348" s="56"/>
      <c r="P348" s="1"/>
      <c r="Q348" s="5"/>
      <c r="R348" s="2">
        <f t="shared" si="627"/>
        <v>1.53125</v>
      </c>
      <c r="S348" s="1">
        <f t="shared" si="628"/>
        <v>0</v>
      </c>
      <c r="T348" s="1">
        <v>343</v>
      </c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5"/>
    </row>
    <row r="349" spans="1:35" x14ac:dyDescent="0.3">
      <c r="A349" s="40"/>
      <c r="B349" s="33"/>
      <c r="C349" s="34"/>
      <c r="D349" s="20" t="s">
        <v>2</v>
      </c>
      <c r="E349" s="16">
        <v>125</v>
      </c>
      <c r="F349" s="15">
        <v>1</v>
      </c>
      <c r="G349" s="15">
        <f>30+40</f>
        <v>70</v>
      </c>
      <c r="H349" s="30">
        <v>178</v>
      </c>
      <c r="I349" s="56">
        <v>-17</v>
      </c>
      <c r="J349" s="1">
        <f t="shared" ref="J349" si="653">G349+I349</f>
        <v>53</v>
      </c>
      <c r="K349" s="5">
        <v>820</v>
      </c>
      <c r="L349" s="2"/>
      <c r="M349" s="1"/>
      <c r="N349" s="61"/>
      <c r="O349" s="56"/>
      <c r="P349" s="1"/>
      <c r="Q349" s="5"/>
      <c r="R349" s="2">
        <f t="shared" si="627"/>
        <v>1.3720000000000001</v>
      </c>
      <c r="S349" s="1">
        <f>Q349-K349</f>
        <v>-820</v>
      </c>
      <c r="T349" s="1">
        <v>343</v>
      </c>
      <c r="U349" s="1"/>
      <c r="V349" s="1"/>
      <c r="W349" s="1"/>
      <c r="X349" s="1"/>
      <c r="Y349" s="1"/>
      <c r="Z349" s="1"/>
      <c r="AA349" s="1"/>
      <c r="AB349" s="1"/>
      <c r="AC349" s="1">
        <f>L349/I349</f>
        <v>0</v>
      </c>
      <c r="AD349" s="1">
        <f t="shared" si="621"/>
        <v>1</v>
      </c>
      <c r="AE349" s="1" t="e">
        <f t="shared" si="598"/>
        <v>#DIV/0!</v>
      </c>
      <c r="AF349" s="1">
        <f t="shared" ref="AF349" si="654">ABS(1-ABS(AD349)^2)</f>
        <v>0</v>
      </c>
      <c r="AG349" s="1"/>
      <c r="AH349" s="1"/>
      <c r="AI349" s="5"/>
    </row>
    <row r="350" spans="1:35" ht="15" thickBot="1" x14ac:dyDescent="0.35">
      <c r="A350" s="40"/>
      <c r="B350" s="33"/>
      <c r="C350" s="34"/>
      <c r="D350" s="21" t="s">
        <v>3</v>
      </c>
      <c r="E350" s="18">
        <v>141</v>
      </c>
      <c r="F350" s="15"/>
      <c r="G350" s="15"/>
      <c r="H350" s="30"/>
      <c r="I350" s="56"/>
      <c r="J350" s="1"/>
      <c r="K350" s="5"/>
      <c r="L350" s="2"/>
      <c r="M350" s="1"/>
      <c r="N350" s="61"/>
      <c r="O350" s="56"/>
      <c r="P350" s="1"/>
      <c r="Q350" s="5"/>
      <c r="R350" s="2">
        <f t="shared" si="627"/>
        <v>1.2163120567375887</v>
      </c>
      <c r="S350" s="1">
        <f t="shared" si="628"/>
        <v>0</v>
      </c>
      <c r="T350" s="1">
        <v>343</v>
      </c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5"/>
    </row>
    <row r="351" spans="1:35" x14ac:dyDescent="0.3">
      <c r="A351" s="40"/>
      <c r="B351" s="33" t="s">
        <v>3</v>
      </c>
      <c r="C351" s="34">
        <v>177</v>
      </c>
      <c r="D351" s="19" t="s">
        <v>1</v>
      </c>
      <c r="E351" s="14">
        <v>141</v>
      </c>
      <c r="F351" s="15" t="s">
        <v>34</v>
      </c>
      <c r="G351" s="15"/>
      <c r="H351" s="30"/>
      <c r="I351" s="56"/>
      <c r="J351" s="1"/>
      <c r="K351" s="5"/>
      <c r="L351" s="2"/>
      <c r="M351" s="1"/>
      <c r="N351" s="61"/>
      <c r="O351" s="56"/>
      <c r="P351" s="1"/>
      <c r="Q351" s="5"/>
      <c r="R351" s="2">
        <f t="shared" si="627"/>
        <v>1.2163120567375887</v>
      </c>
      <c r="S351" s="1">
        <f t="shared" si="628"/>
        <v>0</v>
      </c>
      <c r="T351" s="1">
        <v>343</v>
      </c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5"/>
    </row>
    <row r="352" spans="1:35" x14ac:dyDescent="0.3">
      <c r="A352" s="40"/>
      <c r="B352" s="33"/>
      <c r="C352" s="34"/>
      <c r="D352" s="20" t="s">
        <v>2</v>
      </c>
      <c r="E352" s="16">
        <v>160</v>
      </c>
      <c r="F352" s="15">
        <v>1</v>
      </c>
      <c r="G352" s="15">
        <f>30+40</f>
        <v>70</v>
      </c>
      <c r="H352" s="30">
        <v>178</v>
      </c>
      <c r="I352" s="56">
        <v>-12.5</v>
      </c>
      <c r="J352" s="1">
        <f t="shared" ref="J352" si="655">G352+I352</f>
        <v>57.5</v>
      </c>
      <c r="K352" s="5">
        <v>667</v>
      </c>
      <c r="L352" s="2"/>
      <c r="M352" s="1"/>
      <c r="N352" s="61"/>
      <c r="O352" s="56"/>
      <c r="P352" s="1"/>
      <c r="Q352" s="5"/>
      <c r="R352" s="2">
        <f t="shared" si="627"/>
        <v>1.0718749999999999</v>
      </c>
      <c r="S352" s="1">
        <f t="shared" si="628"/>
        <v>-667</v>
      </c>
      <c r="T352" s="1">
        <v>343</v>
      </c>
      <c r="U352" s="1"/>
      <c r="V352" s="1"/>
      <c r="W352" s="1"/>
      <c r="X352" s="1"/>
      <c r="Y352" s="1"/>
      <c r="Z352" s="1"/>
      <c r="AA352" s="1"/>
      <c r="AB352" s="1"/>
      <c r="AC352" s="1">
        <f t="shared" ref="AC352" si="656">L352/I352</f>
        <v>0</v>
      </c>
      <c r="AD352" s="1">
        <f t="shared" si="625"/>
        <v>1</v>
      </c>
      <c r="AE352" s="1" t="e">
        <f t="shared" si="602"/>
        <v>#DIV/0!</v>
      </c>
      <c r="AF352" s="1">
        <f t="shared" ref="AF352" si="657">ABS(1-ABS(AD352)^2)</f>
        <v>0</v>
      </c>
      <c r="AG352" s="1"/>
      <c r="AH352" s="1"/>
      <c r="AI352" s="5"/>
    </row>
    <row r="353" spans="1:35" ht="15" thickBot="1" x14ac:dyDescent="0.35">
      <c r="A353" s="40"/>
      <c r="B353" s="35"/>
      <c r="C353" s="36"/>
      <c r="D353" s="21" t="s">
        <v>3</v>
      </c>
      <c r="E353" s="18">
        <v>178</v>
      </c>
      <c r="F353" s="15"/>
      <c r="G353" s="15"/>
      <c r="H353" s="30"/>
      <c r="I353" s="56"/>
      <c r="J353" s="1"/>
      <c r="K353" s="5"/>
      <c r="L353" s="2"/>
      <c r="M353" s="1"/>
      <c r="N353" s="61"/>
      <c r="O353" s="56"/>
      <c r="P353" s="1"/>
      <c r="Q353" s="5"/>
      <c r="R353" s="2">
        <f t="shared" si="627"/>
        <v>0.9634831460674157</v>
      </c>
      <c r="S353" s="1">
        <f t="shared" si="628"/>
        <v>0</v>
      </c>
      <c r="T353" s="1">
        <v>343</v>
      </c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5"/>
    </row>
    <row r="354" spans="1:35" x14ac:dyDescent="0.3">
      <c r="A354" s="40"/>
      <c r="B354" s="37" t="s">
        <v>1</v>
      </c>
      <c r="C354" s="38">
        <v>177</v>
      </c>
      <c r="D354" s="19" t="s">
        <v>1</v>
      </c>
      <c r="E354" s="14">
        <v>178</v>
      </c>
      <c r="F354" s="15" t="s">
        <v>35</v>
      </c>
      <c r="G354" s="15"/>
      <c r="H354" s="30"/>
      <c r="I354" s="56"/>
      <c r="J354" s="1"/>
      <c r="K354" s="5"/>
      <c r="L354" s="2"/>
      <c r="M354" s="1"/>
      <c r="N354" s="61"/>
      <c r="O354" s="56"/>
      <c r="P354" s="1"/>
      <c r="Q354" s="5"/>
      <c r="R354" s="2">
        <f t="shared" si="627"/>
        <v>0.9634831460674157</v>
      </c>
      <c r="S354" s="1">
        <f t="shared" si="628"/>
        <v>0</v>
      </c>
      <c r="T354" s="1">
        <v>343</v>
      </c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5"/>
    </row>
    <row r="355" spans="1:35" x14ac:dyDescent="0.3">
      <c r="A355" s="40"/>
      <c r="B355" s="33"/>
      <c r="C355" s="34"/>
      <c r="D355" s="20" t="s">
        <v>2</v>
      </c>
      <c r="E355" s="16">
        <v>200</v>
      </c>
      <c r="F355" s="15">
        <v>1</v>
      </c>
      <c r="G355" s="15">
        <f>30+50</f>
        <v>80</v>
      </c>
      <c r="H355" s="30">
        <v>178</v>
      </c>
      <c r="I355" s="56">
        <v>-18</v>
      </c>
      <c r="J355" s="1">
        <f t="shared" ref="J355" si="658">G355+I355</f>
        <v>62</v>
      </c>
      <c r="K355" s="5">
        <v>558</v>
      </c>
      <c r="L355" s="2"/>
      <c r="M355" s="1"/>
      <c r="N355" s="61"/>
      <c r="O355" s="56"/>
      <c r="P355" s="1"/>
      <c r="Q355" s="5"/>
      <c r="R355" s="2">
        <f t="shared" si="627"/>
        <v>0.85750000000000004</v>
      </c>
      <c r="S355" s="1">
        <f t="shared" si="628"/>
        <v>-558</v>
      </c>
      <c r="T355" s="1">
        <v>343</v>
      </c>
      <c r="U355" s="1"/>
      <c r="V355" s="1"/>
      <c r="W355" s="1"/>
      <c r="X355" s="1"/>
      <c r="Y355" s="1"/>
      <c r="Z355" s="1"/>
      <c r="AA355" s="1"/>
      <c r="AB355" s="1"/>
      <c r="AC355" s="1">
        <f t="shared" ref="AC355" si="659">L355/I355</f>
        <v>0</v>
      </c>
      <c r="AD355" s="1">
        <f t="shared" ref="AD355" si="660">ABS((AC355-1)/(AC355+1))</f>
        <v>1</v>
      </c>
      <c r="AE355" s="1" t="e">
        <f t="shared" si="607"/>
        <v>#DIV/0!</v>
      </c>
      <c r="AF355" s="1">
        <f t="shared" ref="AF355" si="661">ABS(1-ABS(AD355)^2)</f>
        <v>0</v>
      </c>
      <c r="AG355" s="1"/>
      <c r="AH355" s="1"/>
      <c r="AI355" s="5"/>
    </row>
    <row r="356" spans="1:35" ht="15" thickBot="1" x14ac:dyDescent="0.35">
      <c r="A356" s="40"/>
      <c r="B356" s="33"/>
      <c r="C356" s="34"/>
      <c r="D356" s="21" t="s">
        <v>3</v>
      </c>
      <c r="E356" s="18">
        <v>224</v>
      </c>
      <c r="F356" s="15"/>
      <c r="G356" s="15"/>
      <c r="H356" s="30"/>
      <c r="I356" s="56"/>
      <c r="J356" s="1"/>
      <c r="K356" s="5"/>
      <c r="L356" s="2"/>
      <c r="M356" s="1"/>
      <c r="N356" s="61"/>
      <c r="O356" s="56"/>
      <c r="P356" s="1"/>
      <c r="Q356" s="5"/>
      <c r="R356" s="2">
        <f t="shared" si="627"/>
        <v>0.765625</v>
      </c>
      <c r="S356" s="1">
        <f t="shared" si="628"/>
        <v>0</v>
      </c>
      <c r="T356" s="1">
        <v>343</v>
      </c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5"/>
    </row>
    <row r="357" spans="1:35" x14ac:dyDescent="0.3">
      <c r="A357" s="40"/>
      <c r="B357" s="33" t="s">
        <v>2</v>
      </c>
      <c r="C357" s="34">
        <v>250</v>
      </c>
      <c r="D357" s="19" t="s">
        <v>1</v>
      </c>
      <c r="E357" s="14">
        <v>224</v>
      </c>
      <c r="F357" s="15" t="s">
        <v>34</v>
      </c>
      <c r="G357" s="15"/>
      <c r="H357" s="30"/>
      <c r="I357" s="56"/>
      <c r="J357" s="1"/>
      <c r="K357" s="5"/>
      <c r="L357" s="2"/>
      <c r="M357" s="15"/>
      <c r="N357" s="61"/>
      <c r="O357" s="56"/>
      <c r="P357" s="1"/>
      <c r="Q357" s="5"/>
      <c r="R357" s="2">
        <f t="shared" si="627"/>
        <v>0.765625</v>
      </c>
      <c r="S357" s="1">
        <f t="shared" si="628"/>
        <v>0</v>
      </c>
      <c r="T357" s="1">
        <v>343</v>
      </c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5"/>
    </row>
    <row r="358" spans="1:35" x14ac:dyDescent="0.3">
      <c r="A358" s="40"/>
      <c r="B358" s="33"/>
      <c r="C358" s="34"/>
      <c r="D358" s="20" t="s">
        <v>2</v>
      </c>
      <c r="E358" s="16">
        <v>250</v>
      </c>
      <c r="F358" s="15">
        <v>1</v>
      </c>
      <c r="G358" s="15">
        <f>30+40</f>
        <v>70</v>
      </c>
      <c r="H358" s="30">
        <v>178</v>
      </c>
      <c r="I358" s="56">
        <v>-18</v>
      </c>
      <c r="J358" s="1">
        <f t="shared" ref="J358" si="662">G358+I358</f>
        <v>52</v>
      </c>
      <c r="K358" s="5">
        <v>472</v>
      </c>
      <c r="L358" s="2">
        <v>1</v>
      </c>
      <c r="M358" s="15">
        <f>30+40</f>
        <v>70</v>
      </c>
      <c r="N358" s="61">
        <v>818</v>
      </c>
      <c r="O358" s="56"/>
      <c r="P358" s="1"/>
      <c r="Q358" s="5"/>
      <c r="R358" s="2">
        <f t="shared" si="627"/>
        <v>0.68600000000000005</v>
      </c>
      <c r="S358" s="1">
        <f t="shared" si="628"/>
        <v>-472</v>
      </c>
      <c r="T358" s="1">
        <v>343</v>
      </c>
      <c r="U358" s="1"/>
      <c r="V358" s="1"/>
      <c r="W358" s="1"/>
      <c r="X358" s="1"/>
      <c r="Y358" s="1"/>
      <c r="Z358" s="1"/>
      <c r="AA358" s="1"/>
      <c r="AB358" s="1"/>
      <c r="AC358" s="1">
        <f t="shared" ref="AC358" si="663">L358/I358</f>
        <v>-5.5555555555555552E-2</v>
      </c>
      <c r="AD358" s="1">
        <f t="shared" ref="AD358" si="664">ABS((AC358-1)/(AC358+1))</f>
        <v>1.1176470588235294</v>
      </c>
      <c r="AE358" s="1">
        <f t="shared" si="612"/>
        <v>0.2491349480968858</v>
      </c>
      <c r="AF358" s="1">
        <f t="shared" ref="AF358" si="665">ABS(1-ABS(AD358)^2)</f>
        <v>0.24913494809688586</v>
      </c>
      <c r="AG358" s="1"/>
      <c r="AH358" s="1"/>
      <c r="AI358" s="5"/>
    </row>
    <row r="359" spans="1:35" ht="15" thickBot="1" x14ac:dyDescent="0.35">
      <c r="A359" s="40"/>
      <c r="B359" s="33"/>
      <c r="C359" s="34"/>
      <c r="D359" s="21" t="s">
        <v>3</v>
      </c>
      <c r="E359" s="18">
        <v>282</v>
      </c>
      <c r="F359" s="15"/>
      <c r="G359" s="15"/>
      <c r="H359" s="30"/>
      <c r="I359" s="56"/>
      <c r="J359" s="1"/>
      <c r="K359" s="5"/>
      <c r="L359" s="2"/>
      <c r="M359" s="15"/>
      <c r="N359" s="61"/>
      <c r="O359" s="56"/>
      <c r="P359" s="1"/>
      <c r="Q359" s="5"/>
      <c r="R359" s="2">
        <f t="shared" si="627"/>
        <v>0.60815602836879434</v>
      </c>
      <c r="S359" s="1">
        <f t="shared" si="628"/>
        <v>0</v>
      </c>
      <c r="T359" s="1">
        <v>343</v>
      </c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5"/>
    </row>
    <row r="360" spans="1:35" x14ac:dyDescent="0.3">
      <c r="A360" s="40"/>
      <c r="B360" s="33" t="s">
        <v>3</v>
      </c>
      <c r="C360" s="34">
        <v>355</v>
      </c>
      <c r="D360" s="19" t="s">
        <v>1</v>
      </c>
      <c r="E360" s="14">
        <v>282</v>
      </c>
      <c r="F360" s="15" t="s">
        <v>35</v>
      </c>
      <c r="G360" s="15"/>
      <c r="H360" s="30"/>
      <c r="I360" s="56"/>
      <c r="J360" s="1"/>
      <c r="K360" s="5"/>
      <c r="L360" s="2"/>
      <c r="M360" s="15"/>
      <c r="N360" s="61"/>
      <c r="O360" s="56"/>
      <c r="P360" s="1"/>
      <c r="Q360" s="5"/>
      <c r="R360" s="2">
        <f t="shared" si="627"/>
        <v>0.60815602836879434</v>
      </c>
      <c r="S360" s="1">
        <f t="shared" si="628"/>
        <v>0</v>
      </c>
      <c r="T360" s="1">
        <v>343</v>
      </c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5"/>
    </row>
    <row r="361" spans="1:35" x14ac:dyDescent="0.3">
      <c r="A361" s="40"/>
      <c r="B361" s="33"/>
      <c r="C361" s="34"/>
      <c r="D361" s="20" t="s">
        <v>2</v>
      </c>
      <c r="E361" s="16">
        <v>315</v>
      </c>
      <c r="F361" s="15">
        <v>1</v>
      </c>
      <c r="G361" s="15">
        <f>30+50</f>
        <v>80</v>
      </c>
      <c r="H361" s="30">
        <v>178</v>
      </c>
      <c r="I361" s="56">
        <v>-17</v>
      </c>
      <c r="J361" s="1">
        <f t="shared" ref="J361:J379" si="666">G361+I361</f>
        <v>63</v>
      </c>
      <c r="K361" s="5">
        <v>404</v>
      </c>
      <c r="L361" s="2">
        <v>1.5</v>
      </c>
      <c r="M361" s="15">
        <f>30.5+50</f>
        <v>80.5</v>
      </c>
      <c r="N361" s="61">
        <v>688</v>
      </c>
      <c r="O361" s="56"/>
      <c r="P361" s="1"/>
      <c r="Q361" s="5"/>
      <c r="R361" s="2">
        <f t="shared" si="627"/>
        <v>0.5444444444444444</v>
      </c>
      <c r="S361" s="1">
        <f t="shared" si="628"/>
        <v>-404</v>
      </c>
      <c r="T361" s="1">
        <v>343</v>
      </c>
      <c r="U361" s="1"/>
      <c r="V361" s="1"/>
      <c r="W361" s="1"/>
      <c r="X361" s="1"/>
      <c r="Y361" s="1"/>
      <c r="Z361" s="1"/>
      <c r="AA361" s="1"/>
      <c r="AB361" s="1"/>
      <c r="AC361" s="1">
        <f t="shared" ref="AC361" si="667">L361/I361</f>
        <v>-8.8235294117647065E-2</v>
      </c>
      <c r="AD361" s="1">
        <f t="shared" ref="AD361" si="668">ABS((AC361-1)/(AC361+1))</f>
        <v>1.193548387096774</v>
      </c>
      <c r="AE361" s="1">
        <f t="shared" ref="AE361" si="669">ABS(4/(AC361+(1/AC361)+2))</f>
        <v>0.42455775234131121</v>
      </c>
      <c r="AF361" s="1">
        <f t="shared" ref="AF361" si="670">ABS(1-ABS(AD361)^2)</f>
        <v>0.42455775234131066</v>
      </c>
      <c r="AG361" s="1"/>
      <c r="AH361" s="1"/>
      <c r="AI361" s="5"/>
    </row>
    <row r="362" spans="1:35" ht="15" thickBot="1" x14ac:dyDescent="0.35">
      <c r="A362" s="40"/>
      <c r="B362" s="35"/>
      <c r="C362" s="36"/>
      <c r="D362" s="21" t="s">
        <v>3</v>
      </c>
      <c r="E362" s="18">
        <v>355</v>
      </c>
      <c r="F362" s="15"/>
      <c r="G362" s="15"/>
      <c r="H362" s="30"/>
      <c r="I362" s="56"/>
      <c r="J362" s="1"/>
      <c r="K362" s="5"/>
      <c r="L362" s="2"/>
      <c r="M362" s="15"/>
      <c r="N362" s="61"/>
      <c r="O362" s="56"/>
      <c r="P362" s="1"/>
      <c r="Q362" s="5"/>
      <c r="R362" s="2">
        <f t="shared" si="627"/>
        <v>0.4830985915492958</v>
      </c>
      <c r="S362" s="1">
        <f t="shared" si="628"/>
        <v>0</v>
      </c>
      <c r="T362" s="1">
        <v>343</v>
      </c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5"/>
    </row>
    <row r="363" spans="1:35" x14ac:dyDescent="0.3">
      <c r="A363" s="40"/>
      <c r="B363" s="37" t="s">
        <v>1</v>
      </c>
      <c r="C363" s="38">
        <v>355</v>
      </c>
      <c r="D363" s="19" t="s">
        <v>1</v>
      </c>
      <c r="E363" s="14">
        <v>355</v>
      </c>
      <c r="F363" s="15" t="s">
        <v>35</v>
      </c>
      <c r="G363" s="15"/>
      <c r="H363" s="30"/>
      <c r="I363" s="56"/>
      <c r="J363" s="1"/>
      <c r="K363" s="5"/>
      <c r="L363" s="2"/>
      <c r="M363" s="15"/>
      <c r="N363" s="61"/>
      <c r="O363" s="56"/>
      <c r="P363" s="1"/>
      <c r="Q363" s="5"/>
      <c r="R363" s="2">
        <f t="shared" si="627"/>
        <v>0.4830985915492958</v>
      </c>
      <c r="S363" s="1">
        <f t="shared" si="628"/>
        <v>0</v>
      </c>
      <c r="T363" s="1">
        <v>343</v>
      </c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5"/>
    </row>
    <row r="364" spans="1:35" x14ac:dyDescent="0.3">
      <c r="A364" s="40"/>
      <c r="B364" s="33"/>
      <c r="C364" s="34"/>
      <c r="D364" s="20" t="s">
        <v>2</v>
      </c>
      <c r="E364" s="16">
        <v>400</v>
      </c>
      <c r="F364" s="15">
        <v>1</v>
      </c>
      <c r="G364" s="15">
        <f>30+50</f>
        <v>80</v>
      </c>
      <c r="H364" s="30">
        <v>179</v>
      </c>
      <c r="I364" s="56">
        <v>-12</v>
      </c>
      <c r="J364" s="1">
        <f t="shared" si="666"/>
        <v>68</v>
      </c>
      <c r="K364" s="5">
        <v>330</v>
      </c>
      <c r="L364" s="2">
        <v>2</v>
      </c>
      <c r="M364" s="15">
        <f>30+50</f>
        <v>80</v>
      </c>
      <c r="N364" s="61">
        <v>531</v>
      </c>
      <c r="O364" s="56">
        <v>-10.5</v>
      </c>
      <c r="P364" s="1">
        <f>M364+O364</f>
        <v>69.5</v>
      </c>
      <c r="Q364" s="5">
        <v>772</v>
      </c>
      <c r="R364" s="2">
        <f t="shared" si="627"/>
        <v>0.42875000000000002</v>
      </c>
      <c r="S364" s="1">
        <f t="shared" si="628"/>
        <v>442</v>
      </c>
      <c r="T364" s="1">
        <v>343</v>
      </c>
      <c r="U364" s="1"/>
      <c r="V364" s="1"/>
      <c r="W364" s="1"/>
      <c r="X364" s="1"/>
      <c r="Y364" s="1"/>
      <c r="Z364" s="1"/>
      <c r="AA364" s="1"/>
      <c r="AB364" s="1"/>
      <c r="AC364" s="1">
        <f t="shared" ref="AC364" si="671">L364/I364</f>
        <v>-0.16666666666666666</v>
      </c>
      <c r="AD364" s="1">
        <f t="shared" ref="AD364" si="672">ABS((AC364-1)/(AC364+1))</f>
        <v>1.4000000000000001</v>
      </c>
      <c r="AE364" s="1">
        <f t="shared" ref="AE364:AE415" si="673">ABS(4/(AC364+(1/AC364)+2))</f>
        <v>0.96</v>
      </c>
      <c r="AF364" s="1">
        <f t="shared" ref="AF364" si="674">ABS(1-ABS(AD364)^2)</f>
        <v>0.96000000000000041</v>
      </c>
      <c r="AG364" s="1"/>
      <c r="AH364" s="1"/>
      <c r="AI364" s="5"/>
    </row>
    <row r="365" spans="1:35" ht="15" thickBot="1" x14ac:dyDescent="0.35">
      <c r="A365" s="40"/>
      <c r="B365" s="33"/>
      <c r="C365" s="34"/>
      <c r="D365" s="21" t="s">
        <v>3</v>
      </c>
      <c r="E365" s="18">
        <v>447</v>
      </c>
      <c r="F365" s="15"/>
      <c r="G365" s="15"/>
      <c r="H365" s="30"/>
      <c r="I365" s="56"/>
      <c r="J365" s="1"/>
      <c r="K365" s="5"/>
      <c r="L365" s="2"/>
      <c r="M365" s="15"/>
      <c r="N365" s="61"/>
      <c r="O365" s="56"/>
      <c r="P365" s="1"/>
      <c r="Q365" s="5"/>
      <c r="R365" s="2">
        <f t="shared" si="627"/>
        <v>0.38366890380313201</v>
      </c>
      <c r="S365" s="1">
        <f t="shared" si="628"/>
        <v>0</v>
      </c>
      <c r="T365" s="1">
        <v>343</v>
      </c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5"/>
    </row>
    <row r="366" spans="1:35" x14ac:dyDescent="0.3">
      <c r="A366" s="40"/>
      <c r="B366" s="33" t="s">
        <v>2</v>
      </c>
      <c r="C366" s="34">
        <v>500</v>
      </c>
      <c r="D366" s="19" t="s">
        <v>1</v>
      </c>
      <c r="E366" s="14">
        <v>447</v>
      </c>
      <c r="F366" s="15" t="s">
        <v>35</v>
      </c>
      <c r="G366" s="15"/>
      <c r="H366" s="30"/>
      <c r="I366" s="56"/>
      <c r="J366" s="1"/>
      <c r="K366" s="5"/>
      <c r="L366" s="2"/>
      <c r="M366" s="15"/>
      <c r="N366" s="61"/>
      <c r="O366" s="56"/>
      <c r="P366" s="1"/>
      <c r="Q366" s="5"/>
      <c r="R366" s="2">
        <f t="shared" si="627"/>
        <v>0.38366890380313201</v>
      </c>
      <c r="S366" s="1">
        <f t="shared" si="628"/>
        <v>0</v>
      </c>
      <c r="T366" s="1">
        <v>343</v>
      </c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5"/>
    </row>
    <row r="367" spans="1:35" x14ac:dyDescent="0.3">
      <c r="A367" s="40"/>
      <c r="B367" s="33"/>
      <c r="C367" s="34"/>
      <c r="D367" s="20" t="s">
        <v>2</v>
      </c>
      <c r="E367" s="16">
        <v>500</v>
      </c>
      <c r="F367" s="15">
        <v>-5</v>
      </c>
      <c r="G367" s="15">
        <f>25+50</f>
        <v>75</v>
      </c>
      <c r="H367" s="30">
        <v>178</v>
      </c>
      <c r="I367" s="56">
        <v>-13.5</v>
      </c>
      <c r="J367" s="1">
        <f t="shared" si="666"/>
        <v>61.5</v>
      </c>
      <c r="K367" s="5">
        <v>306</v>
      </c>
      <c r="L367" s="2">
        <v>-4</v>
      </c>
      <c r="M367" s="15">
        <f>26+50</f>
        <v>76</v>
      </c>
      <c r="N367" s="61">
        <v>482</v>
      </c>
      <c r="O367" s="56">
        <v>-13</v>
      </c>
      <c r="P367" s="1">
        <f t="shared" ref="P367" si="675">M367+O367</f>
        <v>63</v>
      </c>
      <c r="Q367" s="5">
        <v>655</v>
      </c>
      <c r="R367" s="2">
        <f t="shared" si="627"/>
        <v>0.34300000000000003</v>
      </c>
      <c r="S367" s="1">
        <f t="shared" si="628"/>
        <v>349</v>
      </c>
      <c r="T367" s="1">
        <v>343</v>
      </c>
      <c r="U367" s="1"/>
      <c r="V367" s="1"/>
      <c r="W367" s="1"/>
      <c r="X367" s="1"/>
      <c r="Y367" s="1"/>
      <c r="Z367" s="1"/>
      <c r="AA367" s="1"/>
      <c r="AB367" s="1"/>
      <c r="AC367" s="1">
        <f t="shared" ref="AC367" si="676">L367/I367</f>
        <v>0.29629629629629628</v>
      </c>
      <c r="AD367" s="1">
        <f t="shared" ref="AD367:AD403" si="677">ABS((AC367-1)/(AC367+1))</f>
        <v>0.54285714285714293</v>
      </c>
      <c r="AE367" s="1">
        <f t="shared" ref="AE367:AE418" si="678">ABS(4/(AC367+(1/AC367)+2))</f>
        <v>0.70530612244897961</v>
      </c>
      <c r="AF367" s="1">
        <f t="shared" ref="AF367" si="679">ABS(1-ABS(AD367)^2)</f>
        <v>0.7053061224489795</v>
      </c>
      <c r="AG367" s="1"/>
      <c r="AH367" s="1"/>
      <c r="AI367" s="5"/>
    </row>
    <row r="368" spans="1:35" ht="15" thickBot="1" x14ac:dyDescent="0.35">
      <c r="A368" s="40"/>
      <c r="B368" s="33"/>
      <c r="C368" s="34"/>
      <c r="D368" s="21" t="s">
        <v>3</v>
      </c>
      <c r="E368" s="18">
        <v>562</v>
      </c>
      <c r="F368" s="15"/>
      <c r="G368" s="15"/>
      <c r="H368" s="30"/>
      <c r="I368" s="56"/>
      <c r="J368" s="1"/>
      <c r="K368" s="5"/>
      <c r="L368" s="2"/>
      <c r="M368" s="15"/>
      <c r="N368" s="61"/>
      <c r="O368" s="56"/>
      <c r="P368" s="1"/>
      <c r="Q368" s="5"/>
      <c r="R368" s="2">
        <f t="shared" si="627"/>
        <v>0.30516014234875444</v>
      </c>
      <c r="S368" s="1">
        <f t="shared" si="628"/>
        <v>0</v>
      </c>
      <c r="T368" s="1">
        <v>343</v>
      </c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5"/>
    </row>
    <row r="369" spans="1:35" x14ac:dyDescent="0.3">
      <c r="A369" s="40"/>
      <c r="B369" s="33" t="s">
        <v>3</v>
      </c>
      <c r="C369" s="34">
        <v>710</v>
      </c>
      <c r="D369" s="19" t="s">
        <v>1</v>
      </c>
      <c r="E369" s="14">
        <v>562</v>
      </c>
      <c r="F369" s="15" t="s">
        <v>35</v>
      </c>
      <c r="G369" s="15"/>
      <c r="H369" s="30"/>
      <c r="I369" s="56"/>
      <c r="J369" s="1"/>
      <c r="K369" s="5"/>
      <c r="L369" s="2"/>
      <c r="M369" s="15"/>
      <c r="N369" s="61"/>
      <c r="O369" s="56"/>
      <c r="P369" s="1"/>
      <c r="Q369" s="5"/>
      <c r="R369" s="2">
        <f t="shared" si="627"/>
        <v>0.30516014234875444</v>
      </c>
      <c r="S369" s="1">
        <f t="shared" si="628"/>
        <v>0</v>
      </c>
      <c r="T369" s="1">
        <v>343</v>
      </c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5"/>
    </row>
    <row r="370" spans="1:35" x14ac:dyDescent="0.3">
      <c r="A370" s="40"/>
      <c r="B370" s="33"/>
      <c r="C370" s="34"/>
      <c r="D370" s="20" t="s">
        <v>2</v>
      </c>
      <c r="E370" s="16">
        <v>630</v>
      </c>
      <c r="F370" s="15">
        <v>-5</v>
      </c>
      <c r="G370" s="15">
        <f>25+50</f>
        <v>75</v>
      </c>
      <c r="H370" s="30">
        <v>179</v>
      </c>
      <c r="I370" s="56">
        <v>-11.5</v>
      </c>
      <c r="J370" s="1">
        <f t="shared" si="666"/>
        <v>63.5</v>
      </c>
      <c r="K370" s="5">
        <v>280</v>
      </c>
      <c r="L370" s="2">
        <v>-4</v>
      </c>
      <c r="M370" s="15">
        <f>26+50</f>
        <v>76</v>
      </c>
      <c r="N370" s="61">
        <v>418</v>
      </c>
      <c r="O370" s="56">
        <v>-11.5</v>
      </c>
      <c r="P370" s="1">
        <f t="shared" ref="P370" si="680">M370+O370</f>
        <v>64.5</v>
      </c>
      <c r="Q370" s="5">
        <v>560</v>
      </c>
      <c r="R370" s="2">
        <f t="shared" si="627"/>
        <v>0.2722222222222222</v>
      </c>
      <c r="S370" s="1">
        <f t="shared" si="628"/>
        <v>280</v>
      </c>
      <c r="T370" s="1">
        <v>343</v>
      </c>
      <c r="U370" s="1"/>
      <c r="V370" s="1"/>
      <c r="W370" s="1"/>
      <c r="X370" s="1"/>
      <c r="Y370" s="1"/>
      <c r="Z370" s="1"/>
      <c r="AA370" s="1"/>
      <c r="AB370" s="1"/>
      <c r="AC370" s="1">
        <f t="shared" ref="AC370" si="681">L370/I370</f>
        <v>0.34782608695652173</v>
      </c>
      <c r="AD370" s="1">
        <f t="shared" ref="AD370:AD406" si="682">ABS((AC370-1)/(AC370+1))</f>
        <v>0.4838709677419355</v>
      </c>
      <c r="AE370" s="1">
        <f t="shared" ref="AE370:AE421" si="683">ABS(4/(AC370+(1/AC370)+2))</f>
        <v>0.76586888657648289</v>
      </c>
      <c r="AF370" s="1">
        <f t="shared" ref="AF370" si="684">ABS(1-ABS(AD370)^2)</f>
        <v>0.76586888657648278</v>
      </c>
      <c r="AG370" s="1"/>
      <c r="AH370" s="1"/>
      <c r="AI370" s="5"/>
    </row>
    <row r="371" spans="1:35" ht="15" thickBot="1" x14ac:dyDescent="0.35">
      <c r="A371" s="40"/>
      <c r="B371" s="35"/>
      <c r="C371" s="36"/>
      <c r="D371" s="21" t="s">
        <v>3</v>
      </c>
      <c r="E371" s="18">
        <v>708</v>
      </c>
      <c r="F371" s="15"/>
      <c r="G371" s="15"/>
      <c r="H371" s="30"/>
      <c r="I371" s="56"/>
      <c r="J371" s="1"/>
      <c r="K371" s="5"/>
      <c r="L371" s="2"/>
      <c r="M371" s="15"/>
      <c r="N371" s="61"/>
      <c r="O371" s="56"/>
      <c r="P371" s="1"/>
      <c r="Q371" s="5"/>
      <c r="R371" s="2">
        <f t="shared" si="627"/>
        <v>0.2422316384180791</v>
      </c>
      <c r="S371" s="1">
        <f t="shared" si="628"/>
        <v>0</v>
      </c>
      <c r="T371" s="1">
        <v>343</v>
      </c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5"/>
    </row>
    <row r="372" spans="1:35" x14ac:dyDescent="0.3">
      <c r="A372" s="40"/>
      <c r="B372" s="37" t="s">
        <v>1</v>
      </c>
      <c r="C372" s="38">
        <v>710</v>
      </c>
      <c r="D372" s="19" t="s">
        <v>1</v>
      </c>
      <c r="E372" s="14">
        <v>708</v>
      </c>
      <c r="F372" s="15" t="s">
        <v>35</v>
      </c>
      <c r="G372" s="15"/>
      <c r="H372" s="30"/>
      <c r="I372" s="56"/>
      <c r="J372" s="1"/>
      <c r="K372" s="5"/>
      <c r="L372" s="2"/>
      <c r="M372" s="15"/>
      <c r="N372" s="61"/>
      <c r="O372" s="56"/>
      <c r="P372" s="1"/>
      <c r="Q372" s="5"/>
      <c r="R372" s="2">
        <f t="shared" si="627"/>
        <v>0.2422316384180791</v>
      </c>
      <c r="S372" s="1">
        <f t="shared" si="628"/>
        <v>0</v>
      </c>
      <c r="T372" s="1">
        <v>343</v>
      </c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5"/>
    </row>
    <row r="373" spans="1:35" x14ac:dyDescent="0.3">
      <c r="A373" s="40"/>
      <c r="B373" s="33"/>
      <c r="C373" s="34"/>
      <c r="D373" s="20" t="s">
        <v>2</v>
      </c>
      <c r="E373" s="16">
        <v>800</v>
      </c>
      <c r="F373" s="15">
        <v>-5</v>
      </c>
      <c r="G373" s="15">
        <f>25+50</f>
        <v>75</v>
      </c>
      <c r="H373" s="30">
        <v>178</v>
      </c>
      <c r="I373" s="56">
        <v>-11</v>
      </c>
      <c r="J373" s="1">
        <f t="shared" si="666"/>
        <v>64</v>
      </c>
      <c r="K373" s="5">
        <v>263</v>
      </c>
      <c r="L373" s="2">
        <v>-4.5</v>
      </c>
      <c r="M373" s="15">
        <f>25.5+50</f>
        <v>75.5</v>
      </c>
      <c r="N373" s="61">
        <v>361</v>
      </c>
      <c r="O373" s="56">
        <v>-11</v>
      </c>
      <c r="P373" s="1">
        <f t="shared" ref="P373" si="685">M373+O373</f>
        <v>64.5</v>
      </c>
      <c r="Q373" s="5">
        <v>479</v>
      </c>
      <c r="R373" s="2">
        <f t="shared" si="627"/>
        <v>0.21437500000000001</v>
      </c>
      <c r="S373" s="1">
        <f t="shared" si="628"/>
        <v>216</v>
      </c>
      <c r="T373" s="1">
        <v>343</v>
      </c>
      <c r="U373" s="1"/>
      <c r="V373" s="1"/>
      <c r="W373" s="1"/>
      <c r="X373" s="1"/>
      <c r="Y373" s="1"/>
      <c r="Z373" s="1"/>
      <c r="AA373" s="1"/>
      <c r="AB373" s="1"/>
      <c r="AC373" s="1">
        <f t="shared" ref="AC373" si="686">L373/I373</f>
        <v>0.40909090909090912</v>
      </c>
      <c r="AD373" s="1">
        <f t="shared" ref="AD373:AD409" si="687">ABS((AC373-1)/(AC373+1))</f>
        <v>0.41935483870967732</v>
      </c>
      <c r="AE373" s="1">
        <f t="shared" ref="AE373:AE424" si="688">ABS(4/(AC373+(1/AC373)+2))</f>
        <v>0.8241415192507805</v>
      </c>
      <c r="AF373" s="1">
        <f t="shared" ref="AF373" si="689">ABS(1-ABS(AD373)^2)</f>
        <v>0.8241415192507805</v>
      </c>
      <c r="AG373" s="1"/>
      <c r="AH373" s="1"/>
      <c r="AI373" s="5"/>
    </row>
    <row r="374" spans="1:35" ht="15" thickBot="1" x14ac:dyDescent="0.35">
      <c r="A374" s="40"/>
      <c r="B374" s="33"/>
      <c r="C374" s="34"/>
      <c r="D374" s="21" t="s">
        <v>3</v>
      </c>
      <c r="E374" s="18">
        <v>891</v>
      </c>
      <c r="F374" s="15"/>
      <c r="G374" s="15"/>
      <c r="H374" s="30"/>
      <c r="I374" s="56"/>
      <c r="J374" s="1"/>
      <c r="K374" s="5"/>
      <c r="L374" s="2"/>
      <c r="M374" s="15"/>
      <c r="N374" s="61"/>
      <c r="O374" s="56"/>
      <c r="P374" s="1"/>
      <c r="Q374" s="5"/>
      <c r="R374" s="2">
        <f t="shared" si="627"/>
        <v>0.19248035914702583</v>
      </c>
      <c r="S374" s="1">
        <f t="shared" si="628"/>
        <v>0</v>
      </c>
      <c r="T374" s="1">
        <v>343</v>
      </c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5"/>
    </row>
    <row r="375" spans="1:35" x14ac:dyDescent="0.3">
      <c r="A375" s="40"/>
      <c r="B375" s="33" t="s">
        <v>2</v>
      </c>
      <c r="C375" s="34">
        <v>1000</v>
      </c>
      <c r="D375" s="19" t="s">
        <v>1</v>
      </c>
      <c r="E375" s="14">
        <v>891</v>
      </c>
      <c r="F375" s="15" t="s">
        <v>35</v>
      </c>
      <c r="G375" s="15"/>
      <c r="H375" s="30"/>
      <c r="I375" s="56"/>
      <c r="J375" s="1"/>
      <c r="K375" s="5"/>
      <c r="L375" s="2"/>
      <c r="M375" s="15"/>
      <c r="N375" s="61"/>
      <c r="O375" s="56"/>
      <c r="P375" s="1"/>
      <c r="Q375" s="5"/>
      <c r="R375" s="2">
        <f t="shared" si="627"/>
        <v>0.19248035914702583</v>
      </c>
      <c r="S375" s="1">
        <f t="shared" si="628"/>
        <v>0</v>
      </c>
      <c r="T375" s="1">
        <v>343</v>
      </c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5"/>
    </row>
    <row r="376" spans="1:35" x14ac:dyDescent="0.3">
      <c r="A376" s="40"/>
      <c r="B376" s="33"/>
      <c r="C376" s="34"/>
      <c r="D376" s="20" t="s">
        <v>2</v>
      </c>
      <c r="E376" s="16">
        <v>1000</v>
      </c>
      <c r="F376" s="15">
        <v>1</v>
      </c>
      <c r="G376" s="15">
        <f>30+50</f>
        <v>80</v>
      </c>
      <c r="H376" s="30">
        <v>179</v>
      </c>
      <c r="I376" s="56">
        <v>-5.5</v>
      </c>
      <c r="J376" s="1">
        <f t="shared" si="666"/>
        <v>74.5</v>
      </c>
      <c r="K376" s="5">
        <v>250</v>
      </c>
      <c r="L376" s="2">
        <v>1</v>
      </c>
      <c r="M376" s="15">
        <f>30+50</f>
        <v>80</v>
      </c>
      <c r="N376" s="61">
        <v>332</v>
      </c>
      <c r="O376" s="56">
        <v>-5.5</v>
      </c>
      <c r="P376" s="1">
        <f t="shared" ref="P376" si="690">M376+O376</f>
        <v>74.5</v>
      </c>
      <c r="Q376" s="5">
        <v>422</v>
      </c>
      <c r="R376" s="2">
        <f t="shared" si="627"/>
        <v>0.17150000000000001</v>
      </c>
      <c r="S376" s="1">
        <f t="shared" si="628"/>
        <v>172</v>
      </c>
      <c r="T376" s="1">
        <v>343</v>
      </c>
      <c r="U376" s="1"/>
      <c r="V376" s="1"/>
      <c r="W376" s="1"/>
      <c r="X376" s="1"/>
      <c r="Y376" s="1"/>
      <c r="Z376" s="1"/>
      <c r="AA376" s="1"/>
      <c r="AB376" s="1"/>
      <c r="AC376" s="1">
        <f t="shared" ref="AC376" si="691">L376/I376</f>
        <v>-0.18181818181818182</v>
      </c>
      <c r="AD376" s="1">
        <f t="shared" ref="AD376:AD412" si="692">ABS((AC376-1)/(AC376+1))</f>
        <v>1.4444444444444446</v>
      </c>
      <c r="AE376" s="1">
        <f t="shared" ref="AE376:AE427" si="693">ABS(4/(AC376+(1/AC376)+2))</f>
        <v>1.0864197530864197</v>
      </c>
      <c r="AF376" s="1">
        <f t="shared" ref="AF376" si="694">ABS(1-ABS(AD376)^2)</f>
        <v>1.0864197530864201</v>
      </c>
      <c r="AG376" s="1"/>
      <c r="AH376" s="1"/>
      <c r="AI376" s="5"/>
    </row>
    <row r="377" spans="1:35" ht="15" thickBot="1" x14ac:dyDescent="0.35">
      <c r="A377" s="40"/>
      <c r="B377" s="33"/>
      <c r="C377" s="34"/>
      <c r="D377" s="21" t="s">
        <v>3</v>
      </c>
      <c r="E377" s="18">
        <v>1122</v>
      </c>
      <c r="F377" s="15"/>
      <c r="G377" s="15"/>
      <c r="H377" s="30"/>
      <c r="I377" s="56"/>
      <c r="J377" s="1"/>
      <c r="K377" s="5"/>
      <c r="L377" s="2"/>
      <c r="M377" s="15"/>
      <c r="N377" s="61"/>
      <c r="O377" s="56"/>
      <c r="P377" s="1"/>
      <c r="Q377" s="5"/>
      <c r="R377" s="2">
        <f t="shared" si="627"/>
        <v>0.15285204991087345</v>
      </c>
      <c r="S377" s="1">
        <f t="shared" si="628"/>
        <v>0</v>
      </c>
      <c r="T377" s="1">
        <v>343</v>
      </c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5"/>
    </row>
    <row r="378" spans="1:35" x14ac:dyDescent="0.3">
      <c r="A378" s="40"/>
      <c r="B378" s="33" t="s">
        <v>3</v>
      </c>
      <c r="C378" s="34">
        <v>1420</v>
      </c>
      <c r="D378" s="13" t="s">
        <v>1</v>
      </c>
      <c r="E378" s="14">
        <v>1122</v>
      </c>
      <c r="F378" s="15" t="s">
        <v>35</v>
      </c>
      <c r="G378" s="15"/>
      <c r="H378" s="30"/>
      <c r="I378" s="56"/>
      <c r="J378" s="1"/>
      <c r="K378" s="5"/>
      <c r="L378" s="2"/>
      <c r="M378" s="15"/>
      <c r="N378" s="61"/>
      <c r="O378" s="56"/>
      <c r="P378" s="1"/>
      <c r="Q378" s="5"/>
      <c r="R378" s="2">
        <f t="shared" si="627"/>
        <v>0.15285204991087345</v>
      </c>
      <c r="S378" s="1">
        <f t="shared" si="628"/>
        <v>0</v>
      </c>
      <c r="T378" s="1">
        <v>343</v>
      </c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5"/>
    </row>
    <row r="379" spans="1:35" x14ac:dyDescent="0.3">
      <c r="A379" s="40"/>
      <c r="B379" s="33"/>
      <c r="C379" s="34"/>
      <c r="D379" s="15" t="s">
        <v>2</v>
      </c>
      <c r="E379" s="16">
        <v>1250</v>
      </c>
      <c r="F379" s="15">
        <v>-5</v>
      </c>
      <c r="G379" s="15">
        <f>25+50</f>
        <v>75</v>
      </c>
      <c r="H379" s="30">
        <v>179</v>
      </c>
      <c r="I379" s="56">
        <v>-10.5</v>
      </c>
      <c r="J379" s="1">
        <f t="shared" si="666"/>
        <v>64.5</v>
      </c>
      <c r="K379" s="5">
        <v>236</v>
      </c>
      <c r="L379" s="2">
        <v>-4.5</v>
      </c>
      <c r="M379" s="15">
        <f>25.5+50</f>
        <v>75.5</v>
      </c>
      <c r="N379" s="61">
        <v>309</v>
      </c>
      <c r="O379" s="56">
        <v>-10</v>
      </c>
      <c r="P379" s="1">
        <f t="shared" ref="P379" si="695">M379+O379</f>
        <v>65.5</v>
      </c>
      <c r="Q379" s="5">
        <v>375</v>
      </c>
      <c r="R379" s="2">
        <f t="shared" si="627"/>
        <v>0.13719999999999999</v>
      </c>
      <c r="S379" s="1">
        <f>Q379-K379</f>
        <v>139</v>
      </c>
      <c r="T379" s="1">
        <v>343</v>
      </c>
      <c r="U379" s="1"/>
      <c r="V379" s="1"/>
      <c r="W379" s="1"/>
      <c r="X379" s="1"/>
      <c r="Y379" s="1"/>
      <c r="Z379" s="1"/>
      <c r="AA379" s="1"/>
      <c r="AB379" s="1"/>
      <c r="AC379" s="1">
        <f>L379/I379</f>
        <v>0.42857142857142855</v>
      </c>
      <c r="AD379" s="1">
        <f t="shared" ref="AD379:AD415" si="696">ABS((AC379-1)/(AC379+1))</f>
        <v>0.39999999999999997</v>
      </c>
      <c r="AE379" s="1">
        <f t="shared" ref="AE379:AE430" si="697">ABS(4/(AC379+(1/AC379)+2))</f>
        <v>0.84</v>
      </c>
      <c r="AF379" s="1">
        <f t="shared" ref="AF379" si="698">ABS(1-ABS(AD379)^2)</f>
        <v>0.84000000000000008</v>
      </c>
      <c r="AG379" s="1"/>
      <c r="AH379" s="1"/>
      <c r="AI379" s="5"/>
    </row>
    <row r="380" spans="1:35" ht="15" thickBot="1" x14ac:dyDescent="0.35">
      <c r="A380" s="41"/>
      <c r="B380" s="35"/>
      <c r="C380" s="36"/>
      <c r="D380" s="17" t="s">
        <v>3</v>
      </c>
      <c r="E380" s="18">
        <v>1413</v>
      </c>
      <c r="F380" s="15"/>
      <c r="G380" s="15"/>
      <c r="H380" s="30"/>
      <c r="I380" s="56"/>
      <c r="J380" s="1"/>
      <c r="K380" s="5"/>
      <c r="L380" s="2"/>
      <c r="M380" s="15"/>
      <c r="N380" s="61"/>
      <c r="O380" s="56"/>
      <c r="P380" s="1"/>
      <c r="Q380" s="5"/>
      <c r="R380" s="2">
        <f t="shared" si="627"/>
        <v>0.1213729653220099</v>
      </c>
      <c r="S380" s="1">
        <f t="shared" si="628"/>
        <v>0</v>
      </c>
      <c r="T380" s="1">
        <v>343</v>
      </c>
      <c r="U380" s="24"/>
      <c r="V380" s="65"/>
      <c r="W380" s="65"/>
      <c r="X380" s="65"/>
      <c r="Y380" s="65"/>
      <c r="Z380" s="65"/>
      <c r="AA380" s="65"/>
      <c r="AB380" s="65"/>
      <c r="AC380" s="1"/>
      <c r="AD380" s="1"/>
      <c r="AE380" s="1"/>
      <c r="AF380" s="1"/>
      <c r="AG380" s="24"/>
      <c r="AH380" s="24"/>
      <c r="AI380" s="7"/>
    </row>
    <row r="381" spans="1:35" ht="14.4" customHeight="1" x14ac:dyDescent="0.3">
      <c r="A381" s="39" t="s">
        <v>31</v>
      </c>
      <c r="B381" s="37" t="s">
        <v>1</v>
      </c>
      <c r="C381" s="38">
        <v>11</v>
      </c>
      <c r="D381" s="13" t="s">
        <v>1</v>
      </c>
      <c r="E381" s="14">
        <v>11.2</v>
      </c>
      <c r="F381" s="15"/>
      <c r="G381" s="15"/>
      <c r="H381" s="30"/>
      <c r="I381" s="54"/>
      <c r="J381" s="12"/>
      <c r="K381" s="55"/>
      <c r="L381" s="12"/>
      <c r="M381" s="3"/>
      <c r="N381" s="60"/>
      <c r="O381" s="54"/>
      <c r="P381" s="3"/>
      <c r="Q381" s="55"/>
      <c r="R381" s="12">
        <f>(343/E381)/2</f>
        <v>15.312500000000002</v>
      </c>
      <c r="S381" s="3">
        <f>Q381-K381</f>
        <v>0</v>
      </c>
      <c r="T381" s="1">
        <v>343</v>
      </c>
      <c r="U381" s="23"/>
      <c r="V381" s="3"/>
      <c r="W381" s="3"/>
      <c r="X381" s="3"/>
      <c r="Y381" s="3"/>
      <c r="Z381" s="3"/>
      <c r="AA381" s="3"/>
      <c r="AB381" s="3"/>
      <c r="AC381" s="1"/>
      <c r="AD381" s="1"/>
      <c r="AE381" s="1"/>
      <c r="AF381" s="1"/>
      <c r="AG381" s="23"/>
      <c r="AH381" s="23"/>
      <c r="AI381" s="4"/>
    </row>
    <row r="382" spans="1:35" x14ac:dyDescent="0.3">
      <c r="A382" s="40"/>
      <c r="B382" s="33"/>
      <c r="C382" s="34"/>
      <c r="D382" s="15" t="s">
        <v>2</v>
      </c>
      <c r="E382" s="16">
        <v>12.5</v>
      </c>
      <c r="F382" s="15"/>
      <c r="G382" s="15"/>
      <c r="H382" s="30"/>
      <c r="I382" s="56"/>
      <c r="J382" s="2"/>
      <c r="K382" s="5"/>
      <c r="L382" s="2"/>
      <c r="M382" s="1"/>
      <c r="N382" s="61"/>
      <c r="O382" s="56"/>
      <c r="P382" s="1"/>
      <c r="Q382" s="5"/>
      <c r="R382" s="2">
        <f t="shared" ref="R382:R443" si="699">(343/E382)/2</f>
        <v>13.72</v>
      </c>
      <c r="S382" s="1">
        <f t="shared" ref="S382:S443" si="700">Q382-K382</f>
        <v>0</v>
      </c>
      <c r="T382" s="1">
        <v>343</v>
      </c>
      <c r="U382" s="1"/>
      <c r="V382" s="1"/>
      <c r="W382" s="1"/>
      <c r="X382" s="1"/>
      <c r="Y382" s="1"/>
      <c r="Z382" s="1"/>
      <c r="AA382" s="1"/>
      <c r="AB382" s="1"/>
      <c r="AC382" s="1" t="e">
        <f t="shared" ref="AC382" si="701">L382/I382</f>
        <v>#DIV/0!</v>
      </c>
      <c r="AD382" s="1" t="e">
        <f t="shared" ref="AD382:AD418" si="702">ABS((AC382-1)/(AC382+1))</f>
        <v>#DIV/0!</v>
      </c>
      <c r="AE382" s="1" t="e">
        <f t="shared" ref="AE382:AE433" si="703">ABS(4/(AC382+(1/AC382)+2))</f>
        <v>#DIV/0!</v>
      </c>
      <c r="AF382" s="1" t="e">
        <f t="shared" ref="AF382" si="704">ABS(1-ABS(AD382)^2)</f>
        <v>#DIV/0!</v>
      </c>
      <c r="AG382" s="1"/>
      <c r="AH382" s="1"/>
      <c r="AI382" s="5"/>
    </row>
    <row r="383" spans="1:35" ht="15" thickBot="1" x14ac:dyDescent="0.35">
      <c r="A383" s="40"/>
      <c r="B383" s="33"/>
      <c r="C383" s="34"/>
      <c r="D383" s="17" t="s">
        <v>3</v>
      </c>
      <c r="E383" s="18">
        <v>14.1</v>
      </c>
      <c r="F383" s="15"/>
      <c r="G383" s="15"/>
      <c r="H383" s="30"/>
      <c r="I383" s="56"/>
      <c r="J383" s="2"/>
      <c r="K383" s="5"/>
      <c r="L383" s="2"/>
      <c r="M383" s="1"/>
      <c r="N383" s="61"/>
      <c r="O383" s="56"/>
      <c r="P383" s="1"/>
      <c r="Q383" s="5"/>
      <c r="R383" s="2">
        <f t="shared" si="699"/>
        <v>12.163120567375886</v>
      </c>
      <c r="S383" s="1">
        <f t="shared" si="700"/>
        <v>0</v>
      </c>
      <c r="T383" s="1">
        <v>343</v>
      </c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5"/>
    </row>
    <row r="384" spans="1:35" x14ac:dyDescent="0.3">
      <c r="A384" s="40"/>
      <c r="B384" s="33" t="s">
        <v>2</v>
      </c>
      <c r="C384" s="34">
        <v>16</v>
      </c>
      <c r="D384" s="13" t="s">
        <v>1</v>
      </c>
      <c r="E384" s="14">
        <v>14.1</v>
      </c>
      <c r="F384" s="15"/>
      <c r="G384" s="15"/>
      <c r="H384" s="30"/>
      <c r="I384" s="56"/>
      <c r="J384" s="1"/>
      <c r="K384" s="5"/>
      <c r="L384" s="2"/>
      <c r="M384" s="1"/>
      <c r="N384" s="61"/>
      <c r="O384" s="56"/>
      <c r="P384" s="1"/>
      <c r="Q384" s="5"/>
      <c r="R384" s="2">
        <f t="shared" si="699"/>
        <v>12.163120567375886</v>
      </c>
      <c r="S384" s="1">
        <f t="shared" si="700"/>
        <v>0</v>
      </c>
      <c r="T384" s="1">
        <v>343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5"/>
    </row>
    <row r="385" spans="1:35" x14ac:dyDescent="0.3">
      <c r="A385" s="40"/>
      <c r="B385" s="33"/>
      <c r="C385" s="34"/>
      <c r="D385" s="15" t="s">
        <v>2</v>
      </c>
      <c r="E385" s="16">
        <v>16</v>
      </c>
      <c r="F385" s="15"/>
      <c r="G385" s="15"/>
      <c r="H385" s="30"/>
      <c r="I385" s="56"/>
      <c r="J385" s="1"/>
      <c r="K385" s="5"/>
      <c r="L385" s="2"/>
      <c r="M385" s="1"/>
      <c r="N385" s="61"/>
      <c r="O385" s="56"/>
      <c r="P385" s="1"/>
      <c r="Q385" s="5"/>
      <c r="R385" s="2">
        <f t="shared" si="699"/>
        <v>10.71875</v>
      </c>
      <c r="S385" s="1">
        <f t="shared" si="700"/>
        <v>0</v>
      </c>
      <c r="T385" s="1">
        <v>343</v>
      </c>
      <c r="U385" s="1"/>
      <c r="V385" s="1"/>
      <c r="W385" s="1"/>
      <c r="X385" s="1"/>
      <c r="Y385" s="1"/>
      <c r="Z385" s="1"/>
      <c r="AA385" s="1"/>
      <c r="AB385" s="1"/>
      <c r="AC385" s="1" t="e">
        <f t="shared" ref="AC385" si="705">L385/I385</f>
        <v>#DIV/0!</v>
      </c>
      <c r="AD385" s="1" t="e">
        <f t="shared" ref="AD385:AD421" si="706">ABS((AC385-1)/(AC385+1))</f>
        <v>#DIV/0!</v>
      </c>
      <c r="AE385" s="1" t="e">
        <f t="shared" ref="AE385:AE436" si="707">ABS(4/(AC385+(1/AC385)+2))</f>
        <v>#DIV/0!</v>
      </c>
      <c r="AF385" s="1" t="e">
        <f t="shared" ref="AF385" si="708">ABS(1-ABS(AD385)^2)</f>
        <v>#DIV/0!</v>
      </c>
      <c r="AG385" s="1"/>
      <c r="AH385" s="1"/>
      <c r="AI385" s="5"/>
    </row>
    <row r="386" spans="1:35" ht="15" thickBot="1" x14ac:dyDescent="0.35">
      <c r="A386" s="40"/>
      <c r="B386" s="33"/>
      <c r="C386" s="34"/>
      <c r="D386" s="17" t="s">
        <v>3</v>
      </c>
      <c r="E386" s="18">
        <v>17.8</v>
      </c>
      <c r="F386" s="15"/>
      <c r="G386" s="15"/>
      <c r="H386" s="30"/>
      <c r="I386" s="56"/>
      <c r="J386" s="1"/>
      <c r="K386" s="5"/>
      <c r="L386" s="2"/>
      <c r="M386" s="1"/>
      <c r="N386" s="61"/>
      <c r="O386" s="56"/>
      <c r="P386" s="1"/>
      <c r="Q386" s="5"/>
      <c r="R386" s="2">
        <f t="shared" si="699"/>
        <v>9.6348314606741567</v>
      </c>
      <c r="S386" s="1">
        <f t="shared" si="700"/>
        <v>0</v>
      </c>
      <c r="T386" s="1">
        <v>343</v>
      </c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5"/>
    </row>
    <row r="387" spans="1:35" x14ac:dyDescent="0.3">
      <c r="A387" s="40"/>
      <c r="B387" s="33" t="s">
        <v>3</v>
      </c>
      <c r="C387" s="34">
        <v>22</v>
      </c>
      <c r="D387" s="13" t="s">
        <v>1</v>
      </c>
      <c r="E387" s="14">
        <v>17.8</v>
      </c>
      <c r="F387" s="15"/>
      <c r="G387" s="15"/>
      <c r="H387" s="30"/>
      <c r="I387" s="56"/>
      <c r="J387" s="1"/>
      <c r="K387" s="5"/>
      <c r="L387" s="2"/>
      <c r="M387" s="1"/>
      <c r="N387" s="61"/>
      <c r="O387" s="56"/>
      <c r="P387" s="1"/>
      <c r="Q387" s="5"/>
      <c r="R387" s="2">
        <f t="shared" si="699"/>
        <v>9.6348314606741567</v>
      </c>
      <c r="S387" s="1">
        <f t="shared" si="700"/>
        <v>0</v>
      </c>
      <c r="T387" s="1">
        <v>343</v>
      </c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5"/>
    </row>
    <row r="388" spans="1:35" x14ac:dyDescent="0.3">
      <c r="A388" s="40"/>
      <c r="B388" s="33"/>
      <c r="C388" s="34"/>
      <c r="D388" s="15" t="s">
        <v>2</v>
      </c>
      <c r="E388" s="16">
        <v>20</v>
      </c>
      <c r="F388" s="15"/>
      <c r="G388" s="15"/>
      <c r="H388" s="30"/>
      <c r="I388" s="56"/>
      <c r="J388" s="1"/>
      <c r="K388" s="5"/>
      <c r="L388" s="2"/>
      <c r="M388" s="1"/>
      <c r="N388" s="61"/>
      <c r="O388" s="56"/>
      <c r="P388" s="1"/>
      <c r="Q388" s="5"/>
      <c r="R388" s="2">
        <f t="shared" si="699"/>
        <v>8.5749999999999993</v>
      </c>
      <c r="S388" s="1">
        <f t="shared" si="700"/>
        <v>0</v>
      </c>
      <c r="T388" s="1">
        <v>343</v>
      </c>
      <c r="U388" s="1"/>
      <c r="V388" s="1"/>
      <c r="W388" s="1"/>
      <c r="X388" s="1"/>
      <c r="Y388" s="1"/>
      <c r="Z388" s="1"/>
      <c r="AA388" s="1"/>
      <c r="AB388" s="1"/>
      <c r="AC388" s="1" t="e">
        <f t="shared" ref="AC388" si="709">L388/I388</f>
        <v>#DIV/0!</v>
      </c>
      <c r="AD388" s="1" t="e">
        <f t="shared" ref="AD388:AD424" si="710">ABS((AC388-1)/(AC388+1))</f>
        <v>#DIV/0!</v>
      </c>
      <c r="AE388" s="1" t="e">
        <f t="shared" ref="AE388:AE439" si="711">ABS(4/(AC388+(1/AC388)+2))</f>
        <v>#DIV/0!</v>
      </c>
      <c r="AF388" s="1" t="e">
        <f t="shared" ref="AF388" si="712">ABS(1-ABS(AD388)^2)</f>
        <v>#DIV/0!</v>
      </c>
      <c r="AG388" s="1"/>
      <c r="AH388" s="1"/>
      <c r="AI388" s="5"/>
    </row>
    <row r="389" spans="1:35" ht="15" thickBot="1" x14ac:dyDescent="0.35">
      <c r="A389" s="40"/>
      <c r="B389" s="35"/>
      <c r="C389" s="36"/>
      <c r="D389" s="17" t="s">
        <v>3</v>
      </c>
      <c r="E389" s="18">
        <v>22.4</v>
      </c>
      <c r="F389" s="15"/>
      <c r="G389" s="15"/>
      <c r="H389" s="30"/>
      <c r="I389" s="56"/>
      <c r="J389" s="1"/>
      <c r="K389" s="5"/>
      <c r="L389" s="2"/>
      <c r="M389" s="1"/>
      <c r="N389" s="61"/>
      <c r="O389" s="56"/>
      <c r="P389" s="1"/>
      <c r="Q389" s="5"/>
      <c r="R389" s="2">
        <f t="shared" si="699"/>
        <v>7.6562500000000009</v>
      </c>
      <c r="S389" s="1">
        <f t="shared" si="700"/>
        <v>0</v>
      </c>
      <c r="T389" s="1">
        <v>343</v>
      </c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5"/>
    </row>
    <row r="390" spans="1:35" x14ac:dyDescent="0.3">
      <c r="A390" s="40"/>
      <c r="B390" s="37" t="s">
        <v>1</v>
      </c>
      <c r="C390" s="38">
        <v>22</v>
      </c>
      <c r="D390" s="19" t="s">
        <v>1</v>
      </c>
      <c r="E390" s="14">
        <v>22.4</v>
      </c>
      <c r="F390" s="15"/>
      <c r="G390" s="15"/>
      <c r="H390" s="30"/>
      <c r="I390" s="56"/>
      <c r="J390" s="1"/>
      <c r="K390" s="5"/>
      <c r="L390" s="2"/>
      <c r="M390" s="1"/>
      <c r="N390" s="61"/>
      <c r="O390" s="56"/>
      <c r="P390" s="1"/>
      <c r="Q390" s="5"/>
      <c r="R390" s="2">
        <f t="shared" si="699"/>
        <v>7.6562500000000009</v>
      </c>
      <c r="S390" s="1">
        <f t="shared" si="700"/>
        <v>0</v>
      </c>
      <c r="T390" s="1">
        <v>343</v>
      </c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5"/>
    </row>
    <row r="391" spans="1:35" x14ac:dyDescent="0.3">
      <c r="A391" s="40"/>
      <c r="B391" s="33"/>
      <c r="C391" s="34"/>
      <c r="D391" s="20" t="s">
        <v>2</v>
      </c>
      <c r="E391" s="16">
        <v>25</v>
      </c>
      <c r="F391" s="15"/>
      <c r="G391" s="15"/>
      <c r="H391" s="30"/>
      <c r="I391" s="56"/>
      <c r="J391" s="1"/>
      <c r="K391" s="5"/>
      <c r="L391" s="2"/>
      <c r="M391" s="1"/>
      <c r="N391" s="61"/>
      <c r="O391" s="56"/>
      <c r="P391" s="1"/>
      <c r="Q391" s="5"/>
      <c r="R391" s="2">
        <f t="shared" si="699"/>
        <v>6.86</v>
      </c>
      <c r="S391" s="1">
        <f t="shared" si="700"/>
        <v>0</v>
      </c>
      <c r="T391" s="1">
        <v>343</v>
      </c>
      <c r="U391" s="1"/>
      <c r="V391" s="1"/>
      <c r="W391" s="1"/>
      <c r="X391" s="1"/>
      <c r="Y391" s="1"/>
      <c r="Z391" s="1"/>
      <c r="AA391" s="1"/>
      <c r="AB391" s="1"/>
      <c r="AC391" s="1" t="e">
        <f t="shared" ref="AC391" si="713">L391/I391</f>
        <v>#DIV/0!</v>
      </c>
      <c r="AD391" s="1" t="e">
        <f t="shared" ref="AD391" si="714">ABS((AC391-1)/(AC391+1))</f>
        <v>#DIV/0!</v>
      </c>
      <c r="AE391" s="1" t="e">
        <f t="shared" ref="AE391:AE442" si="715">ABS(4/(AC391+(1/AC391)+2))</f>
        <v>#DIV/0!</v>
      </c>
      <c r="AF391" s="1" t="e">
        <f t="shared" ref="AF391" si="716">ABS(1-ABS(AD391)^2)</f>
        <v>#DIV/0!</v>
      </c>
      <c r="AG391" s="1"/>
      <c r="AH391" s="1"/>
      <c r="AI391" s="5"/>
    </row>
    <row r="392" spans="1:35" ht="15" thickBot="1" x14ac:dyDescent="0.35">
      <c r="A392" s="40"/>
      <c r="B392" s="33"/>
      <c r="C392" s="34"/>
      <c r="D392" s="21" t="s">
        <v>3</v>
      </c>
      <c r="E392" s="18">
        <v>28.2</v>
      </c>
      <c r="F392" s="15"/>
      <c r="G392" s="15"/>
      <c r="H392" s="30"/>
      <c r="I392" s="56"/>
      <c r="J392" s="1"/>
      <c r="K392" s="5"/>
      <c r="L392" s="2"/>
      <c r="M392" s="1"/>
      <c r="N392" s="61"/>
      <c r="O392" s="56"/>
      <c r="P392" s="1"/>
      <c r="Q392" s="5"/>
      <c r="R392" s="2">
        <f t="shared" si="699"/>
        <v>6.081560283687943</v>
      </c>
      <c r="S392" s="1">
        <f t="shared" si="700"/>
        <v>0</v>
      </c>
      <c r="T392" s="1">
        <v>343</v>
      </c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5"/>
    </row>
    <row r="393" spans="1:35" x14ac:dyDescent="0.3">
      <c r="A393" s="40"/>
      <c r="B393" s="33" t="s">
        <v>2</v>
      </c>
      <c r="C393" s="34">
        <v>31.5</v>
      </c>
      <c r="D393" s="19" t="s">
        <v>1</v>
      </c>
      <c r="E393" s="14">
        <v>28.2</v>
      </c>
      <c r="F393" s="15"/>
      <c r="G393" s="15"/>
      <c r="H393" s="30"/>
      <c r="I393" s="56"/>
      <c r="J393" s="1"/>
      <c r="K393" s="5"/>
      <c r="L393" s="2"/>
      <c r="M393" s="1"/>
      <c r="N393" s="61"/>
      <c r="O393" s="56"/>
      <c r="P393" s="1"/>
      <c r="Q393" s="5"/>
      <c r="R393" s="2">
        <f t="shared" si="699"/>
        <v>6.081560283687943</v>
      </c>
      <c r="S393" s="1">
        <f t="shared" si="700"/>
        <v>0</v>
      </c>
      <c r="T393" s="1">
        <v>343</v>
      </c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5"/>
    </row>
    <row r="394" spans="1:35" x14ac:dyDescent="0.3">
      <c r="A394" s="40"/>
      <c r="B394" s="33"/>
      <c r="C394" s="34"/>
      <c r="D394" s="20" t="s">
        <v>2</v>
      </c>
      <c r="E394" s="16">
        <v>31.5</v>
      </c>
      <c r="F394" s="15"/>
      <c r="G394" s="15"/>
      <c r="H394" s="30"/>
      <c r="I394" s="56"/>
      <c r="J394" s="1"/>
      <c r="K394" s="5"/>
      <c r="L394" s="2"/>
      <c r="M394" s="1"/>
      <c r="N394" s="61"/>
      <c r="O394" s="56"/>
      <c r="P394" s="1"/>
      <c r="Q394" s="5"/>
      <c r="R394" s="2">
        <f t="shared" si="699"/>
        <v>5.4444444444444446</v>
      </c>
      <c r="S394" s="1">
        <f t="shared" si="700"/>
        <v>0</v>
      </c>
      <c r="T394" s="1">
        <v>343</v>
      </c>
      <c r="U394" s="1"/>
      <c r="V394" s="1"/>
      <c r="W394" s="1"/>
      <c r="X394" s="1"/>
      <c r="Y394" s="1"/>
      <c r="Z394" s="1"/>
      <c r="AA394" s="1"/>
      <c r="AB394" s="1"/>
      <c r="AC394" s="1" t="e">
        <f t="shared" ref="AC394" si="717">L394/I394</f>
        <v>#DIV/0!</v>
      </c>
      <c r="AD394" s="1" t="e">
        <f t="shared" ref="AD394" si="718">ABS((AC394-1)/(AC394+1))</f>
        <v>#DIV/0!</v>
      </c>
      <c r="AE394" s="1" t="e">
        <f t="shared" ref="AE394" si="719">ABS(4/(AC394+(1/AC394)+2))</f>
        <v>#DIV/0!</v>
      </c>
      <c r="AF394" s="1" t="e">
        <f t="shared" ref="AF394" si="720">ABS(1-ABS(AD394)^2)</f>
        <v>#DIV/0!</v>
      </c>
      <c r="AG394" s="1"/>
      <c r="AH394" s="1"/>
      <c r="AI394" s="5"/>
    </row>
    <row r="395" spans="1:35" ht="15" thickBot="1" x14ac:dyDescent="0.35">
      <c r="A395" s="40"/>
      <c r="B395" s="33"/>
      <c r="C395" s="34"/>
      <c r="D395" s="21" t="s">
        <v>3</v>
      </c>
      <c r="E395" s="18">
        <v>35.5</v>
      </c>
      <c r="F395" s="15"/>
      <c r="G395" s="15"/>
      <c r="H395" s="30"/>
      <c r="I395" s="56"/>
      <c r="J395" s="1"/>
      <c r="K395" s="5"/>
      <c r="L395" s="2"/>
      <c r="M395" s="1"/>
      <c r="N395" s="61"/>
      <c r="O395" s="56"/>
      <c r="P395" s="1"/>
      <c r="Q395" s="5"/>
      <c r="R395" s="2">
        <f t="shared" si="699"/>
        <v>4.830985915492958</v>
      </c>
      <c r="S395" s="1">
        <f t="shared" si="700"/>
        <v>0</v>
      </c>
      <c r="T395" s="1">
        <v>343</v>
      </c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5"/>
    </row>
    <row r="396" spans="1:35" x14ac:dyDescent="0.3">
      <c r="A396" s="40"/>
      <c r="B396" s="33" t="s">
        <v>3</v>
      </c>
      <c r="C396" s="34">
        <v>44</v>
      </c>
      <c r="D396" s="19" t="s">
        <v>1</v>
      </c>
      <c r="E396" s="14">
        <v>35.5</v>
      </c>
      <c r="F396" s="15"/>
      <c r="G396" s="15"/>
      <c r="H396" s="30"/>
      <c r="I396" s="56"/>
      <c r="J396" s="1"/>
      <c r="K396" s="5"/>
      <c r="L396" s="2"/>
      <c r="M396" s="1"/>
      <c r="N396" s="61"/>
      <c r="O396" s="56"/>
      <c r="P396" s="1"/>
      <c r="Q396" s="5"/>
      <c r="R396" s="2">
        <f t="shared" si="699"/>
        <v>4.830985915492958</v>
      </c>
      <c r="S396" s="1">
        <f t="shared" si="700"/>
        <v>0</v>
      </c>
      <c r="T396" s="1">
        <v>343</v>
      </c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5"/>
    </row>
    <row r="397" spans="1:35" x14ac:dyDescent="0.3">
      <c r="A397" s="40"/>
      <c r="B397" s="33"/>
      <c r="C397" s="34"/>
      <c r="D397" s="20" t="s">
        <v>2</v>
      </c>
      <c r="E397" s="16">
        <v>40</v>
      </c>
      <c r="F397" s="15"/>
      <c r="G397" s="15"/>
      <c r="H397" s="30"/>
      <c r="I397" s="56"/>
      <c r="J397" s="1"/>
      <c r="K397" s="5"/>
      <c r="L397" s="2"/>
      <c r="M397" s="1"/>
      <c r="N397" s="61"/>
      <c r="O397" s="56"/>
      <c r="P397" s="1"/>
      <c r="Q397" s="5"/>
      <c r="R397" s="2">
        <f t="shared" si="699"/>
        <v>4.2874999999999996</v>
      </c>
      <c r="S397" s="1">
        <f t="shared" si="700"/>
        <v>0</v>
      </c>
      <c r="T397" s="1">
        <v>343</v>
      </c>
      <c r="U397" s="1"/>
      <c r="V397" s="1"/>
      <c r="W397" s="1"/>
      <c r="X397" s="1"/>
      <c r="Y397" s="1"/>
      <c r="Z397" s="1"/>
      <c r="AA397" s="1"/>
      <c r="AB397" s="1"/>
      <c r="AC397" s="1" t="e">
        <f t="shared" ref="AC397" si="721">L397/I397</f>
        <v>#DIV/0!</v>
      </c>
      <c r="AD397" s="1" t="e">
        <f t="shared" ref="AD397" si="722">ABS((AC397-1)/(AC397+1))</f>
        <v>#DIV/0!</v>
      </c>
      <c r="AE397" s="1" t="e">
        <f t="shared" ref="AE397" si="723">ABS(4/(AC397+(1/AC397)+2))</f>
        <v>#DIV/0!</v>
      </c>
      <c r="AF397" s="1" t="e">
        <f t="shared" ref="AF397" si="724">ABS(1-ABS(AD397)^2)</f>
        <v>#DIV/0!</v>
      </c>
      <c r="AG397" s="1"/>
      <c r="AH397" s="1"/>
      <c r="AI397" s="5"/>
    </row>
    <row r="398" spans="1:35" ht="15" thickBot="1" x14ac:dyDescent="0.35">
      <c r="A398" s="40"/>
      <c r="B398" s="35"/>
      <c r="C398" s="36"/>
      <c r="D398" s="21" t="s">
        <v>3</v>
      </c>
      <c r="E398" s="18">
        <v>44.7</v>
      </c>
      <c r="F398" s="15"/>
      <c r="G398" s="15"/>
      <c r="H398" s="30"/>
      <c r="I398" s="56"/>
      <c r="J398" s="1"/>
      <c r="K398" s="5"/>
      <c r="L398" s="2"/>
      <c r="M398" s="1"/>
      <c r="N398" s="61"/>
      <c r="O398" s="56"/>
      <c r="P398" s="1"/>
      <c r="Q398" s="5"/>
      <c r="R398" s="2">
        <f t="shared" si="699"/>
        <v>3.8366890380313197</v>
      </c>
      <c r="S398" s="1">
        <f t="shared" si="700"/>
        <v>0</v>
      </c>
      <c r="T398" s="1">
        <v>343</v>
      </c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5"/>
    </row>
    <row r="399" spans="1:35" x14ac:dyDescent="0.3">
      <c r="A399" s="40"/>
      <c r="B399" s="37" t="s">
        <v>1</v>
      </c>
      <c r="C399" s="38">
        <v>44</v>
      </c>
      <c r="D399" s="19" t="s">
        <v>1</v>
      </c>
      <c r="E399" s="14">
        <v>44.7</v>
      </c>
      <c r="F399" s="15"/>
      <c r="G399" s="15"/>
      <c r="H399" s="30"/>
      <c r="I399" s="56"/>
      <c r="J399" s="1"/>
      <c r="K399" s="5"/>
      <c r="L399" s="2"/>
      <c r="M399" s="1"/>
      <c r="N399" s="61"/>
      <c r="O399" s="56"/>
      <c r="P399" s="1"/>
      <c r="Q399" s="5"/>
      <c r="R399" s="2">
        <f t="shared" si="699"/>
        <v>3.8366890380313197</v>
      </c>
      <c r="S399" s="1">
        <f t="shared" si="700"/>
        <v>0</v>
      </c>
      <c r="T399" s="1">
        <v>343</v>
      </c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5"/>
    </row>
    <row r="400" spans="1:35" x14ac:dyDescent="0.3">
      <c r="A400" s="40"/>
      <c r="B400" s="33"/>
      <c r="C400" s="34"/>
      <c r="D400" s="20" t="s">
        <v>2</v>
      </c>
      <c r="E400" s="16">
        <v>50</v>
      </c>
      <c r="F400" s="15"/>
      <c r="G400" s="15"/>
      <c r="H400" s="30"/>
      <c r="I400" s="56"/>
      <c r="J400" s="1"/>
      <c r="K400" s="5"/>
      <c r="L400" s="2"/>
      <c r="M400" s="1"/>
      <c r="N400" s="61"/>
      <c r="O400" s="56"/>
      <c r="P400" s="1"/>
      <c r="Q400" s="5"/>
      <c r="R400" s="2">
        <f t="shared" si="699"/>
        <v>3.43</v>
      </c>
      <c r="S400" s="1">
        <f t="shared" si="700"/>
        <v>0</v>
      </c>
      <c r="T400" s="1">
        <v>343</v>
      </c>
      <c r="U400" s="1"/>
      <c r="V400" s="1"/>
      <c r="W400" s="1"/>
      <c r="X400" s="1"/>
      <c r="Y400" s="1"/>
      <c r="Z400" s="1"/>
      <c r="AA400" s="1"/>
      <c r="AB400" s="1"/>
      <c r="AC400" s="1" t="e">
        <f t="shared" ref="AC400" si="725">L400/I400</f>
        <v>#DIV/0!</v>
      </c>
      <c r="AD400" s="1" t="e">
        <f t="shared" ref="AD400" si="726">ABS((AC400-1)/(AC400+1))</f>
        <v>#DIV/0!</v>
      </c>
      <c r="AE400" s="1" t="e">
        <f t="shared" ref="AE400" si="727">ABS(4/(AC400+(1/AC400)+2))</f>
        <v>#DIV/0!</v>
      </c>
      <c r="AF400" s="1" t="e">
        <f t="shared" ref="AF400" si="728">ABS(1-ABS(AD400)^2)</f>
        <v>#DIV/0!</v>
      </c>
      <c r="AG400" s="1"/>
      <c r="AH400" s="1"/>
      <c r="AI400" s="5"/>
    </row>
    <row r="401" spans="1:35" ht="15" thickBot="1" x14ac:dyDescent="0.35">
      <c r="A401" s="40"/>
      <c r="B401" s="33"/>
      <c r="C401" s="34"/>
      <c r="D401" s="21" t="s">
        <v>3</v>
      </c>
      <c r="E401" s="18">
        <v>56.2</v>
      </c>
      <c r="F401" s="15"/>
      <c r="G401" s="15"/>
      <c r="H401" s="30"/>
      <c r="I401" s="56"/>
      <c r="J401" s="1"/>
      <c r="K401" s="5"/>
      <c r="L401" s="2"/>
      <c r="M401" s="1"/>
      <c r="N401" s="61"/>
      <c r="O401" s="56"/>
      <c r="P401" s="1"/>
      <c r="Q401" s="5"/>
      <c r="R401" s="2">
        <f t="shared" si="699"/>
        <v>3.0516014234875444</v>
      </c>
      <c r="S401" s="1">
        <f t="shared" si="700"/>
        <v>0</v>
      </c>
      <c r="T401" s="1">
        <v>343</v>
      </c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5"/>
    </row>
    <row r="402" spans="1:35" x14ac:dyDescent="0.3">
      <c r="A402" s="40"/>
      <c r="B402" s="33" t="s">
        <v>2</v>
      </c>
      <c r="C402" s="34">
        <v>63</v>
      </c>
      <c r="D402" s="19" t="s">
        <v>1</v>
      </c>
      <c r="E402" s="14">
        <v>56.2</v>
      </c>
      <c r="F402" s="15"/>
      <c r="G402" s="15"/>
      <c r="H402" s="30"/>
      <c r="I402" s="56"/>
      <c r="J402" s="1"/>
      <c r="K402" s="5"/>
      <c r="L402" s="2"/>
      <c r="M402" s="1"/>
      <c r="N402" s="61"/>
      <c r="O402" s="56"/>
      <c r="P402" s="1"/>
      <c r="Q402" s="5"/>
      <c r="R402" s="2">
        <f t="shared" si="699"/>
        <v>3.0516014234875444</v>
      </c>
      <c r="S402" s="1">
        <f t="shared" si="700"/>
        <v>0</v>
      </c>
      <c r="T402" s="1">
        <v>343</v>
      </c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5"/>
    </row>
    <row r="403" spans="1:35" x14ac:dyDescent="0.3">
      <c r="A403" s="40"/>
      <c r="B403" s="33"/>
      <c r="C403" s="34"/>
      <c r="D403" s="20" t="s">
        <v>2</v>
      </c>
      <c r="E403" s="16">
        <v>63</v>
      </c>
      <c r="F403" s="15"/>
      <c r="G403" s="15"/>
      <c r="H403" s="30"/>
      <c r="I403" s="56"/>
      <c r="J403" s="1"/>
      <c r="K403" s="5"/>
      <c r="L403" s="2"/>
      <c r="M403" s="1"/>
      <c r="N403" s="61"/>
      <c r="O403" s="56"/>
      <c r="P403" s="1"/>
      <c r="Q403" s="5"/>
      <c r="R403" s="2">
        <f t="shared" si="699"/>
        <v>2.7222222222222223</v>
      </c>
      <c r="S403" s="1">
        <f t="shared" si="700"/>
        <v>0</v>
      </c>
      <c r="T403" s="1">
        <v>343</v>
      </c>
      <c r="U403" s="1"/>
      <c r="V403" s="1"/>
      <c r="W403" s="1"/>
      <c r="X403" s="1"/>
      <c r="Y403" s="1"/>
      <c r="Z403" s="1"/>
      <c r="AA403" s="1"/>
      <c r="AB403" s="1"/>
      <c r="AC403" s="1" t="e">
        <f t="shared" ref="AC403" si="729">L403/I403</f>
        <v>#DIV/0!</v>
      </c>
      <c r="AD403" s="1" t="e">
        <f t="shared" si="677"/>
        <v>#DIV/0!</v>
      </c>
      <c r="AE403" s="1" t="e">
        <f t="shared" ref="AE403" si="730">ABS(4/(AC403+(1/AC403)+2))</f>
        <v>#DIV/0!</v>
      </c>
      <c r="AF403" s="1" t="e">
        <f t="shared" ref="AF403" si="731">ABS(1-ABS(AD403)^2)</f>
        <v>#DIV/0!</v>
      </c>
      <c r="AG403" s="1"/>
      <c r="AH403" s="1"/>
      <c r="AI403" s="5"/>
    </row>
    <row r="404" spans="1:35" ht="15" thickBot="1" x14ac:dyDescent="0.35">
      <c r="A404" s="40"/>
      <c r="B404" s="33"/>
      <c r="C404" s="34"/>
      <c r="D404" s="21" t="s">
        <v>3</v>
      </c>
      <c r="E404" s="18">
        <v>70.8</v>
      </c>
      <c r="F404" s="15"/>
      <c r="G404" s="15"/>
      <c r="H404" s="30"/>
      <c r="I404" s="56"/>
      <c r="J404" s="1"/>
      <c r="K404" s="5"/>
      <c r="L404" s="2"/>
      <c r="M404" s="1"/>
      <c r="N404" s="61"/>
      <c r="O404" s="56"/>
      <c r="P404" s="1"/>
      <c r="Q404" s="5"/>
      <c r="R404" s="2">
        <f t="shared" si="699"/>
        <v>2.4223163841807911</v>
      </c>
      <c r="S404" s="1">
        <f t="shared" si="700"/>
        <v>0</v>
      </c>
      <c r="T404" s="1">
        <v>343</v>
      </c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5"/>
    </row>
    <row r="405" spans="1:35" x14ac:dyDescent="0.3">
      <c r="A405" s="40"/>
      <c r="B405" s="33" t="s">
        <v>3</v>
      </c>
      <c r="C405" s="34">
        <v>88</v>
      </c>
      <c r="D405" s="19" t="s">
        <v>1</v>
      </c>
      <c r="E405" s="14">
        <v>70.8</v>
      </c>
      <c r="F405" s="15"/>
      <c r="G405" s="15"/>
      <c r="H405" s="30"/>
      <c r="I405" s="56"/>
      <c r="J405" s="1"/>
      <c r="K405" s="5"/>
      <c r="L405" s="2"/>
      <c r="M405" s="1"/>
      <c r="N405" s="61"/>
      <c r="O405" s="56"/>
      <c r="P405" s="1"/>
      <c r="Q405" s="5"/>
      <c r="R405" s="2">
        <f t="shared" si="699"/>
        <v>2.4223163841807911</v>
      </c>
      <c r="S405" s="1">
        <f t="shared" si="700"/>
        <v>0</v>
      </c>
      <c r="T405" s="1">
        <v>343</v>
      </c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5"/>
    </row>
    <row r="406" spans="1:35" x14ac:dyDescent="0.3">
      <c r="A406" s="40"/>
      <c r="B406" s="33"/>
      <c r="C406" s="34"/>
      <c r="D406" s="20" t="s">
        <v>2</v>
      </c>
      <c r="E406" s="16">
        <v>80</v>
      </c>
      <c r="F406" s="15"/>
      <c r="G406" s="15"/>
      <c r="H406" s="30"/>
      <c r="I406" s="56"/>
      <c r="J406" s="1"/>
      <c r="K406" s="5"/>
      <c r="L406" s="2"/>
      <c r="M406" s="1"/>
      <c r="N406" s="61"/>
      <c r="O406" s="56"/>
      <c r="P406" s="1"/>
      <c r="Q406" s="5"/>
      <c r="R406" s="2">
        <f t="shared" si="699"/>
        <v>2.1437499999999998</v>
      </c>
      <c r="S406" s="1">
        <f t="shared" si="700"/>
        <v>0</v>
      </c>
      <c r="T406" s="1">
        <v>343</v>
      </c>
      <c r="U406" s="1"/>
      <c r="V406" s="1"/>
      <c r="W406" s="1"/>
      <c r="X406" s="1"/>
      <c r="Y406" s="1"/>
      <c r="Z406" s="1"/>
      <c r="AA406" s="1"/>
      <c r="AB406" s="1"/>
      <c r="AC406" s="1" t="e">
        <f t="shared" ref="AC406" si="732">L406/I406</f>
        <v>#DIV/0!</v>
      </c>
      <c r="AD406" s="1" t="e">
        <f t="shared" si="682"/>
        <v>#DIV/0!</v>
      </c>
      <c r="AE406" s="1" t="e">
        <f t="shared" ref="AE406" si="733">ABS(4/(AC406+(1/AC406)+2))</f>
        <v>#DIV/0!</v>
      </c>
      <c r="AF406" s="1" t="e">
        <f t="shared" ref="AF406" si="734">ABS(1-ABS(AD406)^2)</f>
        <v>#DIV/0!</v>
      </c>
      <c r="AG406" s="1"/>
      <c r="AH406" s="1"/>
      <c r="AI406" s="5"/>
    </row>
    <row r="407" spans="1:35" ht="15" thickBot="1" x14ac:dyDescent="0.35">
      <c r="A407" s="40"/>
      <c r="B407" s="35"/>
      <c r="C407" s="36"/>
      <c r="D407" s="21" t="s">
        <v>3</v>
      </c>
      <c r="E407" s="18">
        <v>89.1</v>
      </c>
      <c r="F407" s="15"/>
      <c r="G407" s="15"/>
      <c r="H407" s="30"/>
      <c r="I407" s="56"/>
      <c r="J407" s="1"/>
      <c r="K407" s="5"/>
      <c r="L407" s="2"/>
      <c r="M407" s="1"/>
      <c r="N407" s="61"/>
      <c r="O407" s="56"/>
      <c r="P407" s="1"/>
      <c r="Q407" s="5"/>
      <c r="R407" s="2">
        <f t="shared" si="699"/>
        <v>1.9248035914702584</v>
      </c>
      <c r="S407" s="1">
        <f t="shared" si="700"/>
        <v>0</v>
      </c>
      <c r="T407" s="1">
        <v>343</v>
      </c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5"/>
    </row>
    <row r="408" spans="1:35" x14ac:dyDescent="0.3">
      <c r="A408" s="40"/>
      <c r="B408" s="37" t="s">
        <v>1</v>
      </c>
      <c r="C408" s="38">
        <v>88</v>
      </c>
      <c r="D408" s="19" t="s">
        <v>1</v>
      </c>
      <c r="E408" s="14">
        <v>89.1</v>
      </c>
      <c r="F408" s="15"/>
      <c r="G408" s="15"/>
      <c r="H408" s="30"/>
      <c r="I408" s="56"/>
      <c r="J408" s="1"/>
      <c r="K408" s="5"/>
      <c r="L408" s="2"/>
      <c r="M408" s="1"/>
      <c r="N408" s="61"/>
      <c r="O408" s="56"/>
      <c r="P408" s="1"/>
      <c r="Q408" s="5"/>
      <c r="R408" s="2">
        <f t="shared" si="699"/>
        <v>1.9248035914702584</v>
      </c>
      <c r="S408" s="1">
        <f t="shared" si="700"/>
        <v>0</v>
      </c>
      <c r="T408" s="1">
        <v>343</v>
      </c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5"/>
    </row>
    <row r="409" spans="1:35" x14ac:dyDescent="0.3">
      <c r="A409" s="40"/>
      <c r="B409" s="33"/>
      <c r="C409" s="34"/>
      <c r="D409" s="20" t="s">
        <v>2</v>
      </c>
      <c r="E409" s="16">
        <v>100</v>
      </c>
      <c r="F409" s="15"/>
      <c r="G409" s="15"/>
      <c r="H409" s="30"/>
      <c r="I409" s="56"/>
      <c r="J409" s="1"/>
      <c r="K409" s="5"/>
      <c r="L409" s="2"/>
      <c r="M409" s="1"/>
      <c r="N409" s="61"/>
      <c r="O409" s="56"/>
      <c r="P409" s="1"/>
      <c r="Q409" s="5"/>
      <c r="R409" s="2">
        <f t="shared" si="699"/>
        <v>1.7150000000000001</v>
      </c>
      <c r="S409" s="1">
        <f t="shared" si="700"/>
        <v>0</v>
      </c>
      <c r="T409" s="1">
        <v>343</v>
      </c>
      <c r="U409" s="1"/>
      <c r="V409" s="1"/>
      <c r="W409" s="1"/>
      <c r="X409" s="1"/>
      <c r="Y409" s="1"/>
      <c r="Z409" s="1"/>
      <c r="AA409" s="1"/>
      <c r="AB409" s="1"/>
      <c r="AC409" s="1" t="e">
        <f t="shared" ref="AC409" si="735">L409/I409</f>
        <v>#DIV/0!</v>
      </c>
      <c r="AD409" s="1" t="e">
        <f t="shared" si="687"/>
        <v>#DIV/0!</v>
      </c>
      <c r="AE409" s="1" t="e">
        <f t="shared" ref="AE409" si="736">ABS(4/(AC409+(1/AC409)+2))</f>
        <v>#DIV/0!</v>
      </c>
      <c r="AF409" s="1" t="e">
        <f t="shared" ref="AF409" si="737">ABS(1-ABS(AD409)^2)</f>
        <v>#DIV/0!</v>
      </c>
      <c r="AG409" s="1"/>
      <c r="AH409" s="1"/>
      <c r="AI409" s="5"/>
    </row>
    <row r="410" spans="1:35" ht="15" thickBot="1" x14ac:dyDescent="0.35">
      <c r="A410" s="40"/>
      <c r="B410" s="33"/>
      <c r="C410" s="34"/>
      <c r="D410" s="21" t="s">
        <v>3</v>
      </c>
      <c r="E410" s="18">
        <v>112</v>
      </c>
      <c r="F410" s="15"/>
      <c r="G410" s="15"/>
      <c r="H410" s="30"/>
      <c r="I410" s="56"/>
      <c r="J410" s="1"/>
      <c r="K410" s="5"/>
      <c r="L410" s="2"/>
      <c r="M410" s="1"/>
      <c r="N410" s="61"/>
      <c r="O410" s="56"/>
      <c r="P410" s="1"/>
      <c r="Q410" s="5"/>
      <c r="R410" s="2">
        <f t="shared" si="699"/>
        <v>1.53125</v>
      </c>
      <c r="S410" s="1">
        <f t="shared" si="700"/>
        <v>0</v>
      </c>
      <c r="T410" s="1">
        <v>343</v>
      </c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5"/>
    </row>
    <row r="411" spans="1:35" x14ac:dyDescent="0.3">
      <c r="A411" s="40"/>
      <c r="B411" s="33" t="s">
        <v>2</v>
      </c>
      <c r="C411" s="34">
        <v>125</v>
      </c>
      <c r="D411" s="19" t="s">
        <v>1</v>
      </c>
      <c r="E411" s="14">
        <v>112</v>
      </c>
      <c r="F411" s="15" t="s">
        <v>34</v>
      </c>
      <c r="G411" s="15"/>
      <c r="H411" s="30"/>
      <c r="I411" s="56"/>
      <c r="J411" s="1"/>
      <c r="K411" s="5"/>
      <c r="L411" s="2"/>
      <c r="M411" s="1"/>
      <c r="N411" s="61"/>
      <c r="O411" s="56"/>
      <c r="P411" s="1"/>
      <c r="Q411" s="5"/>
      <c r="R411" s="2">
        <f t="shared" si="699"/>
        <v>1.53125</v>
      </c>
      <c r="S411" s="1">
        <f t="shared" si="700"/>
        <v>0</v>
      </c>
      <c r="T411" s="1">
        <v>343</v>
      </c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5"/>
    </row>
    <row r="412" spans="1:35" x14ac:dyDescent="0.3">
      <c r="A412" s="40"/>
      <c r="B412" s="33"/>
      <c r="C412" s="34"/>
      <c r="D412" s="20" t="s">
        <v>2</v>
      </c>
      <c r="E412" s="16">
        <v>125</v>
      </c>
      <c r="F412" s="15">
        <v>1</v>
      </c>
      <c r="G412" s="15">
        <f>30+40</f>
        <v>70</v>
      </c>
      <c r="H412" s="30">
        <v>182</v>
      </c>
      <c r="I412" s="56">
        <v>-18</v>
      </c>
      <c r="J412" s="1">
        <f t="shared" ref="J412" si="738">G412+I412</f>
        <v>52</v>
      </c>
      <c r="K412" s="5">
        <v>819</v>
      </c>
      <c r="L412" s="2"/>
      <c r="M412" s="1"/>
      <c r="N412" s="61"/>
      <c r="O412" s="56"/>
      <c r="P412" s="1"/>
      <c r="Q412" s="5"/>
      <c r="R412" s="2">
        <f t="shared" si="699"/>
        <v>1.3720000000000001</v>
      </c>
      <c r="S412" s="1">
        <f t="shared" si="700"/>
        <v>-819</v>
      </c>
      <c r="T412" s="1">
        <v>343</v>
      </c>
      <c r="U412" s="1"/>
      <c r="V412" s="1"/>
      <c r="W412" s="1"/>
      <c r="X412" s="1"/>
      <c r="Y412" s="1"/>
      <c r="Z412" s="1"/>
      <c r="AA412" s="1"/>
      <c r="AB412" s="1"/>
      <c r="AC412" s="1">
        <f t="shared" ref="AC412" si="739">L412/I412</f>
        <v>0</v>
      </c>
      <c r="AD412" s="1">
        <f t="shared" si="692"/>
        <v>1</v>
      </c>
      <c r="AE412" s="1" t="e">
        <f t="shared" ref="AE412" si="740">ABS(4/(AC412+(1/AC412)+2))</f>
        <v>#DIV/0!</v>
      </c>
      <c r="AF412" s="1">
        <f t="shared" ref="AF412" si="741">ABS(1-ABS(AD412)^2)</f>
        <v>0</v>
      </c>
      <c r="AG412" s="1"/>
      <c r="AH412" s="1"/>
      <c r="AI412" s="5"/>
    </row>
    <row r="413" spans="1:35" ht="15" thickBot="1" x14ac:dyDescent="0.35">
      <c r="A413" s="40"/>
      <c r="B413" s="33"/>
      <c r="C413" s="34"/>
      <c r="D413" s="21" t="s">
        <v>3</v>
      </c>
      <c r="E413" s="18">
        <v>141</v>
      </c>
      <c r="F413" s="15"/>
      <c r="G413" s="15"/>
      <c r="H413" s="30"/>
      <c r="I413" s="56"/>
      <c r="J413" s="1"/>
      <c r="K413" s="5"/>
      <c r="L413" s="2"/>
      <c r="M413" s="1"/>
      <c r="N413" s="61"/>
      <c r="O413" s="56"/>
      <c r="P413" s="1"/>
      <c r="Q413" s="5"/>
      <c r="R413" s="2">
        <f t="shared" si="699"/>
        <v>1.2163120567375887</v>
      </c>
      <c r="S413" s="1">
        <f t="shared" si="700"/>
        <v>0</v>
      </c>
      <c r="T413" s="1">
        <v>343</v>
      </c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5"/>
    </row>
    <row r="414" spans="1:35" x14ac:dyDescent="0.3">
      <c r="A414" s="40"/>
      <c r="B414" s="33" t="s">
        <v>3</v>
      </c>
      <c r="C414" s="34">
        <v>177</v>
      </c>
      <c r="D414" s="19" t="s">
        <v>1</v>
      </c>
      <c r="E414" s="14">
        <v>141</v>
      </c>
      <c r="F414" s="15" t="s">
        <v>34</v>
      </c>
      <c r="G414" s="15"/>
      <c r="H414" s="30"/>
      <c r="I414" s="56"/>
      <c r="J414" s="1"/>
      <c r="K414" s="5"/>
      <c r="L414" s="2"/>
      <c r="M414" s="1"/>
      <c r="N414" s="61"/>
      <c r="O414" s="56"/>
      <c r="P414" s="1"/>
      <c r="Q414" s="5"/>
      <c r="R414" s="2">
        <f t="shared" si="699"/>
        <v>1.2163120567375887</v>
      </c>
      <c r="S414" s="1">
        <f t="shared" si="700"/>
        <v>0</v>
      </c>
      <c r="T414" s="1">
        <v>343</v>
      </c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5"/>
    </row>
    <row r="415" spans="1:35" x14ac:dyDescent="0.3">
      <c r="A415" s="40"/>
      <c r="B415" s="33"/>
      <c r="C415" s="34"/>
      <c r="D415" s="20" t="s">
        <v>2</v>
      </c>
      <c r="E415" s="16">
        <v>160</v>
      </c>
      <c r="F415" s="15">
        <v>1</v>
      </c>
      <c r="G415" s="15">
        <f>30+40</f>
        <v>70</v>
      </c>
      <c r="H415" s="30">
        <v>176</v>
      </c>
      <c r="I415" s="56">
        <v>-20</v>
      </c>
      <c r="J415" s="1">
        <f t="shared" ref="J415" si="742">G415+I415</f>
        <v>50</v>
      </c>
      <c r="K415" s="5">
        <v>669</v>
      </c>
      <c r="L415" s="2"/>
      <c r="M415" s="1"/>
      <c r="N415" s="61"/>
      <c r="O415" s="56"/>
      <c r="P415" s="1"/>
      <c r="Q415" s="5"/>
      <c r="R415" s="2">
        <f t="shared" si="699"/>
        <v>1.0718749999999999</v>
      </c>
      <c r="S415" s="1">
        <f t="shared" si="700"/>
        <v>-669</v>
      </c>
      <c r="T415" s="1">
        <v>343</v>
      </c>
      <c r="U415" s="1"/>
      <c r="V415" s="1"/>
      <c r="W415" s="1"/>
      <c r="X415" s="1"/>
      <c r="Y415" s="1"/>
      <c r="Z415" s="1"/>
      <c r="AA415" s="1"/>
      <c r="AB415" s="1"/>
      <c r="AC415" s="1">
        <f t="shared" ref="AC415" si="743">L415/I415</f>
        <v>0</v>
      </c>
      <c r="AD415" s="1">
        <f t="shared" si="696"/>
        <v>1</v>
      </c>
      <c r="AE415" s="1" t="e">
        <f t="shared" si="673"/>
        <v>#DIV/0!</v>
      </c>
      <c r="AF415" s="1">
        <f t="shared" ref="AF415" si="744">ABS(1-ABS(AD415)^2)</f>
        <v>0</v>
      </c>
      <c r="AG415" s="1"/>
      <c r="AH415" s="1"/>
      <c r="AI415" s="5"/>
    </row>
    <row r="416" spans="1:35" ht="15" thickBot="1" x14ac:dyDescent="0.35">
      <c r="A416" s="40"/>
      <c r="B416" s="35"/>
      <c r="C416" s="36"/>
      <c r="D416" s="21" t="s">
        <v>3</v>
      </c>
      <c r="E416" s="18">
        <v>178</v>
      </c>
      <c r="F416" s="15"/>
      <c r="G416" s="15"/>
      <c r="H416" s="30"/>
      <c r="I416" s="56"/>
      <c r="J416" s="1"/>
      <c r="K416" s="5"/>
      <c r="L416" s="2"/>
      <c r="M416" s="1"/>
      <c r="N416" s="61"/>
      <c r="O416" s="56"/>
      <c r="P416" s="1"/>
      <c r="Q416" s="5"/>
      <c r="R416" s="2">
        <f t="shared" si="699"/>
        <v>0.9634831460674157</v>
      </c>
      <c r="S416" s="1">
        <f t="shared" si="700"/>
        <v>0</v>
      </c>
      <c r="T416" s="1">
        <v>343</v>
      </c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5"/>
    </row>
    <row r="417" spans="1:35" x14ac:dyDescent="0.3">
      <c r="A417" s="40"/>
      <c r="B417" s="37" t="s">
        <v>1</v>
      </c>
      <c r="C417" s="38">
        <v>177</v>
      </c>
      <c r="D417" s="19" t="s">
        <v>1</v>
      </c>
      <c r="E417" s="14">
        <v>178</v>
      </c>
      <c r="F417" s="15" t="s">
        <v>34</v>
      </c>
      <c r="G417" s="15"/>
      <c r="H417" s="30"/>
      <c r="I417" s="56"/>
      <c r="J417" s="1"/>
      <c r="K417" s="5"/>
      <c r="L417" s="2"/>
      <c r="M417" s="1"/>
      <c r="N417" s="61"/>
      <c r="O417" s="56"/>
      <c r="P417" s="1"/>
      <c r="Q417" s="5"/>
      <c r="R417" s="2">
        <f t="shared" si="699"/>
        <v>0.9634831460674157</v>
      </c>
      <c r="S417" s="1">
        <f t="shared" si="700"/>
        <v>0</v>
      </c>
      <c r="T417" s="1">
        <v>343</v>
      </c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5"/>
    </row>
    <row r="418" spans="1:35" x14ac:dyDescent="0.3">
      <c r="A418" s="40"/>
      <c r="B418" s="33"/>
      <c r="C418" s="34"/>
      <c r="D418" s="20" t="s">
        <v>2</v>
      </c>
      <c r="E418" s="16">
        <v>200</v>
      </c>
      <c r="F418" s="15">
        <v>1</v>
      </c>
      <c r="G418" s="15">
        <f>30+40</f>
        <v>70</v>
      </c>
      <c r="H418" s="30">
        <v>176</v>
      </c>
      <c r="I418" s="56">
        <v>-23.5</v>
      </c>
      <c r="J418" s="1">
        <f t="shared" ref="J418" si="745">G418+I418</f>
        <v>46.5</v>
      </c>
      <c r="K418" s="5">
        <v>554</v>
      </c>
      <c r="L418" s="2"/>
      <c r="M418" s="1"/>
      <c r="N418" s="61"/>
      <c r="O418" s="56"/>
      <c r="P418" s="1"/>
      <c r="Q418" s="5"/>
      <c r="R418" s="2">
        <f t="shared" si="699"/>
        <v>0.85750000000000004</v>
      </c>
      <c r="S418" s="1">
        <f t="shared" si="700"/>
        <v>-554</v>
      </c>
      <c r="T418" s="1">
        <v>343</v>
      </c>
      <c r="U418" s="1"/>
      <c r="V418" s="1"/>
      <c r="W418" s="1"/>
      <c r="X418" s="1"/>
      <c r="Y418" s="1"/>
      <c r="Z418" s="1"/>
      <c r="AA418" s="1"/>
      <c r="AB418" s="1"/>
      <c r="AC418" s="1">
        <f t="shared" ref="AC418" si="746">L418/I418</f>
        <v>0</v>
      </c>
      <c r="AD418" s="1">
        <f t="shared" si="702"/>
        <v>1</v>
      </c>
      <c r="AE418" s="1" t="e">
        <f t="shared" si="678"/>
        <v>#DIV/0!</v>
      </c>
      <c r="AF418" s="1">
        <f t="shared" ref="AF418" si="747">ABS(1-ABS(AD418)^2)</f>
        <v>0</v>
      </c>
      <c r="AG418" s="1"/>
      <c r="AH418" s="1"/>
      <c r="AI418" s="5"/>
    </row>
    <row r="419" spans="1:35" ht="15" thickBot="1" x14ac:dyDescent="0.35">
      <c r="A419" s="40"/>
      <c r="B419" s="33"/>
      <c r="C419" s="34"/>
      <c r="D419" s="21" t="s">
        <v>3</v>
      </c>
      <c r="E419" s="18">
        <v>224</v>
      </c>
      <c r="F419" s="15"/>
      <c r="G419" s="15"/>
      <c r="H419" s="30"/>
      <c r="I419" s="56"/>
      <c r="J419" s="1"/>
      <c r="K419" s="5"/>
      <c r="L419" s="2"/>
      <c r="M419" s="1"/>
      <c r="N419" s="61"/>
      <c r="O419" s="56"/>
      <c r="P419" s="1"/>
      <c r="Q419" s="5"/>
      <c r="R419" s="2">
        <f t="shared" si="699"/>
        <v>0.765625</v>
      </c>
      <c r="S419" s="1">
        <f t="shared" si="700"/>
        <v>0</v>
      </c>
      <c r="T419" s="1">
        <v>343</v>
      </c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5"/>
    </row>
    <row r="420" spans="1:35" x14ac:dyDescent="0.3">
      <c r="A420" s="40"/>
      <c r="B420" s="33" t="s">
        <v>2</v>
      </c>
      <c r="C420" s="34">
        <v>250</v>
      </c>
      <c r="D420" s="19" t="s">
        <v>1</v>
      </c>
      <c r="E420" s="14">
        <v>224</v>
      </c>
      <c r="F420" s="15" t="s">
        <v>34</v>
      </c>
      <c r="G420" s="15"/>
      <c r="H420" s="30"/>
      <c r="I420" s="56"/>
      <c r="J420" s="1"/>
      <c r="K420" s="5"/>
      <c r="L420" s="2"/>
      <c r="M420" s="1"/>
      <c r="N420" s="61"/>
      <c r="O420" s="56"/>
      <c r="P420" s="1"/>
      <c r="Q420" s="5"/>
      <c r="R420" s="2">
        <f t="shared" si="699"/>
        <v>0.765625</v>
      </c>
      <c r="S420" s="1">
        <f t="shared" si="700"/>
        <v>0</v>
      </c>
      <c r="T420" s="1">
        <v>343</v>
      </c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5"/>
    </row>
    <row r="421" spans="1:35" x14ac:dyDescent="0.3">
      <c r="A421" s="40"/>
      <c r="B421" s="33"/>
      <c r="C421" s="34"/>
      <c r="D421" s="20" t="s">
        <v>2</v>
      </c>
      <c r="E421" s="16">
        <v>250</v>
      </c>
      <c r="F421" s="15">
        <v>1</v>
      </c>
      <c r="G421" s="15">
        <f>30+40</f>
        <v>70</v>
      </c>
      <c r="H421" s="30">
        <v>176</v>
      </c>
      <c r="I421" s="56">
        <v>-25</v>
      </c>
      <c r="J421" s="1">
        <f t="shared" ref="J421" si="748">G421+I421</f>
        <v>45</v>
      </c>
      <c r="K421" s="5">
        <v>466</v>
      </c>
      <c r="L421" s="2">
        <v>1</v>
      </c>
      <c r="M421" s="1">
        <f>30+40</f>
        <v>70</v>
      </c>
      <c r="N421" s="61">
        <v>814</v>
      </c>
      <c r="O421" s="56"/>
      <c r="P421" s="1"/>
      <c r="Q421" s="5"/>
      <c r="R421" s="2">
        <f t="shared" si="699"/>
        <v>0.68600000000000005</v>
      </c>
      <c r="S421" s="1">
        <f t="shared" si="700"/>
        <v>-466</v>
      </c>
      <c r="T421" s="1">
        <v>343</v>
      </c>
      <c r="U421" s="1"/>
      <c r="V421" s="1"/>
      <c r="W421" s="1"/>
      <c r="X421" s="1"/>
      <c r="Y421" s="1"/>
      <c r="Z421" s="1"/>
      <c r="AA421" s="1"/>
      <c r="AB421" s="1"/>
      <c r="AC421" s="1">
        <f t="shared" ref="AC421" si="749">L421/I421</f>
        <v>-0.04</v>
      </c>
      <c r="AD421" s="1">
        <f t="shared" si="706"/>
        <v>1.0833333333333335</v>
      </c>
      <c r="AE421" s="1">
        <f t="shared" si="683"/>
        <v>0.1736111111111111</v>
      </c>
      <c r="AF421" s="1">
        <f t="shared" ref="AF421" si="750">ABS(1-ABS(AD421)^2)</f>
        <v>0.17361111111111138</v>
      </c>
      <c r="AG421" s="1"/>
      <c r="AH421" s="1"/>
      <c r="AI421" s="5"/>
    </row>
    <row r="422" spans="1:35" ht="15" thickBot="1" x14ac:dyDescent="0.35">
      <c r="A422" s="40"/>
      <c r="B422" s="33"/>
      <c r="C422" s="34"/>
      <c r="D422" s="21" t="s">
        <v>3</v>
      </c>
      <c r="E422" s="18">
        <v>282</v>
      </c>
      <c r="F422" s="15"/>
      <c r="G422" s="15"/>
      <c r="H422" s="30"/>
      <c r="I422" s="56"/>
      <c r="J422" s="1"/>
      <c r="K422" s="5"/>
      <c r="L422" s="2"/>
      <c r="M422" s="1"/>
      <c r="N422" s="61"/>
      <c r="O422" s="56"/>
      <c r="P422" s="1"/>
      <c r="Q422" s="5"/>
      <c r="R422" s="2">
        <f t="shared" si="699"/>
        <v>0.60815602836879434</v>
      </c>
      <c r="S422" s="1">
        <f t="shared" si="700"/>
        <v>0</v>
      </c>
      <c r="T422" s="1">
        <v>343</v>
      </c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5"/>
    </row>
    <row r="423" spans="1:35" x14ac:dyDescent="0.3">
      <c r="A423" s="40"/>
      <c r="B423" s="33" t="s">
        <v>3</v>
      </c>
      <c r="C423" s="34">
        <v>355</v>
      </c>
      <c r="D423" s="19" t="s">
        <v>1</v>
      </c>
      <c r="E423" s="14">
        <v>282</v>
      </c>
      <c r="F423" s="15" t="s">
        <v>35</v>
      </c>
      <c r="G423" s="15"/>
      <c r="H423" s="30"/>
      <c r="I423" s="56"/>
      <c r="J423" s="1"/>
      <c r="K423" s="5"/>
      <c r="L423" s="2"/>
      <c r="M423" s="1"/>
      <c r="N423" s="61"/>
      <c r="O423" s="56"/>
      <c r="P423" s="1"/>
      <c r="Q423" s="5"/>
      <c r="R423" s="2">
        <f t="shared" si="699"/>
        <v>0.60815602836879434</v>
      </c>
      <c r="S423" s="1">
        <f t="shared" si="700"/>
        <v>0</v>
      </c>
      <c r="T423" s="1">
        <v>343</v>
      </c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5"/>
    </row>
    <row r="424" spans="1:35" x14ac:dyDescent="0.3">
      <c r="A424" s="40"/>
      <c r="B424" s="33"/>
      <c r="C424" s="34"/>
      <c r="D424" s="20" t="s">
        <v>2</v>
      </c>
      <c r="E424" s="16">
        <v>315</v>
      </c>
      <c r="F424" s="15">
        <v>1</v>
      </c>
      <c r="G424" s="15">
        <f>30+50</f>
        <v>80</v>
      </c>
      <c r="H424" s="30">
        <v>176</v>
      </c>
      <c r="I424" s="56">
        <v>-26.5</v>
      </c>
      <c r="J424" s="1">
        <f t="shared" ref="J424:J442" si="751">G424+I424</f>
        <v>53.5</v>
      </c>
      <c r="K424" s="5">
        <v>393</v>
      </c>
      <c r="L424" s="2">
        <v>1.5</v>
      </c>
      <c r="M424" s="1">
        <f>30.5+50</f>
        <v>80.5</v>
      </c>
      <c r="N424" s="61">
        <v>675</v>
      </c>
      <c r="O424" s="56"/>
      <c r="P424" s="1"/>
      <c r="Q424" s="5"/>
      <c r="R424" s="2">
        <f t="shared" si="699"/>
        <v>0.5444444444444444</v>
      </c>
      <c r="S424" s="1">
        <f t="shared" si="700"/>
        <v>-393</v>
      </c>
      <c r="T424" s="1">
        <v>343</v>
      </c>
      <c r="U424" s="1"/>
      <c r="V424" s="1"/>
      <c r="W424" s="1"/>
      <c r="X424" s="1"/>
      <c r="Y424" s="1"/>
      <c r="Z424" s="1"/>
      <c r="AA424" s="1"/>
      <c r="AB424" s="1"/>
      <c r="AC424" s="1">
        <f t="shared" ref="AC424" si="752">L424/I424</f>
        <v>-5.6603773584905662E-2</v>
      </c>
      <c r="AD424" s="1">
        <f t="shared" si="710"/>
        <v>1.1199999999999999</v>
      </c>
      <c r="AE424" s="1">
        <f t="shared" si="688"/>
        <v>0.25439999999999996</v>
      </c>
      <c r="AF424" s="1">
        <f t="shared" ref="AF424" si="753">ABS(1-ABS(AD424)^2)</f>
        <v>0.25439999999999974</v>
      </c>
      <c r="AG424" s="1"/>
      <c r="AH424" s="1"/>
      <c r="AI424" s="5"/>
    </row>
    <row r="425" spans="1:35" ht="15" thickBot="1" x14ac:dyDescent="0.35">
      <c r="A425" s="40"/>
      <c r="B425" s="35"/>
      <c r="C425" s="36"/>
      <c r="D425" s="21" t="s">
        <v>3</v>
      </c>
      <c r="E425" s="18">
        <v>355</v>
      </c>
      <c r="F425" s="15"/>
      <c r="G425" s="15"/>
      <c r="H425" s="30"/>
      <c r="I425" s="56"/>
      <c r="J425" s="1"/>
      <c r="K425" s="5"/>
      <c r="L425" s="2"/>
      <c r="M425" s="1"/>
      <c r="N425" s="61"/>
      <c r="O425" s="56"/>
      <c r="P425" s="1"/>
      <c r="Q425" s="5"/>
      <c r="R425" s="2">
        <f t="shared" si="699"/>
        <v>0.4830985915492958</v>
      </c>
      <c r="S425" s="1">
        <f t="shared" si="700"/>
        <v>0</v>
      </c>
      <c r="T425" s="1">
        <v>343</v>
      </c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5"/>
    </row>
    <row r="426" spans="1:35" x14ac:dyDescent="0.3">
      <c r="A426" s="40"/>
      <c r="B426" s="37" t="s">
        <v>1</v>
      </c>
      <c r="C426" s="38">
        <v>355</v>
      </c>
      <c r="D426" s="19" t="s">
        <v>1</v>
      </c>
      <c r="E426" s="14">
        <v>355</v>
      </c>
      <c r="F426" s="15" t="s">
        <v>34</v>
      </c>
      <c r="G426" s="15"/>
      <c r="H426" s="30"/>
      <c r="I426" s="56"/>
      <c r="J426" s="1"/>
      <c r="K426" s="5"/>
      <c r="L426" s="2"/>
      <c r="M426" s="1"/>
      <c r="N426" s="61"/>
      <c r="O426" s="56"/>
      <c r="P426" s="1"/>
      <c r="Q426" s="5"/>
      <c r="R426" s="2">
        <f t="shared" si="699"/>
        <v>0.4830985915492958</v>
      </c>
      <c r="S426" s="1">
        <f t="shared" si="700"/>
        <v>0</v>
      </c>
      <c r="T426" s="1">
        <v>343</v>
      </c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5"/>
    </row>
    <row r="427" spans="1:35" x14ac:dyDescent="0.3">
      <c r="A427" s="40"/>
      <c r="B427" s="33"/>
      <c r="C427" s="34"/>
      <c r="D427" s="20" t="s">
        <v>2</v>
      </c>
      <c r="E427" s="16">
        <v>400</v>
      </c>
      <c r="F427" s="15">
        <v>1</v>
      </c>
      <c r="G427" s="15">
        <f>30+40</f>
        <v>70</v>
      </c>
      <c r="H427" s="30">
        <v>176</v>
      </c>
      <c r="I427" s="56">
        <v>-25.5</v>
      </c>
      <c r="J427" s="1">
        <f t="shared" si="751"/>
        <v>44.5</v>
      </c>
      <c r="K427" s="5">
        <v>335</v>
      </c>
      <c r="L427" s="2">
        <v>2</v>
      </c>
      <c r="M427" s="1">
        <f>31+40</f>
        <v>71</v>
      </c>
      <c r="N427" s="61">
        <v>556</v>
      </c>
      <c r="O427" s="56">
        <v>-20</v>
      </c>
      <c r="P427" s="1">
        <f>M427+O427</f>
        <v>51</v>
      </c>
      <c r="Q427" s="5">
        <v>772</v>
      </c>
      <c r="R427" s="2">
        <f t="shared" si="699"/>
        <v>0.42875000000000002</v>
      </c>
      <c r="S427" s="1">
        <f t="shared" si="700"/>
        <v>437</v>
      </c>
      <c r="T427" s="1">
        <v>343</v>
      </c>
      <c r="U427" s="1"/>
      <c r="V427" s="1"/>
      <c r="W427" s="1"/>
      <c r="X427" s="1"/>
      <c r="Y427" s="1"/>
      <c r="Z427" s="1"/>
      <c r="AA427" s="1"/>
      <c r="AB427" s="1"/>
      <c r="AC427" s="1">
        <f t="shared" ref="AC427" si="754">L427/I427</f>
        <v>-7.8431372549019607E-2</v>
      </c>
      <c r="AD427" s="1">
        <f t="shared" ref="AD427" si="755">ABS((AC427-1)/(AC427+1))</f>
        <v>1.1702127659574466</v>
      </c>
      <c r="AE427" s="1">
        <f t="shared" si="693"/>
        <v>0.36939791760977819</v>
      </c>
      <c r="AF427" s="1">
        <f t="shared" ref="AF427" si="756">ABS(1-ABS(AD427)^2)</f>
        <v>0.36939791760977769</v>
      </c>
      <c r="AG427" s="1"/>
      <c r="AH427" s="1"/>
      <c r="AI427" s="5"/>
    </row>
    <row r="428" spans="1:35" ht="15" thickBot="1" x14ac:dyDescent="0.35">
      <c r="A428" s="40"/>
      <c r="B428" s="33"/>
      <c r="C428" s="34"/>
      <c r="D428" s="21" t="s">
        <v>3</v>
      </c>
      <c r="E428" s="18">
        <v>447</v>
      </c>
      <c r="F428" s="15"/>
      <c r="G428" s="15"/>
      <c r="H428" s="30"/>
      <c r="I428" s="56"/>
      <c r="J428" s="1"/>
      <c r="K428" s="5"/>
      <c r="L428" s="2"/>
      <c r="M428" s="1"/>
      <c r="N428" s="61"/>
      <c r="O428" s="56"/>
      <c r="P428" s="1"/>
      <c r="Q428" s="5"/>
      <c r="R428" s="2">
        <f t="shared" si="699"/>
        <v>0.38366890380313201</v>
      </c>
      <c r="S428" s="1">
        <f t="shared" si="700"/>
        <v>0</v>
      </c>
      <c r="T428" s="1">
        <v>343</v>
      </c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5"/>
    </row>
    <row r="429" spans="1:35" x14ac:dyDescent="0.3">
      <c r="A429" s="40"/>
      <c r="B429" s="33" t="s">
        <v>2</v>
      </c>
      <c r="C429" s="34">
        <v>500</v>
      </c>
      <c r="D429" s="19" t="s">
        <v>1</v>
      </c>
      <c r="E429" s="14">
        <v>447</v>
      </c>
      <c r="F429" s="15" t="s">
        <v>35</v>
      </c>
      <c r="G429" s="15"/>
      <c r="H429" s="30"/>
      <c r="I429" s="56"/>
      <c r="J429" s="1"/>
      <c r="K429" s="5"/>
      <c r="L429" s="2"/>
      <c r="M429" s="1"/>
      <c r="N429" s="61"/>
      <c r="O429" s="56"/>
      <c r="P429" s="1"/>
      <c r="Q429" s="5"/>
      <c r="R429" s="2">
        <f t="shared" si="699"/>
        <v>0.38366890380313201</v>
      </c>
      <c r="S429" s="1">
        <f t="shared" si="700"/>
        <v>0</v>
      </c>
      <c r="T429" s="1">
        <v>343</v>
      </c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5"/>
    </row>
    <row r="430" spans="1:35" x14ac:dyDescent="0.3">
      <c r="A430" s="40"/>
      <c r="B430" s="33"/>
      <c r="C430" s="34"/>
      <c r="D430" s="20" t="s">
        <v>2</v>
      </c>
      <c r="E430" s="16">
        <v>500</v>
      </c>
      <c r="F430" s="15">
        <v>-5</v>
      </c>
      <c r="G430" s="15">
        <f>25+50</f>
        <v>75</v>
      </c>
      <c r="H430" s="30">
        <v>176</v>
      </c>
      <c r="I430" s="56">
        <v>-29</v>
      </c>
      <c r="J430" s="1">
        <f t="shared" si="751"/>
        <v>46</v>
      </c>
      <c r="K430" s="5">
        <v>291</v>
      </c>
      <c r="L430" s="2">
        <v>3.5</v>
      </c>
      <c r="M430" s="1">
        <f>50+33.5</f>
        <v>83.5</v>
      </c>
      <c r="N430" s="61">
        <v>466</v>
      </c>
      <c r="O430" s="56">
        <v>-26</v>
      </c>
      <c r="P430" s="1">
        <f t="shared" ref="P430" si="757">M430+O430</f>
        <v>57.5</v>
      </c>
      <c r="Q430" s="5">
        <v>639</v>
      </c>
      <c r="R430" s="2">
        <f t="shared" si="699"/>
        <v>0.34300000000000003</v>
      </c>
      <c r="S430" s="1">
        <f t="shared" si="700"/>
        <v>348</v>
      </c>
      <c r="T430" s="1">
        <v>343</v>
      </c>
      <c r="U430" s="1"/>
      <c r="V430" s="1"/>
      <c r="W430" s="1"/>
      <c r="X430" s="1"/>
      <c r="Y430" s="1"/>
      <c r="Z430" s="1"/>
      <c r="AA430" s="1"/>
      <c r="AB430" s="1"/>
      <c r="AC430" s="1">
        <f t="shared" ref="AC430" si="758">L430/I430</f>
        <v>-0.1206896551724138</v>
      </c>
      <c r="AD430" s="1">
        <f t="shared" ref="AD430" si="759">ABS((AC430-1)/(AC430+1))</f>
        <v>1.2745098039215685</v>
      </c>
      <c r="AE430" s="1">
        <f t="shared" si="697"/>
        <v>0.62437524029219538</v>
      </c>
      <c r="AF430" s="1">
        <f t="shared" ref="AF430" si="760">ABS(1-ABS(AD430)^2)</f>
        <v>0.62437524029219515</v>
      </c>
      <c r="AG430" s="1"/>
      <c r="AH430" s="1"/>
      <c r="AI430" s="5"/>
    </row>
    <row r="431" spans="1:35" ht="15" thickBot="1" x14ac:dyDescent="0.35">
      <c r="A431" s="40"/>
      <c r="B431" s="33"/>
      <c r="C431" s="34"/>
      <c r="D431" s="21" t="s">
        <v>3</v>
      </c>
      <c r="E431" s="18">
        <v>562</v>
      </c>
      <c r="F431" s="15"/>
      <c r="G431" s="15"/>
      <c r="H431" s="30"/>
      <c r="I431" s="56"/>
      <c r="J431" s="1"/>
      <c r="K431" s="5"/>
      <c r="L431" s="2"/>
      <c r="M431" s="1"/>
      <c r="N431" s="61"/>
      <c r="O431" s="56"/>
      <c r="P431" s="1"/>
      <c r="Q431" s="5"/>
      <c r="R431" s="2">
        <f t="shared" si="699"/>
        <v>0.30516014234875444</v>
      </c>
      <c r="S431" s="1">
        <f t="shared" si="700"/>
        <v>0</v>
      </c>
      <c r="T431" s="1">
        <v>343</v>
      </c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5"/>
    </row>
    <row r="432" spans="1:35" x14ac:dyDescent="0.3">
      <c r="A432" s="40"/>
      <c r="B432" s="33" t="s">
        <v>3</v>
      </c>
      <c r="C432" s="34">
        <v>710</v>
      </c>
      <c r="D432" s="19" t="s">
        <v>1</v>
      </c>
      <c r="E432" s="14">
        <v>562</v>
      </c>
      <c r="F432" s="15" t="s">
        <v>35</v>
      </c>
      <c r="G432" s="15"/>
      <c r="H432" s="30"/>
      <c r="I432" s="56"/>
      <c r="J432" s="1"/>
      <c r="K432" s="5"/>
      <c r="L432" s="2"/>
      <c r="M432" s="1"/>
      <c r="N432" s="61"/>
      <c r="O432" s="56"/>
      <c r="P432" s="1"/>
      <c r="Q432" s="5"/>
      <c r="R432" s="2">
        <f t="shared" si="699"/>
        <v>0.30516014234875444</v>
      </c>
      <c r="S432" s="1">
        <f t="shared" si="700"/>
        <v>0</v>
      </c>
      <c r="T432" s="1">
        <v>343</v>
      </c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5"/>
    </row>
    <row r="433" spans="1:35" x14ac:dyDescent="0.3">
      <c r="A433" s="40"/>
      <c r="B433" s="33"/>
      <c r="C433" s="34"/>
      <c r="D433" s="20" t="s">
        <v>2</v>
      </c>
      <c r="E433" s="16">
        <v>630</v>
      </c>
      <c r="F433" s="15">
        <v>-10</v>
      </c>
      <c r="G433" s="15">
        <f>20+50</f>
        <v>70</v>
      </c>
      <c r="H433" s="30">
        <v>176</v>
      </c>
      <c r="I433" s="56">
        <v>-32</v>
      </c>
      <c r="J433" s="1">
        <f t="shared" si="751"/>
        <v>38</v>
      </c>
      <c r="K433" s="5">
        <v>256</v>
      </c>
      <c r="L433" s="2">
        <v>-8</v>
      </c>
      <c r="M433" s="1">
        <f>50+22</f>
        <v>72</v>
      </c>
      <c r="N433" s="61">
        <v>393</v>
      </c>
      <c r="O433" s="56">
        <v>-29.5</v>
      </c>
      <c r="P433" s="1">
        <f t="shared" ref="P433" si="761">M433+O433</f>
        <v>42.5</v>
      </c>
      <c r="Q433" s="5">
        <v>533</v>
      </c>
      <c r="R433" s="2">
        <f t="shared" si="699"/>
        <v>0.2722222222222222</v>
      </c>
      <c r="S433" s="1">
        <f t="shared" si="700"/>
        <v>277</v>
      </c>
      <c r="T433" s="1">
        <v>343</v>
      </c>
      <c r="U433" s="1"/>
      <c r="V433" s="1"/>
      <c r="W433" s="1"/>
      <c r="X433" s="1"/>
      <c r="Y433" s="1"/>
      <c r="Z433" s="1"/>
      <c r="AA433" s="1"/>
      <c r="AB433" s="1"/>
      <c r="AC433" s="1">
        <f t="shared" ref="AC433" si="762">L433/I433</f>
        <v>0.25</v>
      </c>
      <c r="AD433" s="1">
        <f t="shared" ref="AD433" si="763">ABS((AC433-1)/(AC433+1))</f>
        <v>0.6</v>
      </c>
      <c r="AE433" s="1">
        <f t="shared" si="703"/>
        <v>0.64</v>
      </c>
      <c r="AF433" s="1">
        <f t="shared" ref="AF433" si="764">ABS(1-ABS(AD433)^2)</f>
        <v>0.64</v>
      </c>
      <c r="AG433" s="1"/>
      <c r="AH433" s="1"/>
      <c r="AI433" s="5"/>
    </row>
    <row r="434" spans="1:35" ht="15" thickBot="1" x14ac:dyDescent="0.35">
      <c r="A434" s="40"/>
      <c r="B434" s="35"/>
      <c r="C434" s="36"/>
      <c r="D434" s="21" t="s">
        <v>3</v>
      </c>
      <c r="E434" s="18">
        <v>708</v>
      </c>
      <c r="F434" s="15"/>
      <c r="G434" s="15"/>
      <c r="H434" s="30"/>
      <c r="I434" s="56"/>
      <c r="J434" s="1"/>
      <c r="K434" s="5"/>
      <c r="L434" s="2"/>
      <c r="M434" s="1"/>
      <c r="N434" s="61"/>
      <c r="O434" s="56"/>
      <c r="P434" s="1"/>
      <c r="Q434" s="5"/>
      <c r="R434" s="2">
        <f t="shared" si="699"/>
        <v>0.2422316384180791</v>
      </c>
      <c r="S434" s="1">
        <f t="shared" si="700"/>
        <v>0</v>
      </c>
      <c r="T434" s="1">
        <v>343</v>
      </c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5"/>
    </row>
    <row r="435" spans="1:35" x14ac:dyDescent="0.3">
      <c r="A435" s="40"/>
      <c r="B435" s="37" t="s">
        <v>1</v>
      </c>
      <c r="C435" s="38">
        <v>710</v>
      </c>
      <c r="D435" s="19" t="s">
        <v>1</v>
      </c>
      <c r="E435" s="14">
        <v>708</v>
      </c>
      <c r="F435" s="15" t="s">
        <v>35</v>
      </c>
      <c r="G435" s="15"/>
      <c r="H435" s="30"/>
      <c r="I435" s="56"/>
      <c r="J435" s="1"/>
      <c r="K435" s="5"/>
      <c r="L435" s="2"/>
      <c r="M435" s="1"/>
      <c r="N435" s="61"/>
      <c r="O435" s="56"/>
      <c r="P435" s="1"/>
      <c r="Q435" s="5"/>
      <c r="R435" s="2">
        <f t="shared" si="699"/>
        <v>0.2422316384180791</v>
      </c>
      <c r="S435" s="1">
        <f t="shared" si="700"/>
        <v>0</v>
      </c>
      <c r="T435" s="1">
        <v>343</v>
      </c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5"/>
    </row>
    <row r="436" spans="1:35" x14ac:dyDescent="0.3">
      <c r="A436" s="40"/>
      <c r="B436" s="33"/>
      <c r="C436" s="34"/>
      <c r="D436" s="20" t="s">
        <v>2</v>
      </c>
      <c r="E436" s="16">
        <v>800</v>
      </c>
      <c r="F436" s="15">
        <v>-10</v>
      </c>
      <c r="G436" s="15">
        <f>20+50</f>
        <v>70</v>
      </c>
      <c r="H436" s="30">
        <v>176</v>
      </c>
      <c r="I436" s="56">
        <v>-28.5</v>
      </c>
      <c r="J436" s="1">
        <f t="shared" si="751"/>
        <v>41.5</v>
      </c>
      <c r="K436" s="5">
        <v>226</v>
      </c>
      <c r="L436" s="2">
        <v>-6</v>
      </c>
      <c r="M436" s="1">
        <f>50+24</f>
        <v>74</v>
      </c>
      <c r="N436" s="61">
        <v>332</v>
      </c>
      <c r="O436" s="56">
        <v>-27</v>
      </c>
      <c r="P436" s="1">
        <f t="shared" ref="P436" si="765">M436+O436</f>
        <v>47</v>
      </c>
      <c r="Q436" s="5">
        <v>443</v>
      </c>
      <c r="R436" s="2">
        <f t="shared" si="699"/>
        <v>0.21437500000000001</v>
      </c>
      <c r="S436" s="1">
        <f t="shared" si="700"/>
        <v>217</v>
      </c>
      <c r="T436" s="1">
        <v>343</v>
      </c>
      <c r="U436" s="1"/>
      <c r="V436" s="1"/>
      <c r="W436" s="1"/>
      <c r="X436" s="1"/>
      <c r="Y436" s="1"/>
      <c r="Z436" s="1"/>
      <c r="AA436" s="1"/>
      <c r="AB436" s="1"/>
      <c r="AC436" s="1">
        <f t="shared" ref="AC436" si="766">L436/I436</f>
        <v>0.21052631578947367</v>
      </c>
      <c r="AD436" s="1">
        <f t="shared" ref="AD436" si="767">ABS((AC436-1)/(AC436+1))</f>
        <v>0.65217391304347827</v>
      </c>
      <c r="AE436" s="1">
        <f t="shared" si="707"/>
        <v>0.5746691871455577</v>
      </c>
      <c r="AF436" s="1">
        <f t="shared" ref="AF436" si="768">ABS(1-ABS(AD436)^2)</f>
        <v>0.57466918714555759</v>
      </c>
      <c r="AG436" s="1"/>
      <c r="AH436" s="1"/>
      <c r="AI436" s="5"/>
    </row>
    <row r="437" spans="1:35" ht="15" thickBot="1" x14ac:dyDescent="0.35">
      <c r="A437" s="40"/>
      <c r="B437" s="33"/>
      <c r="C437" s="34"/>
      <c r="D437" s="21" t="s">
        <v>3</v>
      </c>
      <c r="E437" s="18">
        <v>891</v>
      </c>
      <c r="F437" s="15"/>
      <c r="G437" s="15"/>
      <c r="H437" s="30"/>
      <c r="I437" s="56"/>
      <c r="J437" s="1"/>
      <c r="K437" s="5"/>
      <c r="L437" s="2"/>
      <c r="M437" s="1"/>
      <c r="N437" s="61"/>
      <c r="O437" s="56"/>
      <c r="P437" s="1"/>
      <c r="Q437" s="5"/>
      <c r="R437" s="2">
        <f t="shared" si="699"/>
        <v>0.19248035914702583</v>
      </c>
      <c r="S437" s="1">
        <f t="shared" si="700"/>
        <v>0</v>
      </c>
      <c r="T437" s="1">
        <v>343</v>
      </c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5"/>
    </row>
    <row r="438" spans="1:35" x14ac:dyDescent="0.3">
      <c r="A438" s="40"/>
      <c r="B438" s="33" t="s">
        <v>2</v>
      </c>
      <c r="C438" s="34">
        <v>1000</v>
      </c>
      <c r="D438" s="19" t="s">
        <v>1</v>
      </c>
      <c r="E438" s="14">
        <v>891</v>
      </c>
      <c r="F438" s="15" t="s">
        <v>35</v>
      </c>
      <c r="G438" s="15"/>
      <c r="H438" s="30"/>
      <c r="I438" s="56"/>
      <c r="J438" s="1"/>
      <c r="K438" s="5"/>
      <c r="L438" s="2"/>
      <c r="M438" s="1"/>
      <c r="N438" s="61"/>
      <c r="O438" s="56"/>
      <c r="P438" s="1"/>
      <c r="Q438" s="5"/>
      <c r="R438" s="2">
        <f t="shared" si="699"/>
        <v>0.19248035914702583</v>
      </c>
      <c r="S438" s="1">
        <f t="shared" si="700"/>
        <v>0</v>
      </c>
      <c r="T438" s="1">
        <v>343</v>
      </c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5"/>
    </row>
    <row r="439" spans="1:35" x14ac:dyDescent="0.3">
      <c r="A439" s="40"/>
      <c r="B439" s="33"/>
      <c r="C439" s="34"/>
      <c r="D439" s="20" t="s">
        <v>2</v>
      </c>
      <c r="E439" s="16">
        <v>1000</v>
      </c>
      <c r="F439" s="15">
        <v>-10</v>
      </c>
      <c r="G439" s="15">
        <f>20+50</f>
        <v>70</v>
      </c>
      <c r="H439" s="30">
        <v>176</v>
      </c>
      <c r="I439" s="56">
        <v>-23.5</v>
      </c>
      <c r="J439" s="1">
        <f t="shared" si="751"/>
        <v>46.5</v>
      </c>
      <c r="K439" s="5">
        <v>215</v>
      </c>
      <c r="L439" s="2">
        <v>-3.5</v>
      </c>
      <c r="M439" s="1">
        <f>50+26.5</f>
        <v>76.5</v>
      </c>
      <c r="N439" s="61">
        <v>290</v>
      </c>
      <c r="O439" s="56">
        <v>-23</v>
      </c>
      <c r="P439" s="1">
        <f t="shared" ref="P439" si="769">M439+O439</f>
        <v>53.5</v>
      </c>
      <c r="Q439" s="5">
        <v>367</v>
      </c>
      <c r="R439" s="2">
        <f t="shared" si="699"/>
        <v>0.17150000000000001</v>
      </c>
      <c r="S439" s="1">
        <f t="shared" si="700"/>
        <v>152</v>
      </c>
      <c r="T439" s="1">
        <v>343</v>
      </c>
      <c r="U439" s="1"/>
      <c r="V439" s="1"/>
      <c r="W439" s="1"/>
      <c r="X439" s="1"/>
      <c r="Y439" s="1"/>
      <c r="Z439" s="1"/>
      <c r="AA439" s="1"/>
      <c r="AB439" s="1"/>
      <c r="AC439" s="1">
        <f t="shared" ref="AC439" si="770">L439/I439</f>
        <v>0.14893617021276595</v>
      </c>
      <c r="AD439" s="1">
        <f t="shared" ref="AD439" si="771">ABS((AC439-1)/(AC439+1))</f>
        <v>0.7407407407407407</v>
      </c>
      <c r="AE439" s="1">
        <f t="shared" si="711"/>
        <v>0.45130315500685875</v>
      </c>
      <c r="AF439" s="1">
        <f t="shared" ref="AF439" si="772">ABS(1-ABS(AD439)^2)</f>
        <v>0.4513031550068588</v>
      </c>
      <c r="AG439" s="1"/>
      <c r="AH439" s="1"/>
      <c r="AI439" s="5"/>
    </row>
    <row r="440" spans="1:35" ht="15" thickBot="1" x14ac:dyDescent="0.35">
      <c r="A440" s="40"/>
      <c r="B440" s="33"/>
      <c r="C440" s="34"/>
      <c r="D440" s="21" t="s">
        <v>3</v>
      </c>
      <c r="E440" s="18">
        <v>1122</v>
      </c>
      <c r="F440" s="15"/>
      <c r="G440" s="15"/>
      <c r="H440" s="30"/>
      <c r="I440" s="56"/>
      <c r="J440" s="1"/>
      <c r="K440" s="5"/>
      <c r="L440" s="2"/>
      <c r="M440" s="1"/>
      <c r="N440" s="61"/>
      <c r="O440" s="56"/>
      <c r="P440" s="1"/>
      <c r="Q440" s="5"/>
      <c r="R440" s="2">
        <f t="shared" si="699"/>
        <v>0.15285204991087345</v>
      </c>
      <c r="S440" s="1">
        <f t="shared" si="700"/>
        <v>0</v>
      </c>
      <c r="T440" s="1">
        <v>343</v>
      </c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5"/>
    </row>
    <row r="441" spans="1:35" x14ac:dyDescent="0.3">
      <c r="A441" s="40"/>
      <c r="B441" s="33" t="s">
        <v>3</v>
      </c>
      <c r="C441" s="34">
        <v>1420</v>
      </c>
      <c r="D441" s="13" t="s">
        <v>1</v>
      </c>
      <c r="E441" s="14">
        <v>1122</v>
      </c>
      <c r="F441" s="15" t="s">
        <v>35</v>
      </c>
      <c r="G441" s="15"/>
      <c r="H441" s="30"/>
      <c r="I441" s="56"/>
      <c r="J441" s="1"/>
      <c r="K441" s="5"/>
      <c r="L441" s="2"/>
      <c r="M441" s="1"/>
      <c r="N441" s="61"/>
      <c r="O441" s="56"/>
      <c r="P441" s="1"/>
      <c r="Q441" s="5"/>
      <c r="R441" s="2">
        <f t="shared" si="699"/>
        <v>0.15285204991087345</v>
      </c>
      <c r="S441" s="1">
        <f t="shared" si="700"/>
        <v>0</v>
      </c>
      <c r="T441" s="1">
        <v>343</v>
      </c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5"/>
    </row>
    <row r="442" spans="1:35" x14ac:dyDescent="0.3">
      <c r="A442" s="40"/>
      <c r="B442" s="33"/>
      <c r="C442" s="34"/>
      <c r="D442" s="15" t="s">
        <v>2</v>
      </c>
      <c r="E442" s="16">
        <v>1250</v>
      </c>
      <c r="F442" s="15">
        <v>-15</v>
      </c>
      <c r="G442" s="15">
        <f>15+50</f>
        <v>65</v>
      </c>
      <c r="H442" s="30">
        <v>176</v>
      </c>
      <c r="I442" s="56">
        <v>-21</v>
      </c>
      <c r="J442" s="1">
        <f t="shared" si="751"/>
        <v>44</v>
      </c>
      <c r="K442" s="5">
        <v>186</v>
      </c>
      <c r="L442" s="2">
        <v>-3.5</v>
      </c>
      <c r="M442" s="1">
        <f>50+26.5</f>
        <v>76.5</v>
      </c>
      <c r="N442" s="61">
        <v>253</v>
      </c>
      <c r="O442" s="56">
        <v>-20</v>
      </c>
      <c r="P442" s="1">
        <f t="shared" ref="P442" si="773">M442+O442</f>
        <v>56.5</v>
      </c>
      <c r="Q442" s="5">
        <v>325</v>
      </c>
      <c r="R442" s="2">
        <f t="shared" si="699"/>
        <v>0.13719999999999999</v>
      </c>
      <c r="S442" s="1">
        <f t="shared" si="700"/>
        <v>139</v>
      </c>
      <c r="T442" s="1">
        <v>343</v>
      </c>
      <c r="U442" s="1"/>
      <c r="V442" s="1"/>
      <c r="W442" s="1"/>
      <c r="X442" s="1"/>
      <c r="Y442" s="1"/>
      <c r="Z442" s="1"/>
      <c r="AA442" s="1"/>
      <c r="AB442" s="1"/>
      <c r="AC442" s="1">
        <f t="shared" ref="AC442" si="774">L442/I442</f>
        <v>0.16666666666666666</v>
      </c>
      <c r="AD442" s="1">
        <f t="shared" ref="AD442" si="775">ABS((AC442-1)/(AC442+1))</f>
        <v>0.7142857142857143</v>
      </c>
      <c r="AE442" s="1">
        <f t="shared" si="715"/>
        <v>0.48979591836734687</v>
      </c>
      <c r="AF442" s="1">
        <f t="shared" ref="AF442" si="776">ABS(1-ABS(AD442)^2)</f>
        <v>0.48979591836734693</v>
      </c>
      <c r="AG442" s="1"/>
      <c r="AH442" s="1"/>
      <c r="AI442" s="5"/>
    </row>
    <row r="443" spans="1:35" ht="15" thickBot="1" x14ac:dyDescent="0.35">
      <c r="A443" s="41"/>
      <c r="B443" s="35"/>
      <c r="C443" s="36"/>
      <c r="D443" s="17" t="s">
        <v>3</v>
      </c>
      <c r="E443" s="18">
        <v>1413</v>
      </c>
      <c r="F443" s="15"/>
      <c r="G443" s="15"/>
      <c r="H443" s="30"/>
      <c r="I443" s="56"/>
      <c r="J443" s="1"/>
      <c r="K443" s="5"/>
      <c r="L443" s="2"/>
      <c r="M443" s="1"/>
      <c r="N443" s="61"/>
      <c r="O443" s="56"/>
      <c r="P443" s="1"/>
      <c r="Q443" s="5"/>
      <c r="R443" s="2">
        <f t="shared" si="699"/>
        <v>0.1213729653220099</v>
      </c>
      <c r="S443" s="1">
        <f t="shared" si="700"/>
        <v>0</v>
      </c>
      <c r="T443" s="1">
        <v>343</v>
      </c>
      <c r="U443" s="24"/>
      <c r="V443" s="65"/>
      <c r="W443" s="65"/>
      <c r="X443" s="65"/>
      <c r="Y443" s="65"/>
      <c r="Z443" s="65"/>
      <c r="AA443" s="65"/>
      <c r="AB443" s="65"/>
      <c r="AC443" s="1"/>
      <c r="AD443" s="1"/>
      <c r="AE443" s="1"/>
      <c r="AF443" s="1"/>
      <c r="AG443" s="24"/>
      <c r="AH443" s="24"/>
      <c r="AI443" s="7"/>
    </row>
  </sheetData>
  <mergeCells count="308">
    <mergeCell ref="B1:E1"/>
    <mergeCell ref="I1:K1"/>
    <mergeCell ref="L1:N1"/>
    <mergeCell ref="O1:Q1"/>
    <mergeCell ref="B2:C2"/>
    <mergeCell ref="D2:E2"/>
    <mergeCell ref="C15:C17"/>
    <mergeCell ref="B18:B20"/>
    <mergeCell ref="C18:C20"/>
    <mergeCell ref="B21:B23"/>
    <mergeCell ref="C21:C23"/>
    <mergeCell ref="B24:B26"/>
    <mergeCell ref="C24:C26"/>
    <mergeCell ref="A3:A65"/>
    <mergeCell ref="B3:B5"/>
    <mergeCell ref="C3:C5"/>
    <mergeCell ref="B6:B8"/>
    <mergeCell ref="C6:C8"/>
    <mergeCell ref="B9:B11"/>
    <mergeCell ref="C9:C11"/>
    <mergeCell ref="B12:B14"/>
    <mergeCell ref="C12:C14"/>
    <mergeCell ref="B15:B17"/>
    <mergeCell ref="B36:B38"/>
    <mergeCell ref="C36:C38"/>
    <mergeCell ref="B39:B41"/>
    <mergeCell ref="C39:C41"/>
    <mergeCell ref="B42:B44"/>
    <mergeCell ref="C42:C44"/>
    <mergeCell ref="B27:B29"/>
    <mergeCell ref="C27:C29"/>
    <mergeCell ref="B30:B32"/>
    <mergeCell ref="C30:C32"/>
    <mergeCell ref="B33:B35"/>
    <mergeCell ref="C33:C35"/>
    <mergeCell ref="B54:B56"/>
    <mergeCell ref="C54:C56"/>
    <mergeCell ref="B57:B59"/>
    <mergeCell ref="C57:C59"/>
    <mergeCell ref="B60:B62"/>
    <mergeCell ref="C60:C62"/>
    <mergeCell ref="B45:B47"/>
    <mergeCell ref="C45:C47"/>
    <mergeCell ref="B48:B50"/>
    <mergeCell ref="C48:C50"/>
    <mergeCell ref="B51:B53"/>
    <mergeCell ref="C51:C53"/>
    <mergeCell ref="C75:C77"/>
    <mergeCell ref="B78:B80"/>
    <mergeCell ref="C78:C80"/>
    <mergeCell ref="B81:B83"/>
    <mergeCell ref="C81:C83"/>
    <mergeCell ref="B84:B86"/>
    <mergeCell ref="C84:C86"/>
    <mergeCell ref="B63:B65"/>
    <mergeCell ref="C63:C65"/>
    <mergeCell ref="B66:B68"/>
    <mergeCell ref="C66:C68"/>
    <mergeCell ref="B69:B71"/>
    <mergeCell ref="C69:C71"/>
    <mergeCell ref="B72:B74"/>
    <mergeCell ref="C72:C74"/>
    <mergeCell ref="B75:B77"/>
    <mergeCell ref="B96:B98"/>
    <mergeCell ref="C96:C98"/>
    <mergeCell ref="B99:B101"/>
    <mergeCell ref="C99:C101"/>
    <mergeCell ref="B102:B104"/>
    <mergeCell ref="C102:C104"/>
    <mergeCell ref="B87:B89"/>
    <mergeCell ref="C87:C89"/>
    <mergeCell ref="B90:B92"/>
    <mergeCell ref="C90:C92"/>
    <mergeCell ref="B93:B95"/>
    <mergeCell ref="C93:C95"/>
    <mergeCell ref="B114:B116"/>
    <mergeCell ref="C114:C116"/>
    <mergeCell ref="B117:B119"/>
    <mergeCell ref="C117:C119"/>
    <mergeCell ref="B120:B122"/>
    <mergeCell ref="C120:C122"/>
    <mergeCell ref="B105:B107"/>
    <mergeCell ref="C105:C107"/>
    <mergeCell ref="B108:B110"/>
    <mergeCell ref="C108:C110"/>
    <mergeCell ref="B111:B113"/>
    <mergeCell ref="C111:C113"/>
    <mergeCell ref="B123:B125"/>
    <mergeCell ref="C123:C125"/>
    <mergeCell ref="B126:B128"/>
    <mergeCell ref="C126:C128"/>
    <mergeCell ref="A129:A191"/>
    <mergeCell ref="B129:B131"/>
    <mergeCell ref="C129:C131"/>
    <mergeCell ref="B132:B134"/>
    <mergeCell ref="C132:C134"/>
    <mergeCell ref="B135:B137"/>
    <mergeCell ref="A66:A128"/>
    <mergeCell ref="B147:B149"/>
    <mergeCell ref="C147:C149"/>
    <mergeCell ref="B150:B152"/>
    <mergeCell ref="C150:C152"/>
    <mergeCell ref="B153:B155"/>
    <mergeCell ref="C153:C155"/>
    <mergeCell ref="C135:C137"/>
    <mergeCell ref="B138:B140"/>
    <mergeCell ref="C138:C140"/>
    <mergeCell ref="B141:B143"/>
    <mergeCell ref="C141:C143"/>
    <mergeCell ref="B144:B146"/>
    <mergeCell ref="C144:C146"/>
    <mergeCell ref="B165:B167"/>
    <mergeCell ref="C165:C167"/>
    <mergeCell ref="B168:B170"/>
    <mergeCell ref="C168:C170"/>
    <mergeCell ref="B171:B173"/>
    <mergeCell ref="C171:C173"/>
    <mergeCell ref="B156:B158"/>
    <mergeCell ref="C156:C158"/>
    <mergeCell ref="B159:B161"/>
    <mergeCell ref="C159:C161"/>
    <mergeCell ref="B162:B164"/>
    <mergeCell ref="C162:C164"/>
    <mergeCell ref="B183:B185"/>
    <mergeCell ref="C183:C185"/>
    <mergeCell ref="B186:B188"/>
    <mergeCell ref="C186:C188"/>
    <mergeCell ref="B189:B191"/>
    <mergeCell ref="C189:C191"/>
    <mergeCell ref="B174:B176"/>
    <mergeCell ref="C174:C176"/>
    <mergeCell ref="B177:B179"/>
    <mergeCell ref="C177:C179"/>
    <mergeCell ref="B180:B182"/>
    <mergeCell ref="C180:C182"/>
    <mergeCell ref="C204:C206"/>
    <mergeCell ref="B207:B209"/>
    <mergeCell ref="C207:C209"/>
    <mergeCell ref="B210:B212"/>
    <mergeCell ref="C210:C212"/>
    <mergeCell ref="B213:B215"/>
    <mergeCell ref="C213:C215"/>
    <mergeCell ref="A192:A254"/>
    <mergeCell ref="B192:B194"/>
    <mergeCell ref="C192:C194"/>
    <mergeCell ref="B195:B197"/>
    <mergeCell ref="C195:C197"/>
    <mergeCell ref="B198:B200"/>
    <mergeCell ref="C198:C200"/>
    <mergeCell ref="B201:B203"/>
    <mergeCell ref="C201:C203"/>
    <mergeCell ref="B204:B206"/>
    <mergeCell ref="B225:B227"/>
    <mergeCell ref="C225:C227"/>
    <mergeCell ref="B228:B230"/>
    <mergeCell ref="C228:C230"/>
    <mergeCell ref="B231:B233"/>
    <mergeCell ref="C231:C233"/>
    <mergeCell ref="B216:B218"/>
    <mergeCell ref="C216:C218"/>
    <mergeCell ref="B219:B221"/>
    <mergeCell ref="C219:C221"/>
    <mergeCell ref="B222:B224"/>
    <mergeCell ref="C222:C224"/>
    <mergeCell ref="B243:B245"/>
    <mergeCell ref="C243:C245"/>
    <mergeCell ref="B246:B248"/>
    <mergeCell ref="C246:C248"/>
    <mergeCell ref="B249:B251"/>
    <mergeCell ref="C249:C251"/>
    <mergeCell ref="B234:B236"/>
    <mergeCell ref="C234:C236"/>
    <mergeCell ref="B237:B239"/>
    <mergeCell ref="C237:C239"/>
    <mergeCell ref="B240:B242"/>
    <mergeCell ref="C240:C242"/>
    <mergeCell ref="C264:C266"/>
    <mergeCell ref="B267:B269"/>
    <mergeCell ref="C267:C269"/>
    <mergeCell ref="B270:B272"/>
    <mergeCell ref="C270:C272"/>
    <mergeCell ref="B273:B275"/>
    <mergeCell ref="C273:C275"/>
    <mergeCell ref="B252:B254"/>
    <mergeCell ref="C252:C254"/>
    <mergeCell ref="B255:B257"/>
    <mergeCell ref="C255:C257"/>
    <mergeCell ref="B258:B260"/>
    <mergeCell ref="C258:C260"/>
    <mergeCell ref="B261:B263"/>
    <mergeCell ref="C261:C263"/>
    <mergeCell ref="B264:B266"/>
    <mergeCell ref="B285:B287"/>
    <mergeCell ref="C285:C287"/>
    <mergeCell ref="B288:B290"/>
    <mergeCell ref="C288:C290"/>
    <mergeCell ref="B291:B293"/>
    <mergeCell ref="C291:C293"/>
    <mergeCell ref="B276:B278"/>
    <mergeCell ref="C276:C278"/>
    <mergeCell ref="B279:B281"/>
    <mergeCell ref="C279:C281"/>
    <mergeCell ref="B282:B284"/>
    <mergeCell ref="C282:C284"/>
    <mergeCell ref="B303:B305"/>
    <mergeCell ref="C303:C305"/>
    <mergeCell ref="B306:B308"/>
    <mergeCell ref="C306:C308"/>
    <mergeCell ref="B309:B311"/>
    <mergeCell ref="C309:C311"/>
    <mergeCell ref="B294:B296"/>
    <mergeCell ref="C294:C296"/>
    <mergeCell ref="B297:B299"/>
    <mergeCell ref="C297:C299"/>
    <mergeCell ref="B300:B302"/>
    <mergeCell ref="C300:C302"/>
    <mergeCell ref="B312:B314"/>
    <mergeCell ref="C312:C314"/>
    <mergeCell ref="B315:B317"/>
    <mergeCell ref="C315:C317"/>
    <mergeCell ref="A318:A380"/>
    <mergeCell ref="B318:B320"/>
    <mergeCell ref="C318:C320"/>
    <mergeCell ref="B321:B323"/>
    <mergeCell ref="C321:C323"/>
    <mergeCell ref="B324:B326"/>
    <mergeCell ref="A255:A317"/>
    <mergeCell ref="B336:B338"/>
    <mergeCell ref="C336:C338"/>
    <mergeCell ref="B339:B341"/>
    <mergeCell ref="C339:C341"/>
    <mergeCell ref="B342:B344"/>
    <mergeCell ref="C342:C344"/>
    <mergeCell ref="C324:C326"/>
    <mergeCell ref="B327:B329"/>
    <mergeCell ref="C327:C329"/>
    <mergeCell ref="B330:B332"/>
    <mergeCell ref="C330:C332"/>
    <mergeCell ref="B333:B335"/>
    <mergeCell ref="C333:C335"/>
    <mergeCell ref="B354:B356"/>
    <mergeCell ref="C354:C356"/>
    <mergeCell ref="B357:B359"/>
    <mergeCell ref="C357:C359"/>
    <mergeCell ref="B360:B362"/>
    <mergeCell ref="C360:C362"/>
    <mergeCell ref="B345:B347"/>
    <mergeCell ref="C345:C347"/>
    <mergeCell ref="B348:B350"/>
    <mergeCell ref="C348:C350"/>
    <mergeCell ref="B351:B353"/>
    <mergeCell ref="C351:C353"/>
    <mergeCell ref="B372:B374"/>
    <mergeCell ref="C372:C374"/>
    <mergeCell ref="B375:B377"/>
    <mergeCell ref="C375:C377"/>
    <mergeCell ref="B378:B380"/>
    <mergeCell ref="C378:C380"/>
    <mergeCell ref="B363:B365"/>
    <mergeCell ref="C363:C365"/>
    <mergeCell ref="B366:B368"/>
    <mergeCell ref="C366:C368"/>
    <mergeCell ref="B369:B371"/>
    <mergeCell ref="C369:C371"/>
    <mergeCell ref="A381:A443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93:B395"/>
    <mergeCell ref="C408:C410"/>
    <mergeCell ref="B411:B413"/>
    <mergeCell ref="C411:C413"/>
    <mergeCell ref="C393:C395"/>
    <mergeCell ref="B396:B398"/>
    <mergeCell ref="C396:C398"/>
    <mergeCell ref="B399:B401"/>
    <mergeCell ref="C399:C401"/>
    <mergeCell ref="B402:B404"/>
    <mergeCell ref="C402:C404"/>
    <mergeCell ref="B441:B443"/>
    <mergeCell ref="C441:C443"/>
    <mergeCell ref="F1:H1"/>
    <mergeCell ref="B432:B434"/>
    <mergeCell ref="C432:C434"/>
    <mergeCell ref="B435:B437"/>
    <mergeCell ref="C435:C437"/>
    <mergeCell ref="B438:B440"/>
    <mergeCell ref="C438:C440"/>
    <mergeCell ref="B423:B425"/>
    <mergeCell ref="C423:C425"/>
    <mergeCell ref="B426:B428"/>
    <mergeCell ref="C426:C428"/>
    <mergeCell ref="B429:B431"/>
    <mergeCell ref="C429:C431"/>
    <mergeCell ref="B414:B416"/>
    <mergeCell ref="C414:C416"/>
    <mergeCell ref="B417:B419"/>
    <mergeCell ref="C417:C419"/>
    <mergeCell ref="B420:B422"/>
    <mergeCell ref="C420:C422"/>
    <mergeCell ref="B405:B407"/>
    <mergeCell ref="C405:C407"/>
    <mergeCell ref="B408:B4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C615-8006-421D-BC5F-7711605802B5}">
  <dimension ref="A1:U443"/>
  <sheetViews>
    <sheetView topLeftCell="A83" zoomScaleNormal="100" workbookViewId="0">
      <selection activeCell="N11" sqref="N11"/>
    </sheetView>
  </sheetViews>
  <sheetFormatPr defaultRowHeight="14.4" x14ac:dyDescent="0.3"/>
  <cols>
    <col min="1" max="1" width="10.109375" bestFit="1" customWidth="1"/>
    <col min="2" max="2" width="6.44140625" bestFit="1" customWidth="1"/>
    <col min="3" max="3" width="5" bestFit="1" customWidth="1"/>
    <col min="4" max="4" width="6.44140625" bestFit="1" customWidth="1"/>
    <col min="5" max="5" width="5" bestFit="1" customWidth="1"/>
    <col min="6" max="11" width="8.44140625" bestFit="1" customWidth="1"/>
    <col min="12" max="12" width="17.6640625" bestFit="1" customWidth="1"/>
    <col min="13" max="13" width="29.6640625" bestFit="1" customWidth="1"/>
    <col min="14" max="14" width="32.44140625" bestFit="1" customWidth="1"/>
    <col min="15" max="15" width="20.44140625" bestFit="1" customWidth="1"/>
    <col min="16" max="16" width="15.5546875" bestFit="1" customWidth="1"/>
    <col min="17" max="17" width="15.44140625" bestFit="1" customWidth="1"/>
    <col min="18" max="18" width="16.33203125" bestFit="1" customWidth="1"/>
    <col min="19" max="19" width="10.5546875" bestFit="1" customWidth="1"/>
    <col min="20" max="20" width="10.6640625" bestFit="1" customWidth="1"/>
  </cols>
  <sheetData>
    <row r="1" spans="1:21" ht="15" thickBot="1" x14ac:dyDescent="0.35">
      <c r="A1" s="22" t="s">
        <v>22</v>
      </c>
      <c r="B1" s="44" t="s">
        <v>0</v>
      </c>
      <c r="C1" s="46"/>
      <c r="D1" s="46"/>
      <c r="E1" s="45"/>
      <c r="F1" s="42" t="s">
        <v>10</v>
      </c>
      <c r="G1" s="43"/>
      <c r="H1" s="42" t="s">
        <v>14</v>
      </c>
      <c r="I1" s="43"/>
      <c r="J1" s="42" t="s">
        <v>13</v>
      </c>
      <c r="K1" s="43"/>
      <c r="L1" s="10" t="s">
        <v>24</v>
      </c>
      <c r="M1" s="8" t="s">
        <v>19</v>
      </c>
      <c r="N1" s="8" t="s">
        <v>20</v>
      </c>
      <c r="O1" s="8" t="s">
        <v>6</v>
      </c>
      <c r="P1" s="8" t="s">
        <v>8</v>
      </c>
      <c r="Q1" s="8" t="s">
        <v>15</v>
      </c>
      <c r="R1" s="8" t="s">
        <v>16</v>
      </c>
      <c r="S1" s="8" t="s">
        <v>17</v>
      </c>
      <c r="T1" s="8" t="s">
        <v>18</v>
      </c>
      <c r="U1" s="2"/>
    </row>
    <row r="2" spans="1:21" ht="15" thickBot="1" x14ac:dyDescent="0.35">
      <c r="B2" s="47" t="s">
        <v>4</v>
      </c>
      <c r="C2" s="48"/>
      <c r="D2" s="47" t="s">
        <v>5</v>
      </c>
      <c r="E2" s="48"/>
      <c r="F2" s="6" t="s">
        <v>11</v>
      </c>
      <c r="G2" s="7" t="s">
        <v>12</v>
      </c>
      <c r="H2" s="6" t="s">
        <v>11</v>
      </c>
      <c r="I2" s="7" t="s">
        <v>12</v>
      </c>
      <c r="J2" s="6" t="s">
        <v>11</v>
      </c>
      <c r="K2" s="7" t="s">
        <v>12</v>
      </c>
      <c r="L2" s="9" t="s">
        <v>25</v>
      </c>
      <c r="M2" s="9" t="s">
        <v>21</v>
      </c>
      <c r="N2" s="9" t="s">
        <v>21</v>
      </c>
      <c r="O2" s="9" t="s">
        <v>7</v>
      </c>
      <c r="P2" s="9" t="s">
        <v>9</v>
      </c>
      <c r="Q2" s="9"/>
      <c r="R2" s="9"/>
      <c r="S2" s="9"/>
      <c r="T2" s="9"/>
      <c r="U2" s="2"/>
    </row>
    <row r="3" spans="1:21" ht="14.4" customHeight="1" x14ac:dyDescent="0.3">
      <c r="A3" s="39" t="s">
        <v>23</v>
      </c>
      <c r="B3" s="37" t="s">
        <v>1</v>
      </c>
      <c r="C3" s="38">
        <v>11</v>
      </c>
      <c r="D3" s="13" t="s">
        <v>1</v>
      </c>
      <c r="E3" s="14">
        <v>11.2</v>
      </c>
      <c r="F3" s="12"/>
      <c r="G3" s="3"/>
      <c r="H3" s="3"/>
      <c r="I3" s="3"/>
      <c r="J3" s="3"/>
      <c r="K3" s="3"/>
      <c r="L3" s="3"/>
      <c r="M3" s="3">
        <f>(343/E3)/2</f>
        <v>15.312500000000002</v>
      </c>
      <c r="N3" s="3">
        <f>K3-G3</f>
        <v>0</v>
      </c>
      <c r="O3" s="3"/>
      <c r="P3" s="3"/>
      <c r="Q3" s="3"/>
      <c r="R3" s="3"/>
      <c r="S3" s="3"/>
      <c r="T3" s="3"/>
      <c r="U3" s="1"/>
    </row>
    <row r="4" spans="1:21" x14ac:dyDescent="0.3">
      <c r="A4" s="40"/>
      <c r="B4" s="33"/>
      <c r="C4" s="34"/>
      <c r="D4" s="15" t="s">
        <v>2</v>
      </c>
      <c r="E4" s="16">
        <v>12.5</v>
      </c>
      <c r="F4" s="2"/>
      <c r="G4" s="1"/>
      <c r="H4" s="1"/>
      <c r="I4" s="1"/>
      <c r="J4" s="1"/>
      <c r="K4" s="1"/>
      <c r="L4" s="1"/>
      <c r="M4" s="1">
        <f t="shared" ref="M4:M65" si="0">(343/E4)/2</f>
        <v>13.72</v>
      </c>
      <c r="N4" s="1">
        <f t="shared" ref="N4:N65" si="1">K4-G4</f>
        <v>0</v>
      </c>
      <c r="O4" s="1"/>
      <c r="P4" s="1"/>
      <c r="Q4" s="1"/>
      <c r="R4" s="1"/>
      <c r="S4" s="1"/>
      <c r="T4" s="1"/>
      <c r="U4" s="1"/>
    </row>
    <row r="5" spans="1:21" ht="15" thickBot="1" x14ac:dyDescent="0.35">
      <c r="A5" s="40"/>
      <c r="B5" s="33"/>
      <c r="C5" s="34"/>
      <c r="D5" s="17" t="s">
        <v>3</v>
      </c>
      <c r="E5" s="18">
        <v>14.1</v>
      </c>
      <c r="F5" s="2"/>
      <c r="G5" s="1"/>
      <c r="H5" s="1"/>
      <c r="I5" s="1"/>
      <c r="J5" s="1"/>
      <c r="K5" s="1"/>
      <c r="L5" s="1"/>
      <c r="M5" s="1">
        <f t="shared" si="0"/>
        <v>12.163120567375886</v>
      </c>
      <c r="N5" s="1">
        <f t="shared" si="1"/>
        <v>0</v>
      </c>
      <c r="O5" s="1"/>
      <c r="P5" s="1"/>
      <c r="Q5" s="1"/>
      <c r="R5" s="1"/>
      <c r="S5" s="1"/>
      <c r="T5" s="1"/>
      <c r="U5" s="1"/>
    </row>
    <row r="6" spans="1:21" x14ac:dyDescent="0.3">
      <c r="A6" s="40"/>
      <c r="B6" s="33" t="s">
        <v>2</v>
      </c>
      <c r="C6" s="34">
        <v>16</v>
      </c>
      <c r="D6" s="13" t="s">
        <v>1</v>
      </c>
      <c r="E6" s="14">
        <v>14.1</v>
      </c>
      <c r="F6" s="1"/>
      <c r="G6" s="1"/>
      <c r="H6" s="1"/>
      <c r="I6" s="1"/>
      <c r="J6" s="1"/>
      <c r="K6" s="1"/>
      <c r="L6" s="1"/>
      <c r="M6" s="1">
        <f t="shared" si="0"/>
        <v>12.163120567375886</v>
      </c>
      <c r="N6" s="1">
        <f t="shared" si="1"/>
        <v>0</v>
      </c>
      <c r="O6" s="1"/>
      <c r="P6" s="1"/>
      <c r="Q6" s="1"/>
      <c r="R6" s="1"/>
      <c r="S6" s="1"/>
      <c r="T6" s="1"/>
      <c r="U6" s="1"/>
    </row>
    <row r="7" spans="1:21" x14ac:dyDescent="0.3">
      <c r="A7" s="40"/>
      <c r="B7" s="33"/>
      <c r="C7" s="34"/>
      <c r="D7" s="15" t="s">
        <v>2</v>
      </c>
      <c r="E7" s="16">
        <v>16</v>
      </c>
      <c r="F7" s="1"/>
      <c r="G7" s="1"/>
      <c r="H7" s="1"/>
      <c r="I7" s="1"/>
      <c r="J7" s="1"/>
      <c r="K7" s="1"/>
      <c r="L7" s="1"/>
      <c r="M7" s="1">
        <f t="shared" si="0"/>
        <v>10.71875</v>
      </c>
      <c r="N7" s="1">
        <f t="shared" si="1"/>
        <v>0</v>
      </c>
      <c r="O7" s="1"/>
      <c r="P7" s="1"/>
      <c r="Q7" s="1"/>
      <c r="R7" s="1"/>
      <c r="S7" s="1"/>
      <c r="T7" s="1"/>
      <c r="U7" s="1"/>
    </row>
    <row r="8" spans="1:21" ht="15" thickBot="1" x14ac:dyDescent="0.35">
      <c r="A8" s="40"/>
      <c r="B8" s="33"/>
      <c r="C8" s="34"/>
      <c r="D8" s="17" t="s">
        <v>3</v>
      </c>
      <c r="E8" s="18">
        <v>17.8</v>
      </c>
      <c r="F8" s="1"/>
      <c r="G8" s="1"/>
      <c r="H8" s="1"/>
      <c r="I8" s="1"/>
      <c r="J8" s="1"/>
      <c r="K8" s="1"/>
      <c r="L8" s="1"/>
      <c r="M8" s="1">
        <f t="shared" si="0"/>
        <v>9.6348314606741567</v>
      </c>
      <c r="N8" s="1">
        <f t="shared" si="1"/>
        <v>0</v>
      </c>
      <c r="O8" s="1"/>
      <c r="P8" s="1"/>
      <c r="Q8" s="1"/>
      <c r="R8" s="1"/>
      <c r="S8" s="1"/>
      <c r="T8" s="1"/>
      <c r="U8" s="1"/>
    </row>
    <row r="9" spans="1:21" x14ac:dyDescent="0.3">
      <c r="A9" s="40"/>
      <c r="B9" s="33" t="s">
        <v>3</v>
      </c>
      <c r="C9" s="34">
        <v>22</v>
      </c>
      <c r="D9" s="13" t="s">
        <v>1</v>
      </c>
      <c r="E9" s="14">
        <v>17.8</v>
      </c>
      <c r="F9" s="1"/>
      <c r="G9" s="1"/>
      <c r="H9" s="1"/>
      <c r="I9" s="1"/>
      <c r="J9" s="1"/>
      <c r="K9" s="1"/>
      <c r="L9" s="1"/>
      <c r="M9" s="1">
        <f t="shared" si="0"/>
        <v>9.6348314606741567</v>
      </c>
      <c r="N9" s="1">
        <f t="shared" si="1"/>
        <v>0</v>
      </c>
      <c r="O9" s="1"/>
      <c r="P9" s="1"/>
      <c r="Q9" s="1"/>
      <c r="R9" s="1"/>
      <c r="S9" s="1"/>
      <c r="T9" s="1"/>
      <c r="U9" s="1"/>
    </row>
    <row r="10" spans="1:21" x14ac:dyDescent="0.3">
      <c r="A10" s="40"/>
      <c r="B10" s="33"/>
      <c r="C10" s="34"/>
      <c r="D10" s="15" t="s">
        <v>2</v>
      </c>
      <c r="E10" s="16">
        <v>20</v>
      </c>
      <c r="F10" s="1"/>
      <c r="G10" s="1"/>
      <c r="H10" s="1"/>
      <c r="I10" s="1"/>
      <c r="J10" s="1"/>
      <c r="K10" s="1"/>
      <c r="L10" s="1"/>
      <c r="M10" s="1">
        <f t="shared" si="0"/>
        <v>8.5749999999999993</v>
      </c>
      <c r="N10" s="1">
        <f t="shared" si="1"/>
        <v>0</v>
      </c>
      <c r="O10" s="1"/>
      <c r="P10" s="1"/>
      <c r="Q10" s="1"/>
      <c r="R10" s="1"/>
      <c r="S10" s="1"/>
      <c r="T10" s="1"/>
      <c r="U10" s="1"/>
    </row>
    <row r="11" spans="1:21" ht="15" thickBot="1" x14ac:dyDescent="0.35">
      <c r="A11" s="40"/>
      <c r="B11" s="35"/>
      <c r="C11" s="36"/>
      <c r="D11" s="17" t="s">
        <v>3</v>
      </c>
      <c r="E11" s="18">
        <v>22.4</v>
      </c>
      <c r="F11" s="1"/>
      <c r="G11" s="1"/>
      <c r="H11" s="1"/>
      <c r="I11" s="1"/>
      <c r="J11" s="1"/>
      <c r="K11" s="1"/>
      <c r="L11" s="1"/>
      <c r="M11" s="1">
        <f t="shared" si="0"/>
        <v>7.6562500000000009</v>
      </c>
      <c r="N11" s="1">
        <f t="shared" si="1"/>
        <v>0</v>
      </c>
      <c r="O11" s="1"/>
      <c r="P11" s="1"/>
      <c r="Q11" s="1"/>
      <c r="R11" s="1"/>
      <c r="S11" s="1"/>
      <c r="T11" s="1"/>
      <c r="U11" s="1"/>
    </row>
    <row r="12" spans="1:21" x14ac:dyDescent="0.3">
      <c r="A12" s="40"/>
      <c r="B12" s="37" t="s">
        <v>1</v>
      </c>
      <c r="C12" s="38">
        <v>22</v>
      </c>
      <c r="D12" s="19" t="s">
        <v>1</v>
      </c>
      <c r="E12" s="14">
        <v>22.4</v>
      </c>
      <c r="F12" s="1"/>
      <c r="G12" s="1"/>
      <c r="H12" s="1"/>
      <c r="I12" s="1"/>
      <c r="J12" s="1"/>
      <c r="K12" s="1"/>
      <c r="L12" s="1"/>
      <c r="M12" s="1">
        <f t="shared" si="0"/>
        <v>7.6562500000000009</v>
      </c>
      <c r="N12" s="1">
        <f t="shared" si="1"/>
        <v>0</v>
      </c>
      <c r="O12" s="1"/>
      <c r="P12" s="1"/>
      <c r="Q12" s="1"/>
      <c r="R12" s="1"/>
      <c r="S12" s="1"/>
      <c r="T12" s="1"/>
      <c r="U12" s="1"/>
    </row>
    <row r="13" spans="1:21" x14ac:dyDescent="0.3">
      <c r="A13" s="40"/>
      <c r="B13" s="33"/>
      <c r="C13" s="34"/>
      <c r="D13" s="20" t="s">
        <v>2</v>
      </c>
      <c r="E13" s="16">
        <v>25</v>
      </c>
      <c r="F13" s="1"/>
      <c r="G13" s="1"/>
      <c r="H13" s="1"/>
      <c r="I13" s="1"/>
      <c r="J13" s="1"/>
      <c r="K13" s="1"/>
      <c r="L13" s="1"/>
      <c r="M13" s="1">
        <f t="shared" si="0"/>
        <v>6.86</v>
      </c>
      <c r="N13" s="1">
        <f t="shared" si="1"/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40"/>
      <c r="B14" s="33"/>
      <c r="C14" s="34"/>
      <c r="D14" s="21" t="s">
        <v>3</v>
      </c>
      <c r="E14" s="18">
        <v>28.2</v>
      </c>
      <c r="F14" s="1"/>
      <c r="G14" s="1"/>
      <c r="H14" s="1"/>
      <c r="I14" s="1"/>
      <c r="J14" s="1"/>
      <c r="K14" s="1"/>
      <c r="L14" s="1"/>
      <c r="M14" s="1">
        <f t="shared" si="0"/>
        <v>6.081560283687943</v>
      </c>
      <c r="N14" s="1">
        <f t="shared" si="1"/>
        <v>0</v>
      </c>
      <c r="O14" s="1"/>
      <c r="P14" s="1"/>
      <c r="Q14" s="1"/>
      <c r="R14" s="1"/>
      <c r="S14" s="1"/>
      <c r="T14" s="1"/>
      <c r="U14" s="1"/>
    </row>
    <row r="15" spans="1:21" x14ac:dyDescent="0.3">
      <c r="A15" s="40"/>
      <c r="B15" s="33" t="s">
        <v>2</v>
      </c>
      <c r="C15" s="34">
        <v>31.5</v>
      </c>
      <c r="D15" s="19" t="s">
        <v>1</v>
      </c>
      <c r="E15" s="14">
        <v>28.2</v>
      </c>
      <c r="F15" s="1"/>
      <c r="G15" s="1"/>
      <c r="H15" s="1"/>
      <c r="I15" s="1"/>
      <c r="J15" s="1"/>
      <c r="K15" s="1"/>
      <c r="L15" s="1"/>
      <c r="M15" s="1">
        <f t="shared" si="0"/>
        <v>6.081560283687943</v>
      </c>
      <c r="N15" s="1">
        <f t="shared" si="1"/>
        <v>0</v>
      </c>
      <c r="O15" s="1"/>
      <c r="P15" s="1"/>
      <c r="Q15" s="1"/>
      <c r="R15" s="1"/>
      <c r="S15" s="1"/>
      <c r="T15" s="1"/>
      <c r="U15" s="1"/>
    </row>
    <row r="16" spans="1:21" x14ac:dyDescent="0.3">
      <c r="A16" s="40"/>
      <c r="B16" s="33"/>
      <c r="C16" s="34"/>
      <c r="D16" s="20" t="s">
        <v>2</v>
      </c>
      <c r="E16" s="16">
        <v>31.5</v>
      </c>
      <c r="F16" s="1"/>
      <c r="G16" s="1"/>
      <c r="H16" s="1"/>
      <c r="I16" s="1"/>
      <c r="J16" s="1"/>
      <c r="K16" s="1"/>
      <c r="L16" s="1"/>
      <c r="M16" s="1">
        <f t="shared" si="0"/>
        <v>5.4444444444444446</v>
      </c>
      <c r="N16" s="1">
        <f t="shared" si="1"/>
        <v>0</v>
      </c>
      <c r="O16" s="1"/>
      <c r="P16" s="1"/>
      <c r="Q16" s="1"/>
      <c r="R16" s="1"/>
      <c r="S16" s="1"/>
      <c r="T16" s="1"/>
      <c r="U16" s="1"/>
    </row>
    <row r="17" spans="1:21" ht="15" thickBot="1" x14ac:dyDescent="0.35">
      <c r="A17" s="40"/>
      <c r="B17" s="33"/>
      <c r="C17" s="34"/>
      <c r="D17" s="21" t="s">
        <v>3</v>
      </c>
      <c r="E17" s="18">
        <v>35.5</v>
      </c>
      <c r="F17" s="1"/>
      <c r="G17" s="1"/>
      <c r="H17" s="1"/>
      <c r="I17" s="1"/>
      <c r="J17" s="1"/>
      <c r="K17" s="1"/>
      <c r="L17" s="1"/>
      <c r="M17" s="1">
        <f t="shared" si="0"/>
        <v>4.830985915492958</v>
      </c>
      <c r="N17" s="1">
        <f t="shared" si="1"/>
        <v>0</v>
      </c>
      <c r="O17" s="1"/>
      <c r="P17" s="1"/>
      <c r="Q17" s="1"/>
      <c r="R17" s="1"/>
      <c r="S17" s="1"/>
      <c r="T17" s="1"/>
      <c r="U17" s="1"/>
    </row>
    <row r="18" spans="1:21" x14ac:dyDescent="0.3">
      <c r="A18" s="40"/>
      <c r="B18" s="33" t="s">
        <v>3</v>
      </c>
      <c r="C18" s="34">
        <v>44</v>
      </c>
      <c r="D18" s="19" t="s">
        <v>1</v>
      </c>
      <c r="E18" s="14">
        <v>35.5</v>
      </c>
      <c r="F18" s="1"/>
      <c r="G18" s="1"/>
      <c r="H18" s="1"/>
      <c r="I18" s="1"/>
      <c r="J18" s="1"/>
      <c r="K18" s="1"/>
      <c r="L18" s="1"/>
      <c r="M18" s="1">
        <f t="shared" si="0"/>
        <v>4.830985915492958</v>
      </c>
      <c r="N18" s="1">
        <f t="shared" si="1"/>
        <v>0</v>
      </c>
      <c r="O18" s="1"/>
      <c r="P18" s="1"/>
      <c r="Q18" s="1"/>
      <c r="R18" s="1"/>
      <c r="S18" s="1"/>
      <c r="T18" s="1"/>
      <c r="U18" s="1"/>
    </row>
    <row r="19" spans="1:21" x14ac:dyDescent="0.3">
      <c r="A19" s="40"/>
      <c r="B19" s="33"/>
      <c r="C19" s="34"/>
      <c r="D19" s="20" t="s">
        <v>2</v>
      </c>
      <c r="E19" s="16">
        <v>40</v>
      </c>
      <c r="F19" s="1"/>
      <c r="G19" s="1"/>
      <c r="H19" s="1"/>
      <c r="I19" s="1"/>
      <c r="J19" s="1"/>
      <c r="K19" s="1"/>
      <c r="L19" s="1"/>
      <c r="M19" s="1">
        <f t="shared" si="0"/>
        <v>4.2874999999999996</v>
      </c>
      <c r="N19" s="1">
        <f t="shared" si="1"/>
        <v>0</v>
      </c>
      <c r="O19" s="1"/>
      <c r="P19" s="1"/>
      <c r="Q19" s="1"/>
      <c r="R19" s="1"/>
      <c r="S19" s="1"/>
      <c r="T19" s="1"/>
      <c r="U19" s="1"/>
    </row>
    <row r="20" spans="1:21" ht="15" thickBot="1" x14ac:dyDescent="0.35">
      <c r="A20" s="40"/>
      <c r="B20" s="35"/>
      <c r="C20" s="36"/>
      <c r="D20" s="21" t="s">
        <v>3</v>
      </c>
      <c r="E20" s="18">
        <v>44.7</v>
      </c>
      <c r="F20" s="1"/>
      <c r="G20" s="1"/>
      <c r="H20" s="1"/>
      <c r="I20" s="1"/>
      <c r="J20" s="1"/>
      <c r="K20" s="1"/>
      <c r="L20" s="1"/>
      <c r="M20" s="1">
        <f t="shared" si="0"/>
        <v>3.8366890380313197</v>
      </c>
      <c r="N20" s="1">
        <f t="shared" si="1"/>
        <v>0</v>
      </c>
      <c r="O20" s="1"/>
      <c r="P20" s="1"/>
      <c r="Q20" s="1"/>
      <c r="R20" s="1"/>
      <c r="S20" s="1"/>
      <c r="T20" s="1"/>
      <c r="U20" s="1"/>
    </row>
    <row r="21" spans="1:21" x14ac:dyDescent="0.3">
      <c r="A21" s="40"/>
      <c r="B21" s="37" t="s">
        <v>1</v>
      </c>
      <c r="C21" s="38">
        <v>44</v>
      </c>
      <c r="D21" s="19" t="s">
        <v>1</v>
      </c>
      <c r="E21" s="14">
        <v>44.7</v>
      </c>
      <c r="F21" s="1"/>
      <c r="G21" s="1"/>
      <c r="H21" s="1"/>
      <c r="I21" s="1"/>
      <c r="J21" s="1"/>
      <c r="K21" s="1"/>
      <c r="L21" s="1"/>
      <c r="M21" s="1">
        <f t="shared" si="0"/>
        <v>3.8366890380313197</v>
      </c>
      <c r="N21" s="1">
        <f t="shared" si="1"/>
        <v>0</v>
      </c>
      <c r="O21" s="1"/>
      <c r="P21" s="1"/>
      <c r="Q21" s="1"/>
      <c r="R21" s="1"/>
      <c r="S21" s="1"/>
      <c r="T21" s="1"/>
      <c r="U21" s="1"/>
    </row>
    <row r="22" spans="1:21" x14ac:dyDescent="0.3">
      <c r="A22" s="40"/>
      <c r="B22" s="33"/>
      <c r="C22" s="34"/>
      <c r="D22" s="20" t="s">
        <v>2</v>
      </c>
      <c r="E22" s="16">
        <v>50</v>
      </c>
      <c r="F22" s="1"/>
      <c r="G22" s="1"/>
      <c r="H22" s="1"/>
      <c r="I22" s="1"/>
      <c r="J22" s="1"/>
      <c r="K22" s="1"/>
      <c r="L22" s="1"/>
      <c r="M22" s="1">
        <f t="shared" si="0"/>
        <v>3.43</v>
      </c>
      <c r="N22" s="1">
        <f t="shared" si="1"/>
        <v>0</v>
      </c>
      <c r="O22" s="1"/>
      <c r="P22" s="1"/>
      <c r="Q22" s="1"/>
      <c r="R22" s="1"/>
      <c r="S22" s="1"/>
      <c r="T22" s="1"/>
      <c r="U22" s="1"/>
    </row>
    <row r="23" spans="1:21" ht="15" thickBot="1" x14ac:dyDescent="0.35">
      <c r="A23" s="40"/>
      <c r="B23" s="33"/>
      <c r="C23" s="34"/>
      <c r="D23" s="21" t="s">
        <v>3</v>
      </c>
      <c r="E23" s="18">
        <v>56.2</v>
      </c>
      <c r="F23" s="1"/>
      <c r="G23" s="1"/>
      <c r="H23" s="1"/>
      <c r="I23" s="1"/>
      <c r="J23" s="1"/>
      <c r="K23" s="1"/>
      <c r="L23" s="1"/>
      <c r="M23" s="1">
        <f t="shared" si="0"/>
        <v>3.0516014234875444</v>
      </c>
      <c r="N23" s="1">
        <f t="shared" si="1"/>
        <v>0</v>
      </c>
      <c r="O23" s="1"/>
      <c r="P23" s="1"/>
      <c r="Q23" s="1"/>
      <c r="R23" s="1"/>
      <c r="S23" s="1"/>
      <c r="T23" s="1"/>
      <c r="U23" s="1"/>
    </row>
    <row r="24" spans="1:21" x14ac:dyDescent="0.3">
      <c r="A24" s="40"/>
      <c r="B24" s="33" t="s">
        <v>2</v>
      </c>
      <c r="C24" s="34">
        <v>63</v>
      </c>
      <c r="D24" s="19" t="s">
        <v>1</v>
      </c>
      <c r="E24" s="14">
        <v>56.2</v>
      </c>
      <c r="F24" s="1"/>
      <c r="G24" s="1"/>
      <c r="H24" s="1"/>
      <c r="I24" s="1"/>
      <c r="J24" s="1"/>
      <c r="K24" s="1"/>
      <c r="L24" s="1"/>
      <c r="M24" s="1">
        <f t="shared" si="0"/>
        <v>3.0516014234875444</v>
      </c>
      <c r="N24" s="1">
        <f t="shared" si="1"/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40"/>
      <c r="B25" s="33"/>
      <c r="C25" s="34"/>
      <c r="D25" s="20" t="s">
        <v>2</v>
      </c>
      <c r="E25" s="16">
        <v>63</v>
      </c>
      <c r="F25" s="1"/>
      <c r="G25" s="1"/>
      <c r="H25" s="1"/>
      <c r="I25" s="1"/>
      <c r="J25" s="1"/>
      <c r="K25" s="1"/>
      <c r="L25" s="1"/>
      <c r="M25" s="1">
        <f t="shared" si="0"/>
        <v>2.7222222222222223</v>
      </c>
      <c r="N25" s="1">
        <f t="shared" si="1"/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40"/>
      <c r="B26" s="33"/>
      <c r="C26" s="34"/>
      <c r="D26" s="21" t="s">
        <v>3</v>
      </c>
      <c r="E26" s="18">
        <v>70.8</v>
      </c>
      <c r="F26" s="1"/>
      <c r="G26" s="1"/>
      <c r="H26" s="1"/>
      <c r="I26" s="1"/>
      <c r="J26" s="1"/>
      <c r="K26" s="1"/>
      <c r="L26" s="1"/>
      <c r="M26" s="1">
        <f t="shared" si="0"/>
        <v>2.4223163841807911</v>
      </c>
      <c r="N26" s="1">
        <f t="shared" si="1"/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40"/>
      <c r="B27" s="33" t="s">
        <v>3</v>
      </c>
      <c r="C27" s="34">
        <v>88</v>
      </c>
      <c r="D27" s="19" t="s">
        <v>1</v>
      </c>
      <c r="E27" s="14">
        <v>70.8</v>
      </c>
      <c r="F27" s="1"/>
      <c r="G27" s="1"/>
      <c r="H27" s="1"/>
      <c r="I27" s="1"/>
      <c r="J27" s="1"/>
      <c r="K27" s="1"/>
      <c r="L27" s="1"/>
      <c r="M27" s="1">
        <f t="shared" si="0"/>
        <v>2.4223163841807911</v>
      </c>
      <c r="N27" s="1">
        <f t="shared" si="1"/>
        <v>0</v>
      </c>
      <c r="O27" s="1"/>
      <c r="P27" s="1"/>
      <c r="Q27" s="1"/>
      <c r="R27" s="1"/>
      <c r="S27" s="1"/>
      <c r="T27" s="1"/>
      <c r="U27" s="1"/>
    </row>
    <row r="28" spans="1:21" x14ac:dyDescent="0.3">
      <c r="A28" s="40"/>
      <c r="B28" s="33"/>
      <c r="C28" s="34"/>
      <c r="D28" s="20" t="s">
        <v>2</v>
      </c>
      <c r="E28" s="16">
        <v>80</v>
      </c>
      <c r="F28" s="1"/>
      <c r="G28" s="1"/>
      <c r="H28" s="1"/>
      <c r="I28" s="1"/>
      <c r="J28" s="1"/>
      <c r="K28" s="1"/>
      <c r="L28" s="1"/>
      <c r="M28" s="1">
        <f t="shared" si="0"/>
        <v>2.1437499999999998</v>
      </c>
      <c r="N28" s="1">
        <f t="shared" si="1"/>
        <v>0</v>
      </c>
      <c r="O28" s="1"/>
      <c r="P28" s="1"/>
      <c r="Q28" s="1"/>
      <c r="R28" s="1"/>
      <c r="S28" s="1"/>
      <c r="T28" s="1"/>
      <c r="U28" s="1"/>
    </row>
    <row r="29" spans="1:21" ht="15" thickBot="1" x14ac:dyDescent="0.35">
      <c r="A29" s="40"/>
      <c r="B29" s="35"/>
      <c r="C29" s="36"/>
      <c r="D29" s="21" t="s">
        <v>3</v>
      </c>
      <c r="E29" s="18">
        <v>89.1</v>
      </c>
      <c r="F29" s="1"/>
      <c r="G29" s="1"/>
      <c r="H29" s="1"/>
      <c r="I29" s="1"/>
      <c r="J29" s="1"/>
      <c r="K29" s="1"/>
      <c r="L29" s="1"/>
      <c r="M29" s="1">
        <f t="shared" si="0"/>
        <v>1.9248035914702584</v>
      </c>
      <c r="N29" s="1">
        <f t="shared" si="1"/>
        <v>0</v>
      </c>
      <c r="O29" s="1"/>
      <c r="P29" s="1"/>
      <c r="Q29" s="1"/>
      <c r="R29" s="1"/>
      <c r="S29" s="1"/>
      <c r="T29" s="1"/>
      <c r="U29" s="1"/>
    </row>
    <row r="30" spans="1:21" x14ac:dyDescent="0.3">
      <c r="A30" s="40"/>
      <c r="B30" s="37" t="s">
        <v>1</v>
      </c>
      <c r="C30" s="38">
        <v>88</v>
      </c>
      <c r="D30" s="19" t="s">
        <v>1</v>
      </c>
      <c r="E30" s="14">
        <v>89.1</v>
      </c>
      <c r="F30" s="1"/>
      <c r="G30" s="1"/>
      <c r="H30" s="1"/>
      <c r="I30" s="1"/>
      <c r="J30" s="1"/>
      <c r="K30" s="1"/>
      <c r="L30" s="1"/>
      <c r="M30" s="1">
        <f t="shared" si="0"/>
        <v>1.9248035914702584</v>
      </c>
      <c r="N30" s="1">
        <f t="shared" si="1"/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40"/>
      <c r="B31" s="33"/>
      <c r="C31" s="34"/>
      <c r="D31" s="20" t="s">
        <v>2</v>
      </c>
      <c r="E31" s="16">
        <v>100</v>
      </c>
      <c r="F31" s="1"/>
      <c r="G31" s="1"/>
      <c r="H31" s="1"/>
      <c r="I31" s="1"/>
      <c r="J31" s="1"/>
      <c r="K31" s="1"/>
      <c r="L31" s="1"/>
      <c r="M31" s="1">
        <f t="shared" si="0"/>
        <v>1.7150000000000001</v>
      </c>
      <c r="N31" s="1">
        <f t="shared" si="1"/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40"/>
      <c r="B32" s="33"/>
      <c r="C32" s="34"/>
      <c r="D32" s="21" t="s">
        <v>3</v>
      </c>
      <c r="E32" s="18">
        <v>112</v>
      </c>
      <c r="F32" s="1"/>
      <c r="G32" s="1"/>
      <c r="H32" s="1"/>
      <c r="I32" s="1"/>
      <c r="J32" s="1"/>
      <c r="K32" s="1"/>
      <c r="L32" s="1"/>
      <c r="M32" s="1">
        <f t="shared" si="0"/>
        <v>1.53125</v>
      </c>
      <c r="N32" s="1">
        <f t="shared" si="1"/>
        <v>0</v>
      </c>
      <c r="O32" s="1"/>
      <c r="P32" s="1"/>
      <c r="Q32" s="1"/>
      <c r="R32" s="1"/>
      <c r="S32" s="1"/>
      <c r="T32" s="1"/>
      <c r="U32" s="1"/>
    </row>
    <row r="33" spans="1:21" x14ac:dyDescent="0.3">
      <c r="A33" s="40"/>
      <c r="B33" s="33" t="s">
        <v>2</v>
      </c>
      <c r="C33" s="34">
        <v>125</v>
      </c>
      <c r="D33" s="19" t="s">
        <v>1</v>
      </c>
      <c r="E33" s="14">
        <v>112</v>
      </c>
      <c r="F33" s="1"/>
      <c r="G33" s="1"/>
      <c r="H33" s="1"/>
      <c r="I33" s="1"/>
      <c r="J33" s="1"/>
      <c r="K33" s="1"/>
      <c r="L33" s="1"/>
      <c r="M33" s="1">
        <f t="shared" si="0"/>
        <v>1.53125</v>
      </c>
      <c r="N33" s="1">
        <f t="shared" si="1"/>
        <v>0</v>
      </c>
      <c r="O33" s="1"/>
      <c r="P33" s="1"/>
      <c r="Q33" s="1"/>
      <c r="R33" s="1"/>
      <c r="S33" s="1"/>
      <c r="T33" s="1"/>
      <c r="U33" s="1"/>
    </row>
    <row r="34" spans="1:21" x14ac:dyDescent="0.3">
      <c r="A34" s="40"/>
      <c r="B34" s="33"/>
      <c r="C34" s="34"/>
      <c r="D34" s="20" t="s">
        <v>2</v>
      </c>
      <c r="E34" s="16">
        <v>125</v>
      </c>
      <c r="F34" s="1"/>
      <c r="G34" s="1"/>
      <c r="H34" s="1"/>
      <c r="I34" s="1"/>
      <c r="J34" s="1"/>
      <c r="K34" s="1"/>
      <c r="L34" s="1"/>
      <c r="M34" s="1">
        <f t="shared" si="0"/>
        <v>1.3720000000000001</v>
      </c>
      <c r="N34" s="1">
        <f t="shared" si="1"/>
        <v>0</v>
      </c>
      <c r="O34" s="1"/>
      <c r="P34" s="1"/>
      <c r="Q34" s="1"/>
      <c r="R34" s="1"/>
      <c r="S34" s="1"/>
      <c r="T34" s="1"/>
      <c r="U34" s="1"/>
    </row>
    <row r="35" spans="1:21" ht="15" thickBot="1" x14ac:dyDescent="0.35">
      <c r="A35" s="40"/>
      <c r="B35" s="33"/>
      <c r="C35" s="34"/>
      <c r="D35" s="21" t="s">
        <v>3</v>
      </c>
      <c r="E35" s="18">
        <v>141</v>
      </c>
      <c r="F35" s="1"/>
      <c r="G35" s="1"/>
      <c r="H35" s="1"/>
      <c r="I35" s="1"/>
      <c r="J35" s="1"/>
      <c r="K35" s="1"/>
      <c r="L35" s="1"/>
      <c r="M35" s="1">
        <f t="shared" si="0"/>
        <v>1.2163120567375887</v>
      </c>
      <c r="N35" s="1">
        <f t="shared" si="1"/>
        <v>0</v>
      </c>
      <c r="O35" s="1"/>
      <c r="P35" s="1"/>
      <c r="Q35" s="1"/>
      <c r="R35" s="1"/>
      <c r="S35" s="1"/>
      <c r="T35" s="1"/>
      <c r="U35" s="1"/>
    </row>
    <row r="36" spans="1:21" x14ac:dyDescent="0.3">
      <c r="A36" s="40"/>
      <c r="B36" s="33" t="s">
        <v>3</v>
      </c>
      <c r="C36" s="34">
        <v>177</v>
      </c>
      <c r="D36" s="19" t="s">
        <v>1</v>
      </c>
      <c r="E36" s="14">
        <v>141</v>
      </c>
      <c r="F36" s="1"/>
      <c r="G36" s="1"/>
      <c r="H36" s="1"/>
      <c r="I36" s="1"/>
      <c r="J36" s="1"/>
      <c r="K36" s="1"/>
      <c r="L36" s="1"/>
      <c r="M36" s="1">
        <f t="shared" si="0"/>
        <v>1.2163120567375887</v>
      </c>
      <c r="N36" s="1">
        <f t="shared" si="1"/>
        <v>0</v>
      </c>
      <c r="O36" s="1"/>
      <c r="P36" s="1"/>
      <c r="Q36" s="1"/>
      <c r="R36" s="1"/>
      <c r="S36" s="1"/>
      <c r="T36" s="1"/>
      <c r="U36" s="1"/>
    </row>
    <row r="37" spans="1:21" x14ac:dyDescent="0.3">
      <c r="A37" s="40"/>
      <c r="B37" s="33"/>
      <c r="C37" s="34"/>
      <c r="D37" s="20" t="s">
        <v>2</v>
      </c>
      <c r="E37" s="16">
        <v>160</v>
      </c>
      <c r="F37" s="1"/>
      <c r="G37" s="1"/>
      <c r="H37" s="1"/>
      <c r="I37" s="1"/>
      <c r="J37" s="1"/>
      <c r="K37" s="1"/>
      <c r="L37" s="1"/>
      <c r="M37" s="1">
        <f t="shared" si="0"/>
        <v>1.0718749999999999</v>
      </c>
      <c r="N37" s="1">
        <f t="shared" si="1"/>
        <v>0</v>
      </c>
      <c r="O37" s="1"/>
      <c r="P37" s="1"/>
      <c r="Q37" s="1"/>
      <c r="R37" s="1"/>
      <c r="S37" s="1"/>
      <c r="T37" s="1"/>
      <c r="U37" s="1"/>
    </row>
    <row r="38" spans="1:21" ht="15" thickBot="1" x14ac:dyDescent="0.35">
      <c r="A38" s="40"/>
      <c r="B38" s="35"/>
      <c r="C38" s="36"/>
      <c r="D38" s="21" t="s">
        <v>3</v>
      </c>
      <c r="E38" s="18">
        <v>178</v>
      </c>
      <c r="F38" s="1"/>
      <c r="G38" s="1"/>
      <c r="H38" s="1"/>
      <c r="I38" s="1"/>
      <c r="J38" s="1"/>
      <c r="K38" s="1"/>
      <c r="L38" s="1"/>
      <c r="M38" s="1">
        <f t="shared" si="0"/>
        <v>0.9634831460674157</v>
      </c>
      <c r="N38" s="1">
        <f t="shared" si="1"/>
        <v>0</v>
      </c>
      <c r="O38" s="1"/>
      <c r="P38" s="1"/>
      <c r="Q38" s="1"/>
      <c r="R38" s="1"/>
      <c r="S38" s="1"/>
      <c r="T38" s="1"/>
      <c r="U38" s="1"/>
    </row>
    <row r="39" spans="1:21" x14ac:dyDescent="0.3">
      <c r="A39" s="40"/>
      <c r="B39" s="37" t="s">
        <v>1</v>
      </c>
      <c r="C39" s="38">
        <v>177</v>
      </c>
      <c r="D39" s="19" t="s">
        <v>1</v>
      </c>
      <c r="E39" s="14">
        <v>178</v>
      </c>
      <c r="F39" s="1"/>
      <c r="G39" s="1"/>
      <c r="H39" s="1"/>
      <c r="I39" s="1"/>
      <c r="J39" s="1"/>
      <c r="K39" s="1"/>
      <c r="L39" s="1"/>
      <c r="M39" s="1">
        <f t="shared" si="0"/>
        <v>0.9634831460674157</v>
      </c>
      <c r="N39" s="1">
        <f t="shared" si="1"/>
        <v>0</v>
      </c>
      <c r="O39" s="1"/>
      <c r="P39" s="1"/>
      <c r="Q39" s="1"/>
      <c r="R39" s="1"/>
      <c r="S39" s="1"/>
      <c r="T39" s="1"/>
      <c r="U39" s="1"/>
    </row>
    <row r="40" spans="1:21" x14ac:dyDescent="0.3">
      <c r="A40" s="40"/>
      <c r="B40" s="33"/>
      <c r="C40" s="34"/>
      <c r="D40" s="20" t="s">
        <v>2</v>
      </c>
      <c r="E40" s="16">
        <v>200</v>
      </c>
      <c r="F40" s="1"/>
      <c r="G40" s="1"/>
      <c r="H40" s="1"/>
      <c r="I40" s="1"/>
      <c r="J40" s="1"/>
      <c r="K40" s="1"/>
      <c r="L40" s="1"/>
      <c r="M40" s="1">
        <f t="shared" si="0"/>
        <v>0.85750000000000004</v>
      </c>
      <c r="N40" s="1">
        <f t="shared" si="1"/>
        <v>0</v>
      </c>
      <c r="O40" s="1"/>
      <c r="P40" s="1"/>
      <c r="Q40" s="1"/>
      <c r="R40" s="1"/>
      <c r="S40" s="1"/>
      <c r="T40" s="1"/>
      <c r="U40" s="1"/>
    </row>
    <row r="41" spans="1:21" ht="15" thickBot="1" x14ac:dyDescent="0.35">
      <c r="A41" s="40"/>
      <c r="B41" s="33"/>
      <c r="C41" s="34"/>
      <c r="D41" s="21" t="s">
        <v>3</v>
      </c>
      <c r="E41" s="18">
        <v>224</v>
      </c>
      <c r="F41" s="1"/>
      <c r="G41" s="1"/>
      <c r="H41" s="1"/>
      <c r="I41" s="1"/>
      <c r="J41" s="1"/>
      <c r="K41" s="1"/>
      <c r="L41" s="1"/>
      <c r="M41" s="1">
        <f t="shared" si="0"/>
        <v>0.765625</v>
      </c>
      <c r="N41" s="1">
        <f t="shared" si="1"/>
        <v>0</v>
      </c>
      <c r="O41" s="1"/>
      <c r="P41" s="1"/>
      <c r="Q41" s="1"/>
      <c r="R41" s="1"/>
      <c r="S41" s="1"/>
      <c r="T41" s="1"/>
      <c r="U41" s="1"/>
    </row>
    <row r="42" spans="1:21" x14ac:dyDescent="0.3">
      <c r="A42" s="40"/>
      <c r="B42" s="33" t="s">
        <v>2</v>
      </c>
      <c r="C42" s="34">
        <v>250</v>
      </c>
      <c r="D42" s="19" t="s">
        <v>1</v>
      </c>
      <c r="E42" s="14">
        <v>224</v>
      </c>
      <c r="F42" s="1"/>
      <c r="G42" s="1"/>
      <c r="H42" s="1"/>
      <c r="I42" s="1"/>
      <c r="J42" s="1"/>
      <c r="K42" s="1"/>
      <c r="L42" s="1"/>
      <c r="M42" s="1">
        <f t="shared" si="0"/>
        <v>0.765625</v>
      </c>
      <c r="N42" s="1">
        <f t="shared" si="1"/>
        <v>0</v>
      </c>
      <c r="O42" s="1"/>
      <c r="P42" s="1"/>
      <c r="Q42" s="1"/>
      <c r="R42" s="1"/>
      <c r="S42" s="1"/>
      <c r="T42" s="1"/>
      <c r="U42" s="1"/>
    </row>
    <row r="43" spans="1:21" x14ac:dyDescent="0.3">
      <c r="A43" s="40"/>
      <c r="B43" s="33"/>
      <c r="C43" s="34"/>
      <c r="D43" s="20" t="s">
        <v>2</v>
      </c>
      <c r="E43" s="16">
        <v>250</v>
      </c>
      <c r="F43" s="1"/>
      <c r="G43" s="1"/>
      <c r="H43" s="1"/>
      <c r="I43" s="1"/>
      <c r="J43" s="1"/>
      <c r="K43" s="1"/>
      <c r="L43" s="1"/>
      <c r="M43" s="1">
        <f t="shared" si="0"/>
        <v>0.68600000000000005</v>
      </c>
      <c r="N43" s="1">
        <f t="shared" si="1"/>
        <v>0</v>
      </c>
      <c r="O43" s="1"/>
      <c r="P43" s="1"/>
      <c r="Q43" s="1"/>
      <c r="R43" s="1"/>
      <c r="S43" s="1"/>
      <c r="T43" s="1"/>
      <c r="U43" s="1"/>
    </row>
    <row r="44" spans="1:21" ht="15" thickBot="1" x14ac:dyDescent="0.35">
      <c r="A44" s="40"/>
      <c r="B44" s="33"/>
      <c r="C44" s="34"/>
      <c r="D44" s="21" t="s">
        <v>3</v>
      </c>
      <c r="E44" s="18">
        <v>282</v>
      </c>
      <c r="F44" s="1"/>
      <c r="G44" s="1"/>
      <c r="H44" s="1"/>
      <c r="I44" s="1"/>
      <c r="J44" s="1"/>
      <c r="K44" s="1"/>
      <c r="L44" s="1"/>
      <c r="M44" s="1">
        <f t="shared" si="0"/>
        <v>0.60815602836879434</v>
      </c>
      <c r="N44" s="1">
        <f t="shared" si="1"/>
        <v>0</v>
      </c>
      <c r="O44" s="1"/>
      <c r="P44" s="1"/>
      <c r="Q44" s="1"/>
      <c r="R44" s="1"/>
      <c r="S44" s="1"/>
      <c r="T44" s="1"/>
      <c r="U44" s="1"/>
    </row>
    <row r="45" spans="1:21" x14ac:dyDescent="0.3">
      <c r="A45" s="40"/>
      <c r="B45" s="33" t="s">
        <v>3</v>
      </c>
      <c r="C45" s="34">
        <v>355</v>
      </c>
      <c r="D45" s="19" t="s">
        <v>1</v>
      </c>
      <c r="E45" s="14">
        <v>282</v>
      </c>
      <c r="F45" s="1"/>
      <c r="G45" s="1"/>
      <c r="H45" s="1"/>
      <c r="I45" s="1"/>
      <c r="J45" s="1"/>
      <c r="K45" s="1"/>
      <c r="L45" s="1"/>
      <c r="M45" s="1">
        <f t="shared" si="0"/>
        <v>0.60815602836879434</v>
      </c>
      <c r="N45" s="1">
        <f t="shared" si="1"/>
        <v>0</v>
      </c>
      <c r="O45" s="1"/>
      <c r="P45" s="1"/>
      <c r="Q45" s="1"/>
      <c r="R45" s="1"/>
      <c r="S45" s="1"/>
      <c r="T45" s="1"/>
      <c r="U45" s="1"/>
    </row>
    <row r="46" spans="1:21" x14ac:dyDescent="0.3">
      <c r="A46" s="40"/>
      <c r="B46" s="33"/>
      <c r="C46" s="34"/>
      <c r="D46" s="20" t="s">
        <v>2</v>
      </c>
      <c r="E46" s="16">
        <v>315</v>
      </c>
      <c r="F46" s="1"/>
      <c r="G46" s="1"/>
      <c r="H46" s="1"/>
      <c r="I46" s="1"/>
      <c r="J46" s="1"/>
      <c r="K46" s="1"/>
      <c r="L46" s="1"/>
      <c r="M46" s="1">
        <f t="shared" si="0"/>
        <v>0.5444444444444444</v>
      </c>
      <c r="N46" s="1">
        <f t="shared" si="1"/>
        <v>0</v>
      </c>
      <c r="O46" s="1"/>
      <c r="P46" s="1"/>
      <c r="Q46" s="1"/>
      <c r="R46" s="1"/>
      <c r="S46" s="1"/>
      <c r="T46" s="1"/>
      <c r="U46" s="1"/>
    </row>
    <row r="47" spans="1:21" ht="15" thickBot="1" x14ac:dyDescent="0.35">
      <c r="A47" s="40"/>
      <c r="B47" s="35"/>
      <c r="C47" s="36"/>
      <c r="D47" s="21" t="s">
        <v>3</v>
      </c>
      <c r="E47" s="18">
        <v>355</v>
      </c>
      <c r="F47" s="1"/>
      <c r="G47" s="1"/>
      <c r="H47" s="1"/>
      <c r="I47" s="1"/>
      <c r="J47" s="1"/>
      <c r="K47" s="1"/>
      <c r="L47" s="1"/>
      <c r="M47" s="1">
        <f t="shared" si="0"/>
        <v>0.4830985915492958</v>
      </c>
      <c r="N47" s="1">
        <f t="shared" si="1"/>
        <v>0</v>
      </c>
      <c r="O47" s="1"/>
      <c r="P47" s="1"/>
      <c r="Q47" s="1"/>
      <c r="R47" s="1"/>
      <c r="S47" s="1"/>
      <c r="T47" s="1"/>
      <c r="U47" s="1"/>
    </row>
    <row r="48" spans="1:21" x14ac:dyDescent="0.3">
      <c r="A48" s="40"/>
      <c r="B48" s="37" t="s">
        <v>1</v>
      </c>
      <c r="C48" s="38">
        <v>355</v>
      </c>
      <c r="D48" s="19" t="s">
        <v>1</v>
      </c>
      <c r="E48" s="14">
        <v>355</v>
      </c>
      <c r="F48" s="1"/>
      <c r="G48" s="1"/>
      <c r="H48" s="1"/>
      <c r="I48" s="1"/>
      <c r="J48" s="1"/>
      <c r="K48" s="1"/>
      <c r="L48" s="1"/>
      <c r="M48" s="1">
        <f t="shared" si="0"/>
        <v>0.4830985915492958</v>
      </c>
      <c r="N48" s="1">
        <f t="shared" si="1"/>
        <v>0</v>
      </c>
      <c r="O48" s="1"/>
      <c r="P48" s="1"/>
      <c r="Q48" s="1"/>
      <c r="R48" s="1"/>
      <c r="S48" s="1"/>
      <c r="T48" s="1"/>
      <c r="U48" s="1"/>
    </row>
    <row r="49" spans="1:21" x14ac:dyDescent="0.3">
      <c r="A49" s="40"/>
      <c r="B49" s="33"/>
      <c r="C49" s="34"/>
      <c r="D49" s="20" t="s">
        <v>2</v>
      </c>
      <c r="E49" s="16">
        <v>400</v>
      </c>
      <c r="F49" s="1"/>
      <c r="G49" s="1"/>
      <c r="H49" s="1"/>
      <c r="I49" s="1"/>
      <c r="J49" s="1"/>
      <c r="K49" s="1"/>
      <c r="L49" s="1"/>
      <c r="M49" s="1">
        <f t="shared" si="0"/>
        <v>0.42875000000000002</v>
      </c>
      <c r="N49" s="1">
        <f t="shared" si="1"/>
        <v>0</v>
      </c>
      <c r="O49" s="1"/>
      <c r="P49" s="1"/>
      <c r="Q49" s="1"/>
      <c r="R49" s="1"/>
      <c r="S49" s="1"/>
      <c r="T49" s="1"/>
      <c r="U49" s="1"/>
    </row>
    <row r="50" spans="1:21" ht="15" thickBot="1" x14ac:dyDescent="0.35">
      <c r="A50" s="40"/>
      <c r="B50" s="33"/>
      <c r="C50" s="34"/>
      <c r="D50" s="21" t="s">
        <v>3</v>
      </c>
      <c r="E50" s="18">
        <v>447</v>
      </c>
      <c r="F50" s="1"/>
      <c r="G50" s="1"/>
      <c r="H50" s="1"/>
      <c r="I50" s="1"/>
      <c r="J50" s="1"/>
      <c r="K50" s="1"/>
      <c r="L50" s="1"/>
      <c r="M50" s="1">
        <f t="shared" si="0"/>
        <v>0.38366890380313201</v>
      </c>
      <c r="N50" s="1">
        <f t="shared" si="1"/>
        <v>0</v>
      </c>
      <c r="O50" s="1"/>
      <c r="P50" s="1"/>
      <c r="Q50" s="1"/>
      <c r="R50" s="1"/>
      <c r="S50" s="1"/>
      <c r="T50" s="1"/>
      <c r="U50" s="1"/>
    </row>
    <row r="51" spans="1:21" x14ac:dyDescent="0.3">
      <c r="A51" s="40"/>
      <c r="B51" s="33" t="s">
        <v>2</v>
      </c>
      <c r="C51" s="34">
        <v>500</v>
      </c>
      <c r="D51" s="19" t="s">
        <v>1</v>
      </c>
      <c r="E51" s="14">
        <v>447</v>
      </c>
      <c r="F51" s="1"/>
      <c r="G51" s="1"/>
      <c r="H51" s="1"/>
      <c r="I51" s="1"/>
      <c r="J51" s="1"/>
      <c r="K51" s="1"/>
      <c r="L51" s="1"/>
      <c r="M51" s="1">
        <f t="shared" si="0"/>
        <v>0.38366890380313201</v>
      </c>
      <c r="N51" s="1">
        <f t="shared" si="1"/>
        <v>0</v>
      </c>
      <c r="O51" s="1"/>
      <c r="P51" s="1"/>
      <c r="Q51" s="1"/>
      <c r="R51" s="1"/>
      <c r="S51" s="1"/>
      <c r="T51" s="1"/>
      <c r="U51" s="1"/>
    </row>
    <row r="52" spans="1:21" x14ac:dyDescent="0.3">
      <c r="A52" s="40"/>
      <c r="B52" s="33"/>
      <c r="C52" s="34"/>
      <c r="D52" s="20" t="s">
        <v>2</v>
      </c>
      <c r="E52" s="16">
        <v>500</v>
      </c>
      <c r="F52" s="1"/>
      <c r="G52" s="1"/>
      <c r="H52" s="1"/>
      <c r="I52" s="1"/>
      <c r="J52" s="1"/>
      <c r="K52" s="1"/>
      <c r="L52" s="1"/>
      <c r="M52" s="1">
        <f t="shared" si="0"/>
        <v>0.34300000000000003</v>
      </c>
      <c r="N52" s="1">
        <f t="shared" si="1"/>
        <v>0</v>
      </c>
      <c r="O52" s="1"/>
      <c r="P52" s="1"/>
      <c r="Q52" s="1"/>
      <c r="R52" s="1"/>
      <c r="S52" s="1"/>
      <c r="T52" s="1"/>
      <c r="U52" s="1"/>
    </row>
    <row r="53" spans="1:21" ht="15" thickBot="1" x14ac:dyDescent="0.35">
      <c r="A53" s="40"/>
      <c r="B53" s="33"/>
      <c r="C53" s="34"/>
      <c r="D53" s="21" t="s">
        <v>3</v>
      </c>
      <c r="E53" s="18">
        <v>562</v>
      </c>
      <c r="F53" s="1"/>
      <c r="G53" s="1"/>
      <c r="H53" s="1"/>
      <c r="I53" s="1"/>
      <c r="J53" s="1"/>
      <c r="K53" s="1"/>
      <c r="L53" s="1"/>
      <c r="M53" s="1">
        <f t="shared" si="0"/>
        <v>0.30516014234875444</v>
      </c>
      <c r="N53" s="1">
        <f t="shared" si="1"/>
        <v>0</v>
      </c>
      <c r="O53" s="1"/>
      <c r="P53" s="1"/>
      <c r="Q53" s="1"/>
      <c r="R53" s="1"/>
      <c r="S53" s="1"/>
      <c r="T53" s="1"/>
      <c r="U53" s="1"/>
    </row>
    <row r="54" spans="1:21" x14ac:dyDescent="0.3">
      <c r="A54" s="40"/>
      <c r="B54" s="33" t="s">
        <v>3</v>
      </c>
      <c r="C54" s="34">
        <v>710</v>
      </c>
      <c r="D54" s="19" t="s">
        <v>1</v>
      </c>
      <c r="E54" s="14">
        <v>562</v>
      </c>
      <c r="F54" s="1"/>
      <c r="G54" s="1"/>
      <c r="H54" s="1"/>
      <c r="I54" s="1"/>
      <c r="J54" s="1"/>
      <c r="K54" s="1"/>
      <c r="L54" s="1"/>
      <c r="M54" s="1">
        <f t="shared" si="0"/>
        <v>0.30516014234875444</v>
      </c>
      <c r="N54" s="1">
        <f t="shared" si="1"/>
        <v>0</v>
      </c>
      <c r="O54" s="1"/>
      <c r="P54" s="1"/>
      <c r="Q54" s="1"/>
      <c r="R54" s="1"/>
      <c r="S54" s="1"/>
      <c r="T54" s="1"/>
      <c r="U54" s="1"/>
    </row>
    <row r="55" spans="1:21" x14ac:dyDescent="0.3">
      <c r="A55" s="40"/>
      <c r="B55" s="33"/>
      <c r="C55" s="34"/>
      <c r="D55" s="20" t="s">
        <v>2</v>
      </c>
      <c r="E55" s="16">
        <v>630</v>
      </c>
      <c r="F55" s="1"/>
      <c r="G55" s="1"/>
      <c r="H55" s="1"/>
      <c r="I55" s="1"/>
      <c r="J55" s="1"/>
      <c r="K55" s="1"/>
      <c r="L55" s="1"/>
      <c r="M55" s="1">
        <f t="shared" si="0"/>
        <v>0.2722222222222222</v>
      </c>
      <c r="N55" s="1">
        <f t="shared" si="1"/>
        <v>0</v>
      </c>
      <c r="O55" s="1"/>
      <c r="P55" s="1"/>
      <c r="Q55" s="1"/>
      <c r="R55" s="1"/>
      <c r="S55" s="1"/>
      <c r="T55" s="1"/>
      <c r="U55" s="1"/>
    </row>
    <row r="56" spans="1:21" ht="15" thickBot="1" x14ac:dyDescent="0.35">
      <c r="A56" s="40"/>
      <c r="B56" s="35"/>
      <c r="C56" s="36"/>
      <c r="D56" s="21" t="s">
        <v>3</v>
      </c>
      <c r="E56" s="18">
        <v>708</v>
      </c>
      <c r="F56" s="1"/>
      <c r="G56" s="1"/>
      <c r="H56" s="1"/>
      <c r="I56" s="1"/>
      <c r="J56" s="1"/>
      <c r="K56" s="1"/>
      <c r="L56" s="1"/>
      <c r="M56" s="1">
        <f t="shared" si="0"/>
        <v>0.2422316384180791</v>
      </c>
      <c r="N56" s="1">
        <f t="shared" si="1"/>
        <v>0</v>
      </c>
      <c r="O56" s="1"/>
      <c r="P56" s="1"/>
      <c r="Q56" s="1"/>
      <c r="R56" s="1"/>
      <c r="S56" s="1"/>
      <c r="T56" s="1"/>
      <c r="U56" s="1"/>
    </row>
    <row r="57" spans="1:21" x14ac:dyDescent="0.3">
      <c r="A57" s="40"/>
      <c r="B57" s="37" t="s">
        <v>1</v>
      </c>
      <c r="C57" s="38">
        <v>710</v>
      </c>
      <c r="D57" s="19" t="s">
        <v>1</v>
      </c>
      <c r="E57" s="14">
        <v>708</v>
      </c>
      <c r="F57" s="1"/>
      <c r="G57" s="1"/>
      <c r="H57" s="1"/>
      <c r="I57" s="1"/>
      <c r="J57" s="1"/>
      <c r="K57" s="1"/>
      <c r="L57" s="1"/>
      <c r="M57" s="1">
        <f t="shared" si="0"/>
        <v>0.2422316384180791</v>
      </c>
      <c r="N57" s="1">
        <f t="shared" si="1"/>
        <v>0</v>
      </c>
      <c r="O57" s="1"/>
      <c r="P57" s="1"/>
      <c r="Q57" s="1"/>
      <c r="R57" s="1"/>
      <c r="S57" s="1"/>
      <c r="T57" s="1"/>
      <c r="U57" s="1"/>
    </row>
    <row r="58" spans="1:21" x14ac:dyDescent="0.3">
      <c r="A58" s="40"/>
      <c r="B58" s="33"/>
      <c r="C58" s="34"/>
      <c r="D58" s="20" t="s">
        <v>2</v>
      </c>
      <c r="E58" s="16">
        <v>800</v>
      </c>
      <c r="F58" s="1"/>
      <c r="G58" s="1"/>
      <c r="H58" s="1"/>
      <c r="I58" s="1"/>
      <c r="J58" s="1"/>
      <c r="K58" s="1"/>
      <c r="L58" s="1"/>
      <c r="M58" s="1">
        <f t="shared" si="0"/>
        <v>0.21437500000000001</v>
      </c>
      <c r="N58" s="1">
        <f t="shared" si="1"/>
        <v>0</v>
      </c>
      <c r="O58" s="1"/>
      <c r="P58" s="1"/>
      <c r="Q58" s="1"/>
      <c r="R58" s="1"/>
      <c r="S58" s="1"/>
      <c r="T58" s="1"/>
      <c r="U58" s="1"/>
    </row>
    <row r="59" spans="1:21" ht="15" thickBot="1" x14ac:dyDescent="0.35">
      <c r="A59" s="40"/>
      <c r="B59" s="33"/>
      <c r="C59" s="34"/>
      <c r="D59" s="21" t="s">
        <v>3</v>
      </c>
      <c r="E59" s="18">
        <v>891</v>
      </c>
      <c r="F59" s="1"/>
      <c r="G59" s="1"/>
      <c r="H59" s="1"/>
      <c r="I59" s="1"/>
      <c r="J59" s="1"/>
      <c r="K59" s="1"/>
      <c r="L59" s="1"/>
      <c r="M59" s="1">
        <f t="shared" si="0"/>
        <v>0.19248035914702583</v>
      </c>
      <c r="N59" s="1">
        <f t="shared" si="1"/>
        <v>0</v>
      </c>
      <c r="O59" s="1"/>
      <c r="P59" s="1"/>
      <c r="Q59" s="1"/>
      <c r="R59" s="1"/>
      <c r="S59" s="1"/>
      <c r="T59" s="1"/>
      <c r="U59" s="1"/>
    </row>
    <row r="60" spans="1:21" x14ac:dyDescent="0.3">
      <c r="A60" s="40"/>
      <c r="B60" s="33" t="s">
        <v>2</v>
      </c>
      <c r="C60" s="34">
        <v>1000</v>
      </c>
      <c r="D60" s="19" t="s">
        <v>1</v>
      </c>
      <c r="E60" s="14">
        <v>891</v>
      </c>
      <c r="F60" s="1"/>
      <c r="G60" s="1"/>
      <c r="H60" s="1"/>
      <c r="I60" s="1"/>
      <c r="J60" s="1"/>
      <c r="K60" s="1"/>
      <c r="L60" s="1"/>
      <c r="M60" s="1">
        <f t="shared" si="0"/>
        <v>0.19248035914702583</v>
      </c>
      <c r="N60" s="1">
        <f t="shared" si="1"/>
        <v>0</v>
      </c>
      <c r="O60" s="1"/>
      <c r="P60" s="1"/>
      <c r="Q60" s="1"/>
      <c r="R60" s="1"/>
      <c r="S60" s="1"/>
      <c r="T60" s="1"/>
      <c r="U60" s="1"/>
    </row>
    <row r="61" spans="1:21" x14ac:dyDescent="0.3">
      <c r="A61" s="40"/>
      <c r="B61" s="33"/>
      <c r="C61" s="34"/>
      <c r="D61" s="20" t="s">
        <v>2</v>
      </c>
      <c r="E61" s="16">
        <v>1000</v>
      </c>
      <c r="F61" s="1"/>
      <c r="G61" s="1"/>
      <c r="H61" s="1"/>
      <c r="I61" s="1"/>
      <c r="J61" s="1"/>
      <c r="K61" s="1"/>
      <c r="L61" s="1"/>
      <c r="M61" s="1">
        <f t="shared" si="0"/>
        <v>0.17150000000000001</v>
      </c>
      <c r="N61" s="1">
        <f t="shared" si="1"/>
        <v>0</v>
      </c>
      <c r="O61" s="1"/>
      <c r="P61" s="1"/>
      <c r="Q61" s="1"/>
      <c r="R61" s="1"/>
      <c r="S61" s="1"/>
      <c r="T61" s="1"/>
      <c r="U61" s="1"/>
    </row>
    <row r="62" spans="1:21" ht="15" thickBot="1" x14ac:dyDescent="0.35">
      <c r="A62" s="40"/>
      <c r="B62" s="33"/>
      <c r="C62" s="34"/>
      <c r="D62" s="21" t="s">
        <v>3</v>
      </c>
      <c r="E62" s="18">
        <v>1122</v>
      </c>
      <c r="F62" s="1"/>
      <c r="G62" s="1"/>
      <c r="H62" s="1"/>
      <c r="I62" s="1"/>
      <c r="J62" s="1"/>
      <c r="K62" s="1"/>
      <c r="L62" s="1"/>
      <c r="M62" s="1">
        <f t="shared" si="0"/>
        <v>0.15285204991087345</v>
      </c>
      <c r="N62" s="1">
        <f t="shared" si="1"/>
        <v>0</v>
      </c>
      <c r="O62" s="1"/>
      <c r="P62" s="1"/>
      <c r="Q62" s="1"/>
      <c r="R62" s="1"/>
      <c r="S62" s="1"/>
      <c r="T62" s="1"/>
      <c r="U62" s="1"/>
    </row>
    <row r="63" spans="1:21" x14ac:dyDescent="0.3">
      <c r="A63" s="40"/>
      <c r="B63" s="33" t="s">
        <v>3</v>
      </c>
      <c r="C63" s="34">
        <v>1420</v>
      </c>
      <c r="D63" s="13" t="s">
        <v>1</v>
      </c>
      <c r="E63" s="14">
        <v>1122</v>
      </c>
      <c r="F63" s="1"/>
      <c r="G63" s="1"/>
      <c r="H63" s="1"/>
      <c r="I63" s="1"/>
      <c r="J63" s="1"/>
      <c r="K63" s="1"/>
      <c r="L63" s="1"/>
      <c r="M63" s="1">
        <f t="shared" si="0"/>
        <v>0.15285204991087345</v>
      </c>
      <c r="N63" s="1">
        <f t="shared" si="1"/>
        <v>0</v>
      </c>
      <c r="O63" s="1"/>
      <c r="P63" s="1"/>
      <c r="Q63" s="1"/>
      <c r="R63" s="1"/>
      <c r="S63" s="1"/>
      <c r="T63" s="1"/>
      <c r="U63" s="1"/>
    </row>
    <row r="64" spans="1:21" x14ac:dyDescent="0.3">
      <c r="A64" s="40"/>
      <c r="B64" s="33"/>
      <c r="C64" s="34"/>
      <c r="D64" s="15" t="s">
        <v>2</v>
      </c>
      <c r="E64" s="16">
        <v>1250</v>
      </c>
      <c r="F64" s="1"/>
      <c r="G64" s="1"/>
      <c r="H64" s="1"/>
      <c r="I64" s="1"/>
      <c r="J64" s="1"/>
      <c r="K64" s="1"/>
      <c r="L64" s="1"/>
      <c r="M64" s="1">
        <f t="shared" si="0"/>
        <v>0.13719999999999999</v>
      </c>
      <c r="N64" s="1">
        <f t="shared" si="1"/>
        <v>0</v>
      </c>
      <c r="O64" s="1"/>
      <c r="P64" s="1"/>
      <c r="Q64" s="1"/>
      <c r="R64" s="1"/>
      <c r="S64" s="1"/>
      <c r="T64" s="1"/>
      <c r="U64" s="1"/>
    </row>
    <row r="65" spans="1:21" ht="15" thickBot="1" x14ac:dyDescent="0.35">
      <c r="A65" s="41"/>
      <c r="B65" s="35"/>
      <c r="C65" s="36"/>
      <c r="D65" s="17" t="s">
        <v>3</v>
      </c>
      <c r="E65" s="18">
        <v>1413</v>
      </c>
      <c r="F65" s="1"/>
      <c r="G65" s="1"/>
      <c r="H65" s="1"/>
      <c r="I65" s="1"/>
      <c r="J65" s="1"/>
      <c r="K65" s="1"/>
      <c r="L65" s="1"/>
      <c r="M65" s="1">
        <f t="shared" si="0"/>
        <v>0.1213729653220099</v>
      </c>
      <c r="N65" s="1">
        <f t="shared" si="1"/>
        <v>0</v>
      </c>
      <c r="O65" s="1"/>
      <c r="P65" s="1"/>
      <c r="Q65" s="1"/>
      <c r="R65" s="1"/>
      <c r="S65" s="1"/>
      <c r="T65" s="1"/>
      <c r="U65" s="1"/>
    </row>
    <row r="66" spans="1:21" ht="14.4" customHeight="1" x14ac:dyDescent="0.3">
      <c r="A66" s="39" t="s">
        <v>26</v>
      </c>
      <c r="B66" s="37" t="s">
        <v>1</v>
      </c>
      <c r="C66" s="38">
        <v>11</v>
      </c>
      <c r="D66" s="13" t="s">
        <v>1</v>
      </c>
      <c r="E66" s="14">
        <v>11.2</v>
      </c>
      <c r="F66" s="12"/>
      <c r="G66" s="3"/>
      <c r="H66" s="3"/>
      <c r="I66" s="3"/>
      <c r="J66" s="3"/>
      <c r="K66" s="3"/>
      <c r="L66" s="3"/>
      <c r="M66" s="3">
        <f>(343/E66)/2</f>
        <v>15.312500000000002</v>
      </c>
      <c r="N66" s="3">
        <f>K66-G66</f>
        <v>0</v>
      </c>
      <c r="O66" s="3"/>
      <c r="P66" s="3"/>
      <c r="Q66" s="3"/>
      <c r="R66" s="3"/>
      <c r="S66" s="3"/>
      <c r="T66" s="3"/>
      <c r="U66" s="1"/>
    </row>
    <row r="67" spans="1:21" x14ac:dyDescent="0.3">
      <c r="A67" s="40"/>
      <c r="B67" s="33"/>
      <c r="C67" s="34"/>
      <c r="D67" s="15" t="s">
        <v>2</v>
      </c>
      <c r="E67" s="16">
        <v>12.5</v>
      </c>
      <c r="F67" s="2"/>
      <c r="G67" s="1"/>
      <c r="H67" s="1"/>
      <c r="I67" s="1"/>
      <c r="J67" s="1"/>
      <c r="K67" s="1"/>
      <c r="L67" s="1"/>
      <c r="M67" s="1">
        <f t="shared" ref="M67:M128" si="2">(343/E67)/2</f>
        <v>13.72</v>
      </c>
      <c r="N67" s="1">
        <f t="shared" ref="N67:N128" si="3">K67-G67</f>
        <v>0</v>
      </c>
      <c r="O67" s="1"/>
      <c r="P67" s="1"/>
      <c r="Q67" s="1"/>
      <c r="R67" s="1"/>
      <c r="S67" s="1"/>
      <c r="T67" s="1"/>
      <c r="U67" s="1"/>
    </row>
    <row r="68" spans="1:21" ht="15" thickBot="1" x14ac:dyDescent="0.35">
      <c r="A68" s="40"/>
      <c r="B68" s="33"/>
      <c r="C68" s="34"/>
      <c r="D68" s="17" t="s">
        <v>3</v>
      </c>
      <c r="E68" s="18">
        <v>14.1</v>
      </c>
      <c r="F68" s="2"/>
      <c r="G68" s="1"/>
      <c r="H68" s="1"/>
      <c r="I68" s="1"/>
      <c r="J68" s="1"/>
      <c r="K68" s="1"/>
      <c r="L68" s="1"/>
      <c r="M68" s="1">
        <f t="shared" si="2"/>
        <v>12.163120567375886</v>
      </c>
      <c r="N68" s="1">
        <f t="shared" si="3"/>
        <v>0</v>
      </c>
      <c r="O68" s="1"/>
      <c r="P68" s="1"/>
      <c r="Q68" s="1"/>
      <c r="R68" s="1"/>
      <c r="S68" s="1"/>
      <c r="T68" s="1"/>
      <c r="U68" s="1"/>
    </row>
    <row r="69" spans="1:21" x14ac:dyDescent="0.3">
      <c r="A69" s="40"/>
      <c r="B69" s="33" t="s">
        <v>2</v>
      </c>
      <c r="C69" s="34">
        <v>16</v>
      </c>
      <c r="D69" s="13" t="s">
        <v>1</v>
      </c>
      <c r="E69" s="14">
        <v>14.1</v>
      </c>
      <c r="F69" s="1"/>
      <c r="G69" s="1"/>
      <c r="H69" s="1"/>
      <c r="I69" s="1"/>
      <c r="J69" s="1"/>
      <c r="K69" s="1"/>
      <c r="L69" s="1"/>
      <c r="M69" s="1">
        <f t="shared" si="2"/>
        <v>12.163120567375886</v>
      </c>
      <c r="N69" s="1">
        <f t="shared" si="3"/>
        <v>0</v>
      </c>
      <c r="O69" s="1"/>
      <c r="P69" s="1"/>
      <c r="Q69" s="1"/>
      <c r="R69" s="1"/>
      <c r="S69" s="1"/>
      <c r="T69" s="1"/>
      <c r="U69" s="1"/>
    </row>
    <row r="70" spans="1:21" x14ac:dyDescent="0.3">
      <c r="A70" s="40"/>
      <c r="B70" s="33"/>
      <c r="C70" s="34"/>
      <c r="D70" s="15" t="s">
        <v>2</v>
      </c>
      <c r="E70" s="16">
        <v>16</v>
      </c>
      <c r="F70" s="1"/>
      <c r="G70" s="1"/>
      <c r="H70" s="1"/>
      <c r="I70" s="1"/>
      <c r="J70" s="1"/>
      <c r="K70" s="1"/>
      <c r="L70" s="1"/>
      <c r="M70" s="1">
        <f t="shared" si="2"/>
        <v>10.71875</v>
      </c>
      <c r="N70" s="1">
        <f t="shared" si="3"/>
        <v>0</v>
      </c>
      <c r="O70" s="1"/>
      <c r="P70" s="1"/>
      <c r="Q70" s="1"/>
      <c r="R70" s="1"/>
      <c r="S70" s="1"/>
      <c r="T70" s="1"/>
      <c r="U70" s="1"/>
    </row>
    <row r="71" spans="1:21" ht="15" thickBot="1" x14ac:dyDescent="0.35">
      <c r="A71" s="40"/>
      <c r="B71" s="33"/>
      <c r="C71" s="34"/>
      <c r="D71" s="17" t="s">
        <v>3</v>
      </c>
      <c r="E71" s="18">
        <v>17.8</v>
      </c>
      <c r="F71" s="1"/>
      <c r="G71" s="1"/>
      <c r="H71" s="1"/>
      <c r="I71" s="1"/>
      <c r="J71" s="1"/>
      <c r="K71" s="1"/>
      <c r="L71" s="1"/>
      <c r="M71" s="1">
        <f t="shared" si="2"/>
        <v>9.6348314606741567</v>
      </c>
      <c r="N71" s="1">
        <f t="shared" si="3"/>
        <v>0</v>
      </c>
      <c r="O71" s="1"/>
      <c r="P71" s="1"/>
      <c r="Q71" s="1"/>
      <c r="R71" s="1"/>
      <c r="S71" s="1"/>
      <c r="T71" s="1"/>
      <c r="U71" s="1"/>
    </row>
    <row r="72" spans="1:21" x14ac:dyDescent="0.3">
      <c r="A72" s="40"/>
      <c r="B72" s="33" t="s">
        <v>3</v>
      </c>
      <c r="C72" s="34">
        <v>22</v>
      </c>
      <c r="D72" s="13" t="s">
        <v>1</v>
      </c>
      <c r="E72" s="14">
        <v>17.8</v>
      </c>
      <c r="F72" s="1"/>
      <c r="G72" s="1"/>
      <c r="H72" s="1"/>
      <c r="I72" s="1"/>
      <c r="J72" s="1"/>
      <c r="K72" s="1"/>
      <c r="L72" s="1"/>
      <c r="M72" s="1">
        <f t="shared" si="2"/>
        <v>9.6348314606741567</v>
      </c>
      <c r="N72" s="1">
        <f t="shared" si="3"/>
        <v>0</v>
      </c>
      <c r="O72" s="1"/>
      <c r="P72" s="1"/>
      <c r="Q72" s="1"/>
      <c r="R72" s="1"/>
      <c r="S72" s="1"/>
      <c r="T72" s="1"/>
      <c r="U72" s="1"/>
    </row>
    <row r="73" spans="1:21" x14ac:dyDescent="0.3">
      <c r="A73" s="40"/>
      <c r="B73" s="33"/>
      <c r="C73" s="34"/>
      <c r="D73" s="15" t="s">
        <v>2</v>
      </c>
      <c r="E73" s="16">
        <v>20</v>
      </c>
      <c r="F73" s="1"/>
      <c r="G73" s="1"/>
      <c r="H73" s="1"/>
      <c r="I73" s="1"/>
      <c r="J73" s="1"/>
      <c r="K73" s="1"/>
      <c r="L73" s="1"/>
      <c r="M73" s="1">
        <f t="shared" si="2"/>
        <v>8.5749999999999993</v>
      </c>
      <c r="N73" s="1">
        <f t="shared" si="3"/>
        <v>0</v>
      </c>
      <c r="O73" s="1"/>
      <c r="P73" s="1"/>
      <c r="Q73" s="1"/>
      <c r="R73" s="1"/>
      <c r="S73" s="1"/>
      <c r="T73" s="1"/>
      <c r="U73" s="1"/>
    </row>
    <row r="74" spans="1:21" ht="15" thickBot="1" x14ac:dyDescent="0.35">
      <c r="A74" s="40"/>
      <c r="B74" s="35"/>
      <c r="C74" s="36"/>
      <c r="D74" s="17" t="s">
        <v>3</v>
      </c>
      <c r="E74" s="18">
        <v>22.4</v>
      </c>
      <c r="F74" s="1"/>
      <c r="G74" s="1"/>
      <c r="H74" s="1"/>
      <c r="I74" s="1"/>
      <c r="J74" s="1"/>
      <c r="K74" s="1"/>
      <c r="L74" s="1"/>
      <c r="M74" s="1">
        <f t="shared" si="2"/>
        <v>7.6562500000000009</v>
      </c>
      <c r="N74" s="1">
        <f t="shared" si="3"/>
        <v>0</v>
      </c>
      <c r="O74" s="1"/>
      <c r="P74" s="1"/>
      <c r="Q74" s="1"/>
      <c r="R74" s="1"/>
      <c r="S74" s="1"/>
      <c r="T74" s="1"/>
      <c r="U74" s="1"/>
    </row>
    <row r="75" spans="1:21" x14ac:dyDescent="0.3">
      <c r="A75" s="40"/>
      <c r="B75" s="37" t="s">
        <v>1</v>
      </c>
      <c r="C75" s="38">
        <v>22</v>
      </c>
      <c r="D75" s="19" t="s">
        <v>1</v>
      </c>
      <c r="E75" s="14">
        <v>22.4</v>
      </c>
      <c r="F75" s="1"/>
      <c r="G75" s="1"/>
      <c r="H75" s="1"/>
      <c r="I75" s="1"/>
      <c r="J75" s="1"/>
      <c r="K75" s="1"/>
      <c r="L75" s="1"/>
      <c r="M75" s="1">
        <f t="shared" si="2"/>
        <v>7.6562500000000009</v>
      </c>
      <c r="N75" s="1">
        <f t="shared" si="3"/>
        <v>0</v>
      </c>
      <c r="O75" s="1"/>
      <c r="P75" s="1"/>
      <c r="Q75" s="1"/>
      <c r="R75" s="1"/>
      <c r="S75" s="1"/>
      <c r="T75" s="1"/>
      <c r="U75" s="1"/>
    </row>
    <row r="76" spans="1:21" x14ac:dyDescent="0.3">
      <c r="A76" s="40"/>
      <c r="B76" s="33"/>
      <c r="C76" s="34"/>
      <c r="D76" s="20" t="s">
        <v>2</v>
      </c>
      <c r="E76" s="16">
        <v>25</v>
      </c>
      <c r="F76" s="1"/>
      <c r="G76" s="1"/>
      <c r="H76" s="1"/>
      <c r="I76" s="1"/>
      <c r="J76" s="1"/>
      <c r="K76" s="1"/>
      <c r="L76" s="1"/>
      <c r="M76" s="1">
        <f t="shared" si="2"/>
        <v>6.86</v>
      </c>
      <c r="N76" s="1">
        <f t="shared" si="3"/>
        <v>0</v>
      </c>
      <c r="O76" s="1"/>
      <c r="P76" s="1"/>
      <c r="Q76" s="1"/>
      <c r="R76" s="1"/>
      <c r="S76" s="1"/>
      <c r="T76" s="1"/>
      <c r="U76" s="1"/>
    </row>
    <row r="77" spans="1:21" ht="15" thickBot="1" x14ac:dyDescent="0.35">
      <c r="A77" s="40"/>
      <c r="B77" s="33"/>
      <c r="C77" s="34"/>
      <c r="D77" s="21" t="s">
        <v>3</v>
      </c>
      <c r="E77" s="18">
        <v>28.2</v>
      </c>
      <c r="F77" s="1"/>
      <c r="G77" s="1"/>
      <c r="H77" s="1"/>
      <c r="I77" s="1"/>
      <c r="J77" s="1"/>
      <c r="K77" s="1"/>
      <c r="L77" s="1"/>
      <c r="M77" s="1">
        <f t="shared" si="2"/>
        <v>6.081560283687943</v>
      </c>
      <c r="N77" s="1">
        <f t="shared" si="3"/>
        <v>0</v>
      </c>
      <c r="O77" s="1"/>
      <c r="P77" s="1"/>
      <c r="Q77" s="1"/>
      <c r="R77" s="1"/>
      <c r="S77" s="1"/>
      <c r="T77" s="1"/>
      <c r="U77" s="1"/>
    </row>
    <row r="78" spans="1:21" x14ac:dyDescent="0.3">
      <c r="A78" s="40"/>
      <c r="B78" s="33" t="s">
        <v>2</v>
      </c>
      <c r="C78" s="34">
        <v>31.5</v>
      </c>
      <c r="D78" s="19" t="s">
        <v>1</v>
      </c>
      <c r="E78" s="14">
        <v>28.2</v>
      </c>
      <c r="F78" s="1"/>
      <c r="G78" s="1"/>
      <c r="H78" s="1"/>
      <c r="I78" s="1"/>
      <c r="J78" s="1"/>
      <c r="K78" s="1"/>
      <c r="L78" s="1"/>
      <c r="M78" s="1">
        <f t="shared" si="2"/>
        <v>6.081560283687943</v>
      </c>
      <c r="N78" s="1">
        <f t="shared" si="3"/>
        <v>0</v>
      </c>
      <c r="O78" s="1"/>
      <c r="P78" s="1"/>
      <c r="Q78" s="1"/>
      <c r="R78" s="1"/>
      <c r="S78" s="1"/>
      <c r="T78" s="1"/>
      <c r="U78" s="1"/>
    </row>
    <row r="79" spans="1:21" x14ac:dyDescent="0.3">
      <c r="A79" s="40"/>
      <c r="B79" s="33"/>
      <c r="C79" s="34"/>
      <c r="D79" s="20" t="s">
        <v>2</v>
      </c>
      <c r="E79" s="16">
        <v>31.5</v>
      </c>
      <c r="F79" s="1"/>
      <c r="G79" s="1"/>
      <c r="H79" s="1"/>
      <c r="I79" s="1"/>
      <c r="J79" s="1"/>
      <c r="K79" s="1"/>
      <c r="L79" s="1"/>
      <c r="M79" s="1">
        <f t="shared" si="2"/>
        <v>5.4444444444444446</v>
      </c>
      <c r="N79" s="1">
        <f t="shared" si="3"/>
        <v>0</v>
      </c>
      <c r="O79" s="1"/>
      <c r="P79" s="1"/>
      <c r="Q79" s="1"/>
      <c r="R79" s="1"/>
      <c r="S79" s="1"/>
      <c r="T79" s="1"/>
      <c r="U79" s="1"/>
    </row>
    <row r="80" spans="1:21" ht="15" thickBot="1" x14ac:dyDescent="0.35">
      <c r="A80" s="40"/>
      <c r="B80" s="33"/>
      <c r="C80" s="34"/>
      <c r="D80" s="21" t="s">
        <v>3</v>
      </c>
      <c r="E80" s="18">
        <v>35.5</v>
      </c>
      <c r="F80" s="1"/>
      <c r="G80" s="1"/>
      <c r="H80" s="1"/>
      <c r="I80" s="1"/>
      <c r="J80" s="1"/>
      <c r="K80" s="1"/>
      <c r="L80" s="1"/>
      <c r="M80" s="1">
        <f t="shared" si="2"/>
        <v>4.830985915492958</v>
      </c>
      <c r="N80" s="1">
        <f t="shared" si="3"/>
        <v>0</v>
      </c>
      <c r="O80" s="1"/>
      <c r="P80" s="1"/>
      <c r="Q80" s="1"/>
      <c r="R80" s="1"/>
      <c r="S80" s="1"/>
      <c r="T80" s="1"/>
      <c r="U80" s="1"/>
    </row>
    <row r="81" spans="1:21" x14ac:dyDescent="0.3">
      <c r="A81" s="40"/>
      <c r="B81" s="33" t="s">
        <v>3</v>
      </c>
      <c r="C81" s="34">
        <v>44</v>
      </c>
      <c r="D81" s="19" t="s">
        <v>1</v>
      </c>
      <c r="E81" s="14">
        <v>35.5</v>
      </c>
      <c r="F81" s="1"/>
      <c r="G81" s="1"/>
      <c r="H81" s="1"/>
      <c r="I81" s="1"/>
      <c r="J81" s="1"/>
      <c r="K81" s="1"/>
      <c r="L81" s="1"/>
      <c r="M81" s="1">
        <f t="shared" si="2"/>
        <v>4.830985915492958</v>
      </c>
      <c r="N81" s="1">
        <f t="shared" si="3"/>
        <v>0</v>
      </c>
      <c r="O81" s="1"/>
      <c r="P81" s="1"/>
      <c r="Q81" s="1"/>
      <c r="R81" s="1"/>
      <c r="S81" s="1"/>
      <c r="T81" s="1"/>
      <c r="U81" s="1"/>
    </row>
    <row r="82" spans="1:21" x14ac:dyDescent="0.3">
      <c r="A82" s="40"/>
      <c r="B82" s="33"/>
      <c r="C82" s="34"/>
      <c r="D82" s="20" t="s">
        <v>2</v>
      </c>
      <c r="E82" s="16">
        <v>40</v>
      </c>
      <c r="F82" s="1"/>
      <c r="G82" s="1"/>
      <c r="H82" s="1"/>
      <c r="I82" s="1"/>
      <c r="J82" s="1"/>
      <c r="K82" s="1"/>
      <c r="L82" s="1"/>
      <c r="M82" s="1">
        <f t="shared" si="2"/>
        <v>4.2874999999999996</v>
      </c>
      <c r="N82" s="1">
        <f t="shared" si="3"/>
        <v>0</v>
      </c>
      <c r="O82" s="1"/>
      <c r="P82" s="1"/>
      <c r="Q82" s="1"/>
      <c r="R82" s="1"/>
      <c r="S82" s="1"/>
      <c r="T82" s="1"/>
      <c r="U82" s="1"/>
    </row>
    <row r="83" spans="1:21" ht="15" thickBot="1" x14ac:dyDescent="0.35">
      <c r="A83" s="40"/>
      <c r="B83" s="35"/>
      <c r="C83" s="36"/>
      <c r="D83" s="21" t="s">
        <v>3</v>
      </c>
      <c r="E83" s="18">
        <v>44.7</v>
      </c>
      <c r="F83" s="1"/>
      <c r="G83" s="1"/>
      <c r="H83" s="1"/>
      <c r="I83" s="1"/>
      <c r="J83" s="1"/>
      <c r="K83" s="1"/>
      <c r="L83" s="1"/>
      <c r="M83" s="1">
        <f t="shared" si="2"/>
        <v>3.8366890380313197</v>
      </c>
      <c r="N83" s="1">
        <f t="shared" si="3"/>
        <v>0</v>
      </c>
      <c r="O83" s="1"/>
      <c r="P83" s="1"/>
      <c r="Q83" s="1"/>
      <c r="R83" s="1"/>
      <c r="S83" s="1"/>
      <c r="T83" s="1"/>
      <c r="U83" s="1"/>
    </row>
    <row r="84" spans="1:21" x14ac:dyDescent="0.3">
      <c r="A84" s="40"/>
      <c r="B84" s="37" t="s">
        <v>1</v>
      </c>
      <c r="C84" s="38">
        <v>44</v>
      </c>
      <c r="D84" s="19" t="s">
        <v>1</v>
      </c>
      <c r="E84" s="14">
        <v>44.7</v>
      </c>
      <c r="F84" s="1"/>
      <c r="G84" s="1"/>
      <c r="H84" s="1"/>
      <c r="I84" s="1"/>
      <c r="J84" s="1"/>
      <c r="K84" s="1"/>
      <c r="L84" s="1"/>
      <c r="M84" s="1">
        <f t="shared" si="2"/>
        <v>3.8366890380313197</v>
      </c>
      <c r="N84" s="1">
        <f t="shared" si="3"/>
        <v>0</v>
      </c>
      <c r="O84" s="1"/>
      <c r="P84" s="1"/>
      <c r="Q84" s="1"/>
      <c r="R84" s="1"/>
      <c r="S84" s="1"/>
      <c r="T84" s="1"/>
      <c r="U84" s="1"/>
    </row>
    <row r="85" spans="1:21" x14ac:dyDescent="0.3">
      <c r="A85" s="40"/>
      <c r="B85" s="33"/>
      <c r="C85" s="34"/>
      <c r="D85" s="20" t="s">
        <v>2</v>
      </c>
      <c r="E85" s="16">
        <v>50</v>
      </c>
      <c r="F85" s="1"/>
      <c r="G85" s="1"/>
      <c r="H85" s="1"/>
      <c r="I85" s="1"/>
      <c r="J85" s="1"/>
      <c r="K85" s="1"/>
      <c r="L85" s="1"/>
      <c r="M85" s="1">
        <f t="shared" si="2"/>
        <v>3.43</v>
      </c>
      <c r="N85" s="1">
        <f t="shared" si="3"/>
        <v>0</v>
      </c>
      <c r="O85" s="1"/>
      <c r="P85" s="1"/>
      <c r="Q85" s="1"/>
      <c r="R85" s="1"/>
      <c r="S85" s="1"/>
      <c r="T85" s="1"/>
      <c r="U85" s="1"/>
    </row>
    <row r="86" spans="1:21" ht="15" thickBot="1" x14ac:dyDescent="0.35">
      <c r="A86" s="40"/>
      <c r="B86" s="33"/>
      <c r="C86" s="34"/>
      <c r="D86" s="21" t="s">
        <v>3</v>
      </c>
      <c r="E86" s="18">
        <v>56.2</v>
      </c>
      <c r="F86" s="1"/>
      <c r="G86" s="1"/>
      <c r="H86" s="1"/>
      <c r="I86" s="1"/>
      <c r="J86" s="1"/>
      <c r="K86" s="1"/>
      <c r="L86" s="1"/>
      <c r="M86" s="1">
        <f t="shared" si="2"/>
        <v>3.0516014234875444</v>
      </c>
      <c r="N86" s="1">
        <f t="shared" si="3"/>
        <v>0</v>
      </c>
      <c r="O86" s="1"/>
      <c r="P86" s="1"/>
      <c r="Q86" s="1"/>
      <c r="R86" s="1"/>
      <c r="S86" s="1"/>
      <c r="T86" s="1"/>
      <c r="U86" s="1"/>
    </row>
    <row r="87" spans="1:21" x14ac:dyDescent="0.3">
      <c r="A87" s="40"/>
      <c r="B87" s="33" t="s">
        <v>2</v>
      </c>
      <c r="C87" s="34">
        <v>63</v>
      </c>
      <c r="D87" s="19" t="s">
        <v>1</v>
      </c>
      <c r="E87" s="14">
        <v>56.2</v>
      </c>
      <c r="F87" s="1"/>
      <c r="G87" s="1"/>
      <c r="H87" s="1"/>
      <c r="I87" s="1"/>
      <c r="J87" s="1"/>
      <c r="K87" s="1"/>
      <c r="L87" s="1"/>
      <c r="M87" s="1">
        <f t="shared" si="2"/>
        <v>3.0516014234875444</v>
      </c>
      <c r="N87" s="1">
        <f t="shared" si="3"/>
        <v>0</v>
      </c>
      <c r="O87" s="1"/>
      <c r="P87" s="1"/>
      <c r="Q87" s="1"/>
      <c r="R87" s="1"/>
      <c r="S87" s="1"/>
      <c r="T87" s="1"/>
      <c r="U87" s="1"/>
    </row>
    <row r="88" spans="1:21" x14ac:dyDescent="0.3">
      <c r="A88" s="40"/>
      <c r="B88" s="33"/>
      <c r="C88" s="34"/>
      <c r="D88" s="20" t="s">
        <v>2</v>
      </c>
      <c r="E88" s="16">
        <v>63</v>
      </c>
      <c r="F88" s="1"/>
      <c r="G88" s="1"/>
      <c r="H88" s="1"/>
      <c r="I88" s="1"/>
      <c r="J88" s="1"/>
      <c r="K88" s="1"/>
      <c r="L88" s="1"/>
      <c r="M88" s="1">
        <f t="shared" si="2"/>
        <v>2.7222222222222223</v>
      </c>
      <c r="N88" s="1">
        <f t="shared" si="3"/>
        <v>0</v>
      </c>
      <c r="O88" s="1"/>
      <c r="P88" s="1"/>
      <c r="Q88" s="1"/>
      <c r="R88" s="1"/>
      <c r="S88" s="1"/>
      <c r="T88" s="1"/>
      <c r="U88" s="1"/>
    </row>
    <row r="89" spans="1:21" ht="15" thickBot="1" x14ac:dyDescent="0.35">
      <c r="A89" s="40"/>
      <c r="B89" s="33"/>
      <c r="C89" s="34"/>
      <c r="D89" s="21" t="s">
        <v>3</v>
      </c>
      <c r="E89" s="18">
        <v>70.8</v>
      </c>
      <c r="F89" s="1"/>
      <c r="G89" s="1"/>
      <c r="H89" s="1"/>
      <c r="I89" s="1"/>
      <c r="J89" s="1"/>
      <c r="K89" s="1"/>
      <c r="L89" s="1"/>
      <c r="M89" s="1">
        <f t="shared" si="2"/>
        <v>2.4223163841807911</v>
      </c>
      <c r="N89" s="1">
        <f t="shared" si="3"/>
        <v>0</v>
      </c>
      <c r="O89" s="1"/>
      <c r="P89" s="1"/>
      <c r="Q89" s="1"/>
      <c r="R89" s="1"/>
      <c r="S89" s="1"/>
      <c r="T89" s="1"/>
      <c r="U89" s="1"/>
    </row>
    <row r="90" spans="1:21" x14ac:dyDescent="0.3">
      <c r="A90" s="40"/>
      <c r="B90" s="33" t="s">
        <v>3</v>
      </c>
      <c r="C90" s="34">
        <v>88</v>
      </c>
      <c r="D90" s="19" t="s">
        <v>1</v>
      </c>
      <c r="E90" s="14">
        <v>70.8</v>
      </c>
      <c r="F90" s="1"/>
      <c r="G90" s="1"/>
      <c r="H90" s="1"/>
      <c r="I90" s="1"/>
      <c r="J90" s="1"/>
      <c r="K90" s="1"/>
      <c r="L90" s="1"/>
      <c r="M90" s="1">
        <f t="shared" si="2"/>
        <v>2.4223163841807911</v>
      </c>
      <c r="N90" s="1">
        <f t="shared" si="3"/>
        <v>0</v>
      </c>
      <c r="O90" s="1"/>
      <c r="P90" s="1"/>
      <c r="Q90" s="1"/>
      <c r="R90" s="1"/>
      <c r="S90" s="1"/>
      <c r="T90" s="1"/>
      <c r="U90" s="1"/>
    </row>
    <row r="91" spans="1:21" x14ac:dyDescent="0.3">
      <c r="A91" s="40"/>
      <c r="B91" s="33"/>
      <c r="C91" s="34"/>
      <c r="D91" s="20" t="s">
        <v>2</v>
      </c>
      <c r="E91" s="16">
        <v>80</v>
      </c>
      <c r="F91" s="1"/>
      <c r="G91" s="1"/>
      <c r="H91" s="1"/>
      <c r="I91" s="1"/>
      <c r="J91" s="1"/>
      <c r="K91" s="1"/>
      <c r="L91" s="1"/>
      <c r="M91" s="1">
        <f t="shared" si="2"/>
        <v>2.1437499999999998</v>
      </c>
      <c r="N91" s="1">
        <f t="shared" si="3"/>
        <v>0</v>
      </c>
      <c r="O91" s="1"/>
      <c r="P91" s="1"/>
      <c r="Q91" s="1"/>
      <c r="R91" s="1"/>
      <c r="S91" s="1"/>
      <c r="T91" s="1"/>
      <c r="U91" s="1"/>
    </row>
    <row r="92" spans="1:21" ht="15" thickBot="1" x14ac:dyDescent="0.35">
      <c r="A92" s="40"/>
      <c r="B92" s="35"/>
      <c r="C92" s="36"/>
      <c r="D92" s="21" t="s">
        <v>3</v>
      </c>
      <c r="E92" s="18">
        <v>89.1</v>
      </c>
      <c r="F92" s="1"/>
      <c r="G92" s="1"/>
      <c r="H92" s="1"/>
      <c r="I92" s="1"/>
      <c r="J92" s="1"/>
      <c r="K92" s="1"/>
      <c r="L92" s="1"/>
      <c r="M92" s="1">
        <f t="shared" si="2"/>
        <v>1.9248035914702584</v>
      </c>
      <c r="N92" s="1">
        <f t="shared" si="3"/>
        <v>0</v>
      </c>
      <c r="O92" s="1"/>
      <c r="P92" s="1"/>
      <c r="Q92" s="1"/>
      <c r="R92" s="1"/>
      <c r="S92" s="1"/>
      <c r="T92" s="1"/>
      <c r="U92" s="1"/>
    </row>
    <row r="93" spans="1:21" x14ac:dyDescent="0.3">
      <c r="A93" s="40"/>
      <c r="B93" s="37" t="s">
        <v>1</v>
      </c>
      <c r="C93" s="38">
        <v>88</v>
      </c>
      <c r="D93" s="19" t="s">
        <v>1</v>
      </c>
      <c r="E93" s="14">
        <v>89.1</v>
      </c>
      <c r="F93" s="1"/>
      <c r="G93" s="1"/>
      <c r="H93" s="1"/>
      <c r="I93" s="1"/>
      <c r="J93" s="1"/>
      <c r="K93" s="1"/>
      <c r="L93" s="1"/>
      <c r="M93" s="1">
        <f t="shared" si="2"/>
        <v>1.9248035914702584</v>
      </c>
      <c r="N93" s="1">
        <f t="shared" si="3"/>
        <v>0</v>
      </c>
      <c r="O93" s="1"/>
      <c r="P93" s="1"/>
      <c r="Q93" s="1"/>
      <c r="R93" s="1"/>
      <c r="S93" s="1"/>
      <c r="T93" s="1"/>
      <c r="U93" s="1"/>
    </row>
    <row r="94" spans="1:21" x14ac:dyDescent="0.3">
      <c r="A94" s="40"/>
      <c r="B94" s="33"/>
      <c r="C94" s="34"/>
      <c r="D94" s="20" t="s">
        <v>2</v>
      </c>
      <c r="E94" s="16">
        <v>100</v>
      </c>
      <c r="F94" s="1"/>
      <c r="G94" s="1"/>
      <c r="H94" s="1"/>
      <c r="I94" s="1"/>
      <c r="J94" s="1"/>
      <c r="K94" s="1"/>
      <c r="L94" s="1"/>
      <c r="M94" s="1">
        <f t="shared" si="2"/>
        <v>1.7150000000000001</v>
      </c>
      <c r="N94" s="1">
        <f t="shared" si="3"/>
        <v>0</v>
      </c>
      <c r="O94" s="1"/>
      <c r="P94" s="1"/>
      <c r="Q94" s="1"/>
      <c r="R94" s="1"/>
      <c r="S94" s="1"/>
      <c r="T94" s="1"/>
      <c r="U94" s="1"/>
    </row>
    <row r="95" spans="1:21" ht="15" thickBot="1" x14ac:dyDescent="0.35">
      <c r="A95" s="40"/>
      <c r="B95" s="33"/>
      <c r="C95" s="34"/>
      <c r="D95" s="21" t="s">
        <v>3</v>
      </c>
      <c r="E95" s="18">
        <v>112</v>
      </c>
      <c r="F95" s="1"/>
      <c r="G95" s="1"/>
      <c r="H95" s="1"/>
      <c r="I95" s="1"/>
      <c r="J95" s="1"/>
      <c r="K95" s="1"/>
      <c r="L95" s="1"/>
      <c r="M95" s="1">
        <f t="shared" si="2"/>
        <v>1.53125</v>
      </c>
      <c r="N95" s="1">
        <f t="shared" si="3"/>
        <v>0</v>
      </c>
      <c r="O95" s="1"/>
      <c r="P95" s="1"/>
      <c r="Q95" s="1"/>
      <c r="R95" s="1"/>
      <c r="S95" s="1"/>
      <c r="T95" s="1"/>
      <c r="U95" s="1"/>
    </row>
    <row r="96" spans="1:21" x14ac:dyDescent="0.3">
      <c r="A96" s="40"/>
      <c r="B96" s="33" t="s">
        <v>2</v>
      </c>
      <c r="C96" s="34">
        <v>125</v>
      </c>
      <c r="D96" s="19" t="s">
        <v>1</v>
      </c>
      <c r="E96" s="14">
        <v>112</v>
      </c>
      <c r="F96" s="1"/>
      <c r="G96" s="1"/>
      <c r="H96" s="1"/>
      <c r="I96" s="1"/>
      <c r="J96" s="1"/>
      <c r="K96" s="1"/>
      <c r="L96" s="1"/>
      <c r="M96" s="1">
        <f t="shared" si="2"/>
        <v>1.53125</v>
      </c>
      <c r="N96" s="1">
        <f t="shared" si="3"/>
        <v>0</v>
      </c>
      <c r="O96" s="1"/>
      <c r="P96" s="1"/>
      <c r="Q96" s="1"/>
      <c r="R96" s="1"/>
      <c r="S96" s="1"/>
      <c r="T96" s="1"/>
      <c r="U96" s="1"/>
    </row>
    <row r="97" spans="1:21" x14ac:dyDescent="0.3">
      <c r="A97" s="40"/>
      <c r="B97" s="33"/>
      <c r="C97" s="34"/>
      <c r="D97" s="20" t="s">
        <v>2</v>
      </c>
      <c r="E97" s="16">
        <v>125</v>
      </c>
      <c r="F97" s="1"/>
      <c r="G97" s="1"/>
      <c r="H97" s="1"/>
      <c r="I97" s="1"/>
      <c r="J97" s="1"/>
      <c r="K97" s="1"/>
      <c r="L97" s="1"/>
      <c r="M97" s="1">
        <f t="shared" si="2"/>
        <v>1.3720000000000001</v>
      </c>
      <c r="N97" s="1">
        <f t="shared" si="3"/>
        <v>0</v>
      </c>
      <c r="O97" s="1"/>
      <c r="P97" s="1"/>
      <c r="Q97" s="1"/>
      <c r="R97" s="1"/>
      <c r="S97" s="1"/>
      <c r="T97" s="1"/>
      <c r="U97" s="1"/>
    </row>
    <row r="98" spans="1:21" ht="15" thickBot="1" x14ac:dyDescent="0.35">
      <c r="A98" s="40"/>
      <c r="B98" s="33"/>
      <c r="C98" s="34"/>
      <c r="D98" s="21" t="s">
        <v>3</v>
      </c>
      <c r="E98" s="18">
        <v>141</v>
      </c>
      <c r="F98" s="1"/>
      <c r="G98" s="1"/>
      <c r="H98" s="1"/>
      <c r="I98" s="1"/>
      <c r="J98" s="1"/>
      <c r="K98" s="1"/>
      <c r="L98" s="1"/>
      <c r="M98" s="1">
        <f t="shared" si="2"/>
        <v>1.2163120567375887</v>
      </c>
      <c r="N98" s="1">
        <f t="shared" si="3"/>
        <v>0</v>
      </c>
      <c r="O98" s="1"/>
      <c r="P98" s="1"/>
      <c r="Q98" s="1"/>
      <c r="R98" s="1"/>
      <c r="S98" s="1"/>
      <c r="T98" s="1"/>
      <c r="U98" s="1"/>
    </row>
    <row r="99" spans="1:21" x14ac:dyDescent="0.3">
      <c r="A99" s="40"/>
      <c r="B99" s="33" t="s">
        <v>3</v>
      </c>
      <c r="C99" s="34">
        <v>177</v>
      </c>
      <c r="D99" s="19" t="s">
        <v>1</v>
      </c>
      <c r="E99" s="14">
        <v>141</v>
      </c>
      <c r="F99" s="1"/>
      <c r="G99" s="1"/>
      <c r="H99" s="1"/>
      <c r="I99" s="1"/>
      <c r="J99" s="1"/>
      <c r="K99" s="1"/>
      <c r="L99" s="1"/>
      <c r="M99" s="1">
        <f t="shared" si="2"/>
        <v>1.2163120567375887</v>
      </c>
      <c r="N99" s="1">
        <f t="shared" si="3"/>
        <v>0</v>
      </c>
      <c r="O99" s="1"/>
      <c r="P99" s="1"/>
      <c r="Q99" s="1"/>
      <c r="R99" s="1"/>
      <c r="S99" s="1"/>
      <c r="T99" s="1"/>
      <c r="U99" s="1"/>
    </row>
    <row r="100" spans="1:21" x14ac:dyDescent="0.3">
      <c r="A100" s="40"/>
      <c r="B100" s="33"/>
      <c r="C100" s="34"/>
      <c r="D100" s="20" t="s">
        <v>2</v>
      </c>
      <c r="E100" s="16">
        <v>160</v>
      </c>
      <c r="F100" s="1"/>
      <c r="G100" s="1"/>
      <c r="H100" s="1"/>
      <c r="I100" s="1"/>
      <c r="J100" s="1"/>
      <c r="K100" s="1"/>
      <c r="L100" s="1"/>
      <c r="M100" s="1">
        <f t="shared" si="2"/>
        <v>1.0718749999999999</v>
      </c>
      <c r="N100" s="1">
        <f t="shared" si="3"/>
        <v>0</v>
      </c>
      <c r="O100" s="1"/>
      <c r="P100" s="1"/>
      <c r="Q100" s="1"/>
      <c r="R100" s="1"/>
      <c r="S100" s="1"/>
      <c r="T100" s="1"/>
      <c r="U100" s="1"/>
    </row>
    <row r="101" spans="1:21" ht="15" thickBot="1" x14ac:dyDescent="0.35">
      <c r="A101" s="40"/>
      <c r="B101" s="35"/>
      <c r="C101" s="36"/>
      <c r="D101" s="21" t="s">
        <v>3</v>
      </c>
      <c r="E101" s="18">
        <v>178</v>
      </c>
      <c r="F101" s="1"/>
      <c r="G101" s="1"/>
      <c r="H101" s="1"/>
      <c r="I101" s="1"/>
      <c r="J101" s="1"/>
      <c r="K101" s="1"/>
      <c r="L101" s="1"/>
      <c r="M101" s="1">
        <f t="shared" si="2"/>
        <v>0.9634831460674157</v>
      </c>
      <c r="N101" s="1">
        <f t="shared" si="3"/>
        <v>0</v>
      </c>
      <c r="O101" s="1"/>
      <c r="P101" s="1"/>
      <c r="Q101" s="1"/>
      <c r="R101" s="1"/>
      <c r="S101" s="1"/>
      <c r="T101" s="1"/>
      <c r="U101" s="1"/>
    </row>
    <row r="102" spans="1:21" x14ac:dyDescent="0.3">
      <c r="A102" s="40"/>
      <c r="B102" s="37" t="s">
        <v>1</v>
      </c>
      <c r="C102" s="38">
        <v>177</v>
      </c>
      <c r="D102" s="19" t="s">
        <v>1</v>
      </c>
      <c r="E102" s="14">
        <v>178</v>
      </c>
      <c r="F102" s="1"/>
      <c r="G102" s="1"/>
      <c r="H102" s="1"/>
      <c r="I102" s="1"/>
      <c r="J102" s="1"/>
      <c r="K102" s="1"/>
      <c r="L102" s="1"/>
      <c r="M102" s="1">
        <f t="shared" si="2"/>
        <v>0.9634831460674157</v>
      </c>
      <c r="N102" s="1">
        <f t="shared" si="3"/>
        <v>0</v>
      </c>
      <c r="O102" s="1"/>
      <c r="P102" s="1"/>
      <c r="Q102" s="1"/>
      <c r="R102" s="1"/>
      <c r="S102" s="1"/>
      <c r="T102" s="1"/>
      <c r="U102" s="1"/>
    </row>
    <row r="103" spans="1:21" x14ac:dyDescent="0.3">
      <c r="A103" s="40"/>
      <c r="B103" s="33"/>
      <c r="C103" s="34"/>
      <c r="D103" s="20" t="s">
        <v>2</v>
      </c>
      <c r="E103" s="16">
        <v>200</v>
      </c>
      <c r="F103" s="1"/>
      <c r="G103" s="1"/>
      <c r="H103" s="1"/>
      <c r="I103" s="1"/>
      <c r="J103" s="1"/>
      <c r="K103" s="1"/>
      <c r="L103" s="1"/>
      <c r="M103" s="1">
        <f t="shared" si="2"/>
        <v>0.85750000000000004</v>
      </c>
      <c r="N103" s="1">
        <f t="shared" si="3"/>
        <v>0</v>
      </c>
      <c r="O103" s="1"/>
      <c r="P103" s="1"/>
      <c r="Q103" s="1"/>
      <c r="R103" s="1"/>
      <c r="S103" s="1"/>
      <c r="T103" s="1"/>
      <c r="U103" s="1"/>
    </row>
    <row r="104" spans="1:21" ht="15" thickBot="1" x14ac:dyDescent="0.35">
      <c r="A104" s="40"/>
      <c r="B104" s="33"/>
      <c r="C104" s="34"/>
      <c r="D104" s="21" t="s">
        <v>3</v>
      </c>
      <c r="E104" s="18">
        <v>224</v>
      </c>
      <c r="F104" s="1"/>
      <c r="G104" s="1"/>
      <c r="H104" s="1"/>
      <c r="I104" s="1"/>
      <c r="J104" s="1"/>
      <c r="K104" s="1"/>
      <c r="L104" s="1"/>
      <c r="M104" s="1">
        <f t="shared" si="2"/>
        <v>0.765625</v>
      </c>
      <c r="N104" s="1">
        <f t="shared" si="3"/>
        <v>0</v>
      </c>
      <c r="O104" s="1"/>
      <c r="P104" s="1"/>
      <c r="Q104" s="1"/>
      <c r="R104" s="1"/>
      <c r="S104" s="1"/>
      <c r="T104" s="1"/>
      <c r="U104" s="1"/>
    </row>
    <row r="105" spans="1:21" x14ac:dyDescent="0.3">
      <c r="A105" s="40"/>
      <c r="B105" s="33" t="s">
        <v>2</v>
      </c>
      <c r="C105" s="34">
        <v>250</v>
      </c>
      <c r="D105" s="19" t="s">
        <v>1</v>
      </c>
      <c r="E105" s="14">
        <v>224</v>
      </c>
      <c r="F105" s="1"/>
      <c r="G105" s="1"/>
      <c r="H105" s="1"/>
      <c r="I105" s="1"/>
      <c r="J105" s="1"/>
      <c r="K105" s="1"/>
      <c r="L105" s="1"/>
      <c r="M105" s="1">
        <f t="shared" si="2"/>
        <v>0.765625</v>
      </c>
      <c r="N105" s="1">
        <f t="shared" si="3"/>
        <v>0</v>
      </c>
      <c r="O105" s="1"/>
      <c r="P105" s="1"/>
      <c r="Q105" s="1"/>
      <c r="R105" s="1"/>
      <c r="S105" s="1"/>
      <c r="T105" s="1"/>
      <c r="U105" s="1"/>
    </row>
    <row r="106" spans="1:21" x14ac:dyDescent="0.3">
      <c r="A106" s="40"/>
      <c r="B106" s="33"/>
      <c r="C106" s="34"/>
      <c r="D106" s="20" t="s">
        <v>2</v>
      </c>
      <c r="E106" s="16">
        <v>250</v>
      </c>
      <c r="F106" s="1"/>
      <c r="G106" s="1"/>
      <c r="H106" s="1"/>
      <c r="I106" s="1"/>
      <c r="J106" s="1"/>
      <c r="K106" s="1"/>
      <c r="L106" s="1"/>
      <c r="M106" s="1">
        <f t="shared" si="2"/>
        <v>0.68600000000000005</v>
      </c>
      <c r="N106" s="1">
        <f t="shared" si="3"/>
        <v>0</v>
      </c>
      <c r="O106" s="1"/>
      <c r="P106" s="1"/>
      <c r="Q106" s="1"/>
      <c r="R106" s="1"/>
      <c r="S106" s="1"/>
      <c r="T106" s="1"/>
      <c r="U106" s="1"/>
    </row>
    <row r="107" spans="1:21" ht="15" thickBot="1" x14ac:dyDescent="0.35">
      <c r="A107" s="40"/>
      <c r="B107" s="33"/>
      <c r="C107" s="34"/>
      <c r="D107" s="21" t="s">
        <v>3</v>
      </c>
      <c r="E107" s="18">
        <v>282</v>
      </c>
      <c r="F107" s="1"/>
      <c r="G107" s="1"/>
      <c r="H107" s="1"/>
      <c r="I107" s="1"/>
      <c r="J107" s="1"/>
      <c r="K107" s="1"/>
      <c r="L107" s="1"/>
      <c r="M107" s="1">
        <f t="shared" si="2"/>
        <v>0.60815602836879434</v>
      </c>
      <c r="N107" s="1">
        <f t="shared" si="3"/>
        <v>0</v>
      </c>
      <c r="O107" s="1"/>
      <c r="P107" s="1"/>
      <c r="Q107" s="1"/>
      <c r="R107" s="1"/>
      <c r="S107" s="1"/>
      <c r="T107" s="1"/>
      <c r="U107" s="1"/>
    </row>
    <row r="108" spans="1:21" x14ac:dyDescent="0.3">
      <c r="A108" s="40"/>
      <c r="B108" s="33" t="s">
        <v>3</v>
      </c>
      <c r="C108" s="34">
        <v>355</v>
      </c>
      <c r="D108" s="19" t="s">
        <v>1</v>
      </c>
      <c r="E108" s="14">
        <v>282</v>
      </c>
      <c r="F108" s="1"/>
      <c r="G108" s="1"/>
      <c r="H108" s="1"/>
      <c r="I108" s="1"/>
      <c r="J108" s="1"/>
      <c r="K108" s="1"/>
      <c r="L108" s="1"/>
      <c r="M108" s="1">
        <f t="shared" si="2"/>
        <v>0.60815602836879434</v>
      </c>
      <c r="N108" s="1">
        <f t="shared" si="3"/>
        <v>0</v>
      </c>
      <c r="O108" s="1"/>
      <c r="P108" s="1"/>
      <c r="Q108" s="1"/>
      <c r="R108" s="1"/>
      <c r="S108" s="1"/>
      <c r="T108" s="1"/>
      <c r="U108" s="1"/>
    </row>
    <row r="109" spans="1:21" x14ac:dyDescent="0.3">
      <c r="A109" s="40"/>
      <c r="B109" s="33"/>
      <c r="C109" s="34"/>
      <c r="D109" s="20" t="s">
        <v>2</v>
      </c>
      <c r="E109" s="16">
        <v>315</v>
      </c>
      <c r="F109" s="1"/>
      <c r="G109" s="1"/>
      <c r="H109" s="1"/>
      <c r="I109" s="1"/>
      <c r="J109" s="1"/>
      <c r="K109" s="1"/>
      <c r="L109" s="1"/>
      <c r="M109" s="1">
        <f t="shared" si="2"/>
        <v>0.5444444444444444</v>
      </c>
      <c r="N109" s="1">
        <f t="shared" si="3"/>
        <v>0</v>
      </c>
      <c r="O109" s="1"/>
      <c r="P109" s="1"/>
      <c r="Q109" s="1"/>
      <c r="R109" s="1"/>
      <c r="S109" s="1"/>
      <c r="T109" s="1"/>
      <c r="U109" s="1"/>
    </row>
    <row r="110" spans="1:21" ht="15" thickBot="1" x14ac:dyDescent="0.35">
      <c r="A110" s="40"/>
      <c r="B110" s="35"/>
      <c r="C110" s="36"/>
      <c r="D110" s="21" t="s">
        <v>3</v>
      </c>
      <c r="E110" s="18">
        <v>355</v>
      </c>
      <c r="F110" s="1"/>
      <c r="G110" s="1"/>
      <c r="H110" s="1"/>
      <c r="I110" s="1"/>
      <c r="J110" s="1"/>
      <c r="K110" s="1"/>
      <c r="L110" s="1"/>
      <c r="M110" s="1">
        <f t="shared" si="2"/>
        <v>0.4830985915492958</v>
      </c>
      <c r="N110" s="1">
        <f t="shared" si="3"/>
        <v>0</v>
      </c>
      <c r="O110" s="1"/>
      <c r="P110" s="1"/>
      <c r="Q110" s="1"/>
      <c r="R110" s="1"/>
      <c r="S110" s="1"/>
      <c r="T110" s="1"/>
      <c r="U110" s="1"/>
    </row>
    <row r="111" spans="1:21" x14ac:dyDescent="0.3">
      <c r="A111" s="40"/>
      <c r="B111" s="37" t="s">
        <v>1</v>
      </c>
      <c r="C111" s="38">
        <v>355</v>
      </c>
      <c r="D111" s="19" t="s">
        <v>1</v>
      </c>
      <c r="E111" s="14">
        <v>355</v>
      </c>
      <c r="F111" s="1"/>
      <c r="G111" s="1"/>
      <c r="H111" s="1"/>
      <c r="I111" s="1"/>
      <c r="J111" s="1"/>
      <c r="K111" s="1"/>
      <c r="L111" s="1"/>
      <c r="M111" s="1">
        <f t="shared" si="2"/>
        <v>0.4830985915492958</v>
      </c>
      <c r="N111" s="1">
        <f t="shared" si="3"/>
        <v>0</v>
      </c>
      <c r="O111" s="1"/>
      <c r="P111" s="1"/>
      <c r="Q111" s="1"/>
      <c r="R111" s="1"/>
      <c r="S111" s="1"/>
      <c r="T111" s="1"/>
      <c r="U111" s="1"/>
    </row>
    <row r="112" spans="1:21" x14ac:dyDescent="0.3">
      <c r="A112" s="40"/>
      <c r="B112" s="33"/>
      <c r="C112" s="34"/>
      <c r="D112" s="20" t="s">
        <v>2</v>
      </c>
      <c r="E112" s="16">
        <v>400</v>
      </c>
      <c r="F112" s="1"/>
      <c r="G112" s="1"/>
      <c r="H112" s="1"/>
      <c r="I112" s="1"/>
      <c r="J112" s="1"/>
      <c r="K112" s="1"/>
      <c r="L112" s="1"/>
      <c r="M112" s="1">
        <f t="shared" si="2"/>
        <v>0.42875000000000002</v>
      </c>
      <c r="N112" s="1">
        <f t="shared" si="3"/>
        <v>0</v>
      </c>
      <c r="O112" s="1"/>
      <c r="P112" s="1"/>
      <c r="Q112" s="1"/>
      <c r="R112" s="1"/>
      <c r="S112" s="1"/>
      <c r="T112" s="1"/>
      <c r="U112" s="1"/>
    </row>
    <row r="113" spans="1:21" ht="15" thickBot="1" x14ac:dyDescent="0.35">
      <c r="A113" s="40"/>
      <c r="B113" s="33"/>
      <c r="C113" s="34"/>
      <c r="D113" s="21" t="s">
        <v>3</v>
      </c>
      <c r="E113" s="18">
        <v>447</v>
      </c>
      <c r="F113" s="1"/>
      <c r="G113" s="1"/>
      <c r="H113" s="1"/>
      <c r="I113" s="1"/>
      <c r="J113" s="1"/>
      <c r="K113" s="1"/>
      <c r="L113" s="1"/>
      <c r="M113" s="1">
        <f t="shared" si="2"/>
        <v>0.38366890380313201</v>
      </c>
      <c r="N113" s="1">
        <f t="shared" si="3"/>
        <v>0</v>
      </c>
      <c r="O113" s="1"/>
      <c r="P113" s="1"/>
      <c r="Q113" s="1"/>
      <c r="R113" s="1"/>
      <c r="S113" s="1"/>
      <c r="T113" s="1"/>
      <c r="U113" s="1"/>
    </row>
    <row r="114" spans="1:21" x14ac:dyDescent="0.3">
      <c r="A114" s="40"/>
      <c r="B114" s="33" t="s">
        <v>2</v>
      </c>
      <c r="C114" s="34">
        <v>500</v>
      </c>
      <c r="D114" s="19" t="s">
        <v>1</v>
      </c>
      <c r="E114" s="14">
        <v>447</v>
      </c>
      <c r="F114" s="1"/>
      <c r="G114" s="1"/>
      <c r="H114" s="1"/>
      <c r="I114" s="1"/>
      <c r="J114" s="1"/>
      <c r="K114" s="1"/>
      <c r="L114" s="1"/>
      <c r="M114" s="1">
        <f t="shared" si="2"/>
        <v>0.38366890380313201</v>
      </c>
      <c r="N114" s="1">
        <f t="shared" si="3"/>
        <v>0</v>
      </c>
      <c r="O114" s="1"/>
      <c r="P114" s="1"/>
      <c r="Q114" s="1"/>
      <c r="R114" s="1"/>
      <c r="S114" s="1"/>
      <c r="T114" s="1"/>
      <c r="U114" s="1"/>
    </row>
    <row r="115" spans="1:21" x14ac:dyDescent="0.3">
      <c r="A115" s="40"/>
      <c r="B115" s="33"/>
      <c r="C115" s="34"/>
      <c r="D115" s="20" t="s">
        <v>2</v>
      </c>
      <c r="E115" s="16">
        <v>500</v>
      </c>
      <c r="F115" s="1"/>
      <c r="G115" s="1"/>
      <c r="H115" s="1"/>
      <c r="I115" s="1"/>
      <c r="J115" s="1"/>
      <c r="K115" s="1"/>
      <c r="L115" s="1"/>
      <c r="M115" s="1">
        <f t="shared" si="2"/>
        <v>0.34300000000000003</v>
      </c>
      <c r="N115" s="1">
        <f t="shared" si="3"/>
        <v>0</v>
      </c>
      <c r="O115" s="1"/>
      <c r="P115" s="1"/>
      <c r="Q115" s="1"/>
      <c r="R115" s="1"/>
      <c r="S115" s="1"/>
      <c r="T115" s="1"/>
      <c r="U115" s="1"/>
    </row>
    <row r="116" spans="1:21" ht="15" thickBot="1" x14ac:dyDescent="0.35">
      <c r="A116" s="40"/>
      <c r="B116" s="33"/>
      <c r="C116" s="34"/>
      <c r="D116" s="21" t="s">
        <v>3</v>
      </c>
      <c r="E116" s="18">
        <v>562</v>
      </c>
      <c r="F116" s="1"/>
      <c r="G116" s="1"/>
      <c r="H116" s="1"/>
      <c r="I116" s="1"/>
      <c r="J116" s="1"/>
      <c r="K116" s="1"/>
      <c r="L116" s="1"/>
      <c r="M116" s="1">
        <f t="shared" si="2"/>
        <v>0.30516014234875444</v>
      </c>
      <c r="N116" s="1">
        <f t="shared" si="3"/>
        <v>0</v>
      </c>
      <c r="O116" s="1"/>
      <c r="P116" s="1"/>
      <c r="Q116" s="1"/>
      <c r="R116" s="1"/>
      <c r="S116" s="1"/>
      <c r="T116" s="1"/>
      <c r="U116" s="1"/>
    </row>
    <row r="117" spans="1:21" x14ac:dyDescent="0.3">
      <c r="A117" s="40"/>
      <c r="B117" s="33" t="s">
        <v>3</v>
      </c>
      <c r="C117" s="34">
        <v>710</v>
      </c>
      <c r="D117" s="19" t="s">
        <v>1</v>
      </c>
      <c r="E117" s="14">
        <v>562</v>
      </c>
      <c r="F117" s="1"/>
      <c r="G117" s="1"/>
      <c r="H117" s="1"/>
      <c r="I117" s="1"/>
      <c r="J117" s="1"/>
      <c r="K117" s="1"/>
      <c r="L117" s="1"/>
      <c r="M117" s="1">
        <f t="shared" si="2"/>
        <v>0.30516014234875444</v>
      </c>
      <c r="N117" s="1">
        <f t="shared" si="3"/>
        <v>0</v>
      </c>
      <c r="O117" s="1"/>
      <c r="P117" s="1"/>
      <c r="Q117" s="1"/>
      <c r="R117" s="1"/>
      <c r="S117" s="1"/>
      <c r="T117" s="1"/>
      <c r="U117" s="1"/>
    </row>
    <row r="118" spans="1:21" x14ac:dyDescent="0.3">
      <c r="A118" s="40"/>
      <c r="B118" s="33"/>
      <c r="C118" s="34"/>
      <c r="D118" s="20" t="s">
        <v>2</v>
      </c>
      <c r="E118" s="16">
        <v>630</v>
      </c>
      <c r="F118" s="1"/>
      <c r="G118" s="1"/>
      <c r="H118" s="1"/>
      <c r="I118" s="1"/>
      <c r="J118" s="1"/>
      <c r="K118" s="1"/>
      <c r="L118" s="1"/>
      <c r="M118" s="1">
        <f t="shared" si="2"/>
        <v>0.2722222222222222</v>
      </c>
      <c r="N118" s="1">
        <f t="shared" si="3"/>
        <v>0</v>
      </c>
      <c r="O118" s="1"/>
      <c r="P118" s="1"/>
      <c r="Q118" s="1"/>
      <c r="R118" s="1"/>
      <c r="S118" s="1"/>
      <c r="T118" s="1"/>
      <c r="U118" s="1"/>
    </row>
    <row r="119" spans="1:21" ht="15" thickBot="1" x14ac:dyDescent="0.35">
      <c r="A119" s="40"/>
      <c r="B119" s="35"/>
      <c r="C119" s="36"/>
      <c r="D119" s="21" t="s">
        <v>3</v>
      </c>
      <c r="E119" s="18">
        <v>708</v>
      </c>
      <c r="F119" s="1"/>
      <c r="G119" s="1"/>
      <c r="H119" s="1"/>
      <c r="I119" s="1"/>
      <c r="J119" s="1"/>
      <c r="K119" s="1"/>
      <c r="L119" s="1"/>
      <c r="M119" s="1">
        <f t="shared" si="2"/>
        <v>0.2422316384180791</v>
      </c>
      <c r="N119" s="1">
        <f t="shared" si="3"/>
        <v>0</v>
      </c>
      <c r="O119" s="1"/>
      <c r="P119" s="1"/>
      <c r="Q119" s="1"/>
      <c r="R119" s="1"/>
      <c r="S119" s="1"/>
      <c r="T119" s="1"/>
      <c r="U119" s="1"/>
    </row>
    <row r="120" spans="1:21" x14ac:dyDescent="0.3">
      <c r="A120" s="40"/>
      <c r="B120" s="37" t="s">
        <v>1</v>
      </c>
      <c r="C120" s="38">
        <v>710</v>
      </c>
      <c r="D120" s="19" t="s">
        <v>1</v>
      </c>
      <c r="E120" s="14">
        <v>708</v>
      </c>
      <c r="F120" s="1"/>
      <c r="G120" s="1"/>
      <c r="H120" s="1"/>
      <c r="I120" s="1"/>
      <c r="J120" s="1"/>
      <c r="K120" s="1"/>
      <c r="L120" s="1"/>
      <c r="M120" s="1">
        <f t="shared" si="2"/>
        <v>0.2422316384180791</v>
      </c>
      <c r="N120" s="1">
        <f t="shared" si="3"/>
        <v>0</v>
      </c>
      <c r="O120" s="1"/>
      <c r="P120" s="1"/>
      <c r="Q120" s="1"/>
      <c r="R120" s="1"/>
      <c r="S120" s="1"/>
      <c r="T120" s="1"/>
      <c r="U120" s="1"/>
    </row>
    <row r="121" spans="1:21" x14ac:dyDescent="0.3">
      <c r="A121" s="40"/>
      <c r="B121" s="33"/>
      <c r="C121" s="34"/>
      <c r="D121" s="20" t="s">
        <v>2</v>
      </c>
      <c r="E121" s="16">
        <v>800</v>
      </c>
      <c r="F121" s="1"/>
      <c r="G121" s="1"/>
      <c r="H121" s="1"/>
      <c r="I121" s="1"/>
      <c r="J121" s="1"/>
      <c r="K121" s="1"/>
      <c r="L121" s="1"/>
      <c r="M121" s="1">
        <f t="shared" si="2"/>
        <v>0.21437500000000001</v>
      </c>
      <c r="N121" s="1">
        <f t="shared" si="3"/>
        <v>0</v>
      </c>
      <c r="O121" s="1"/>
      <c r="P121" s="1"/>
      <c r="Q121" s="1"/>
      <c r="R121" s="1"/>
      <c r="S121" s="1"/>
      <c r="T121" s="1"/>
      <c r="U121" s="1"/>
    </row>
    <row r="122" spans="1:21" ht="15" thickBot="1" x14ac:dyDescent="0.35">
      <c r="A122" s="40"/>
      <c r="B122" s="33"/>
      <c r="C122" s="34"/>
      <c r="D122" s="21" t="s">
        <v>3</v>
      </c>
      <c r="E122" s="18">
        <v>891</v>
      </c>
      <c r="F122" s="1"/>
      <c r="G122" s="1"/>
      <c r="H122" s="1"/>
      <c r="I122" s="1"/>
      <c r="J122" s="1"/>
      <c r="K122" s="1"/>
      <c r="L122" s="1"/>
      <c r="M122" s="1">
        <f t="shared" si="2"/>
        <v>0.19248035914702583</v>
      </c>
      <c r="N122" s="1">
        <f t="shared" si="3"/>
        <v>0</v>
      </c>
      <c r="O122" s="1"/>
      <c r="P122" s="1"/>
      <c r="Q122" s="1"/>
      <c r="R122" s="1"/>
      <c r="S122" s="1"/>
      <c r="T122" s="1"/>
      <c r="U122" s="1"/>
    </row>
    <row r="123" spans="1:21" x14ac:dyDescent="0.3">
      <c r="A123" s="40"/>
      <c r="B123" s="33" t="s">
        <v>2</v>
      </c>
      <c r="C123" s="34">
        <v>1000</v>
      </c>
      <c r="D123" s="19" t="s">
        <v>1</v>
      </c>
      <c r="E123" s="14">
        <v>891</v>
      </c>
      <c r="F123" s="1"/>
      <c r="G123" s="1"/>
      <c r="H123" s="1"/>
      <c r="I123" s="1"/>
      <c r="J123" s="1"/>
      <c r="K123" s="1"/>
      <c r="L123" s="1"/>
      <c r="M123" s="1">
        <f t="shared" si="2"/>
        <v>0.19248035914702583</v>
      </c>
      <c r="N123" s="1">
        <f t="shared" si="3"/>
        <v>0</v>
      </c>
      <c r="O123" s="1"/>
      <c r="P123" s="1"/>
      <c r="Q123" s="1"/>
      <c r="R123" s="1"/>
      <c r="S123" s="1"/>
      <c r="T123" s="1"/>
      <c r="U123" s="1"/>
    </row>
    <row r="124" spans="1:21" x14ac:dyDescent="0.3">
      <c r="A124" s="40"/>
      <c r="B124" s="33"/>
      <c r="C124" s="34"/>
      <c r="D124" s="20" t="s">
        <v>2</v>
      </c>
      <c r="E124" s="16">
        <v>1000</v>
      </c>
      <c r="F124" s="1"/>
      <c r="G124" s="1"/>
      <c r="H124" s="1"/>
      <c r="I124" s="1"/>
      <c r="J124" s="1"/>
      <c r="K124" s="1"/>
      <c r="L124" s="1"/>
      <c r="M124" s="1">
        <f t="shared" si="2"/>
        <v>0.17150000000000001</v>
      </c>
      <c r="N124" s="1">
        <f t="shared" si="3"/>
        <v>0</v>
      </c>
      <c r="O124" s="1"/>
      <c r="P124" s="1"/>
      <c r="Q124" s="1"/>
      <c r="R124" s="1"/>
      <c r="S124" s="1"/>
      <c r="T124" s="1"/>
      <c r="U124" s="1"/>
    </row>
    <row r="125" spans="1:21" ht="15" thickBot="1" x14ac:dyDescent="0.35">
      <c r="A125" s="40"/>
      <c r="B125" s="33"/>
      <c r="C125" s="34"/>
      <c r="D125" s="21" t="s">
        <v>3</v>
      </c>
      <c r="E125" s="18">
        <v>1122</v>
      </c>
      <c r="F125" s="1"/>
      <c r="G125" s="1"/>
      <c r="H125" s="1"/>
      <c r="I125" s="1"/>
      <c r="J125" s="1"/>
      <c r="K125" s="1"/>
      <c r="L125" s="1"/>
      <c r="M125" s="1">
        <f t="shared" si="2"/>
        <v>0.15285204991087345</v>
      </c>
      <c r="N125" s="1">
        <f t="shared" si="3"/>
        <v>0</v>
      </c>
      <c r="O125" s="1"/>
      <c r="P125" s="1"/>
      <c r="Q125" s="1"/>
      <c r="R125" s="1"/>
      <c r="S125" s="1"/>
      <c r="T125" s="1"/>
      <c r="U125" s="1"/>
    </row>
    <row r="126" spans="1:21" x14ac:dyDescent="0.3">
      <c r="A126" s="40"/>
      <c r="B126" s="33" t="s">
        <v>3</v>
      </c>
      <c r="C126" s="34">
        <v>1420</v>
      </c>
      <c r="D126" s="13" t="s">
        <v>1</v>
      </c>
      <c r="E126" s="14">
        <v>1122</v>
      </c>
      <c r="F126" s="1"/>
      <c r="G126" s="1"/>
      <c r="H126" s="1"/>
      <c r="I126" s="1"/>
      <c r="J126" s="1"/>
      <c r="K126" s="1"/>
      <c r="L126" s="1"/>
      <c r="M126" s="1">
        <f t="shared" si="2"/>
        <v>0.15285204991087345</v>
      </c>
      <c r="N126" s="1">
        <f t="shared" si="3"/>
        <v>0</v>
      </c>
      <c r="O126" s="1"/>
      <c r="P126" s="1"/>
      <c r="Q126" s="1"/>
      <c r="R126" s="1"/>
      <c r="S126" s="1"/>
      <c r="T126" s="1"/>
      <c r="U126" s="1"/>
    </row>
    <row r="127" spans="1:21" x14ac:dyDescent="0.3">
      <c r="A127" s="40"/>
      <c r="B127" s="33"/>
      <c r="C127" s="34"/>
      <c r="D127" s="15" t="s">
        <v>2</v>
      </c>
      <c r="E127" s="16">
        <v>1250</v>
      </c>
      <c r="F127" s="1"/>
      <c r="G127" s="1"/>
      <c r="H127" s="1"/>
      <c r="I127" s="1"/>
      <c r="J127" s="1"/>
      <c r="K127" s="1"/>
      <c r="L127" s="1"/>
      <c r="M127" s="1">
        <f t="shared" si="2"/>
        <v>0.13719999999999999</v>
      </c>
      <c r="N127" s="1">
        <f t="shared" si="3"/>
        <v>0</v>
      </c>
      <c r="O127" s="1"/>
      <c r="P127" s="1"/>
      <c r="Q127" s="1"/>
      <c r="R127" s="1"/>
      <c r="S127" s="1"/>
      <c r="T127" s="1"/>
      <c r="U127" s="1"/>
    </row>
    <row r="128" spans="1:21" ht="15" thickBot="1" x14ac:dyDescent="0.35">
      <c r="A128" s="41"/>
      <c r="B128" s="35"/>
      <c r="C128" s="36"/>
      <c r="D128" s="17" t="s">
        <v>3</v>
      </c>
      <c r="E128" s="18">
        <v>1413</v>
      </c>
      <c r="F128" s="1"/>
      <c r="G128" s="1"/>
      <c r="H128" s="1"/>
      <c r="I128" s="1"/>
      <c r="J128" s="1"/>
      <c r="K128" s="1"/>
      <c r="L128" s="1"/>
      <c r="M128" s="1">
        <f t="shared" si="2"/>
        <v>0.1213729653220099</v>
      </c>
      <c r="N128" s="1">
        <f t="shared" si="3"/>
        <v>0</v>
      </c>
      <c r="O128" s="1"/>
      <c r="P128" s="1"/>
      <c r="Q128" s="1"/>
      <c r="R128" s="1"/>
      <c r="S128" s="1"/>
      <c r="T128" s="1"/>
      <c r="U128" s="1"/>
    </row>
    <row r="129" spans="1:21" ht="14.4" customHeight="1" x14ac:dyDescent="0.3">
      <c r="A129" s="39" t="s">
        <v>27</v>
      </c>
      <c r="B129" s="37" t="s">
        <v>1</v>
      </c>
      <c r="C129" s="38">
        <v>11</v>
      </c>
      <c r="D129" s="13" t="s">
        <v>1</v>
      </c>
      <c r="E129" s="14">
        <v>11.2</v>
      </c>
      <c r="F129" s="12"/>
      <c r="G129" s="3"/>
      <c r="H129" s="3"/>
      <c r="I129" s="3"/>
      <c r="J129" s="3"/>
      <c r="K129" s="3"/>
      <c r="L129" s="3"/>
      <c r="M129" s="3">
        <f>(343/E129)/2</f>
        <v>15.312500000000002</v>
      </c>
      <c r="N129" s="3">
        <f>K129-G129</f>
        <v>0</v>
      </c>
      <c r="O129" s="3"/>
      <c r="P129" s="3"/>
      <c r="Q129" s="3"/>
      <c r="R129" s="3"/>
      <c r="S129" s="3"/>
      <c r="T129" s="3"/>
      <c r="U129" s="1"/>
    </row>
    <row r="130" spans="1:21" x14ac:dyDescent="0.3">
      <c r="A130" s="40"/>
      <c r="B130" s="33"/>
      <c r="C130" s="34"/>
      <c r="D130" s="15" t="s">
        <v>2</v>
      </c>
      <c r="E130" s="16">
        <v>12.5</v>
      </c>
      <c r="F130" s="2"/>
      <c r="G130" s="1"/>
      <c r="H130" s="1"/>
      <c r="I130" s="1"/>
      <c r="J130" s="1"/>
      <c r="K130" s="1"/>
      <c r="L130" s="1"/>
      <c r="M130" s="1">
        <f t="shared" ref="M130:M191" si="4">(343/E130)/2</f>
        <v>13.72</v>
      </c>
      <c r="N130" s="1">
        <f t="shared" ref="N130:N191" si="5">K130-G130</f>
        <v>0</v>
      </c>
      <c r="O130" s="1"/>
      <c r="P130" s="1"/>
      <c r="Q130" s="1"/>
      <c r="R130" s="1"/>
      <c r="S130" s="1"/>
      <c r="T130" s="1"/>
      <c r="U130" s="1"/>
    </row>
    <row r="131" spans="1:21" ht="15" thickBot="1" x14ac:dyDescent="0.35">
      <c r="A131" s="40"/>
      <c r="B131" s="33"/>
      <c r="C131" s="34"/>
      <c r="D131" s="17" t="s">
        <v>3</v>
      </c>
      <c r="E131" s="18">
        <v>14.1</v>
      </c>
      <c r="F131" s="2"/>
      <c r="G131" s="1"/>
      <c r="H131" s="1"/>
      <c r="I131" s="1"/>
      <c r="J131" s="1"/>
      <c r="K131" s="1"/>
      <c r="L131" s="1"/>
      <c r="M131" s="1">
        <f t="shared" si="4"/>
        <v>12.163120567375886</v>
      </c>
      <c r="N131" s="1">
        <f t="shared" si="5"/>
        <v>0</v>
      </c>
      <c r="O131" s="1"/>
      <c r="P131" s="1"/>
      <c r="Q131" s="1"/>
      <c r="R131" s="1"/>
      <c r="S131" s="1"/>
      <c r="T131" s="1"/>
      <c r="U131" s="1"/>
    </row>
    <row r="132" spans="1:21" x14ac:dyDescent="0.3">
      <c r="A132" s="40"/>
      <c r="B132" s="33" t="s">
        <v>2</v>
      </c>
      <c r="C132" s="34">
        <v>16</v>
      </c>
      <c r="D132" s="13" t="s">
        <v>1</v>
      </c>
      <c r="E132" s="14">
        <v>14.1</v>
      </c>
      <c r="F132" s="1"/>
      <c r="G132" s="1"/>
      <c r="H132" s="1"/>
      <c r="I132" s="1"/>
      <c r="J132" s="1"/>
      <c r="K132" s="1"/>
      <c r="L132" s="1"/>
      <c r="M132" s="1">
        <f t="shared" si="4"/>
        <v>12.163120567375886</v>
      </c>
      <c r="N132" s="1">
        <f t="shared" si="5"/>
        <v>0</v>
      </c>
      <c r="O132" s="1"/>
      <c r="P132" s="1"/>
      <c r="Q132" s="1"/>
      <c r="R132" s="1"/>
      <c r="S132" s="1"/>
      <c r="T132" s="1"/>
      <c r="U132" s="1"/>
    </row>
    <row r="133" spans="1:21" x14ac:dyDescent="0.3">
      <c r="A133" s="40"/>
      <c r="B133" s="33"/>
      <c r="C133" s="34"/>
      <c r="D133" s="15" t="s">
        <v>2</v>
      </c>
      <c r="E133" s="16">
        <v>16</v>
      </c>
      <c r="F133" s="1"/>
      <c r="G133" s="1"/>
      <c r="H133" s="1"/>
      <c r="I133" s="1"/>
      <c r="J133" s="1"/>
      <c r="K133" s="1"/>
      <c r="L133" s="1"/>
      <c r="M133" s="1">
        <f t="shared" si="4"/>
        <v>10.71875</v>
      </c>
      <c r="N133" s="1">
        <f t="shared" si="5"/>
        <v>0</v>
      </c>
      <c r="O133" s="1"/>
      <c r="P133" s="1"/>
      <c r="Q133" s="1"/>
      <c r="R133" s="1"/>
      <c r="S133" s="1"/>
      <c r="T133" s="1"/>
      <c r="U133" s="1"/>
    </row>
    <row r="134" spans="1:21" ht="15" thickBot="1" x14ac:dyDescent="0.35">
      <c r="A134" s="40"/>
      <c r="B134" s="33"/>
      <c r="C134" s="34"/>
      <c r="D134" s="17" t="s">
        <v>3</v>
      </c>
      <c r="E134" s="18">
        <v>17.8</v>
      </c>
      <c r="F134" s="1"/>
      <c r="G134" s="1"/>
      <c r="H134" s="1"/>
      <c r="I134" s="1"/>
      <c r="J134" s="1"/>
      <c r="K134" s="1"/>
      <c r="L134" s="1"/>
      <c r="M134" s="1">
        <f t="shared" si="4"/>
        <v>9.6348314606741567</v>
      </c>
      <c r="N134" s="1">
        <f t="shared" si="5"/>
        <v>0</v>
      </c>
      <c r="O134" s="1"/>
      <c r="P134" s="1"/>
      <c r="Q134" s="1"/>
      <c r="R134" s="1"/>
      <c r="S134" s="1"/>
      <c r="T134" s="1"/>
      <c r="U134" s="1"/>
    </row>
    <row r="135" spans="1:21" x14ac:dyDescent="0.3">
      <c r="A135" s="40"/>
      <c r="B135" s="33" t="s">
        <v>3</v>
      </c>
      <c r="C135" s="34">
        <v>22</v>
      </c>
      <c r="D135" s="13" t="s">
        <v>1</v>
      </c>
      <c r="E135" s="14">
        <v>17.8</v>
      </c>
      <c r="F135" s="1"/>
      <c r="G135" s="1"/>
      <c r="H135" s="1"/>
      <c r="I135" s="1"/>
      <c r="J135" s="1"/>
      <c r="K135" s="1"/>
      <c r="L135" s="1"/>
      <c r="M135" s="1">
        <f t="shared" si="4"/>
        <v>9.6348314606741567</v>
      </c>
      <c r="N135" s="1">
        <f t="shared" si="5"/>
        <v>0</v>
      </c>
      <c r="O135" s="1"/>
      <c r="P135" s="1"/>
      <c r="Q135" s="1"/>
      <c r="R135" s="1"/>
      <c r="S135" s="1"/>
      <c r="T135" s="1"/>
      <c r="U135" s="1"/>
    </row>
    <row r="136" spans="1:21" x14ac:dyDescent="0.3">
      <c r="A136" s="40"/>
      <c r="B136" s="33"/>
      <c r="C136" s="34"/>
      <c r="D136" s="15" t="s">
        <v>2</v>
      </c>
      <c r="E136" s="16">
        <v>20</v>
      </c>
      <c r="F136" s="1"/>
      <c r="G136" s="1"/>
      <c r="H136" s="1"/>
      <c r="I136" s="1"/>
      <c r="J136" s="1"/>
      <c r="K136" s="1"/>
      <c r="L136" s="1"/>
      <c r="M136" s="1">
        <f t="shared" si="4"/>
        <v>8.5749999999999993</v>
      </c>
      <c r="N136" s="1">
        <f t="shared" si="5"/>
        <v>0</v>
      </c>
      <c r="O136" s="1"/>
      <c r="P136" s="1"/>
      <c r="Q136" s="1"/>
      <c r="R136" s="1"/>
      <c r="S136" s="1"/>
      <c r="T136" s="1"/>
      <c r="U136" s="1"/>
    </row>
    <row r="137" spans="1:21" ht="15" thickBot="1" x14ac:dyDescent="0.35">
      <c r="A137" s="40"/>
      <c r="B137" s="35"/>
      <c r="C137" s="36"/>
      <c r="D137" s="17" t="s">
        <v>3</v>
      </c>
      <c r="E137" s="18">
        <v>22.4</v>
      </c>
      <c r="F137" s="1"/>
      <c r="G137" s="1"/>
      <c r="H137" s="1"/>
      <c r="I137" s="1"/>
      <c r="J137" s="1"/>
      <c r="K137" s="1"/>
      <c r="L137" s="1"/>
      <c r="M137" s="1">
        <f t="shared" si="4"/>
        <v>7.6562500000000009</v>
      </c>
      <c r="N137" s="1">
        <f t="shared" si="5"/>
        <v>0</v>
      </c>
      <c r="O137" s="1"/>
      <c r="P137" s="1"/>
      <c r="Q137" s="1"/>
      <c r="R137" s="1"/>
      <c r="S137" s="1"/>
      <c r="T137" s="1"/>
      <c r="U137" s="1"/>
    </row>
    <row r="138" spans="1:21" x14ac:dyDescent="0.3">
      <c r="A138" s="40"/>
      <c r="B138" s="37" t="s">
        <v>1</v>
      </c>
      <c r="C138" s="38">
        <v>22</v>
      </c>
      <c r="D138" s="19" t="s">
        <v>1</v>
      </c>
      <c r="E138" s="14">
        <v>22.4</v>
      </c>
      <c r="F138" s="1"/>
      <c r="G138" s="1"/>
      <c r="H138" s="1"/>
      <c r="I138" s="1"/>
      <c r="J138" s="1"/>
      <c r="K138" s="1"/>
      <c r="L138" s="1"/>
      <c r="M138" s="1">
        <f t="shared" si="4"/>
        <v>7.6562500000000009</v>
      </c>
      <c r="N138" s="1">
        <f t="shared" si="5"/>
        <v>0</v>
      </c>
      <c r="O138" s="1"/>
      <c r="P138" s="1"/>
      <c r="Q138" s="1"/>
      <c r="R138" s="1"/>
      <c r="S138" s="1"/>
      <c r="T138" s="1"/>
      <c r="U138" s="1"/>
    </row>
    <row r="139" spans="1:21" x14ac:dyDescent="0.3">
      <c r="A139" s="40"/>
      <c r="B139" s="33"/>
      <c r="C139" s="34"/>
      <c r="D139" s="20" t="s">
        <v>2</v>
      </c>
      <c r="E139" s="16">
        <v>25</v>
      </c>
      <c r="F139" s="1"/>
      <c r="G139" s="1"/>
      <c r="H139" s="1"/>
      <c r="I139" s="1"/>
      <c r="J139" s="1"/>
      <c r="K139" s="1"/>
      <c r="L139" s="1"/>
      <c r="M139" s="1">
        <f t="shared" si="4"/>
        <v>6.86</v>
      </c>
      <c r="N139" s="1">
        <f t="shared" si="5"/>
        <v>0</v>
      </c>
      <c r="O139" s="1"/>
      <c r="P139" s="1"/>
      <c r="Q139" s="1"/>
      <c r="R139" s="1"/>
      <c r="S139" s="1"/>
      <c r="T139" s="1"/>
      <c r="U139" s="1"/>
    </row>
    <row r="140" spans="1:21" ht="15" thickBot="1" x14ac:dyDescent="0.35">
      <c r="A140" s="40"/>
      <c r="B140" s="33"/>
      <c r="C140" s="34"/>
      <c r="D140" s="21" t="s">
        <v>3</v>
      </c>
      <c r="E140" s="18">
        <v>28.2</v>
      </c>
      <c r="F140" s="1"/>
      <c r="G140" s="1"/>
      <c r="H140" s="1"/>
      <c r="I140" s="1"/>
      <c r="J140" s="1"/>
      <c r="K140" s="1"/>
      <c r="L140" s="1"/>
      <c r="M140" s="1">
        <f t="shared" si="4"/>
        <v>6.081560283687943</v>
      </c>
      <c r="N140" s="1">
        <f t="shared" si="5"/>
        <v>0</v>
      </c>
      <c r="O140" s="1"/>
      <c r="P140" s="1"/>
      <c r="Q140" s="1"/>
      <c r="R140" s="1"/>
      <c r="S140" s="1"/>
      <c r="T140" s="1"/>
      <c r="U140" s="1"/>
    </row>
    <row r="141" spans="1:21" x14ac:dyDescent="0.3">
      <c r="A141" s="40"/>
      <c r="B141" s="33" t="s">
        <v>2</v>
      </c>
      <c r="C141" s="34">
        <v>31.5</v>
      </c>
      <c r="D141" s="19" t="s">
        <v>1</v>
      </c>
      <c r="E141" s="14">
        <v>28.2</v>
      </c>
      <c r="F141" s="1"/>
      <c r="G141" s="1"/>
      <c r="H141" s="1"/>
      <c r="I141" s="1"/>
      <c r="J141" s="1"/>
      <c r="K141" s="1"/>
      <c r="L141" s="1"/>
      <c r="M141" s="1">
        <f t="shared" si="4"/>
        <v>6.081560283687943</v>
      </c>
      <c r="N141" s="1">
        <f t="shared" si="5"/>
        <v>0</v>
      </c>
      <c r="O141" s="1"/>
      <c r="P141" s="1"/>
      <c r="Q141" s="1"/>
      <c r="R141" s="1"/>
      <c r="S141" s="1"/>
      <c r="T141" s="1"/>
      <c r="U141" s="1"/>
    </row>
    <row r="142" spans="1:21" x14ac:dyDescent="0.3">
      <c r="A142" s="40"/>
      <c r="B142" s="33"/>
      <c r="C142" s="34"/>
      <c r="D142" s="20" t="s">
        <v>2</v>
      </c>
      <c r="E142" s="16">
        <v>31.5</v>
      </c>
      <c r="F142" s="1"/>
      <c r="G142" s="1"/>
      <c r="H142" s="1"/>
      <c r="I142" s="1"/>
      <c r="J142" s="1"/>
      <c r="K142" s="1"/>
      <c r="L142" s="1"/>
      <c r="M142" s="1">
        <f t="shared" si="4"/>
        <v>5.4444444444444446</v>
      </c>
      <c r="N142" s="1">
        <f t="shared" si="5"/>
        <v>0</v>
      </c>
      <c r="O142" s="1"/>
      <c r="P142" s="1"/>
      <c r="Q142" s="1"/>
      <c r="R142" s="1"/>
      <c r="S142" s="1"/>
      <c r="T142" s="1"/>
      <c r="U142" s="1"/>
    </row>
    <row r="143" spans="1:21" ht="15" thickBot="1" x14ac:dyDescent="0.35">
      <c r="A143" s="40"/>
      <c r="B143" s="33"/>
      <c r="C143" s="34"/>
      <c r="D143" s="21" t="s">
        <v>3</v>
      </c>
      <c r="E143" s="18">
        <v>35.5</v>
      </c>
      <c r="F143" s="1"/>
      <c r="G143" s="1"/>
      <c r="H143" s="1"/>
      <c r="I143" s="1"/>
      <c r="J143" s="1"/>
      <c r="K143" s="1"/>
      <c r="L143" s="1"/>
      <c r="M143" s="1">
        <f t="shared" si="4"/>
        <v>4.830985915492958</v>
      </c>
      <c r="N143" s="1">
        <f t="shared" si="5"/>
        <v>0</v>
      </c>
      <c r="O143" s="1"/>
      <c r="P143" s="1"/>
      <c r="Q143" s="1"/>
      <c r="R143" s="1"/>
      <c r="S143" s="1"/>
      <c r="T143" s="1"/>
      <c r="U143" s="1"/>
    </row>
    <row r="144" spans="1:21" x14ac:dyDescent="0.3">
      <c r="A144" s="40"/>
      <c r="B144" s="33" t="s">
        <v>3</v>
      </c>
      <c r="C144" s="34">
        <v>44</v>
      </c>
      <c r="D144" s="19" t="s">
        <v>1</v>
      </c>
      <c r="E144" s="14">
        <v>35.5</v>
      </c>
      <c r="F144" s="1"/>
      <c r="G144" s="1"/>
      <c r="H144" s="1"/>
      <c r="I144" s="1"/>
      <c r="J144" s="1"/>
      <c r="K144" s="1"/>
      <c r="L144" s="1"/>
      <c r="M144" s="1">
        <f t="shared" si="4"/>
        <v>4.830985915492958</v>
      </c>
      <c r="N144" s="1">
        <f t="shared" si="5"/>
        <v>0</v>
      </c>
      <c r="O144" s="1"/>
      <c r="P144" s="1"/>
      <c r="Q144" s="1"/>
      <c r="R144" s="1"/>
      <c r="S144" s="1"/>
      <c r="T144" s="1"/>
      <c r="U144" s="1"/>
    </row>
    <row r="145" spans="1:21" x14ac:dyDescent="0.3">
      <c r="A145" s="40"/>
      <c r="B145" s="33"/>
      <c r="C145" s="34"/>
      <c r="D145" s="20" t="s">
        <v>2</v>
      </c>
      <c r="E145" s="16">
        <v>40</v>
      </c>
      <c r="F145" s="1"/>
      <c r="G145" s="1"/>
      <c r="H145" s="1"/>
      <c r="I145" s="1"/>
      <c r="J145" s="1"/>
      <c r="K145" s="1"/>
      <c r="L145" s="1"/>
      <c r="M145" s="1">
        <f t="shared" si="4"/>
        <v>4.2874999999999996</v>
      </c>
      <c r="N145" s="1">
        <f t="shared" si="5"/>
        <v>0</v>
      </c>
      <c r="O145" s="1"/>
      <c r="P145" s="1"/>
      <c r="Q145" s="1"/>
      <c r="R145" s="1"/>
      <c r="S145" s="1"/>
      <c r="T145" s="1"/>
      <c r="U145" s="1"/>
    </row>
    <row r="146" spans="1:21" ht="15" thickBot="1" x14ac:dyDescent="0.35">
      <c r="A146" s="40"/>
      <c r="B146" s="35"/>
      <c r="C146" s="36"/>
      <c r="D146" s="21" t="s">
        <v>3</v>
      </c>
      <c r="E146" s="18">
        <v>44.7</v>
      </c>
      <c r="F146" s="1"/>
      <c r="G146" s="1"/>
      <c r="H146" s="1"/>
      <c r="I146" s="1"/>
      <c r="J146" s="1"/>
      <c r="K146" s="1"/>
      <c r="L146" s="1"/>
      <c r="M146" s="1">
        <f t="shared" si="4"/>
        <v>3.8366890380313197</v>
      </c>
      <c r="N146" s="1">
        <f t="shared" si="5"/>
        <v>0</v>
      </c>
      <c r="O146" s="1"/>
      <c r="P146" s="1"/>
      <c r="Q146" s="1"/>
      <c r="R146" s="1"/>
      <c r="S146" s="1"/>
      <c r="T146" s="1"/>
      <c r="U146" s="1"/>
    </row>
    <row r="147" spans="1:21" x14ac:dyDescent="0.3">
      <c r="A147" s="40"/>
      <c r="B147" s="37" t="s">
        <v>1</v>
      </c>
      <c r="C147" s="38">
        <v>44</v>
      </c>
      <c r="D147" s="19" t="s">
        <v>1</v>
      </c>
      <c r="E147" s="14">
        <v>44.7</v>
      </c>
      <c r="F147" s="1"/>
      <c r="G147" s="1"/>
      <c r="H147" s="1"/>
      <c r="I147" s="1"/>
      <c r="J147" s="1"/>
      <c r="K147" s="1"/>
      <c r="L147" s="1"/>
      <c r="M147" s="1">
        <f t="shared" si="4"/>
        <v>3.8366890380313197</v>
      </c>
      <c r="N147" s="1">
        <f t="shared" si="5"/>
        <v>0</v>
      </c>
      <c r="O147" s="1"/>
      <c r="P147" s="1"/>
      <c r="Q147" s="1"/>
      <c r="R147" s="1"/>
      <c r="S147" s="1"/>
      <c r="T147" s="1"/>
      <c r="U147" s="1"/>
    </row>
    <row r="148" spans="1:21" x14ac:dyDescent="0.3">
      <c r="A148" s="40"/>
      <c r="B148" s="33"/>
      <c r="C148" s="34"/>
      <c r="D148" s="20" t="s">
        <v>2</v>
      </c>
      <c r="E148" s="16">
        <v>50</v>
      </c>
      <c r="F148" s="1"/>
      <c r="G148" s="1"/>
      <c r="H148" s="1"/>
      <c r="I148" s="1"/>
      <c r="J148" s="1"/>
      <c r="K148" s="1"/>
      <c r="L148" s="1"/>
      <c r="M148" s="1">
        <f t="shared" si="4"/>
        <v>3.43</v>
      </c>
      <c r="N148" s="1">
        <f t="shared" si="5"/>
        <v>0</v>
      </c>
      <c r="O148" s="1"/>
      <c r="P148" s="1"/>
      <c r="Q148" s="1"/>
      <c r="R148" s="1"/>
      <c r="S148" s="1"/>
      <c r="T148" s="1"/>
      <c r="U148" s="1"/>
    </row>
    <row r="149" spans="1:21" ht="15" thickBot="1" x14ac:dyDescent="0.35">
      <c r="A149" s="40"/>
      <c r="B149" s="33"/>
      <c r="C149" s="34"/>
      <c r="D149" s="21" t="s">
        <v>3</v>
      </c>
      <c r="E149" s="18">
        <v>56.2</v>
      </c>
      <c r="F149" s="1"/>
      <c r="G149" s="1"/>
      <c r="H149" s="1"/>
      <c r="I149" s="1"/>
      <c r="J149" s="1"/>
      <c r="K149" s="1"/>
      <c r="L149" s="1"/>
      <c r="M149" s="1">
        <f t="shared" si="4"/>
        <v>3.0516014234875444</v>
      </c>
      <c r="N149" s="1">
        <f t="shared" si="5"/>
        <v>0</v>
      </c>
      <c r="O149" s="1"/>
      <c r="P149" s="1"/>
      <c r="Q149" s="1"/>
      <c r="R149" s="1"/>
      <c r="S149" s="1"/>
      <c r="T149" s="1"/>
      <c r="U149" s="1"/>
    </row>
    <row r="150" spans="1:21" x14ac:dyDescent="0.3">
      <c r="A150" s="40"/>
      <c r="B150" s="33" t="s">
        <v>2</v>
      </c>
      <c r="C150" s="34">
        <v>63</v>
      </c>
      <c r="D150" s="19" t="s">
        <v>1</v>
      </c>
      <c r="E150" s="14">
        <v>56.2</v>
      </c>
      <c r="F150" s="1"/>
      <c r="G150" s="1"/>
      <c r="H150" s="1"/>
      <c r="I150" s="1"/>
      <c r="J150" s="1"/>
      <c r="K150" s="1"/>
      <c r="L150" s="1"/>
      <c r="M150" s="1">
        <f t="shared" si="4"/>
        <v>3.0516014234875444</v>
      </c>
      <c r="N150" s="1">
        <f t="shared" si="5"/>
        <v>0</v>
      </c>
      <c r="O150" s="1"/>
      <c r="P150" s="1"/>
      <c r="Q150" s="1"/>
      <c r="R150" s="1"/>
      <c r="S150" s="1"/>
      <c r="T150" s="1"/>
      <c r="U150" s="1"/>
    </row>
    <row r="151" spans="1:21" x14ac:dyDescent="0.3">
      <c r="A151" s="40"/>
      <c r="B151" s="33"/>
      <c r="C151" s="34"/>
      <c r="D151" s="20" t="s">
        <v>2</v>
      </c>
      <c r="E151" s="16">
        <v>63</v>
      </c>
      <c r="F151" s="1"/>
      <c r="G151" s="1"/>
      <c r="H151" s="1"/>
      <c r="I151" s="1"/>
      <c r="J151" s="1"/>
      <c r="K151" s="1"/>
      <c r="L151" s="1"/>
      <c r="M151" s="1">
        <f t="shared" si="4"/>
        <v>2.7222222222222223</v>
      </c>
      <c r="N151" s="1">
        <f t="shared" si="5"/>
        <v>0</v>
      </c>
      <c r="O151" s="1"/>
      <c r="P151" s="1"/>
      <c r="Q151" s="1"/>
      <c r="R151" s="1"/>
      <c r="S151" s="1"/>
      <c r="T151" s="1"/>
      <c r="U151" s="1"/>
    </row>
    <row r="152" spans="1:21" ht="15" thickBot="1" x14ac:dyDescent="0.35">
      <c r="A152" s="40"/>
      <c r="B152" s="33"/>
      <c r="C152" s="34"/>
      <c r="D152" s="21" t="s">
        <v>3</v>
      </c>
      <c r="E152" s="18">
        <v>70.8</v>
      </c>
      <c r="F152" s="1"/>
      <c r="G152" s="1"/>
      <c r="H152" s="1"/>
      <c r="I152" s="1"/>
      <c r="J152" s="1"/>
      <c r="K152" s="1"/>
      <c r="L152" s="1"/>
      <c r="M152" s="1">
        <f t="shared" si="4"/>
        <v>2.4223163841807911</v>
      </c>
      <c r="N152" s="1">
        <f t="shared" si="5"/>
        <v>0</v>
      </c>
      <c r="O152" s="1"/>
      <c r="P152" s="1"/>
      <c r="Q152" s="1"/>
      <c r="R152" s="1"/>
      <c r="S152" s="1"/>
      <c r="T152" s="1"/>
      <c r="U152" s="1"/>
    </row>
    <row r="153" spans="1:21" x14ac:dyDescent="0.3">
      <c r="A153" s="40"/>
      <c r="B153" s="33" t="s">
        <v>3</v>
      </c>
      <c r="C153" s="34">
        <v>88</v>
      </c>
      <c r="D153" s="19" t="s">
        <v>1</v>
      </c>
      <c r="E153" s="14">
        <v>70.8</v>
      </c>
      <c r="F153" s="1"/>
      <c r="G153" s="1"/>
      <c r="H153" s="1"/>
      <c r="I153" s="1"/>
      <c r="J153" s="1"/>
      <c r="K153" s="1"/>
      <c r="L153" s="1"/>
      <c r="M153" s="1">
        <f t="shared" si="4"/>
        <v>2.4223163841807911</v>
      </c>
      <c r="N153" s="1">
        <f t="shared" si="5"/>
        <v>0</v>
      </c>
      <c r="O153" s="1"/>
      <c r="P153" s="1"/>
      <c r="Q153" s="1"/>
      <c r="R153" s="1"/>
      <c r="S153" s="1"/>
      <c r="T153" s="1"/>
      <c r="U153" s="1"/>
    </row>
    <row r="154" spans="1:21" x14ac:dyDescent="0.3">
      <c r="A154" s="40"/>
      <c r="B154" s="33"/>
      <c r="C154" s="34"/>
      <c r="D154" s="20" t="s">
        <v>2</v>
      </c>
      <c r="E154" s="16">
        <v>80</v>
      </c>
      <c r="F154" s="1"/>
      <c r="G154" s="1"/>
      <c r="H154" s="1"/>
      <c r="I154" s="1"/>
      <c r="J154" s="1"/>
      <c r="K154" s="1"/>
      <c r="L154" s="1"/>
      <c r="M154" s="1">
        <f t="shared" si="4"/>
        <v>2.1437499999999998</v>
      </c>
      <c r="N154" s="1">
        <f t="shared" si="5"/>
        <v>0</v>
      </c>
      <c r="O154" s="1"/>
      <c r="P154" s="1"/>
      <c r="Q154" s="1"/>
      <c r="R154" s="1"/>
      <c r="S154" s="1"/>
      <c r="T154" s="1"/>
      <c r="U154" s="1"/>
    </row>
    <row r="155" spans="1:21" ht="15" thickBot="1" x14ac:dyDescent="0.35">
      <c r="A155" s="40"/>
      <c r="B155" s="35"/>
      <c r="C155" s="36"/>
      <c r="D155" s="21" t="s">
        <v>3</v>
      </c>
      <c r="E155" s="18">
        <v>89.1</v>
      </c>
      <c r="F155" s="1"/>
      <c r="G155" s="1"/>
      <c r="H155" s="1"/>
      <c r="I155" s="1"/>
      <c r="J155" s="1"/>
      <c r="K155" s="1"/>
      <c r="L155" s="1"/>
      <c r="M155" s="1">
        <f t="shared" si="4"/>
        <v>1.9248035914702584</v>
      </c>
      <c r="N155" s="1">
        <f t="shared" si="5"/>
        <v>0</v>
      </c>
      <c r="O155" s="1"/>
      <c r="P155" s="1"/>
      <c r="Q155" s="1"/>
      <c r="R155" s="1"/>
      <c r="S155" s="1"/>
      <c r="T155" s="1"/>
      <c r="U155" s="1"/>
    </row>
    <row r="156" spans="1:21" x14ac:dyDescent="0.3">
      <c r="A156" s="40"/>
      <c r="B156" s="37" t="s">
        <v>1</v>
      </c>
      <c r="C156" s="38">
        <v>88</v>
      </c>
      <c r="D156" s="19" t="s">
        <v>1</v>
      </c>
      <c r="E156" s="14">
        <v>89.1</v>
      </c>
      <c r="F156" s="1"/>
      <c r="G156" s="1"/>
      <c r="H156" s="1"/>
      <c r="I156" s="1"/>
      <c r="J156" s="1"/>
      <c r="K156" s="1"/>
      <c r="L156" s="1"/>
      <c r="M156" s="1">
        <f t="shared" si="4"/>
        <v>1.9248035914702584</v>
      </c>
      <c r="N156" s="1">
        <f t="shared" si="5"/>
        <v>0</v>
      </c>
      <c r="O156" s="1"/>
      <c r="P156" s="1"/>
      <c r="Q156" s="1"/>
      <c r="R156" s="1"/>
      <c r="S156" s="1"/>
      <c r="T156" s="1"/>
      <c r="U156" s="1"/>
    </row>
    <row r="157" spans="1:21" x14ac:dyDescent="0.3">
      <c r="A157" s="40"/>
      <c r="B157" s="33"/>
      <c r="C157" s="34"/>
      <c r="D157" s="20" t="s">
        <v>2</v>
      </c>
      <c r="E157" s="16">
        <v>100</v>
      </c>
      <c r="F157" s="1"/>
      <c r="G157" s="1"/>
      <c r="H157" s="1"/>
      <c r="I157" s="1"/>
      <c r="J157" s="1"/>
      <c r="K157" s="1"/>
      <c r="L157" s="1"/>
      <c r="M157" s="1">
        <f t="shared" si="4"/>
        <v>1.7150000000000001</v>
      </c>
      <c r="N157" s="1">
        <f t="shared" si="5"/>
        <v>0</v>
      </c>
      <c r="O157" s="1"/>
      <c r="P157" s="1"/>
      <c r="Q157" s="1"/>
      <c r="R157" s="1"/>
      <c r="S157" s="1"/>
      <c r="T157" s="1"/>
      <c r="U157" s="1"/>
    </row>
    <row r="158" spans="1:21" ht="15" thickBot="1" x14ac:dyDescent="0.35">
      <c r="A158" s="40"/>
      <c r="B158" s="33"/>
      <c r="C158" s="34"/>
      <c r="D158" s="21" t="s">
        <v>3</v>
      </c>
      <c r="E158" s="18">
        <v>112</v>
      </c>
      <c r="F158" s="1"/>
      <c r="G158" s="1"/>
      <c r="H158" s="1"/>
      <c r="I158" s="1"/>
      <c r="J158" s="1"/>
      <c r="K158" s="1"/>
      <c r="L158" s="1"/>
      <c r="M158" s="1">
        <f t="shared" si="4"/>
        <v>1.53125</v>
      </c>
      <c r="N158" s="1">
        <f t="shared" si="5"/>
        <v>0</v>
      </c>
      <c r="O158" s="1"/>
      <c r="P158" s="1"/>
      <c r="Q158" s="1"/>
      <c r="R158" s="1"/>
      <c r="S158" s="1"/>
      <c r="T158" s="1"/>
      <c r="U158" s="1"/>
    </row>
    <row r="159" spans="1:21" x14ac:dyDescent="0.3">
      <c r="A159" s="40"/>
      <c r="B159" s="33" t="s">
        <v>2</v>
      </c>
      <c r="C159" s="34">
        <v>125</v>
      </c>
      <c r="D159" s="19" t="s">
        <v>1</v>
      </c>
      <c r="E159" s="14">
        <v>112</v>
      </c>
      <c r="F159" s="1"/>
      <c r="G159" s="1"/>
      <c r="H159" s="1"/>
      <c r="I159" s="1"/>
      <c r="J159" s="1"/>
      <c r="K159" s="1"/>
      <c r="L159" s="1"/>
      <c r="M159" s="1">
        <f t="shared" si="4"/>
        <v>1.53125</v>
      </c>
      <c r="N159" s="1">
        <f t="shared" si="5"/>
        <v>0</v>
      </c>
      <c r="O159" s="1"/>
      <c r="P159" s="1"/>
      <c r="Q159" s="1"/>
      <c r="R159" s="1"/>
      <c r="S159" s="1"/>
      <c r="T159" s="1"/>
      <c r="U159" s="1"/>
    </row>
    <row r="160" spans="1:21" x14ac:dyDescent="0.3">
      <c r="A160" s="40"/>
      <c r="B160" s="33"/>
      <c r="C160" s="34"/>
      <c r="D160" s="20" t="s">
        <v>2</v>
      </c>
      <c r="E160" s="16">
        <v>125</v>
      </c>
      <c r="F160" s="1"/>
      <c r="G160" s="1"/>
      <c r="H160" s="1"/>
      <c r="I160" s="1"/>
      <c r="J160" s="1"/>
      <c r="K160" s="1"/>
      <c r="L160" s="1"/>
      <c r="M160" s="1">
        <f t="shared" si="4"/>
        <v>1.3720000000000001</v>
      </c>
      <c r="N160" s="1">
        <f t="shared" si="5"/>
        <v>0</v>
      </c>
      <c r="O160" s="1"/>
      <c r="P160" s="1"/>
      <c r="Q160" s="1"/>
      <c r="R160" s="1"/>
      <c r="S160" s="1"/>
      <c r="T160" s="1"/>
      <c r="U160" s="1"/>
    </row>
    <row r="161" spans="1:21" ht="15" thickBot="1" x14ac:dyDescent="0.35">
      <c r="A161" s="40"/>
      <c r="B161" s="33"/>
      <c r="C161" s="34"/>
      <c r="D161" s="21" t="s">
        <v>3</v>
      </c>
      <c r="E161" s="18">
        <v>141</v>
      </c>
      <c r="F161" s="1"/>
      <c r="G161" s="1"/>
      <c r="H161" s="1"/>
      <c r="I161" s="1"/>
      <c r="J161" s="1"/>
      <c r="K161" s="1"/>
      <c r="L161" s="1"/>
      <c r="M161" s="1">
        <f t="shared" si="4"/>
        <v>1.2163120567375887</v>
      </c>
      <c r="N161" s="1">
        <f t="shared" si="5"/>
        <v>0</v>
      </c>
      <c r="O161" s="1"/>
      <c r="P161" s="1"/>
      <c r="Q161" s="1"/>
      <c r="R161" s="1"/>
      <c r="S161" s="1"/>
      <c r="T161" s="1"/>
      <c r="U161" s="1"/>
    </row>
    <row r="162" spans="1:21" x14ac:dyDescent="0.3">
      <c r="A162" s="40"/>
      <c r="B162" s="33" t="s">
        <v>3</v>
      </c>
      <c r="C162" s="34">
        <v>177</v>
      </c>
      <c r="D162" s="19" t="s">
        <v>1</v>
      </c>
      <c r="E162" s="14">
        <v>141</v>
      </c>
      <c r="F162" s="1"/>
      <c r="G162" s="1"/>
      <c r="H162" s="1"/>
      <c r="I162" s="1"/>
      <c r="J162" s="1"/>
      <c r="K162" s="1"/>
      <c r="L162" s="1"/>
      <c r="M162" s="1">
        <f t="shared" si="4"/>
        <v>1.2163120567375887</v>
      </c>
      <c r="N162" s="1">
        <f t="shared" si="5"/>
        <v>0</v>
      </c>
      <c r="O162" s="1"/>
      <c r="P162" s="1"/>
      <c r="Q162" s="1"/>
      <c r="R162" s="1"/>
      <c r="S162" s="1"/>
      <c r="T162" s="1"/>
      <c r="U162" s="1"/>
    </row>
    <row r="163" spans="1:21" x14ac:dyDescent="0.3">
      <c r="A163" s="40"/>
      <c r="B163" s="33"/>
      <c r="C163" s="34"/>
      <c r="D163" s="20" t="s">
        <v>2</v>
      </c>
      <c r="E163" s="16">
        <v>160</v>
      </c>
      <c r="F163" s="1"/>
      <c r="G163" s="1"/>
      <c r="H163" s="1"/>
      <c r="I163" s="1"/>
      <c r="J163" s="1"/>
      <c r="K163" s="1"/>
      <c r="L163" s="1"/>
      <c r="M163" s="1">
        <f t="shared" si="4"/>
        <v>1.0718749999999999</v>
      </c>
      <c r="N163" s="1">
        <f t="shared" si="5"/>
        <v>0</v>
      </c>
      <c r="O163" s="1"/>
      <c r="P163" s="1"/>
      <c r="Q163" s="1"/>
      <c r="R163" s="1"/>
      <c r="S163" s="1"/>
      <c r="T163" s="1"/>
      <c r="U163" s="1"/>
    </row>
    <row r="164" spans="1:21" ht="15" thickBot="1" x14ac:dyDescent="0.35">
      <c r="A164" s="40"/>
      <c r="B164" s="35"/>
      <c r="C164" s="36"/>
      <c r="D164" s="21" t="s">
        <v>3</v>
      </c>
      <c r="E164" s="18">
        <v>178</v>
      </c>
      <c r="F164" s="1"/>
      <c r="G164" s="1"/>
      <c r="H164" s="1"/>
      <c r="I164" s="1"/>
      <c r="J164" s="1"/>
      <c r="K164" s="1"/>
      <c r="L164" s="1"/>
      <c r="M164" s="1">
        <f t="shared" si="4"/>
        <v>0.9634831460674157</v>
      </c>
      <c r="N164" s="1">
        <f t="shared" si="5"/>
        <v>0</v>
      </c>
      <c r="O164" s="1"/>
      <c r="P164" s="1"/>
      <c r="Q164" s="1"/>
      <c r="R164" s="1"/>
      <c r="S164" s="1"/>
      <c r="T164" s="1"/>
      <c r="U164" s="1"/>
    </row>
    <row r="165" spans="1:21" x14ac:dyDescent="0.3">
      <c r="A165" s="40"/>
      <c r="B165" s="37" t="s">
        <v>1</v>
      </c>
      <c r="C165" s="38">
        <v>177</v>
      </c>
      <c r="D165" s="19" t="s">
        <v>1</v>
      </c>
      <c r="E165" s="14">
        <v>178</v>
      </c>
      <c r="F165" s="1"/>
      <c r="G165" s="1"/>
      <c r="H165" s="1"/>
      <c r="I165" s="1"/>
      <c r="J165" s="1"/>
      <c r="K165" s="1"/>
      <c r="L165" s="1"/>
      <c r="M165" s="1">
        <f t="shared" si="4"/>
        <v>0.9634831460674157</v>
      </c>
      <c r="N165" s="1">
        <f t="shared" si="5"/>
        <v>0</v>
      </c>
      <c r="O165" s="1"/>
      <c r="P165" s="1"/>
      <c r="Q165" s="1"/>
      <c r="R165" s="1"/>
      <c r="S165" s="1"/>
      <c r="T165" s="1"/>
      <c r="U165" s="1"/>
    </row>
    <row r="166" spans="1:21" x14ac:dyDescent="0.3">
      <c r="A166" s="40"/>
      <c r="B166" s="33"/>
      <c r="C166" s="34"/>
      <c r="D166" s="20" t="s">
        <v>2</v>
      </c>
      <c r="E166" s="16">
        <v>200</v>
      </c>
      <c r="F166" s="1"/>
      <c r="G166" s="1"/>
      <c r="H166" s="1"/>
      <c r="I166" s="1"/>
      <c r="J166" s="1"/>
      <c r="K166" s="1"/>
      <c r="L166" s="1"/>
      <c r="M166" s="1">
        <f t="shared" si="4"/>
        <v>0.85750000000000004</v>
      </c>
      <c r="N166" s="1">
        <f t="shared" si="5"/>
        <v>0</v>
      </c>
      <c r="O166" s="1"/>
      <c r="P166" s="1"/>
      <c r="Q166" s="1"/>
      <c r="R166" s="1"/>
      <c r="S166" s="1"/>
      <c r="T166" s="1"/>
      <c r="U166" s="1"/>
    </row>
    <row r="167" spans="1:21" ht="15" thickBot="1" x14ac:dyDescent="0.35">
      <c r="A167" s="40"/>
      <c r="B167" s="33"/>
      <c r="C167" s="34"/>
      <c r="D167" s="21" t="s">
        <v>3</v>
      </c>
      <c r="E167" s="18">
        <v>224</v>
      </c>
      <c r="F167" s="1"/>
      <c r="G167" s="1"/>
      <c r="H167" s="1"/>
      <c r="I167" s="1"/>
      <c r="J167" s="1"/>
      <c r="K167" s="1"/>
      <c r="L167" s="1"/>
      <c r="M167" s="1">
        <f t="shared" si="4"/>
        <v>0.765625</v>
      </c>
      <c r="N167" s="1">
        <f t="shared" si="5"/>
        <v>0</v>
      </c>
      <c r="O167" s="1"/>
      <c r="P167" s="1"/>
      <c r="Q167" s="1"/>
      <c r="R167" s="1"/>
      <c r="S167" s="1"/>
      <c r="T167" s="1"/>
      <c r="U167" s="1"/>
    </row>
    <row r="168" spans="1:21" x14ac:dyDescent="0.3">
      <c r="A168" s="40"/>
      <c r="B168" s="33" t="s">
        <v>2</v>
      </c>
      <c r="C168" s="34">
        <v>250</v>
      </c>
      <c r="D168" s="19" t="s">
        <v>1</v>
      </c>
      <c r="E168" s="14">
        <v>224</v>
      </c>
      <c r="F168" s="1"/>
      <c r="G168" s="1"/>
      <c r="H168" s="1"/>
      <c r="I168" s="1"/>
      <c r="J168" s="1"/>
      <c r="K168" s="1"/>
      <c r="L168" s="1"/>
      <c r="M168" s="1">
        <f t="shared" si="4"/>
        <v>0.765625</v>
      </c>
      <c r="N168" s="1">
        <f t="shared" si="5"/>
        <v>0</v>
      </c>
      <c r="O168" s="1"/>
      <c r="P168" s="1"/>
      <c r="Q168" s="1"/>
      <c r="R168" s="1"/>
      <c r="S168" s="1"/>
      <c r="T168" s="1"/>
      <c r="U168" s="1"/>
    </row>
    <row r="169" spans="1:21" x14ac:dyDescent="0.3">
      <c r="A169" s="40"/>
      <c r="B169" s="33"/>
      <c r="C169" s="34"/>
      <c r="D169" s="20" t="s">
        <v>2</v>
      </c>
      <c r="E169" s="16">
        <v>250</v>
      </c>
      <c r="F169" s="1"/>
      <c r="G169" s="1"/>
      <c r="H169" s="1"/>
      <c r="I169" s="1"/>
      <c r="J169" s="1"/>
      <c r="K169" s="1"/>
      <c r="L169" s="1"/>
      <c r="M169" s="1">
        <f t="shared" si="4"/>
        <v>0.68600000000000005</v>
      </c>
      <c r="N169" s="1">
        <f t="shared" si="5"/>
        <v>0</v>
      </c>
      <c r="O169" s="1"/>
      <c r="P169" s="1"/>
      <c r="Q169" s="1"/>
      <c r="R169" s="1"/>
      <c r="S169" s="1"/>
      <c r="T169" s="1"/>
      <c r="U169" s="1"/>
    </row>
    <row r="170" spans="1:21" ht="15" thickBot="1" x14ac:dyDescent="0.35">
      <c r="A170" s="40"/>
      <c r="B170" s="33"/>
      <c r="C170" s="34"/>
      <c r="D170" s="21" t="s">
        <v>3</v>
      </c>
      <c r="E170" s="18">
        <v>282</v>
      </c>
      <c r="F170" s="1"/>
      <c r="G170" s="1"/>
      <c r="H170" s="1"/>
      <c r="I170" s="1"/>
      <c r="J170" s="1"/>
      <c r="K170" s="1"/>
      <c r="L170" s="1"/>
      <c r="M170" s="1">
        <f t="shared" si="4"/>
        <v>0.60815602836879434</v>
      </c>
      <c r="N170" s="1">
        <f t="shared" si="5"/>
        <v>0</v>
      </c>
      <c r="O170" s="1"/>
      <c r="P170" s="1"/>
      <c r="Q170" s="1"/>
      <c r="R170" s="1"/>
      <c r="S170" s="1"/>
      <c r="T170" s="1"/>
      <c r="U170" s="1"/>
    </row>
    <row r="171" spans="1:21" x14ac:dyDescent="0.3">
      <c r="A171" s="40"/>
      <c r="B171" s="33" t="s">
        <v>3</v>
      </c>
      <c r="C171" s="34">
        <v>355</v>
      </c>
      <c r="D171" s="19" t="s">
        <v>1</v>
      </c>
      <c r="E171" s="14">
        <v>282</v>
      </c>
      <c r="F171" s="1"/>
      <c r="G171" s="1"/>
      <c r="H171" s="1"/>
      <c r="I171" s="1"/>
      <c r="J171" s="1"/>
      <c r="K171" s="1"/>
      <c r="L171" s="1"/>
      <c r="M171" s="1">
        <f t="shared" si="4"/>
        <v>0.60815602836879434</v>
      </c>
      <c r="N171" s="1">
        <f t="shared" si="5"/>
        <v>0</v>
      </c>
      <c r="O171" s="1"/>
      <c r="P171" s="1"/>
      <c r="Q171" s="1"/>
      <c r="R171" s="1"/>
      <c r="S171" s="1"/>
      <c r="T171" s="1"/>
      <c r="U171" s="1"/>
    </row>
    <row r="172" spans="1:21" x14ac:dyDescent="0.3">
      <c r="A172" s="40"/>
      <c r="B172" s="33"/>
      <c r="C172" s="34"/>
      <c r="D172" s="20" t="s">
        <v>2</v>
      </c>
      <c r="E172" s="16">
        <v>315</v>
      </c>
      <c r="F172" s="1"/>
      <c r="G172" s="1"/>
      <c r="H172" s="1"/>
      <c r="I172" s="1"/>
      <c r="J172" s="1"/>
      <c r="K172" s="1"/>
      <c r="L172" s="1"/>
      <c r="M172" s="1">
        <f t="shared" si="4"/>
        <v>0.5444444444444444</v>
      </c>
      <c r="N172" s="1">
        <f t="shared" si="5"/>
        <v>0</v>
      </c>
      <c r="O172" s="1"/>
      <c r="P172" s="1"/>
      <c r="Q172" s="1"/>
      <c r="R172" s="1"/>
      <c r="S172" s="1"/>
      <c r="T172" s="1"/>
      <c r="U172" s="1"/>
    </row>
    <row r="173" spans="1:21" ht="15" thickBot="1" x14ac:dyDescent="0.35">
      <c r="A173" s="40"/>
      <c r="B173" s="35"/>
      <c r="C173" s="36"/>
      <c r="D173" s="21" t="s">
        <v>3</v>
      </c>
      <c r="E173" s="18">
        <v>355</v>
      </c>
      <c r="F173" s="1"/>
      <c r="G173" s="1"/>
      <c r="H173" s="1"/>
      <c r="I173" s="1"/>
      <c r="J173" s="1"/>
      <c r="K173" s="1"/>
      <c r="L173" s="1"/>
      <c r="M173" s="1">
        <f t="shared" si="4"/>
        <v>0.4830985915492958</v>
      </c>
      <c r="N173" s="1">
        <f t="shared" si="5"/>
        <v>0</v>
      </c>
      <c r="O173" s="1"/>
      <c r="P173" s="1"/>
      <c r="Q173" s="1"/>
      <c r="R173" s="1"/>
      <c r="S173" s="1"/>
      <c r="T173" s="1"/>
      <c r="U173" s="1"/>
    </row>
    <row r="174" spans="1:21" x14ac:dyDescent="0.3">
      <c r="A174" s="40"/>
      <c r="B174" s="37" t="s">
        <v>1</v>
      </c>
      <c r="C174" s="38">
        <v>355</v>
      </c>
      <c r="D174" s="19" t="s">
        <v>1</v>
      </c>
      <c r="E174" s="14">
        <v>355</v>
      </c>
      <c r="F174" s="1"/>
      <c r="G174" s="1"/>
      <c r="H174" s="1"/>
      <c r="I174" s="1"/>
      <c r="J174" s="1"/>
      <c r="K174" s="1"/>
      <c r="L174" s="1"/>
      <c r="M174" s="1">
        <f t="shared" si="4"/>
        <v>0.4830985915492958</v>
      </c>
      <c r="N174" s="1">
        <f t="shared" si="5"/>
        <v>0</v>
      </c>
      <c r="O174" s="1"/>
      <c r="P174" s="1"/>
      <c r="Q174" s="1"/>
      <c r="R174" s="1"/>
      <c r="S174" s="1"/>
      <c r="T174" s="1"/>
      <c r="U174" s="1"/>
    </row>
    <row r="175" spans="1:21" x14ac:dyDescent="0.3">
      <c r="A175" s="40"/>
      <c r="B175" s="33"/>
      <c r="C175" s="34"/>
      <c r="D175" s="20" t="s">
        <v>2</v>
      </c>
      <c r="E175" s="16">
        <v>400</v>
      </c>
      <c r="F175" s="1"/>
      <c r="G175" s="1"/>
      <c r="H175" s="1"/>
      <c r="I175" s="1"/>
      <c r="J175" s="1"/>
      <c r="K175" s="1"/>
      <c r="L175" s="1"/>
      <c r="M175" s="1">
        <f t="shared" si="4"/>
        <v>0.42875000000000002</v>
      </c>
      <c r="N175" s="1">
        <f t="shared" si="5"/>
        <v>0</v>
      </c>
      <c r="O175" s="1"/>
      <c r="P175" s="1"/>
      <c r="Q175" s="1"/>
      <c r="R175" s="1"/>
      <c r="S175" s="1"/>
      <c r="T175" s="1"/>
      <c r="U175" s="1"/>
    </row>
    <row r="176" spans="1:21" ht="15" thickBot="1" x14ac:dyDescent="0.35">
      <c r="A176" s="40"/>
      <c r="B176" s="33"/>
      <c r="C176" s="34"/>
      <c r="D176" s="21" t="s">
        <v>3</v>
      </c>
      <c r="E176" s="18">
        <v>447</v>
      </c>
      <c r="F176" s="1"/>
      <c r="G176" s="1"/>
      <c r="H176" s="1"/>
      <c r="I176" s="1"/>
      <c r="J176" s="1"/>
      <c r="K176" s="1"/>
      <c r="L176" s="1"/>
      <c r="M176" s="1">
        <f t="shared" si="4"/>
        <v>0.38366890380313201</v>
      </c>
      <c r="N176" s="1">
        <f t="shared" si="5"/>
        <v>0</v>
      </c>
      <c r="O176" s="1"/>
      <c r="P176" s="1"/>
      <c r="Q176" s="1"/>
      <c r="R176" s="1"/>
      <c r="S176" s="1"/>
      <c r="T176" s="1"/>
      <c r="U176" s="1"/>
    </row>
    <row r="177" spans="1:21" x14ac:dyDescent="0.3">
      <c r="A177" s="40"/>
      <c r="B177" s="33" t="s">
        <v>2</v>
      </c>
      <c r="C177" s="34">
        <v>500</v>
      </c>
      <c r="D177" s="19" t="s">
        <v>1</v>
      </c>
      <c r="E177" s="14">
        <v>447</v>
      </c>
      <c r="F177" s="1"/>
      <c r="G177" s="1"/>
      <c r="H177" s="1"/>
      <c r="I177" s="1"/>
      <c r="J177" s="1"/>
      <c r="K177" s="1"/>
      <c r="L177" s="1"/>
      <c r="M177" s="1">
        <f t="shared" si="4"/>
        <v>0.38366890380313201</v>
      </c>
      <c r="N177" s="1">
        <f t="shared" si="5"/>
        <v>0</v>
      </c>
      <c r="O177" s="1"/>
      <c r="P177" s="1"/>
      <c r="Q177" s="1"/>
      <c r="R177" s="1"/>
      <c r="S177" s="1"/>
      <c r="T177" s="1"/>
      <c r="U177" s="1"/>
    </row>
    <row r="178" spans="1:21" x14ac:dyDescent="0.3">
      <c r="A178" s="40"/>
      <c r="B178" s="33"/>
      <c r="C178" s="34"/>
      <c r="D178" s="20" t="s">
        <v>2</v>
      </c>
      <c r="E178" s="16">
        <v>500</v>
      </c>
      <c r="F178" s="1"/>
      <c r="G178" s="1"/>
      <c r="H178" s="1"/>
      <c r="I178" s="1"/>
      <c r="J178" s="1"/>
      <c r="K178" s="1"/>
      <c r="L178" s="1"/>
      <c r="M178" s="1">
        <f t="shared" si="4"/>
        <v>0.34300000000000003</v>
      </c>
      <c r="N178" s="1">
        <f t="shared" si="5"/>
        <v>0</v>
      </c>
      <c r="O178" s="1"/>
      <c r="P178" s="1"/>
      <c r="Q178" s="1"/>
      <c r="R178" s="1"/>
      <c r="S178" s="1"/>
      <c r="T178" s="1"/>
      <c r="U178" s="1"/>
    </row>
    <row r="179" spans="1:21" ht="15" thickBot="1" x14ac:dyDescent="0.35">
      <c r="A179" s="40"/>
      <c r="B179" s="33"/>
      <c r="C179" s="34"/>
      <c r="D179" s="21" t="s">
        <v>3</v>
      </c>
      <c r="E179" s="18">
        <v>562</v>
      </c>
      <c r="F179" s="1"/>
      <c r="G179" s="1"/>
      <c r="H179" s="1"/>
      <c r="I179" s="1"/>
      <c r="J179" s="1"/>
      <c r="K179" s="1"/>
      <c r="L179" s="1"/>
      <c r="M179" s="1">
        <f t="shared" si="4"/>
        <v>0.30516014234875444</v>
      </c>
      <c r="N179" s="1">
        <f t="shared" si="5"/>
        <v>0</v>
      </c>
      <c r="O179" s="1"/>
      <c r="P179" s="1"/>
      <c r="Q179" s="1"/>
      <c r="R179" s="1"/>
      <c r="S179" s="1"/>
      <c r="T179" s="1"/>
      <c r="U179" s="1"/>
    </row>
    <row r="180" spans="1:21" x14ac:dyDescent="0.3">
      <c r="A180" s="40"/>
      <c r="B180" s="33" t="s">
        <v>3</v>
      </c>
      <c r="C180" s="34">
        <v>710</v>
      </c>
      <c r="D180" s="19" t="s">
        <v>1</v>
      </c>
      <c r="E180" s="14">
        <v>562</v>
      </c>
      <c r="F180" s="1"/>
      <c r="G180" s="1"/>
      <c r="H180" s="1"/>
      <c r="I180" s="1"/>
      <c r="J180" s="1"/>
      <c r="K180" s="1"/>
      <c r="L180" s="1"/>
      <c r="M180" s="1">
        <f t="shared" si="4"/>
        <v>0.30516014234875444</v>
      </c>
      <c r="N180" s="1">
        <f t="shared" si="5"/>
        <v>0</v>
      </c>
      <c r="O180" s="1"/>
      <c r="P180" s="1"/>
      <c r="Q180" s="1"/>
      <c r="R180" s="1"/>
      <c r="S180" s="1"/>
      <c r="T180" s="1"/>
      <c r="U180" s="1"/>
    </row>
    <row r="181" spans="1:21" x14ac:dyDescent="0.3">
      <c r="A181" s="40"/>
      <c r="B181" s="33"/>
      <c r="C181" s="34"/>
      <c r="D181" s="20" t="s">
        <v>2</v>
      </c>
      <c r="E181" s="16">
        <v>630</v>
      </c>
      <c r="F181" s="1"/>
      <c r="G181" s="1"/>
      <c r="H181" s="1"/>
      <c r="I181" s="1"/>
      <c r="J181" s="1"/>
      <c r="K181" s="1"/>
      <c r="L181" s="1"/>
      <c r="M181" s="1">
        <f t="shared" si="4"/>
        <v>0.2722222222222222</v>
      </c>
      <c r="N181" s="1">
        <f t="shared" si="5"/>
        <v>0</v>
      </c>
      <c r="O181" s="1"/>
      <c r="P181" s="1"/>
      <c r="Q181" s="1"/>
      <c r="R181" s="1"/>
      <c r="S181" s="1"/>
      <c r="T181" s="1"/>
      <c r="U181" s="1"/>
    </row>
    <row r="182" spans="1:21" ht="15" thickBot="1" x14ac:dyDescent="0.35">
      <c r="A182" s="40"/>
      <c r="B182" s="35"/>
      <c r="C182" s="36"/>
      <c r="D182" s="21" t="s">
        <v>3</v>
      </c>
      <c r="E182" s="18">
        <v>708</v>
      </c>
      <c r="F182" s="1"/>
      <c r="G182" s="1"/>
      <c r="H182" s="1"/>
      <c r="I182" s="1"/>
      <c r="J182" s="1"/>
      <c r="K182" s="1"/>
      <c r="L182" s="1"/>
      <c r="M182" s="1">
        <f t="shared" si="4"/>
        <v>0.2422316384180791</v>
      </c>
      <c r="N182" s="1">
        <f t="shared" si="5"/>
        <v>0</v>
      </c>
      <c r="O182" s="1"/>
      <c r="P182" s="1"/>
      <c r="Q182" s="1"/>
      <c r="R182" s="1"/>
      <c r="S182" s="1"/>
      <c r="T182" s="1"/>
      <c r="U182" s="1"/>
    </row>
    <row r="183" spans="1:21" x14ac:dyDescent="0.3">
      <c r="A183" s="40"/>
      <c r="B183" s="37" t="s">
        <v>1</v>
      </c>
      <c r="C183" s="38">
        <v>710</v>
      </c>
      <c r="D183" s="19" t="s">
        <v>1</v>
      </c>
      <c r="E183" s="14">
        <v>708</v>
      </c>
      <c r="F183" s="1"/>
      <c r="G183" s="1"/>
      <c r="H183" s="1"/>
      <c r="I183" s="1"/>
      <c r="J183" s="1"/>
      <c r="K183" s="1"/>
      <c r="L183" s="1"/>
      <c r="M183" s="1">
        <f t="shared" si="4"/>
        <v>0.2422316384180791</v>
      </c>
      <c r="N183" s="1">
        <f t="shared" si="5"/>
        <v>0</v>
      </c>
      <c r="O183" s="1"/>
      <c r="P183" s="1"/>
      <c r="Q183" s="1"/>
      <c r="R183" s="1"/>
      <c r="S183" s="1"/>
      <c r="T183" s="1"/>
      <c r="U183" s="1"/>
    </row>
    <row r="184" spans="1:21" x14ac:dyDescent="0.3">
      <c r="A184" s="40"/>
      <c r="B184" s="33"/>
      <c r="C184" s="34"/>
      <c r="D184" s="20" t="s">
        <v>2</v>
      </c>
      <c r="E184" s="16">
        <v>800</v>
      </c>
      <c r="F184" s="1"/>
      <c r="G184" s="1"/>
      <c r="H184" s="1"/>
      <c r="I184" s="1"/>
      <c r="J184" s="1"/>
      <c r="K184" s="1"/>
      <c r="L184" s="1"/>
      <c r="M184" s="1">
        <f t="shared" si="4"/>
        <v>0.21437500000000001</v>
      </c>
      <c r="N184" s="1">
        <f t="shared" si="5"/>
        <v>0</v>
      </c>
      <c r="O184" s="1"/>
      <c r="P184" s="1"/>
      <c r="Q184" s="1"/>
      <c r="R184" s="1"/>
      <c r="S184" s="1"/>
      <c r="T184" s="1"/>
      <c r="U184" s="1"/>
    </row>
    <row r="185" spans="1:21" ht="15" thickBot="1" x14ac:dyDescent="0.35">
      <c r="A185" s="40"/>
      <c r="B185" s="33"/>
      <c r="C185" s="34"/>
      <c r="D185" s="21" t="s">
        <v>3</v>
      </c>
      <c r="E185" s="18">
        <v>891</v>
      </c>
      <c r="F185" s="1"/>
      <c r="G185" s="1"/>
      <c r="H185" s="1"/>
      <c r="I185" s="1"/>
      <c r="J185" s="1"/>
      <c r="K185" s="1"/>
      <c r="L185" s="1"/>
      <c r="M185" s="1">
        <f t="shared" si="4"/>
        <v>0.19248035914702583</v>
      </c>
      <c r="N185" s="1">
        <f t="shared" si="5"/>
        <v>0</v>
      </c>
      <c r="O185" s="1"/>
      <c r="P185" s="1"/>
      <c r="Q185" s="1"/>
      <c r="R185" s="1"/>
      <c r="S185" s="1"/>
      <c r="T185" s="1"/>
      <c r="U185" s="1"/>
    </row>
    <row r="186" spans="1:21" x14ac:dyDescent="0.3">
      <c r="A186" s="40"/>
      <c r="B186" s="33" t="s">
        <v>2</v>
      </c>
      <c r="C186" s="34">
        <v>1000</v>
      </c>
      <c r="D186" s="19" t="s">
        <v>1</v>
      </c>
      <c r="E186" s="14">
        <v>891</v>
      </c>
      <c r="F186" s="1"/>
      <c r="G186" s="1"/>
      <c r="H186" s="1"/>
      <c r="I186" s="1"/>
      <c r="J186" s="1"/>
      <c r="K186" s="1"/>
      <c r="L186" s="1"/>
      <c r="M186" s="1">
        <f t="shared" si="4"/>
        <v>0.19248035914702583</v>
      </c>
      <c r="N186" s="1">
        <f t="shared" si="5"/>
        <v>0</v>
      </c>
      <c r="O186" s="1"/>
      <c r="P186" s="1"/>
      <c r="Q186" s="1"/>
      <c r="R186" s="1"/>
      <c r="S186" s="1"/>
      <c r="T186" s="1"/>
      <c r="U186" s="1"/>
    </row>
    <row r="187" spans="1:21" x14ac:dyDescent="0.3">
      <c r="A187" s="40"/>
      <c r="B187" s="33"/>
      <c r="C187" s="34"/>
      <c r="D187" s="20" t="s">
        <v>2</v>
      </c>
      <c r="E187" s="16">
        <v>1000</v>
      </c>
      <c r="F187" s="1"/>
      <c r="G187" s="1"/>
      <c r="H187" s="1"/>
      <c r="I187" s="1"/>
      <c r="J187" s="1"/>
      <c r="K187" s="1"/>
      <c r="L187" s="1"/>
      <c r="M187" s="1">
        <f t="shared" si="4"/>
        <v>0.17150000000000001</v>
      </c>
      <c r="N187" s="1">
        <f t="shared" si="5"/>
        <v>0</v>
      </c>
      <c r="O187" s="1"/>
      <c r="P187" s="1"/>
      <c r="Q187" s="1"/>
      <c r="R187" s="1"/>
      <c r="S187" s="1"/>
      <c r="T187" s="1"/>
      <c r="U187" s="1"/>
    </row>
    <row r="188" spans="1:21" ht="15" thickBot="1" x14ac:dyDescent="0.35">
      <c r="A188" s="40"/>
      <c r="B188" s="33"/>
      <c r="C188" s="34"/>
      <c r="D188" s="21" t="s">
        <v>3</v>
      </c>
      <c r="E188" s="18">
        <v>1122</v>
      </c>
      <c r="F188" s="1"/>
      <c r="G188" s="1"/>
      <c r="H188" s="1"/>
      <c r="I188" s="1"/>
      <c r="J188" s="1"/>
      <c r="K188" s="1"/>
      <c r="L188" s="1"/>
      <c r="M188" s="1">
        <f t="shared" si="4"/>
        <v>0.15285204991087345</v>
      </c>
      <c r="N188" s="1">
        <f t="shared" si="5"/>
        <v>0</v>
      </c>
      <c r="O188" s="1"/>
      <c r="P188" s="1"/>
      <c r="Q188" s="1"/>
      <c r="R188" s="1"/>
      <c r="S188" s="1"/>
      <c r="T188" s="1"/>
      <c r="U188" s="1"/>
    </row>
    <row r="189" spans="1:21" x14ac:dyDescent="0.3">
      <c r="A189" s="40"/>
      <c r="B189" s="33" t="s">
        <v>3</v>
      </c>
      <c r="C189" s="34">
        <v>1420</v>
      </c>
      <c r="D189" s="13" t="s">
        <v>1</v>
      </c>
      <c r="E189" s="14">
        <v>1122</v>
      </c>
      <c r="F189" s="1"/>
      <c r="G189" s="1"/>
      <c r="H189" s="1"/>
      <c r="I189" s="1"/>
      <c r="J189" s="1"/>
      <c r="K189" s="1"/>
      <c r="L189" s="1"/>
      <c r="M189" s="1">
        <f t="shared" si="4"/>
        <v>0.15285204991087345</v>
      </c>
      <c r="N189" s="1">
        <f t="shared" si="5"/>
        <v>0</v>
      </c>
      <c r="O189" s="1"/>
      <c r="P189" s="1"/>
      <c r="Q189" s="1"/>
      <c r="R189" s="1"/>
      <c r="S189" s="1"/>
      <c r="T189" s="1"/>
      <c r="U189" s="1"/>
    </row>
    <row r="190" spans="1:21" x14ac:dyDescent="0.3">
      <c r="A190" s="40"/>
      <c r="B190" s="33"/>
      <c r="C190" s="34"/>
      <c r="D190" s="15" t="s">
        <v>2</v>
      </c>
      <c r="E190" s="16">
        <v>1250</v>
      </c>
      <c r="F190" s="1"/>
      <c r="G190" s="1"/>
      <c r="H190" s="1"/>
      <c r="I190" s="1"/>
      <c r="J190" s="1"/>
      <c r="K190" s="1"/>
      <c r="L190" s="1"/>
      <c r="M190" s="1">
        <f t="shared" si="4"/>
        <v>0.13719999999999999</v>
      </c>
      <c r="N190" s="1">
        <f t="shared" si="5"/>
        <v>0</v>
      </c>
      <c r="O190" s="1"/>
      <c r="P190" s="1"/>
      <c r="Q190" s="1"/>
      <c r="R190" s="1"/>
      <c r="S190" s="1"/>
      <c r="T190" s="1"/>
      <c r="U190" s="1"/>
    </row>
    <row r="191" spans="1:21" ht="15" thickBot="1" x14ac:dyDescent="0.35">
      <c r="A191" s="41"/>
      <c r="B191" s="35"/>
      <c r="C191" s="36"/>
      <c r="D191" s="17" t="s">
        <v>3</v>
      </c>
      <c r="E191" s="18">
        <v>1413</v>
      </c>
      <c r="F191" s="1"/>
      <c r="G191" s="1"/>
      <c r="H191" s="1"/>
      <c r="I191" s="1"/>
      <c r="J191" s="1"/>
      <c r="K191" s="1"/>
      <c r="L191" s="1"/>
      <c r="M191" s="1">
        <f t="shared" si="4"/>
        <v>0.1213729653220099</v>
      </c>
      <c r="N191" s="1">
        <f t="shared" si="5"/>
        <v>0</v>
      </c>
      <c r="O191" s="1"/>
      <c r="P191" s="1"/>
      <c r="Q191" s="1"/>
      <c r="R191" s="1"/>
      <c r="S191" s="1"/>
      <c r="T191" s="1"/>
      <c r="U191" s="1"/>
    </row>
    <row r="192" spans="1:21" ht="14.4" customHeight="1" x14ac:dyDescent="0.3">
      <c r="A192" s="39" t="s">
        <v>28</v>
      </c>
      <c r="B192" s="37" t="s">
        <v>1</v>
      </c>
      <c r="C192" s="38">
        <v>11</v>
      </c>
      <c r="D192" s="13" t="s">
        <v>1</v>
      </c>
      <c r="E192" s="14">
        <v>11.2</v>
      </c>
      <c r="F192" s="12"/>
      <c r="G192" s="3"/>
      <c r="H192" s="3"/>
      <c r="I192" s="3"/>
      <c r="J192" s="3"/>
      <c r="K192" s="3"/>
      <c r="L192" s="3"/>
      <c r="M192" s="3">
        <f>(343/E192)/2</f>
        <v>15.312500000000002</v>
      </c>
      <c r="N192" s="3">
        <f>K192-G192</f>
        <v>0</v>
      </c>
      <c r="O192" s="3"/>
      <c r="P192" s="3"/>
      <c r="Q192" s="3"/>
      <c r="R192" s="3"/>
      <c r="S192" s="3"/>
      <c r="T192" s="3"/>
      <c r="U192" s="1"/>
    </row>
    <row r="193" spans="1:21" x14ac:dyDescent="0.3">
      <c r="A193" s="40"/>
      <c r="B193" s="33"/>
      <c r="C193" s="34"/>
      <c r="D193" s="15" t="s">
        <v>2</v>
      </c>
      <c r="E193" s="16">
        <v>12.5</v>
      </c>
      <c r="F193" s="2"/>
      <c r="G193" s="1"/>
      <c r="H193" s="1"/>
      <c r="I193" s="1"/>
      <c r="J193" s="1"/>
      <c r="K193" s="1"/>
      <c r="L193" s="1"/>
      <c r="M193" s="1">
        <f t="shared" ref="M193:M254" si="6">(343/E193)/2</f>
        <v>13.72</v>
      </c>
      <c r="N193" s="1">
        <f t="shared" ref="N193:N254" si="7">K193-G193</f>
        <v>0</v>
      </c>
      <c r="O193" s="1"/>
      <c r="P193" s="1"/>
      <c r="Q193" s="1"/>
      <c r="R193" s="1"/>
      <c r="S193" s="1"/>
      <c r="T193" s="1"/>
      <c r="U193" s="1"/>
    </row>
    <row r="194" spans="1:21" ht="15" thickBot="1" x14ac:dyDescent="0.35">
      <c r="A194" s="40"/>
      <c r="B194" s="33"/>
      <c r="C194" s="34"/>
      <c r="D194" s="17" t="s">
        <v>3</v>
      </c>
      <c r="E194" s="18">
        <v>14.1</v>
      </c>
      <c r="F194" s="2"/>
      <c r="G194" s="1"/>
      <c r="H194" s="1"/>
      <c r="I194" s="1"/>
      <c r="J194" s="1"/>
      <c r="K194" s="1"/>
      <c r="L194" s="1"/>
      <c r="M194" s="1">
        <f t="shared" si="6"/>
        <v>12.163120567375886</v>
      </c>
      <c r="N194" s="1">
        <f t="shared" si="7"/>
        <v>0</v>
      </c>
      <c r="O194" s="1"/>
      <c r="P194" s="1"/>
      <c r="Q194" s="1"/>
      <c r="R194" s="1"/>
      <c r="S194" s="1"/>
      <c r="T194" s="1"/>
      <c r="U194" s="1"/>
    </row>
    <row r="195" spans="1:21" x14ac:dyDescent="0.3">
      <c r="A195" s="40"/>
      <c r="B195" s="33" t="s">
        <v>2</v>
      </c>
      <c r="C195" s="34">
        <v>16</v>
      </c>
      <c r="D195" s="13" t="s">
        <v>1</v>
      </c>
      <c r="E195" s="14">
        <v>14.1</v>
      </c>
      <c r="F195" s="1"/>
      <c r="G195" s="1"/>
      <c r="H195" s="1"/>
      <c r="I195" s="1"/>
      <c r="J195" s="1"/>
      <c r="K195" s="1"/>
      <c r="L195" s="1"/>
      <c r="M195" s="1">
        <f t="shared" si="6"/>
        <v>12.163120567375886</v>
      </c>
      <c r="N195" s="1">
        <f t="shared" si="7"/>
        <v>0</v>
      </c>
      <c r="O195" s="1"/>
      <c r="P195" s="1"/>
      <c r="Q195" s="1"/>
      <c r="R195" s="1"/>
      <c r="S195" s="1"/>
      <c r="T195" s="1"/>
      <c r="U195" s="1"/>
    </row>
    <row r="196" spans="1:21" x14ac:dyDescent="0.3">
      <c r="A196" s="40"/>
      <c r="B196" s="33"/>
      <c r="C196" s="34"/>
      <c r="D196" s="15" t="s">
        <v>2</v>
      </c>
      <c r="E196" s="16">
        <v>16</v>
      </c>
      <c r="F196" s="1"/>
      <c r="G196" s="1"/>
      <c r="H196" s="1"/>
      <c r="I196" s="1"/>
      <c r="J196" s="1"/>
      <c r="K196" s="1"/>
      <c r="L196" s="1"/>
      <c r="M196" s="1">
        <f t="shared" si="6"/>
        <v>10.71875</v>
      </c>
      <c r="N196" s="1">
        <f t="shared" si="7"/>
        <v>0</v>
      </c>
      <c r="O196" s="1"/>
      <c r="P196" s="1"/>
      <c r="Q196" s="1"/>
      <c r="R196" s="1"/>
      <c r="S196" s="1"/>
      <c r="T196" s="1"/>
      <c r="U196" s="1"/>
    </row>
    <row r="197" spans="1:21" ht="15" thickBot="1" x14ac:dyDescent="0.35">
      <c r="A197" s="40"/>
      <c r="B197" s="33"/>
      <c r="C197" s="34"/>
      <c r="D197" s="17" t="s">
        <v>3</v>
      </c>
      <c r="E197" s="18">
        <v>17.8</v>
      </c>
      <c r="F197" s="1"/>
      <c r="G197" s="1"/>
      <c r="H197" s="1"/>
      <c r="I197" s="1"/>
      <c r="J197" s="1"/>
      <c r="K197" s="1"/>
      <c r="L197" s="1"/>
      <c r="M197" s="1">
        <f t="shared" si="6"/>
        <v>9.6348314606741567</v>
      </c>
      <c r="N197" s="1">
        <f t="shared" si="7"/>
        <v>0</v>
      </c>
      <c r="O197" s="1"/>
      <c r="P197" s="1"/>
      <c r="Q197" s="1"/>
      <c r="R197" s="1"/>
      <c r="S197" s="1"/>
      <c r="T197" s="1"/>
      <c r="U197" s="1"/>
    </row>
    <row r="198" spans="1:21" x14ac:dyDescent="0.3">
      <c r="A198" s="40"/>
      <c r="B198" s="33" t="s">
        <v>3</v>
      </c>
      <c r="C198" s="34">
        <v>22</v>
      </c>
      <c r="D198" s="13" t="s">
        <v>1</v>
      </c>
      <c r="E198" s="14">
        <v>17.8</v>
      </c>
      <c r="F198" s="1"/>
      <c r="G198" s="1"/>
      <c r="H198" s="1"/>
      <c r="I198" s="1"/>
      <c r="J198" s="1"/>
      <c r="K198" s="1"/>
      <c r="L198" s="1"/>
      <c r="M198" s="1">
        <f t="shared" si="6"/>
        <v>9.6348314606741567</v>
      </c>
      <c r="N198" s="1">
        <f t="shared" si="7"/>
        <v>0</v>
      </c>
      <c r="O198" s="1"/>
      <c r="P198" s="1"/>
      <c r="Q198" s="1"/>
      <c r="R198" s="1"/>
      <c r="S198" s="1"/>
      <c r="T198" s="1"/>
      <c r="U198" s="1"/>
    </row>
    <row r="199" spans="1:21" x14ac:dyDescent="0.3">
      <c r="A199" s="40"/>
      <c r="B199" s="33"/>
      <c r="C199" s="34"/>
      <c r="D199" s="15" t="s">
        <v>2</v>
      </c>
      <c r="E199" s="16">
        <v>20</v>
      </c>
      <c r="F199" s="1"/>
      <c r="G199" s="1"/>
      <c r="H199" s="1"/>
      <c r="I199" s="1"/>
      <c r="J199" s="1"/>
      <c r="K199" s="1"/>
      <c r="L199" s="1"/>
      <c r="M199" s="1">
        <f t="shared" si="6"/>
        <v>8.5749999999999993</v>
      </c>
      <c r="N199" s="1">
        <f t="shared" si="7"/>
        <v>0</v>
      </c>
      <c r="O199" s="1"/>
      <c r="P199" s="1"/>
      <c r="Q199" s="1"/>
      <c r="R199" s="1"/>
      <c r="S199" s="1"/>
      <c r="T199" s="1"/>
      <c r="U199" s="1"/>
    </row>
    <row r="200" spans="1:21" ht="15" thickBot="1" x14ac:dyDescent="0.35">
      <c r="A200" s="40"/>
      <c r="B200" s="35"/>
      <c r="C200" s="36"/>
      <c r="D200" s="17" t="s">
        <v>3</v>
      </c>
      <c r="E200" s="18">
        <v>22.4</v>
      </c>
      <c r="F200" s="1"/>
      <c r="G200" s="1"/>
      <c r="H200" s="1"/>
      <c r="I200" s="1"/>
      <c r="J200" s="1"/>
      <c r="K200" s="1"/>
      <c r="L200" s="1"/>
      <c r="M200" s="1">
        <f t="shared" si="6"/>
        <v>7.6562500000000009</v>
      </c>
      <c r="N200" s="1">
        <f t="shared" si="7"/>
        <v>0</v>
      </c>
      <c r="O200" s="1"/>
      <c r="P200" s="1"/>
      <c r="Q200" s="1"/>
      <c r="R200" s="1"/>
      <c r="S200" s="1"/>
      <c r="T200" s="1"/>
      <c r="U200" s="1"/>
    </row>
    <row r="201" spans="1:21" x14ac:dyDescent="0.3">
      <c r="A201" s="40"/>
      <c r="B201" s="37" t="s">
        <v>1</v>
      </c>
      <c r="C201" s="38">
        <v>22</v>
      </c>
      <c r="D201" s="19" t="s">
        <v>1</v>
      </c>
      <c r="E201" s="14">
        <v>22.4</v>
      </c>
      <c r="F201" s="1"/>
      <c r="G201" s="1"/>
      <c r="H201" s="1"/>
      <c r="I201" s="1"/>
      <c r="J201" s="1"/>
      <c r="K201" s="1"/>
      <c r="L201" s="1"/>
      <c r="M201" s="1">
        <f t="shared" si="6"/>
        <v>7.6562500000000009</v>
      </c>
      <c r="N201" s="1">
        <f t="shared" si="7"/>
        <v>0</v>
      </c>
      <c r="O201" s="1"/>
      <c r="P201" s="1"/>
      <c r="Q201" s="1"/>
      <c r="R201" s="1"/>
      <c r="S201" s="1"/>
      <c r="T201" s="1"/>
      <c r="U201" s="1"/>
    </row>
    <row r="202" spans="1:21" x14ac:dyDescent="0.3">
      <c r="A202" s="40"/>
      <c r="B202" s="33"/>
      <c r="C202" s="34"/>
      <c r="D202" s="20" t="s">
        <v>2</v>
      </c>
      <c r="E202" s="16">
        <v>25</v>
      </c>
      <c r="F202" s="1"/>
      <c r="G202" s="1"/>
      <c r="H202" s="1"/>
      <c r="I202" s="1"/>
      <c r="J202" s="1"/>
      <c r="K202" s="1"/>
      <c r="L202" s="1"/>
      <c r="M202" s="1">
        <f t="shared" si="6"/>
        <v>6.86</v>
      </c>
      <c r="N202" s="1">
        <f t="shared" si="7"/>
        <v>0</v>
      </c>
      <c r="O202" s="1"/>
      <c r="P202" s="1"/>
      <c r="Q202" s="1"/>
      <c r="R202" s="1"/>
      <c r="S202" s="1"/>
      <c r="T202" s="1"/>
      <c r="U202" s="1"/>
    </row>
    <row r="203" spans="1:21" ht="15" thickBot="1" x14ac:dyDescent="0.35">
      <c r="A203" s="40"/>
      <c r="B203" s="33"/>
      <c r="C203" s="34"/>
      <c r="D203" s="21" t="s">
        <v>3</v>
      </c>
      <c r="E203" s="18">
        <v>28.2</v>
      </c>
      <c r="F203" s="1"/>
      <c r="G203" s="1"/>
      <c r="H203" s="1"/>
      <c r="I203" s="1"/>
      <c r="J203" s="1"/>
      <c r="K203" s="1"/>
      <c r="L203" s="1"/>
      <c r="M203" s="1">
        <f t="shared" si="6"/>
        <v>6.081560283687943</v>
      </c>
      <c r="N203" s="1">
        <f t="shared" si="7"/>
        <v>0</v>
      </c>
      <c r="O203" s="1"/>
      <c r="P203" s="1"/>
      <c r="Q203" s="1"/>
      <c r="R203" s="1"/>
      <c r="S203" s="1"/>
      <c r="T203" s="1"/>
      <c r="U203" s="1"/>
    </row>
    <row r="204" spans="1:21" x14ac:dyDescent="0.3">
      <c r="A204" s="40"/>
      <c r="B204" s="33" t="s">
        <v>2</v>
      </c>
      <c r="C204" s="34">
        <v>31.5</v>
      </c>
      <c r="D204" s="19" t="s">
        <v>1</v>
      </c>
      <c r="E204" s="14">
        <v>28.2</v>
      </c>
      <c r="F204" s="1"/>
      <c r="G204" s="1"/>
      <c r="H204" s="1"/>
      <c r="I204" s="1"/>
      <c r="J204" s="1"/>
      <c r="K204" s="1"/>
      <c r="L204" s="1"/>
      <c r="M204" s="1">
        <f t="shared" si="6"/>
        <v>6.081560283687943</v>
      </c>
      <c r="N204" s="1">
        <f t="shared" si="7"/>
        <v>0</v>
      </c>
      <c r="O204" s="1"/>
      <c r="P204" s="1"/>
      <c r="Q204" s="1"/>
      <c r="R204" s="1"/>
      <c r="S204" s="1"/>
      <c r="T204" s="1"/>
      <c r="U204" s="1"/>
    </row>
    <row r="205" spans="1:21" x14ac:dyDescent="0.3">
      <c r="A205" s="40"/>
      <c r="B205" s="33"/>
      <c r="C205" s="34"/>
      <c r="D205" s="20" t="s">
        <v>2</v>
      </c>
      <c r="E205" s="16">
        <v>31.5</v>
      </c>
      <c r="F205" s="1"/>
      <c r="G205" s="1"/>
      <c r="H205" s="1"/>
      <c r="I205" s="1"/>
      <c r="J205" s="1"/>
      <c r="K205" s="1"/>
      <c r="L205" s="1"/>
      <c r="M205" s="1">
        <f t="shared" si="6"/>
        <v>5.4444444444444446</v>
      </c>
      <c r="N205" s="1">
        <f t="shared" si="7"/>
        <v>0</v>
      </c>
      <c r="O205" s="1"/>
      <c r="P205" s="1"/>
      <c r="Q205" s="1"/>
      <c r="R205" s="1"/>
      <c r="S205" s="1"/>
      <c r="T205" s="1"/>
      <c r="U205" s="1"/>
    </row>
    <row r="206" spans="1:21" ht="15" thickBot="1" x14ac:dyDescent="0.35">
      <c r="A206" s="40"/>
      <c r="B206" s="33"/>
      <c r="C206" s="34"/>
      <c r="D206" s="21" t="s">
        <v>3</v>
      </c>
      <c r="E206" s="18">
        <v>35.5</v>
      </c>
      <c r="F206" s="1"/>
      <c r="G206" s="1"/>
      <c r="H206" s="1"/>
      <c r="I206" s="1"/>
      <c r="J206" s="1"/>
      <c r="K206" s="1"/>
      <c r="L206" s="1"/>
      <c r="M206" s="1">
        <f t="shared" si="6"/>
        <v>4.830985915492958</v>
      </c>
      <c r="N206" s="1">
        <f t="shared" si="7"/>
        <v>0</v>
      </c>
      <c r="O206" s="1"/>
      <c r="P206" s="1"/>
      <c r="Q206" s="1"/>
      <c r="R206" s="1"/>
      <c r="S206" s="1"/>
      <c r="T206" s="1"/>
      <c r="U206" s="1"/>
    </row>
    <row r="207" spans="1:21" x14ac:dyDescent="0.3">
      <c r="A207" s="40"/>
      <c r="B207" s="33" t="s">
        <v>3</v>
      </c>
      <c r="C207" s="34">
        <v>44</v>
      </c>
      <c r="D207" s="19" t="s">
        <v>1</v>
      </c>
      <c r="E207" s="14">
        <v>35.5</v>
      </c>
      <c r="F207" s="1"/>
      <c r="G207" s="1"/>
      <c r="H207" s="1"/>
      <c r="I207" s="1"/>
      <c r="J207" s="1"/>
      <c r="K207" s="1"/>
      <c r="L207" s="1"/>
      <c r="M207" s="1">
        <f t="shared" si="6"/>
        <v>4.830985915492958</v>
      </c>
      <c r="N207" s="1">
        <f t="shared" si="7"/>
        <v>0</v>
      </c>
      <c r="O207" s="1"/>
      <c r="P207" s="1"/>
      <c r="Q207" s="1"/>
      <c r="R207" s="1"/>
      <c r="S207" s="1"/>
      <c r="T207" s="1"/>
      <c r="U207" s="1"/>
    </row>
    <row r="208" spans="1:21" x14ac:dyDescent="0.3">
      <c r="A208" s="40"/>
      <c r="B208" s="33"/>
      <c r="C208" s="34"/>
      <c r="D208" s="20" t="s">
        <v>2</v>
      </c>
      <c r="E208" s="16">
        <v>40</v>
      </c>
      <c r="F208" s="1"/>
      <c r="G208" s="1"/>
      <c r="H208" s="1"/>
      <c r="I208" s="1"/>
      <c r="J208" s="1"/>
      <c r="K208" s="1"/>
      <c r="L208" s="1"/>
      <c r="M208" s="1">
        <f t="shared" si="6"/>
        <v>4.2874999999999996</v>
      </c>
      <c r="N208" s="1">
        <f t="shared" si="7"/>
        <v>0</v>
      </c>
      <c r="O208" s="1"/>
      <c r="P208" s="1"/>
      <c r="Q208" s="1"/>
      <c r="R208" s="1"/>
      <c r="S208" s="1"/>
      <c r="T208" s="1"/>
      <c r="U208" s="1"/>
    </row>
    <row r="209" spans="1:21" ht="15" thickBot="1" x14ac:dyDescent="0.35">
      <c r="A209" s="40"/>
      <c r="B209" s="35"/>
      <c r="C209" s="36"/>
      <c r="D209" s="21" t="s">
        <v>3</v>
      </c>
      <c r="E209" s="18">
        <v>44.7</v>
      </c>
      <c r="F209" s="1"/>
      <c r="G209" s="1"/>
      <c r="H209" s="1"/>
      <c r="I209" s="1"/>
      <c r="J209" s="1"/>
      <c r="K209" s="1"/>
      <c r="L209" s="1"/>
      <c r="M209" s="1">
        <f t="shared" si="6"/>
        <v>3.8366890380313197</v>
      </c>
      <c r="N209" s="1">
        <f t="shared" si="7"/>
        <v>0</v>
      </c>
      <c r="O209" s="1"/>
      <c r="P209" s="1"/>
      <c r="Q209" s="1"/>
      <c r="R209" s="1"/>
      <c r="S209" s="1"/>
      <c r="T209" s="1"/>
      <c r="U209" s="1"/>
    </row>
    <row r="210" spans="1:21" x14ac:dyDescent="0.3">
      <c r="A210" s="40"/>
      <c r="B210" s="37" t="s">
        <v>1</v>
      </c>
      <c r="C210" s="38">
        <v>44</v>
      </c>
      <c r="D210" s="19" t="s">
        <v>1</v>
      </c>
      <c r="E210" s="14">
        <v>44.7</v>
      </c>
      <c r="F210" s="1"/>
      <c r="G210" s="1"/>
      <c r="H210" s="1"/>
      <c r="I210" s="1"/>
      <c r="J210" s="1"/>
      <c r="K210" s="1"/>
      <c r="L210" s="1"/>
      <c r="M210" s="1">
        <f t="shared" si="6"/>
        <v>3.8366890380313197</v>
      </c>
      <c r="N210" s="1">
        <f t="shared" si="7"/>
        <v>0</v>
      </c>
      <c r="O210" s="1"/>
      <c r="P210" s="1"/>
      <c r="Q210" s="1"/>
      <c r="R210" s="1"/>
      <c r="S210" s="1"/>
      <c r="T210" s="1"/>
      <c r="U210" s="1"/>
    </row>
    <row r="211" spans="1:21" x14ac:dyDescent="0.3">
      <c r="A211" s="40"/>
      <c r="B211" s="33"/>
      <c r="C211" s="34"/>
      <c r="D211" s="20" t="s">
        <v>2</v>
      </c>
      <c r="E211" s="16">
        <v>50</v>
      </c>
      <c r="F211" s="1"/>
      <c r="G211" s="1"/>
      <c r="H211" s="1"/>
      <c r="I211" s="1"/>
      <c r="J211" s="1"/>
      <c r="K211" s="1"/>
      <c r="L211" s="1"/>
      <c r="M211" s="1">
        <f t="shared" si="6"/>
        <v>3.43</v>
      </c>
      <c r="N211" s="1">
        <f t="shared" si="7"/>
        <v>0</v>
      </c>
      <c r="O211" s="1"/>
      <c r="P211" s="1"/>
      <c r="Q211" s="1"/>
      <c r="R211" s="1"/>
      <c r="S211" s="1"/>
      <c r="T211" s="1"/>
      <c r="U211" s="1"/>
    </row>
    <row r="212" spans="1:21" ht="15" thickBot="1" x14ac:dyDescent="0.35">
      <c r="A212" s="40"/>
      <c r="B212" s="33"/>
      <c r="C212" s="34"/>
      <c r="D212" s="21" t="s">
        <v>3</v>
      </c>
      <c r="E212" s="18">
        <v>56.2</v>
      </c>
      <c r="F212" s="1"/>
      <c r="G212" s="1"/>
      <c r="H212" s="1"/>
      <c r="I212" s="1"/>
      <c r="J212" s="1"/>
      <c r="K212" s="1"/>
      <c r="L212" s="1"/>
      <c r="M212" s="1">
        <f t="shared" si="6"/>
        <v>3.0516014234875444</v>
      </c>
      <c r="N212" s="1">
        <f t="shared" si="7"/>
        <v>0</v>
      </c>
      <c r="O212" s="1"/>
      <c r="P212" s="1"/>
      <c r="Q212" s="1"/>
      <c r="R212" s="1"/>
      <c r="S212" s="1"/>
      <c r="T212" s="1"/>
      <c r="U212" s="1"/>
    </row>
    <row r="213" spans="1:21" x14ac:dyDescent="0.3">
      <c r="A213" s="40"/>
      <c r="B213" s="33" t="s">
        <v>2</v>
      </c>
      <c r="C213" s="34">
        <v>63</v>
      </c>
      <c r="D213" s="19" t="s">
        <v>1</v>
      </c>
      <c r="E213" s="14">
        <v>56.2</v>
      </c>
      <c r="F213" s="1"/>
      <c r="G213" s="1"/>
      <c r="H213" s="1"/>
      <c r="I213" s="1"/>
      <c r="J213" s="1"/>
      <c r="K213" s="1"/>
      <c r="L213" s="1"/>
      <c r="M213" s="1">
        <f t="shared" si="6"/>
        <v>3.0516014234875444</v>
      </c>
      <c r="N213" s="1">
        <f t="shared" si="7"/>
        <v>0</v>
      </c>
      <c r="O213" s="1"/>
      <c r="P213" s="1"/>
      <c r="Q213" s="1"/>
      <c r="R213" s="1"/>
      <c r="S213" s="1"/>
      <c r="T213" s="1"/>
      <c r="U213" s="1"/>
    </row>
    <row r="214" spans="1:21" x14ac:dyDescent="0.3">
      <c r="A214" s="40"/>
      <c r="B214" s="33"/>
      <c r="C214" s="34"/>
      <c r="D214" s="20" t="s">
        <v>2</v>
      </c>
      <c r="E214" s="16">
        <v>63</v>
      </c>
      <c r="F214" s="1"/>
      <c r="G214" s="1"/>
      <c r="H214" s="1"/>
      <c r="I214" s="1"/>
      <c r="J214" s="1"/>
      <c r="K214" s="1"/>
      <c r="L214" s="1"/>
      <c r="M214" s="1">
        <f t="shared" si="6"/>
        <v>2.7222222222222223</v>
      </c>
      <c r="N214" s="1">
        <f t="shared" si="7"/>
        <v>0</v>
      </c>
      <c r="O214" s="1"/>
      <c r="P214" s="1"/>
      <c r="Q214" s="1"/>
      <c r="R214" s="1"/>
      <c r="S214" s="1"/>
      <c r="T214" s="1"/>
      <c r="U214" s="1"/>
    </row>
    <row r="215" spans="1:21" ht="15" thickBot="1" x14ac:dyDescent="0.35">
      <c r="A215" s="40"/>
      <c r="B215" s="33"/>
      <c r="C215" s="34"/>
      <c r="D215" s="21" t="s">
        <v>3</v>
      </c>
      <c r="E215" s="18">
        <v>70.8</v>
      </c>
      <c r="F215" s="1"/>
      <c r="G215" s="1"/>
      <c r="H215" s="1"/>
      <c r="I215" s="1"/>
      <c r="J215" s="1"/>
      <c r="K215" s="1"/>
      <c r="L215" s="1"/>
      <c r="M215" s="1">
        <f t="shared" si="6"/>
        <v>2.4223163841807911</v>
      </c>
      <c r="N215" s="1">
        <f t="shared" si="7"/>
        <v>0</v>
      </c>
      <c r="O215" s="1"/>
      <c r="P215" s="1"/>
      <c r="Q215" s="1"/>
      <c r="R215" s="1"/>
      <c r="S215" s="1"/>
      <c r="T215" s="1"/>
      <c r="U215" s="1"/>
    </row>
    <row r="216" spans="1:21" x14ac:dyDescent="0.3">
      <c r="A216" s="40"/>
      <c r="B216" s="33" t="s">
        <v>3</v>
      </c>
      <c r="C216" s="34">
        <v>88</v>
      </c>
      <c r="D216" s="19" t="s">
        <v>1</v>
      </c>
      <c r="E216" s="14">
        <v>70.8</v>
      </c>
      <c r="F216" s="1"/>
      <c r="G216" s="1"/>
      <c r="H216" s="1"/>
      <c r="I216" s="1"/>
      <c r="J216" s="1"/>
      <c r="K216" s="1"/>
      <c r="L216" s="1"/>
      <c r="M216" s="1">
        <f t="shared" si="6"/>
        <v>2.4223163841807911</v>
      </c>
      <c r="N216" s="1">
        <f t="shared" si="7"/>
        <v>0</v>
      </c>
      <c r="O216" s="1"/>
      <c r="P216" s="1"/>
      <c r="Q216" s="1"/>
      <c r="R216" s="1"/>
      <c r="S216" s="1"/>
      <c r="T216" s="1"/>
      <c r="U216" s="1"/>
    </row>
    <row r="217" spans="1:21" x14ac:dyDescent="0.3">
      <c r="A217" s="40"/>
      <c r="B217" s="33"/>
      <c r="C217" s="34"/>
      <c r="D217" s="20" t="s">
        <v>2</v>
      </c>
      <c r="E217" s="16">
        <v>80</v>
      </c>
      <c r="F217" s="1"/>
      <c r="G217" s="1"/>
      <c r="H217" s="1"/>
      <c r="I217" s="1"/>
      <c r="J217" s="1"/>
      <c r="K217" s="1"/>
      <c r="L217" s="1"/>
      <c r="M217" s="1">
        <f t="shared" si="6"/>
        <v>2.1437499999999998</v>
      </c>
      <c r="N217" s="1">
        <f t="shared" si="7"/>
        <v>0</v>
      </c>
      <c r="O217" s="1"/>
      <c r="P217" s="1"/>
      <c r="Q217" s="1"/>
      <c r="R217" s="1"/>
      <c r="S217" s="1"/>
      <c r="T217" s="1"/>
      <c r="U217" s="1"/>
    </row>
    <row r="218" spans="1:21" ht="15" thickBot="1" x14ac:dyDescent="0.35">
      <c r="A218" s="40"/>
      <c r="B218" s="35"/>
      <c r="C218" s="36"/>
      <c r="D218" s="21" t="s">
        <v>3</v>
      </c>
      <c r="E218" s="18">
        <v>89.1</v>
      </c>
      <c r="F218" s="1"/>
      <c r="G218" s="1"/>
      <c r="H218" s="1"/>
      <c r="I218" s="1"/>
      <c r="J218" s="1"/>
      <c r="K218" s="1"/>
      <c r="L218" s="1"/>
      <c r="M218" s="1">
        <f t="shared" si="6"/>
        <v>1.9248035914702584</v>
      </c>
      <c r="N218" s="1">
        <f t="shared" si="7"/>
        <v>0</v>
      </c>
      <c r="O218" s="1"/>
      <c r="P218" s="1"/>
      <c r="Q218" s="1"/>
      <c r="R218" s="1"/>
      <c r="S218" s="1"/>
      <c r="T218" s="1"/>
      <c r="U218" s="1"/>
    </row>
    <row r="219" spans="1:21" x14ac:dyDescent="0.3">
      <c r="A219" s="40"/>
      <c r="B219" s="37" t="s">
        <v>1</v>
      </c>
      <c r="C219" s="38">
        <v>88</v>
      </c>
      <c r="D219" s="19" t="s">
        <v>1</v>
      </c>
      <c r="E219" s="14">
        <v>89.1</v>
      </c>
      <c r="F219" s="1"/>
      <c r="G219" s="1"/>
      <c r="H219" s="1"/>
      <c r="I219" s="1"/>
      <c r="J219" s="1"/>
      <c r="K219" s="1"/>
      <c r="L219" s="1"/>
      <c r="M219" s="1">
        <f t="shared" si="6"/>
        <v>1.9248035914702584</v>
      </c>
      <c r="N219" s="1">
        <f t="shared" si="7"/>
        <v>0</v>
      </c>
      <c r="O219" s="1"/>
      <c r="P219" s="1"/>
      <c r="Q219" s="1"/>
      <c r="R219" s="1"/>
      <c r="S219" s="1"/>
      <c r="T219" s="1"/>
      <c r="U219" s="1"/>
    </row>
    <row r="220" spans="1:21" x14ac:dyDescent="0.3">
      <c r="A220" s="40"/>
      <c r="B220" s="33"/>
      <c r="C220" s="34"/>
      <c r="D220" s="20" t="s">
        <v>2</v>
      </c>
      <c r="E220" s="16">
        <v>100</v>
      </c>
      <c r="F220" s="1"/>
      <c r="G220" s="1"/>
      <c r="H220" s="1"/>
      <c r="I220" s="1"/>
      <c r="J220" s="1"/>
      <c r="K220" s="1"/>
      <c r="L220" s="1"/>
      <c r="M220" s="1">
        <f t="shared" si="6"/>
        <v>1.7150000000000001</v>
      </c>
      <c r="N220" s="1">
        <f t="shared" si="7"/>
        <v>0</v>
      </c>
      <c r="O220" s="1"/>
      <c r="P220" s="1"/>
      <c r="Q220" s="1"/>
      <c r="R220" s="1"/>
      <c r="S220" s="1"/>
      <c r="T220" s="1"/>
      <c r="U220" s="1"/>
    </row>
    <row r="221" spans="1:21" ht="15" thickBot="1" x14ac:dyDescent="0.35">
      <c r="A221" s="40"/>
      <c r="B221" s="33"/>
      <c r="C221" s="34"/>
      <c r="D221" s="21" t="s">
        <v>3</v>
      </c>
      <c r="E221" s="18">
        <v>112</v>
      </c>
      <c r="F221" s="1"/>
      <c r="G221" s="1"/>
      <c r="H221" s="1"/>
      <c r="I221" s="1"/>
      <c r="J221" s="1"/>
      <c r="K221" s="1"/>
      <c r="L221" s="1"/>
      <c r="M221" s="1">
        <f t="shared" si="6"/>
        <v>1.53125</v>
      </c>
      <c r="N221" s="1">
        <f t="shared" si="7"/>
        <v>0</v>
      </c>
      <c r="O221" s="1"/>
      <c r="P221" s="1"/>
      <c r="Q221" s="1"/>
      <c r="R221" s="1"/>
      <c r="S221" s="1"/>
      <c r="T221" s="1"/>
      <c r="U221" s="1"/>
    </row>
    <row r="222" spans="1:21" x14ac:dyDescent="0.3">
      <c r="A222" s="40"/>
      <c r="B222" s="33" t="s">
        <v>2</v>
      </c>
      <c r="C222" s="34">
        <v>125</v>
      </c>
      <c r="D222" s="19" t="s">
        <v>1</v>
      </c>
      <c r="E222" s="14">
        <v>112</v>
      </c>
      <c r="F222" s="1"/>
      <c r="G222" s="1"/>
      <c r="H222" s="1"/>
      <c r="I222" s="1"/>
      <c r="J222" s="1"/>
      <c r="K222" s="1"/>
      <c r="L222" s="1"/>
      <c r="M222" s="1">
        <f t="shared" si="6"/>
        <v>1.53125</v>
      </c>
      <c r="N222" s="1">
        <f t="shared" si="7"/>
        <v>0</v>
      </c>
      <c r="O222" s="1"/>
      <c r="P222" s="1"/>
      <c r="Q222" s="1"/>
      <c r="R222" s="1"/>
      <c r="S222" s="1"/>
      <c r="T222" s="1"/>
      <c r="U222" s="1"/>
    </row>
    <row r="223" spans="1:21" x14ac:dyDescent="0.3">
      <c r="A223" s="40"/>
      <c r="B223" s="33"/>
      <c r="C223" s="34"/>
      <c r="D223" s="20" t="s">
        <v>2</v>
      </c>
      <c r="E223" s="16">
        <v>125</v>
      </c>
      <c r="F223" s="1"/>
      <c r="G223" s="1"/>
      <c r="H223" s="1"/>
      <c r="I223" s="1"/>
      <c r="J223" s="1"/>
      <c r="K223" s="1"/>
      <c r="L223" s="1"/>
      <c r="M223" s="1">
        <f t="shared" si="6"/>
        <v>1.3720000000000001</v>
      </c>
      <c r="N223" s="1">
        <f t="shared" si="7"/>
        <v>0</v>
      </c>
      <c r="O223" s="1"/>
      <c r="P223" s="1"/>
      <c r="Q223" s="1"/>
      <c r="R223" s="1"/>
      <c r="S223" s="1"/>
      <c r="T223" s="1"/>
      <c r="U223" s="1"/>
    </row>
    <row r="224" spans="1:21" ht="15" thickBot="1" x14ac:dyDescent="0.35">
      <c r="A224" s="40"/>
      <c r="B224" s="33"/>
      <c r="C224" s="34"/>
      <c r="D224" s="21" t="s">
        <v>3</v>
      </c>
      <c r="E224" s="18">
        <v>141</v>
      </c>
      <c r="F224" s="1"/>
      <c r="G224" s="1"/>
      <c r="H224" s="1"/>
      <c r="I224" s="1"/>
      <c r="J224" s="1"/>
      <c r="K224" s="1"/>
      <c r="L224" s="1"/>
      <c r="M224" s="1">
        <f t="shared" si="6"/>
        <v>1.2163120567375887</v>
      </c>
      <c r="N224" s="1">
        <f t="shared" si="7"/>
        <v>0</v>
      </c>
      <c r="O224" s="1"/>
      <c r="P224" s="1"/>
      <c r="Q224" s="1"/>
      <c r="R224" s="1"/>
      <c r="S224" s="1"/>
      <c r="T224" s="1"/>
      <c r="U224" s="1"/>
    </row>
    <row r="225" spans="1:21" x14ac:dyDescent="0.3">
      <c r="A225" s="40"/>
      <c r="B225" s="33" t="s">
        <v>3</v>
      </c>
      <c r="C225" s="34">
        <v>177</v>
      </c>
      <c r="D225" s="19" t="s">
        <v>1</v>
      </c>
      <c r="E225" s="14">
        <v>141</v>
      </c>
      <c r="F225" s="1"/>
      <c r="G225" s="1"/>
      <c r="H225" s="1"/>
      <c r="I225" s="1"/>
      <c r="J225" s="1"/>
      <c r="K225" s="1"/>
      <c r="L225" s="1"/>
      <c r="M225" s="1">
        <f t="shared" si="6"/>
        <v>1.2163120567375887</v>
      </c>
      <c r="N225" s="1">
        <f t="shared" si="7"/>
        <v>0</v>
      </c>
      <c r="O225" s="1"/>
      <c r="P225" s="1"/>
      <c r="Q225" s="1"/>
      <c r="R225" s="1"/>
      <c r="S225" s="1"/>
      <c r="T225" s="1"/>
      <c r="U225" s="1"/>
    </row>
    <row r="226" spans="1:21" x14ac:dyDescent="0.3">
      <c r="A226" s="40"/>
      <c r="B226" s="33"/>
      <c r="C226" s="34"/>
      <c r="D226" s="20" t="s">
        <v>2</v>
      </c>
      <c r="E226" s="16">
        <v>160</v>
      </c>
      <c r="F226" s="1"/>
      <c r="G226" s="1"/>
      <c r="H226" s="1"/>
      <c r="I226" s="1"/>
      <c r="J226" s="1"/>
      <c r="K226" s="1"/>
      <c r="L226" s="1"/>
      <c r="M226" s="1">
        <f t="shared" si="6"/>
        <v>1.0718749999999999</v>
      </c>
      <c r="N226" s="1">
        <f t="shared" si="7"/>
        <v>0</v>
      </c>
      <c r="O226" s="1"/>
      <c r="P226" s="1"/>
      <c r="Q226" s="1"/>
      <c r="R226" s="1"/>
      <c r="S226" s="1"/>
      <c r="T226" s="1"/>
      <c r="U226" s="1"/>
    </row>
    <row r="227" spans="1:21" ht="15" thickBot="1" x14ac:dyDescent="0.35">
      <c r="A227" s="40"/>
      <c r="B227" s="35"/>
      <c r="C227" s="36"/>
      <c r="D227" s="21" t="s">
        <v>3</v>
      </c>
      <c r="E227" s="18">
        <v>178</v>
      </c>
      <c r="F227" s="1"/>
      <c r="G227" s="1"/>
      <c r="H227" s="1"/>
      <c r="I227" s="1"/>
      <c r="J227" s="1"/>
      <c r="K227" s="1"/>
      <c r="L227" s="1"/>
      <c r="M227" s="1">
        <f t="shared" si="6"/>
        <v>0.9634831460674157</v>
      </c>
      <c r="N227" s="1">
        <f t="shared" si="7"/>
        <v>0</v>
      </c>
      <c r="O227" s="1"/>
      <c r="P227" s="1"/>
      <c r="Q227" s="1"/>
      <c r="R227" s="1"/>
      <c r="S227" s="1"/>
      <c r="T227" s="1"/>
      <c r="U227" s="1"/>
    </row>
    <row r="228" spans="1:21" x14ac:dyDescent="0.3">
      <c r="A228" s="40"/>
      <c r="B228" s="37" t="s">
        <v>1</v>
      </c>
      <c r="C228" s="38">
        <v>177</v>
      </c>
      <c r="D228" s="19" t="s">
        <v>1</v>
      </c>
      <c r="E228" s="14">
        <v>178</v>
      </c>
      <c r="F228" s="1"/>
      <c r="G228" s="1"/>
      <c r="H228" s="1"/>
      <c r="I228" s="1"/>
      <c r="J228" s="1"/>
      <c r="K228" s="1"/>
      <c r="L228" s="1"/>
      <c r="M228" s="1">
        <f t="shared" si="6"/>
        <v>0.9634831460674157</v>
      </c>
      <c r="N228" s="1">
        <f t="shared" si="7"/>
        <v>0</v>
      </c>
      <c r="O228" s="1"/>
      <c r="P228" s="1"/>
      <c r="Q228" s="1"/>
      <c r="R228" s="1"/>
      <c r="S228" s="1"/>
      <c r="T228" s="1"/>
      <c r="U228" s="1"/>
    </row>
    <row r="229" spans="1:21" x14ac:dyDescent="0.3">
      <c r="A229" s="40"/>
      <c r="B229" s="33"/>
      <c r="C229" s="34"/>
      <c r="D229" s="20" t="s">
        <v>2</v>
      </c>
      <c r="E229" s="16">
        <v>200</v>
      </c>
      <c r="F229" s="1"/>
      <c r="G229" s="1"/>
      <c r="H229" s="1"/>
      <c r="I229" s="1"/>
      <c r="J229" s="1"/>
      <c r="K229" s="1"/>
      <c r="L229" s="1"/>
      <c r="M229" s="1">
        <f t="shared" si="6"/>
        <v>0.85750000000000004</v>
      </c>
      <c r="N229" s="1">
        <f t="shared" si="7"/>
        <v>0</v>
      </c>
      <c r="O229" s="1"/>
      <c r="P229" s="1"/>
      <c r="Q229" s="1"/>
      <c r="R229" s="1"/>
      <c r="S229" s="1"/>
      <c r="T229" s="1"/>
      <c r="U229" s="1"/>
    </row>
    <row r="230" spans="1:21" ht="15" thickBot="1" x14ac:dyDescent="0.35">
      <c r="A230" s="40"/>
      <c r="B230" s="33"/>
      <c r="C230" s="34"/>
      <c r="D230" s="21" t="s">
        <v>3</v>
      </c>
      <c r="E230" s="18">
        <v>224</v>
      </c>
      <c r="F230" s="1"/>
      <c r="G230" s="1"/>
      <c r="H230" s="1"/>
      <c r="I230" s="1"/>
      <c r="J230" s="1"/>
      <c r="K230" s="1"/>
      <c r="L230" s="1"/>
      <c r="M230" s="1">
        <f t="shared" si="6"/>
        <v>0.765625</v>
      </c>
      <c r="N230" s="1">
        <f t="shared" si="7"/>
        <v>0</v>
      </c>
      <c r="O230" s="1"/>
      <c r="P230" s="1"/>
      <c r="Q230" s="1"/>
      <c r="R230" s="1"/>
      <c r="S230" s="1"/>
      <c r="T230" s="1"/>
      <c r="U230" s="1"/>
    </row>
    <row r="231" spans="1:21" x14ac:dyDescent="0.3">
      <c r="A231" s="40"/>
      <c r="B231" s="33" t="s">
        <v>2</v>
      </c>
      <c r="C231" s="34">
        <v>250</v>
      </c>
      <c r="D231" s="19" t="s">
        <v>1</v>
      </c>
      <c r="E231" s="14">
        <v>224</v>
      </c>
      <c r="F231" s="1"/>
      <c r="G231" s="1"/>
      <c r="H231" s="1"/>
      <c r="I231" s="1"/>
      <c r="J231" s="1"/>
      <c r="K231" s="1"/>
      <c r="L231" s="1"/>
      <c r="M231" s="1">
        <f t="shared" si="6"/>
        <v>0.765625</v>
      </c>
      <c r="N231" s="1">
        <f t="shared" si="7"/>
        <v>0</v>
      </c>
      <c r="O231" s="1"/>
      <c r="P231" s="1"/>
      <c r="Q231" s="1"/>
      <c r="R231" s="1"/>
      <c r="S231" s="1"/>
      <c r="T231" s="1"/>
      <c r="U231" s="1"/>
    </row>
    <row r="232" spans="1:21" x14ac:dyDescent="0.3">
      <c r="A232" s="40"/>
      <c r="B232" s="33"/>
      <c r="C232" s="34"/>
      <c r="D232" s="20" t="s">
        <v>2</v>
      </c>
      <c r="E232" s="16">
        <v>250</v>
      </c>
      <c r="F232" s="1"/>
      <c r="G232" s="1"/>
      <c r="H232" s="1"/>
      <c r="I232" s="1"/>
      <c r="J232" s="1"/>
      <c r="K232" s="1"/>
      <c r="L232" s="1"/>
      <c r="M232" s="1">
        <f t="shared" si="6"/>
        <v>0.68600000000000005</v>
      </c>
      <c r="N232" s="1">
        <f t="shared" si="7"/>
        <v>0</v>
      </c>
      <c r="O232" s="1"/>
      <c r="P232" s="1"/>
      <c r="Q232" s="1"/>
      <c r="R232" s="1"/>
      <c r="S232" s="1"/>
      <c r="T232" s="1"/>
      <c r="U232" s="1"/>
    </row>
    <row r="233" spans="1:21" ht="15" thickBot="1" x14ac:dyDescent="0.35">
      <c r="A233" s="40"/>
      <c r="B233" s="33"/>
      <c r="C233" s="34"/>
      <c r="D233" s="21" t="s">
        <v>3</v>
      </c>
      <c r="E233" s="18">
        <v>282</v>
      </c>
      <c r="F233" s="1"/>
      <c r="G233" s="1"/>
      <c r="H233" s="1"/>
      <c r="I233" s="1"/>
      <c r="J233" s="1"/>
      <c r="K233" s="1"/>
      <c r="L233" s="1"/>
      <c r="M233" s="1">
        <f t="shared" si="6"/>
        <v>0.60815602836879434</v>
      </c>
      <c r="N233" s="1">
        <f t="shared" si="7"/>
        <v>0</v>
      </c>
      <c r="O233" s="1"/>
      <c r="P233" s="1"/>
      <c r="Q233" s="1"/>
      <c r="R233" s="1"/>
      <c r="S233" s="1"/>
      <c r="T233" s="1"/>
      <c r="U233" s="1"/>
    </row>
    <row r="234" spans="1:21" x14ac:dyDescent="0.3">
      <c r="A234" s="40"/>
      <c r="B234" s="33" t="s">
        <v>3</v>
      </c>
      <c r="C234" s="34">
        <v>355</v>
      </c>
      <c r="D234" s="19" t="s">
        <v>1</v>
      </c>
      <c r="E234" s="14">
        <v>282</v>
      </c>
      <c r="F234" s="1"/>
      <c r="G234" s="1"/>
      <c r="H234" s="1"/>
      <c r="I234" s="1"/>
      <c r="J234" s="1"/>
      <c r="K234" s="1"/>
      <c r="L234" s="1"/>
      <c r="M234" s="1">
        <f t="shared" si="6"/>
        <v>0.60815602836879434</v>
      </c>
      <c r="N234" s="1">
        <f t="shared" si="7"/>
        <v>0</v>
      </c>
      <c r="O234" s="1"/>
      <c r="P234" s="1"/>
      <c r="Q234" s="1"/>
      <c r="R234" s="1"/>
      <c r="S234" s="1"/>
      <c r="T234" s="1"/>
      <c r="U234" s="1"/>
    </row>
    <row r="235" spans="1:21" x14ac:dyDescent="0.3">
      <c r="A235" s="40"/>
      <c r="B235" s="33"/>
      <c r="C235" s="34"/>
      <c r="D235" s="20" t="s">
        <v>2</v>
      </c>
      <c r="E235" s="16">
        <v>315</v>
      </c>
      <c r="F235" s="1"/>
      <c r="G235" s="1"/>
      <c r="H235" s="1"/>
      <c r="I235" s="1"/>
      <c r="J235" s="1"/>
      <c r="K235" s="1"/>
      <c r="L235" s="1"/>
      <c r="M235" s="1">
        <f t="shared" si="6"/>
        <v>0.5444444444444444</v>
      </c>
      <c r="N235" s="1">
        <f t="shared" si="7"/>
        <v>0</v>
      </c>
      <c r="O235" s="1"/>
      <c r="P235" s="1"/>
      <c r="Q235" s="1"/>
      <c r="R235" s="1"/>
      <c r="S235" s="1"/>
      <c r="T235" s="1"/>
      <c r="U235" s="1"/>
    </row>
    <row r="236" spans="1:21" ht="15" thickBot="1" x14ac:dyDescent="0.35">
      <c r="A236" s="40"/>
      <c r="B236" s="35"/>
      <c r="C236" s="36"/>
      <c r="D236" s="21" t="s">
        <v>3</v>
      </c>
      <c r="E236" s="18">
        <v>355</v>
      </c>
      <c r="F236" s="1"/>
      <c r="G236" s="1"/>
      <c r="H236" s="1"/>
      <c r="I236" s="1"/>
      <c r="J236" s="1"/>
      <c r="K236" s="1"/>
      <c r="L236" s="1"/>
      <c r="M236" s="1">
        <f t="shared" si="6"/>
        <v>0.4830985915492958</v>
      </c>
      <c r="N236" s="1">
        <f t="shared" si="7"/>
        <v>0</v>
      </c>
      <c r="O236" s="1"/>
      <c r="P236" s="1"/>
      <c r="Q236" s="1"/>
      <c r="R236" s="1"/>
      <c r="S236" s="1"/>
      <c r="T236" s="1"/>
      <c r="U236" s="1"/>
    </row>
    <row r="237" spans="1:21" x14ac:dyDescent="0.3">
      <c r="A237" s="40"/>
      <c r="B237" s="37" t="s">
        <v>1</v>
      </c>
      <c r="C237" s="38">
        <v>355</v>
      </c>
      <c r="D237" s="19" t="s">
        <v>1</v>
      </c>
      <c r="E237" s="14">
        <v>355</v>
      </c>
      <c r="F237" s="1"/>
      <c r="G237" s="1"/>
      <c r="H237" s="1"/>
      <c r="I237" s="1"/>
      <c r="J237" s="1"/>
      <c r="K237" s="1"/>
      <c r="L237" s="1"/>
      <c r="M237" s="1">
        <f t="shared" si="6"/>
        <v>0.4830985915492958</v>
      </c>
      <c r="N237" s="1">
        <f t="shared" si="7"/>
        <v>0</v>
      </c>
      <c r="O237" s="1"/>
      <c r="P237" s="1"/>
      <c r="Q237" s="1"/>
      <c r="R237" s="1"/>
      <c r="S237" s="1"/>
      <c r="T237" s="1"/>
      <c r="U237" s="1"/>
    </row>
    <row r="238" spans="1:21" x14ac:dyDescent="0.3">
      <c r="A238" s="40"/>
      <c r="B238" s="33"/>
      <c r="C238" s="34"/>
      <c r="D238" s="20" t="s">
        <v>2</v>
      </c>
      <c r="E238" s="16">
        <v>400</v>
      </c>
      <c r="F238" s="1"/>
      <c r="G238" s="1"/>
      <c r="H238" s="1"/>
      <c r="I238" s="1"/>
      <c r="J238" s="1"/>
      <c r="K238" s="1"/>
      <c r="L238" s="1"/>
      <c r="M238" s="1">
        <f t="shared" si="6"/>
        <v>0.42875000000000002</v>
      </c>
      <c r="N238" s="1">
        <f t="shared" si="7"/>
        <v>0</v>
      </c>
      <c r="O238" s="1"/>
      <c r="P238" s="1"/>
      <c r="Q238" s="1"/>
      <c r="R238" s="1"/>
      <c r="S238" s="1"/>
      <c r="T238" s="1"/>
      <c r="U238" s="1"/>
    </row>
    <row r="239" spans="1:21" ht="15" thickBot="1" x14ac:dyDescent="0.35">
      <c r="A239" s="40"/>
      <c r="B239" s="33"/>
      <c r="C239" s="34"/>
      <c r="D239" s="21" t="s">
        <v>3</v>
      </c>
      <c r="E239" s="18">
        <v>447</v>
      </c>
      <c r="F239" s="1"/>
      <c r="G239" s="1"/>
      <c r="H239" s="1"/>
      <c r="I239" s="1"/>
      <c r="J239" s="1"/>
      <c r="K239" s="1"/>
      <c r="L239" s="1"/>
      <c r="M239" s="1">
        <f t="shared" si="6"/>
        <v>0.38366890380313201</v>
      </c>
      <c r="N239" s="1">
        <f t="shared" si="7"/>
        <v>0</v>
      </c>
      <c r="O239" s="1"/>
      <c r="P239" s="1"/>
      <c r="Q239" s="1"/>
      <c r="R239" s="1"/>
      <c r="S239" s="1"/>
      <c r="T239" s="1"/>
      <c r="U239" s="1"/>
    </row>
    <row r="240" spans="1:21" x14ac:dyDescent="0.3">
      <c r="A240" s="40"/>
      <c r="B240" s="33" t="s">
        <v>2</v>
      </c>
      <c r="C240" s="34">
        <v>500</v>
      </c>
      <c r="D240" s="19" t="s">
        <v>1</v>
      </c>
      <c r="E240" s="14">
        <v>447</v>
      </c>
      <c r="F240" s="1"/>
      <c r="G240" s="1"/>
      <c r="H240" s="1"/>
      <c r="I240" s="1"/>
      <c r="J240" s="1"/>
      <c r="K240" s="1"/>
      <c r="L240" s="1"/>
      <c r="M240" s="1">
        <f t="shared" si="6"/>
        <v>0.38366890380313201</v>
      </c>
      <c r="N240" s="1">
        <f t="shared" si="7"/>
        <v>0</v>
      </c>
      <c r="O240" s="1"/>
      <c r="P240" s="1"/>
      <c r="Q240" s="1"/>
      <c r="R240" s="1"/>
      <c r="S240" s="1"/>
      <c r="T240" s="1"/>
      <c r="U240" s="1"/>
    </row>
    <row r="241" spans="1:21" x14ac:dyDescent="0.3">
      <c r="A241" s="40"/>
      <c r="B241" s="33"/>
      <c r="C241" s="34"/>
      <c r="D241" s="20" t="s">
        <v>2</v>
      </c>
      <c r="E241" s="16">
        <v>500</v>
      </c>
      <c r="F241" s="1"/>
      <c r="G241" s="1"/>
      <c r="H241" s="1"/>
      <c r="I241" s="1"/>
      <c r="J241" s="1"/>
      <c r="K241" s="1"/>
      <c r="L241" s="1"/>
      <c r="M241" s="1">
        <f t="shared" si="6"/>
        <v>0.34300000000000003</v>
      </c>
      <c r="N241" s="1">
        <f t="shared" si="7"/>
        <v>0</v>
      </c>
      <c r="O241" s="1"/>
      <c r="P241" s="1"/>
      <c r="Q241" s="1"/>
      <c r="R241" s="1"/>
      <c r="S241" s="1"/>
      <c r="T241" s="1"/>
      <c r="U241" s="1"/>
    </row>
    <row r="242" spans="1:21" ht="15" thickBot="1" x14ac:dyDescent="0.35">
      <c r="A242" s="40"/>
      <c r="B242" s="33"/>
      <c r="C242" s="34"/>
      <c r="D242" s="21" t="s">
        <v>3</v>
      </c>
      <c r="E242" s="18">
        <v>562</v>
      </c>
      <c r="F242" s="1"/>
      <c r="G242" s="1"/>
      <c r="H242" s="1"/>
      <c r="I242" s="1"/>
      <c r="J242" s="1"/>
      <c r="K242" s="1"/>
      <c r="L242" s="1"/>
      <c r="M242" s="1">
        <f t="shared" si="6"/>
        <v>0.30516014234875444</v>
      </c>
      <c r="N242" s="1">
        <f t="shared" si="7"/>
        <v>0</v>
      </c>
      <c r="O242" s="1"/>
      <c r="P242" s="1"/>
      <c r="Q242" s="1"/>
      <c r="R242" s="1"/>
      <c r="S242" s="1"/>
      <c r="T242" s="1"/>
      <c r="U242" s="1"/>
    </row>
    <row r="243" spans="1:21" x14ac:dyDescent="0.3">
      <c r="A243" s="40"/>
      <c r="B243" s="33" t="s">
        <v>3</v>
      </c>
      <c r="C243" s="34">
        <v>710</v>
      </c>
      <c r="D243" s="19" t="s">
        <v>1</v>
      </c>
      <c r="E243" s="14">
        <v>562</v>
      </c>
      <c r="F243" s="1"/>
      <c r="G243" s="1"/>
      <c r="H243" s="1"/>
      <c r="I243" s="1"/>
      <c r="J243" s="1"/>
      <c r="K243" s="1"/>
      <c r="L243" s="1"/>
      <c r="M243" s="1">
        <f t="shared" si="6"/>
        <v>0.30516014234875444</v>
      </c>
      <c r="N243" s="1">
        <f t="shared" si="7"/>
        <v>0</v>
      </c>
      <c r="O243" s="1"/>
      <c r="P243" s="1"/>
      <c r="Q243" s="1"/>
      <c r="R243" s="1"/>
      <c r="S243" s="1"/>
      <c r="T243" s="1"/>
      <c r="U243" s="1"/>
    </row>
    <row r="244" spans="1:21" x14ac:dyDescent="0.3">
      <c r="A244" s="40"/>
      <c r="B244" s="33"/>
      <c r="C244" s="34"/>
      <c r="D244" s="20" t="s">
        <v>2</v>
      </c>
      <c r="E244" s="16">
        <v>630</v>
      </c>
      <c r="F244" s="1"/>
      <c r="G244" s="1"/>
      <c r="H244" s="1"/>
      <c r="I244" s="1"/>
      <c r="J244" s="1"/>
      <c r="K244" s="1"/>
      <c r="L244" s="1"/>
      <c r="M244" s="1">
        <f t="shared" si="6"/>
        <v>0.2722222222222222</v>
      </c>
      <c r="N244" s="1">
        <f t="shared" si="7"/>
        <v>0</v>
      </c>
      <c r="O244" s="1"/>
      <c r="P244" s="1"/>
      <c r="Q244" s="1"/>
      <c r="R244" s="1"/>
      <c r="S244" s="1"/>
      <c r="T244" s="1"/>
      <c r="U244" s="1"/>
    </row>
    <row r="245" spans="1:21" ht="15" thickBot="1" x14ac:dyDescent="0.35">
      <c r="A245" s="40"/>
      <c r="B245" s="35"/>
      <c r="C245" s="36"/>
      <c r="D245" s="21" t="s">
        <v>3</v>
      </c>
      <c r="E245" s="18">
        <v>708</v>
      </c>
      <c r="F245" s="1"/>
      <c r="G245" s="1"/>
      <c r="H245" s="1"/>
      <c r="I245" s="1"/>
      <c r="J245" s="1"/>
      <c r="K245" s="1"/>
      <c r="L245" s="1"/>
      <c r="M245" s="1">
        <f t="shared" si="6"/>
        <v>0.2422316384180791</v>
      </c>
      <c r="N245" s="1">
        <f t="shared" si="7"/>
        <v>0</v>
      </c>
      <c r="O245" s="1"/>
      <c r="P245" s="1"/>
      <c r="Q245" s="1"/>
      <c r="R245" s="1"/>
      <c r="S245" s="1"/>
      <c r="T245" s="1"/>
      <c r="U245" s="1"/>
    </row>
    <row r="246" spans="1:21" x14ac:dyDescent="0.3">
      <c r="A246" s="40"/>
      <c r="B246" s="37" t="s">
        <v>1</v>
      </c>
      <c r="C246" s="38">
        <v>710</v>
      </c>
      <c r="D246" s="19" t="s">
        <v>1</v>
      </c>
      <c r="E246" s="14">
        <v>708</v>
      </c>
      <c r="F246" s="1"/>
      <c r="G246" s="1"/>
      <c r="H246" s="1"/>
      <c r="I246" s="1"/>
      <c r="J246" s="1"/>
      <c r="K246" s="1"/>
      <c r="L246" s="1"/>
      <c r="M246" s="1">
        <f t="shared" si="6"/>
        <v>0.2422316384180791</v>
      </c>
      <c r="N246" s="1">
        <f t="shared" si="7"/>
        <v>0</v>
      </c>
      <c r="O246" s="1"/>
      <c r="P246" s="1"/>
      <c r="Q246" s="1"/>
      <c r="R246" s="1"/>
      <c r="S246" s="1"/>
      <c r="T246" s="1"/>
      <c r="U246" s="1"/>
    </row>
    <row r="247" spans="1:21" x14ac:dyDescent="0.3">
      <c r="A247" s="40"/>
      <c r="B247" s="33"/>
      <c r="C247" s="34"/>
      <c r="D247" s="20" t="s">
        <v>2</v>
      </c>
      <c r="E247" s="16">
        <v>800</v>
      </c>
      <c r="F247" s="1"/>
      <c r="G247" s="1"/>
      <c r="H247" s="1"/>
      <c r="I247" s="1"/>
      <c r="J247" s="1"/>
      <c r="K247" s="1"/>
      <c r="L247" s="1"/>
      <c r="M247" s="1">
        <f t="shared" si="6"/>
        <v>0.21437500000000001</v>
      </c>
      <c r="N247" s="1">
        <f t="shared" si="7"/>
        <v>0</v>
      </c>
      <c r="O247" s="1"/>
      <c r="P247" s="1"/>
      <c r="Q247" s="1"/>
      <c r="R247" s="1"/>
      <c r="S247" s="1"/>
      <c r="T247" s="1"/>
      <c r="U247" s="1"/>
    </row>
    <row r="248" spans="1:21" ht="15" thickBot="1" x14ac:dyDescent="0.35">
      <c r="A248" s="40"/>
      <c r="B248" s="33"/>
      <c r="C248" s="34"/>
      <c r="D248" s="21" t="s">
        <v>3</v>
      </c>
      <c r="E248" s="18">
        <v>891</v>
      </c>
      <c r="F248" s="1"/>
      <c r="G248" s="1"/>
      <c r="H248" s="1"/>
      <c r="I248" s="1"/>
      <c r="J248" s="1"/>
      <c r="K248" s="1"/>
      <c r="L248" s="1"/>
      <c r="M248" s="1">
        <f t="shared" si="6"/>
        <v>0.19248035914702583</v>
      </c>
      <c r="N248" s="1">
        <f t="shared" si="7"/>
        <v>0</v>
      </c>
      <c r="O248" s="1"/>
      <c r="P248" s="1"/>
      <c r="Q248" s="1"/>
      <c r="R248" s="1"/>
      <c r="S248" s="1"/>
      <c r="T248" s="1"/>
      <c r="U248" s="1"/>
    </row>
    <row r="249" spans="1:21" x14ac:dyDescent="0.3">
      <c r="A249" s="40"/>
      <c r="B249" s="33" t="s">
        <v>2</v>
      </c>
      <c r="C249" s="34">
        <v>1000</v>
      </c>
      <c r="D249" s="19" t="s">
        <v>1</v>
      </c>
      <c r="E249" s="14">
        <v>891</v>
      </c>
      <c r="F249" s="1"/>
      <c r="G249" s="1"/>
      <c r="H249" s="1"/>
      <c r="I249" s="1"/>
      <c r="J249" s="1"/>
      <c r="K249" s="1"/>
      <c r="L249" s="1"/>
      <c r="M249" s="1">
        <f t="shared" si="6"/>
        <v>0.19248035914702583</v>
      </c>
      <c r="N249" s="1">
        <f t="shared" si="7"/>
        <v>0</v>
      </c>
      <c r="O249" s="1"/>
      <c r="P249" s="1"/>
      <c r="Q249" s="1"/>
      <c r="R249" s="1"/>
      <c r="S249" s="1"/>
      <c r="T249" s="1"/>
      <c r="U249" s="1"/>
    </row>
    <row r="250" spans="1:21" x14ac:dyDescent="0.3">
      <c r="A250" s="40"/>
      <c r="B250" s="33"/>
      <c r="C250" s="34"/>
      <c r="D250" s="20" t="s">
        <v>2</v>
      </c>
      <c r="E250" s="16">
        <v>1000</v>
      </c>
      <c r="F250" s="1"/>
      <c r="G250" s="1"/>
      <c r="H250" s="1"/>
      <c r="I250" s="1"/>
      <c r="J250" s="1"/>
      <c r="K250" s="1"/>
      <c r="L250" s="1"/>
      <c r="M250" s="1">
        <f t="shared" si="6"/>
        <v>0.17150000000000001</v>
      </c>
      <c r="N250" s="1">
        <f t="shared" si="7"/>
        <v>0</v>
      </c>
      <c r="O250" s="1"/>
      <c r="P250" s="1"/>
      <c r="Q250" s="1"/>
      <c r="R250" s="1"/>
      <c r="S250" s="1"/>
      <c r="T250" s="1"/>
      <c r="U250" s="1"/>
    </row>
    <row r="251" spans="1:21" ht="15" thickBot="1" x14ac:dyDescent="0.35">
      <c r="A251" s="40"/>
      <c r="B251" s="33"/>
      <c r="C251" s="34"/>
      <c r="D251" s="21" t="s">
        <v>3</v>
      </c>
      <c r="E251" s="18">
        <v>1122</v>
      </c>
      <c r="F251" s="1"/>
      <c r="G251" s="1"/>
      <c r="H251" s="1"/>
      <c r="I251" s="1"/>
      <c r="J251" s="1"/>
      <c r="K251" s="1"/>
      <c r="L251" s="1"/>
      <c r="M251" s="1">
        <f t="shared" si="6"/>
        <v>0.15285204991087345</v>
      </c>
      <c r="N251" s="1">
        <f t="shared" si="7"/>
        <v>0</v>
      </c>
      <c r="O251" s="1"/>
      <c r="P251" s="1"/>
      <c r="Q251" s="1"/>
      <c r="R251" s="1"/>
      <c r="S251" s="1"/>
      <c r="T251" s="1"/>
      <c r="U251" s="1"/>
    </row>
    <row r="252" spans="1:21" x14ac:dyDescent="0.3">
      <c r="A252" s="40"/>
      <c r="B252" s="33" t="s">
        <v>3</v>
      </c>
      <c r="C252" s="34">
        <v>1420</v>
      </c>
      <c r="D252" s="13" t="s">
        <v>1</v>
      </c>
      <c r="E252" s="14">
        <v>1122</v>
      </c>
      <c r="F252" s="1"/>
      <c r="G252" s="1"/>
      <c r="H252" s="1"/>
      <c r="I252" s="1"/>
      <c r="J252" s="1"/>
      <c r="K252" s="1"/>
      <c r="L252" s="1"/>
      <c r="M252" s="1">
        <f t="shared" si="6"/>
        <v>0.15285204991087345</v>
      </c>
      <c r="N252" s="1">
        <f t="shared" si="7"/>
        <v>0</v>
      </c>
      <c r="O252" s="1"/>
      <c r="P252" s="1"/>
      <c r="Q252" s="1"/>
      <c r="R252" s="1"/>
      <c r="S252" s="1"/>
      <c r="T252" s="1"/>
      <c r="U252" s="1"/>
    </row>
    <row r="253" spans="1:21" x14ac:dyDescent="0.3">
      <c r="A253" s="40"/>
      <c r="B253" s="33"/>
      <c r="C253" s="34"/>
      <c r="D253" s="15" t="s">
        <v>2</v>
      </c>
      <c r="E253" s="16">
        <v>1250</v>
      </c>
      <c r="F253" s="1"/>
      <c r="G253" s="1"/>
      <c r="H253" s="1"/>
      <c r="I253" s="1"/>
      <c r="J253" s="1"/>
      <c r="K253" s="1"/>
      <c r="L253" s="1"/>
      <c r="M253" s="1">
        <f t="shared" si="6"/>
        <v>0.13719999999999999</v>
      </c>
      <c r="N253" s="1">
        <f t="shared" si="7"/>
        <v>0</v>
      </c>
      <c r="O253" s="1"/>
      <c r="P253" s="1"/>
      <c r="Q253" s="1"/>
      <c r="R253" s="1"/>
      <c r="S253" s="1"/>
      <c r="T253" s="1"/>
      <c r="U253" s="1"/>
    </row>
    <row r="254" spans="1:21" ht="15" thickBot="1" x14ac:dyDescent="0.35">
      <c r="A254" s="41"/>
      <c r="B254" s="35"/>
      <c r="C254" s="36"/>
      <c r="D254" s="17" t="s">
        <v>3</v>
      </c>
      <c r="E254" s="18">
        <v>1413</v>
      </c>
      <c r="F254" s="1"/>
      <c r="G254" s="1"/>
      <c r="H254" s="1"/>
      <c r="I254" s="1"/>
      <c r="J254" s="1"/>
      <c r="K254" s="1"/>
      <c r="L254" s="1"/>
      <c r="M254" s="1">
        <f t="shared" si="6"/>
        <v>0.1213729653220099</v>
      </c>
      <c r="N254" s="1">
        <f t="shared" si="7"/>
        <v>0</v>
      </c>
      <c r="O254" s="1"/>
      <c r="P254" s="1"/>
      <c r="Q254" s="1"/>
      <c r="R254" s="1"/>
      <c r="S254" s="1"/>
      <c r="T254" s="1"/>
      <c r="U254" s="1"/>
    </row>
    <row r="255" spans="1:21" ht="14.4" customHeight="1" x14ac:dyDescent="0.3">
      <c r="A255" s="39" t="s">
        <v>29</v>
      </c>
      <c r="B255" s="37" t="s">
        <v>1</v>
      </c>
      <c r="C255" s="38">
        <v>11</v>
      </c>
      <c r="D255" s="13" t="s">
        <v>1</v>
      </c>
      <c r="E255" s="14">
        <v>11.2</v>
      </c>
      <c r="F255" s="12"/>
      <c r="G255" s="3"/>
      <c r="H255" s="3"/>
      <c r="I255" s="3"/>
      <c r="J255" s="3"/>
      <c r="K255" s="3"/>
      <c r="L255" s="3"/>
      <c r="M255" s="3">
        <f>(343/E255)/2</f>
        <v>15.312500000000002</v>
      </c>
      <c r="N255" s="3">
        <f>K255-G255</f>
        <v>0</v>
      </c>
      <c r="O255" s="3"/>
      <c r="P255" s="3"/>
      <c r="Q255" s="3"/>
      <c r="R255" s="3"/>
      <c r="S255" s="3"/>
      <c r="T255" s="3"/>
      <c r="U255" s="1"/>
    </row>
    <row r="256" spans="1:21" x14ac:dyDescent="0.3">
      <c r="A256" s="40"/>
      <c r="B256" s="33"/>
      <c r="C256" s="34"/>
      <c r="D256" s="15" t="s">
        <v>2</v>
      </c>
      <c r="E256" s="16">
        <v>12.5</v>
      </c>
      <c r="F256" s="2"/>
      <c r="G256" s="1"/>
      <c r="H256" s="1"/>
      <c r="I256" s="1"/>
      <c r="J256" s="1"/>
      <c r="K256" s="1"/>
      <c r="L256" s="1"/>
      <c r="M256" s="1">
        <f t="shared" ref="M256:M317" si="8">(343/E256)/2</f>
        <v>13.72</v>
      </c>
      <c r="N256" s="1">
        <f t="shared" ref="N256:N317" si="9">K256-G256</f>
        <v>0</v>
      </c>
      <c r="O256" s="1"/>
      <c r="P256" s="1"/>
      <c r="Q256" s="1"/>
      <c r="R256" s="1"/>
      <c r="S256" s="1"/>
      <c r="T256" s="1"/>
      <c r="U256" s="1"/>
    </row>
    <row r="257" spans="1:21" ht="15" thickBot="1" x14ac:dyDescent="0.35">
      <c r="A257" s="40"/>
      <c r="B257" s="33"/>
      <c r="C257" s="34"/>
      <c r="D257" s="17" t="s">
        <v>3</v>
      </c>
      <c r="E257" s="18">
        <v>14.1</v>
      </c>
      <c r="F257" s="2"/>
      <c r="G257" s="1"/>
      <c r="H257" s="1"/>
      <c r="I257" s="1"/>
      <c r="J257" s="1"/>
      <c r="K257" s="1"/>
      <c r="L257" s="1"/>
      <c r="M257" s="1">
        <f t="shared" si="8"/>
        <v>12.163120567375886</v>
      </c>
      <c r="N257" s="1">
        <f t="shared" si="9"/>
        <v>0</v>
      </c>
      <c r="O257" s="1"/>
      <c r="P257" s="1"/>
      <c r="Q257" s="1"/>
      <c r="R257" s="1"/>
      <c r="S257" s="1"/>
      <c r="T257" s="1"/>
      <c r="U257" s="1"/>
    </row>
    <row r="258" spans="1:21" x14ac:dyDescent="0.3">
      <c r="A258" s="40"/>
      <c r="B258" s="33" t="s">
        <v>2</v>
      </c>
      <c r="C258" s="34">
        <v>16</v>
      </c>
      <c r="D258" s="13" t="s">
        <v>1</v>
      </c>
      <c r="E258" s="14">
        <v>14.1</v>
      </c>
      <c r="F258" s="1"/>
      <c r="G258" s="1"/>
      <c r="H258" s="1"/>
      <c r="I258" s="1"/>
      <c r="J258" s="1"/>
      <c r="K258" s="1"/>
      <c r="L258" s="1"/>
      <c r="M258" s="1">
        <f t="shared" si="8"/>
        <v>12.163120567375886</v>
      </c>
      <c r="N258" s="1">
        <f t="shared" si="9"/>
        <v>0</v>
      </c>
      <c r="O258" s="1"/>
      <c r="P258" s="1"/>
      <c r="Q258" s="1"/>
      <c r="R258" s="1"/>
      <c r="S258" s="1"/>
      <c r="T258" s="1"/>
      <c r="U258" s="1"/>
    </row>
    <row r="259" spans="1:21" x14ac:dyDescent="0.3">
      <c r="A259" s="40"/>
      <c r="B259" s="33"/>
      <c r="C259" s="34"/>
      <c r="D259" s="15" t="s">
        <v>2</v>
      </c>
      <c r="E259" s="16">
        <v>16</v>
      </c>
      <c r="F259" s="1"/>
      <c r="G259" s="1"/>
      <c r="H259" s="1"/>
      <c r="I259" s="1"/>
      <c r="J259" s="1"/>
      <c r="K259" s="1"/>
      <c r="L259" s="1"/>
      <c r="M259" s="1">
        <f t="shared" si="8"/>
        <v>10.71875</v>
      </c>
      <c r="N259" s="1">
        <f t="shared" si="9"/>
        <v>0</v>
      </c>
      <c r="O259" s="1"/>
      <c r="P259" s="1"/>
      <c r="Q259" s="1"/>
      <c r="R259" s="1"/>
      <c r="S259" s="1"/>
      <c r="T259" s="1"/>
      <c r="U259" s="1"/>
    </row>
    <row r="260" spans="1:21" ht="15" thickBot="1" x14ac:dyDescent="0.35">
      <c r="A260" s="40"/>
      <c r="B260" s="33"/>
      <c r="C260" s="34"/>
      <c r="D260" s="17" t="s">
        <v>3</v>
      </c>
      <c r="E260" s="18">
        <v>17.8</v>
      </c>
      <c r="F260" s="1"/>
      <c r="G260" s="1"/>
      <c r="H260" s="1"/>
      <c r="I260" s="1"/>
      <c r="J260" s="1"/>
      <c r="K260" s="1"/>
      <c r="L260" s="1"/>
      <c r="M260" s="1">
        <f t="shared" si="8"/>
        <v>9.6348314606741567</v>
      </c>
      <c r="N260" s="1">
        <f t="shared" si="9"/>
        <v>0</v>
      </c>
      <c r="O260" s="1"/>
      <c r="P260" s="1"/>
      <c r="Q260" s="1"/>
      <c r="R260" s="1"/>
      <c r="S260" s="1"/>
      <c r="T260" s="1"/>
      <c r="U260" s="1"/>
    </row>
    <row r="261" spans="1:21" x14ac:dyDescent="0.3">
      <c r="A261" s="40"/>
      <c r="B261" s="33" t="s">
        <v>3</v>
      </c>
      <c r="C261" s="34">
        <v>22</v>
      </c>
      <c r="D261" s="13" t="s">
        <v>1</v>
      </c>
      <c r="E261" s="14">
        <v>17.8</v>
      </c>
      <c r="F261" s="1"/>
      <c r="G261" s="1"/>
      <c r="H261" s="1"/>
      <c r="I261" s="1"/>
      <c r="J261" s="1"/>
      <c r="K261" s="1"/>
      <c r="L261" s="1"/>
      <c r="M261" s="1">
        <f t="shared" si="8"/>
        <v>9.6348314606741567</v>
      </c>
      <c r="N261" s="1">
        <f t="shared" si="9"/>
        <v>0</v>
      </c>
      <c r="O261" s="1"/>
      <c r="P261" s="1"/>
      <c r="Q261" s="1"/>
      <c r="R261" s="1"/>
      <c r="S261" s="1"/>
      <c r="T261" s="1"/>
      <c r="U261" s="1"/>
    </row>
    <row r="262" spans="1:21" x14ac:dyDescent="0.3">
      <c r="A262" s="40"/>
      <c r="B262" s="33"/>
      <c r="C262" s="34"/>
      <c r="D262" s="15" t="s">
        <v>2</v>
      </c>
      <c r="E262" s="16">
        <v>20</v>
      </c>
      <c r="F262" s="1"/>
      <c r="G262" s="1"/>
      <c r="H262" s="1"/>
      <c r="I262" s="1"/>
      <c r="J262" s="1"/>
      <c r="K262" s="1"/>
      <c r="L262" s="1"/>
      <c r="M262" s="1">
        <f t="shared" si="8"/>
        <v>8.5749999999999993</v>
      </c>
      <c r="N262" s="1">
        <f t="shared" si="9"/>
        <v>0</v>
      </c>
      <c r="O262" s="1"/>
      <c r="P262" s="1"/>
      <c r="Q262" s="1"/>
      <c r="R262" s="1"/>
      <c r="S262" s="1"/>
      <c r="T262" s="1"/>
      <c r="U262" s="1"/>
    </row>
    <row r="263" spans="1:21" ht="15" thickBot="1" x14ac:dyDescent="0.35">
      <c r="A263" s="40"/>
      <c r="B263" s="35"/>
      <c r="C263" s="36"/>
      <c r="D263" s="17" t="s">
        <v>3</v>
      </c>
      <c r="E263" s="18">
        <v>22.4</v>
      </c>
      <c r="F263" s="1"/>
      <c r="G263" s="1"/>
      <c r="H263" s="1"/>
      <c r="I263" s="1"/>
      <c r="J263" s="1"/>
      <c r="K263" s="1"/>
      <c r="L263" s="1"/>
      <c r="M263" s="1">
        <f t="shared" si="8"/>
        <v>7.6562500000000009</v>
      </c>
      <c r="N263" s="1">
        <f t="shared" si="9"/>
        <v>0</v>
      </c>
      <c r="O263" s="1"/>
      <c r="P263" s="1"/>
      <c r="Q263" s="1"/>
      <c r="R263" s="1"/>
      <c r="S263" s="1"/>
      <c r="T263" s="1"/>
      <c r="U263" s="1"/>
    </row>
    <row r="264" spans="1:21" x14ac:dyDescent="0.3">
      <c r="A264" s="40"/>
      <c r="B264" s="37" t="s">
        <v>1</v>
      </c>
      <c r="C264" s="38">
        <v>22</v>
      </c>
      <c r="D264" s="19" t="s">
        <v>1</v>
      </c>
      <c r="E264" s="14">
        <v>22.4</v>
      </c>
      <c r="F264" s="1"/>
      <c r="G264" s="1"/>
      <c r="H264" s="1"/>
      <c r="I264" s="1"/>
      <c r="J264" s="1"/>
      <c r="K264" s="1"/>
      <c r="L264" s="1"/>
      <c r="M264" s="1">
        <f t="shared" si="8"/>
        <v>7.6562500000000009</v>
      </c>
      <c r="N264" s="1">
        <f t="shared" si="9"/>
        <v>0</v>
      </c>
      <c r="O264" s="1"/>
      <c r="P264" s="1"/>
      <c r="Q264" s="1"/>
      <c r="R264" s="1"/>
      <c r="S264" s="1"/>
      <c r="T264" s="1"/>
      <c r="U264" s="1"/>
    </row>
    <row r="265" spans="1:21" x14ac:dyDescent="0.3">
      <c r="A265" s="40"/>
      <c r="B265" s="33"/>
      <c r="C265" s="34"/>
      <c r="D265" s="20" t="s">
        <v>2</v>
      </c>
      <c r="E265" s="16">
        <v>25</v>
      </c>
      <c r="F265" s="1"/>
      <c r="G265" s="1"/>
      <c r="H265" s="1"/>
      <c r="I265" s="1"/>
      <c r="J265" s="1"/>
      <c r="K265" s="1"/>
      <c r="L265" s="1"/>
      <c r="M265" s="1">
        <f t="shared" si="8"/>
        <v>6.86</v>
      </c>
      <c r="N265" s="1">
        <f t="shared" si="9"/>
        <v>0</v>
      </c>
      <c r="O265" s="1"/>
      <c r="P265" s="1"/>
      <c r="Q265" s="1"/>
      <c r="R265" s="1"/>
      <c r="S265" s="1"/>
      <c r="T265" s="1"/>
      <c r="U265" s="1"/>
    </row>
    <row r="266" spans="1:21" ht="15" thickBot="1" x14ac:dyDescent="0.35">
      <c r="A266" s="40"/>
      <c r="B266" s="33"/>
      <c r="C266" s="34"/>
      <c r="D266" s="21" t="s">
        <v>3</v>
      </c>
      <c r="E266" s="18">
        <v>28.2</v>
      </c>
      <c r="F266" s="1"/>
      <c r="G266" s="1"/>
      <c r="H266" s="1"/>
      <c r="I266" s="1"/>
      <c r="J266" s="1"/>
      <c r="K266" s="1"/>
      <c r="L266" s="1"/>
      <c r="M266" s="1">
        <f t="shared" si="8"/>
        <v>6.081560283687943</v>
      </c>
      <c r="N266" s="1">
        <f t="shared" si="9"/>
        <v>0</v>
      </c>
      <c r="O266" s="1"/>
      <c r="P266" s="1"/>
      <c r="Q266" s="1"/>
      <c r="R266" s="1"/>
      <c r="S266" s="1"/>
      <c r="T266" s="1"/>
      <c r="U266" s="1"/>
    </row>
    <row r="267" spans="1:21" x14ac:dyDescent="0.3">
      <c r="A267" s="40"/>
      <c r="B267" s="33" t="s">
        <v>2</v>
      </c>
      <c r="C267" s="34">
        <v>31.5</v>
      </c>
      <c r="D267" s="19" t="s">
        <v>1</v>
      </c>
      <c r="E267" s="14">
        <v>28.2</v>
      </c>
      <c r="F267" s="1"/>
      <c r="G267" s="1"/>
      <c r="H267" s="1"/>
      <c r="I267" s="1"/>
      <c r="J267" s="1"/>
      <c r="K267" s="1"/>
      <c r="L267" s="1"/>
      <c r="M267" s="1">
        <f t="shared" si="8"/>
        <v>6.081560283687943</v>
      </c>
      <c r="N267" s="1">
        <f t="shared" si="9"/>
        <v>0</v>
      </c>
      <c r="O267" s="1"/>
      <c r="P267" s="1"/>
      <c r="Q267" s="1"/>
      <c r="R267" s="1"/>
      <c r="S267" s="1"/>
      <c r="T267" s="1"/>
      <c r="U267" s="1"/>
    </row>
    <row r="268" spans="1:21" x14ac:dyDescent="0.3">
      <c r="A268" s="40"/>
      <c r="B268" s="33"/>
      <c r="C268" s="34"/>
      <c r="D268" s="20" t="s">
        <v>2</v>
      </c>
      <c r="E268" s="16">
        <v>31.5</v>
      </c>
      <c r="F268" s="1"/>
      <c r="G268" s="1"/>
      <c r="H268" s="1"/>
      <c r="I268" s="1"/>
      <c r="J268" s="1"/>
      <c r="K268" s="1"/>
      <c r="L268" s="1"/>
      <c r="M268" s="1">
        <f t="shared" si="8"/>
        <v>5.4444444444444446</v>
      </c>
      <c r="N268" s="1">
        <f t="shared" si="9"/>
        <v>0</v>
      </c>
      <c r="O268" s="1"/>
      <c r="P268" s="1"/>
      <c r="Q268" s="1"/>
      <c r="R268" s="1"/>
      <c r="S268" s="1"/>
      <c r="T268" s="1"/>
      <c r="U268" s="1"/>
    </row>
    <row r="269" spans="1:21" ht="15" thickBot="1" x14ac:dyDescent="0.35">
      <c r="A269" s="40"/>
      <c r="B269" s="33"/>
      <c r="C269" s="34"/>
      <c r="D269" s="21" t="s">
        <v>3</v>
      </c>
      <c r="E269" s="18">
        <v>35.5</v>
      </c>
      <c r="F269" s="1"/>
      <c r="G269" s="1"/>
      <c r="H269" s="1"/>
      <c r="I269" s="1"/>
      <c r="J269" s="1"/>
      <c r="K269" s="1"/>
      <c r="L269" s="1"/>
      <c r="M269" s="1">
        <f t="shared" si="8"/>
        <v>4.830985915492958</v>
      </c>
      <c r="N269" s="1">
        <f t="shared" si="9"/>
        <v>0</v>
      </c>
      <c r="O269" s="1"/>
      <c r="P269" s="1"/>
      <c r="Q269" s="1"/>
      <c r="R269" s="1"/>
      <c r="S269" s="1"/>
      <c r="T269" s="1"/>
      <c r="U269" s="1"/>
    </row>
    <row r="270" spans="1:21" x14ac:dyDescent="0.3">
      <c r="A270" s="40"/>
      <c r="B270" s="33" t="s">
        <v>3</v>
      </c>
      <c r="C270" s="34">
        <v>44</v>
      </c>
      <c r="D270" s="19" t="s">
        <v>1</v>
      </c>
      <c r="E270" s="14">
        <v>35.5</v>
      </c>
      <c r="F270" s="1"/>
      <c r="G270" s="1"/>
      <c r="H270" s="1"/>
      <c r="I270" s="1"/>
      <c r="J270" s="1"/>
      <c r="K270" s="1"/>
      <c r="L270" s="1"/>
      <c r="M270" s="1">
        <f t="shared" si="8"/>
        <v>4.830985915492958</v>
      </c>
      <c r="N270" s="1">
        <f t="shared" si="9"/>
        <v>0</v>
      </c>
      <c r="O270" s="1"/>
      <c r="P270" s="1"/>
      <c r="Q270" s="1"/>
      <c r="R270" s="1"/>
      <c r="S270" s="1"/>
      <c r="T270" s="1"/>
      <c r="U270" s="1"/>
    </row>
    <row r="271" spans="1:21" x14ac:dyDescent="0.3">
      <c r="A271" s="40"/>
      <c r="B271" s="33"/>
      <c r="C271" s="34"/>
      <c r="D271" s="20" t="s">
        <v>2</v>
      </c>
      <c r="E271" s="16">
        <v>40</v>
      </c>
      <c r="F271" s="1"/>
      <c r="G271" s="1"/>
      <c r="H271" s="1"/>
      <c r="I271" s="1"/>
      <c r="J271" s="1"/>
      <c r="K271" s="1"/>
      <c r="L271" s="1"/>
      <c r="M271" s="1">
        <f t="shared" si="8"/>
        <v>4.2874999999999996</v>
      </c>
      <c r="N271" s="1">
        <f t="shared" si="9"/>
        <v>0</v>
      </c>
      <c r="O271" s="1"/>
      <c r="P271" s="1"/>
      <c r="Q271" s="1"/>
      <c r="R271" s="1"/>
      <c r="S271" s="1"/>
      <c r="T271" s="1"/>
      <c r="U271" s="1"/>
    </row>
    <row r="272" spans="1:21" ht="15" thickBot="1" x14ac:dyDescent="0.35">
      <c r="A272" s="40"/>
      <c r="B272" s="35"/>
      <c r="C272" s="36"/>
      <c r="D272" s="21" t="s">
        <v>3</v>
      </c>
      <c r="E272" s="18">
        <v>44.7</v>
      </c>
      <c r="F272" s="1"/>
      <c r="G272" s="1"/>
      <c r="H272" s="1"/>
      <c r="I272" s="1"/>
      <c r="J272" s="1"/>
      <c r="K272" s="1"/>
      <c r="L272" s="1"/>
      <c r="M272" s="1">
        <f t="shared" si="8"/>
        <v>3.8366890380313197</v>
      </c>
      <c r="N272" s="1">
        <f t="shared" si="9"/>
        <v>0</v>
      </c>
      <c r="O272" s="1"/>
      <c r="P272" s="1"/>
      <c r="Q272" s="1"/>
      <c r="R272" s="1"/>
      <c r="S272" s="1"/>
      <c r="T272" s="1"/>
      <c r="U272" s="1"/>
    </row>
    <row r="273" spans="1:21" x14ac:dyDescent="0.3">
      <c r="A273" s="40"/>
      <c r="B273" s="37" t="s">
        <v>1</v>
      </c>
      <c r="C273" s="38">
        <v>44</v>
      </c>
      <c r="D273" s="19" t="s">
        <v>1</v>
      </c>
      <c r="E273" s="14">
        <v>44.7</v>
      </c>
      <c r="F273" s="1"/>
      <c r="G273" s="1"/>
      <c r="H273" s="1"/>
      <c r="I273" s="1"/>
      <c r="J273" s="1"/>
      <c r="K273" s="1"/>
      <c r="L273" s="1"/>
      <c r="M273" s="1">
        <f t="shared" si="8"/>
        <v>3.8366890380313197</v>
      </c>
      <c r="N273" s="1">
        <f t="shared" si="9"/>
        <v>0</v>
      </c>
      <c r="O273" s="1"/>
      <c r="P273" s="1"/>
      <c r="Q273" s="1"/>
      <c r="R273" s="1"/>
      <c r="S273" s="1"/>
      <c r="T273" s="1"/>
      <c r="U273" s="1"/>
    </row>
    <row r="274" spans="1:21" x14ac:dyDescent="0.3">
      <c r="A274" s="40"/>
      <c r="B274" s="33"/>
      <c r="C274" s="34"/>
      <c r="D274" s="20" t="s">
        <v>2</v>
      </c>
      <c r="E274" s="16">
        <v>50</v>
      </c>
      <c r="F274" s="1"/>
      <c r="G274" s="1"/>
      <c r="H274" s="1"/>
      <c r="I274" s="1"/>
      <c r="J274" s="1"/>
      <c r="K274" s="1"/>
      <c r="L274" s="1"/>
      <c r="M274" s="1">
        <f t="shared" si="8"/>
        <v>3.43</v>
      </c>
      <c r="N274" s="1">
        <f t="shared" si="9"/>
        <v>0</v>
      </c>
      <c r="O274" s="1"/>
      <c r="P274" s="1"/>
      <c r="Q274" s="1"/>
      <c r="R274" s="1"/>
      <c r="S274" s="1"/>
      <c r="T274" s="1"/>
      <c r="U274" s="1"/>
    </row>
    <row r="275" spans="1:21" ht="15" thickBot="1" x14ac:dyDescent="0.35">
      <c r="A275" s="40"/>
      <c r="B275" s="33"/>
      <c r="C275" s="34"/>
      <c r="D275" s="21" t="s">
        <v>3</v>
      </c>
      <c r="E275" s="18">
        <v>56.2</v>
      </c>
      <c r="F275" s="1"/>
      <c r="G275" s="1"/>
      <c r="H275" s="1"/>
      <c r="I275" s="1"/>
      <c r="J275" s="1"/>
      <c r="K275" s="1"/>
      <c r="L275" s="1"/>
      <c r="M275" s="1">
        <f t="shared" si="8"/>
        <v>3.0516014234875444</v>
      </c>
      <c r="N275" s="1">
        <f t="shared" si="9"/>
        <v>0</v>
      </c>
      <c r="O275" s="1"/>
      <c r="P275" s="1"/>
      <c r="Q275" s="1"/>
      <c r="R275" s="1"/>
      <c r="S275" s="1"/>
      <c r="T275" s="1"/>
      <c r="U275" s="1"/>
    </row>
    <row r="276" spans="1:21" x14ac:dyDescent="0.3">
      <c r="A276" s="40"/>
      <c r="B276" s="33" t="s">
        <v>2</v>
      </c>
      <c r="C276" s="34">
        <v>63</v>
      </c>
      <c r="D276" s="19" t="s">
        <v>1</v>
      </c>
      <c r="E276" s="14">
        <v>56.2</v>
      </c>
      <c r="F276" s="1"/>
      <c r="G276" s="1"/>
      <c r="H276" s="1"/>
      <c r="I276" s="1"/>
      <c r="J276" s="1"/>
      <c r="K276" s="1"/>
      <c r="L276" s="1"/>
      <c r="M276" s="1">
        <f t="shared" si="8"/>
        <v>3.0516014234875444</v>
      </c>
      <c r="N276" s="1">
        <f t="shared" si="9"/>
        <v>0</v>
      </c>
      <c r="O276" s="1"/>
      <c r="P276" s="1"/>
      <c r="Q276" s="1"/>
      <c r="R276" s="1"/>
      <c r="S276" s="1"/>
      <c r="T276" s="1"/>
      <c r="U276" s="1"/>
    </row>
    <row r="277" spans="1:21" x14ac:dyDescent="0.3">
      <c r="A277" s="40"/>
      <c r="B277" s="33"/>
      <c r="C277" s="34"/>
      <c r="D277" s="20" t="s">
        <v>2</v>
      </c>
      <c r="E277" s="16">
        <v>63</v>
      </c>
      <c r="F277" s="1"/>
      <c r="G277" s="1"/>
      <c r="H277" s="1"/>
      <c r="I277" s="1"/>
      <c r="J277" s="1"/>
      <c r="K277" s="1"/>
      <c r="L277" s="1"/>
      <c r="M277" s="1">
        <f t="shared" si="8"/>
        <v>2.7222222222222223</v>
      </c>
      <c r="N277" s="1">
        <f t="shared" si="9"/>
        <v>0</v>
      </c>
      <c r="O277" s="1"/>
      <c r="P277" s="1"/>
      <c r="Q277" s="1"/>
      <c r="R277" s="1"/>
      <c r="S277" s="1"/>
      <c r="T277" s="1"/>
      <c r="U277" s="1"/>
    </row>
    <row r="278" spans="1:21" ht="15" thickBot="1" x14ac:dyDescent="0.35">
      <c r="A278" s="40"/>
      <c r="B278" s="33"/>
      <c r="C278" s="34"/>
      <c r="D278" s="21" t="s">
        <v>3</v>
      </c>
      <c r="E278" s="18">
        <v>70.8</v>
      </c>
      <c r="F278" s="1"/>
      <c r="G278" s="1"/>
      <c r="H278" s="1"/>
      <c r="I278" s="1"/>
      <c r="J278" s="1"/>
      <c r="K278" s="1"/>
      <c r="L278" s="1"/>
      <c r="M278" s="1">
        <f t="shared" si="8"/>
        <v>2.4223163841807911</v>
      </c>
      <c r="N278" s="1">
        <f t="shared" si="9"/>
        <v>0</v>
      </c>
      <c r="O278" s="1"/>
      <c r="P278" s="1"/>
      <c r="Q278" s="1"/>
      <c r="R278" s="1"/>
      <c r="S278" s="1"/>
      <c r="T278" s="1"/>
      <c r="U278" s="1"/>
    </row>
    <row r="279" spans="1:21" x14ac:dyDescent="0.3">
      <c r="A279" s="40"/>
      <c r="B279" s="33" t="s">
        <v>3</v>
      </c>
      <c r="C279" s="34">
        <v>88</v>
      </c>
      <c r="D279" s="19" t="s">
        <v>1</v>
      </c>
      <c r="E279" s="14">
        <v>70.8</v>
      </c>
      <c r="F279" s="1"/>
      <c r="G279" s="1"/>
      <c r="H279" s="1"/>
      <c r="I279" s="1"/>
      <c r="J279" s="1"/>
      <c r="K279" s="1"/>
      <c r="L279" s="1"/>
      <c r="M279" s="1">
        <f t="shared" si="8"/>
        <v>2.4223163841807911</v>
      </c>
      <c r="N279" s="1">
        <f t="shared" si="9"/>
        <v>0</v>
      </c>
      <c r="O279" s="1"/>
      <c r="P279" s="1"/>
      <c r="Q279" s="1"/>
      <c r="R279" s="1"/>
      <c r="S279" s="1"/>
      <c r="T279" s="1"/>
      <c r="U279" s="1"/>
    </row>
    <row r="280" spans="1:21" x14ac:dyDescent="0.3">
      <c r="A280" s="40"/>
      <c r="B280" s="33"/>
      <c r="C280" s="34"/>
      <c r="D280" s="20" t="s">
        <v>2</v>
      </c>
      <c r="E280" s="16">
        <v>80</v>
      </c>
      <c r="F280" s="1"/>
      <c r="G280" s="1"/>
      <c r="H280" s="1"/>
      <c r="I280" s="1"/>
      <c r="J280" s="1"/>
      <c r="K280" s="1"/>
      <c r="L280" s="1"/>
      <c r="M280" s="1">
        <f t="shared" si="8"/>
        <v>2.1437499999999998</v>
      </c>
      <c r="N280" s="1">
        <f t="shared" si="9"/>
        <v>0</v>
      </c>
      <c r="O280" s="1"/>
      <c r="P280" s="1"/>
      <c r="Q280" s="1"/>
      <c r="R280" s="1"/>
      <c r="S280" s="1"/>
      <c r="T280" s="1"/>
      <c r="U280" s="1"/>
    </row>
    <row r="281" spans="1:21" ht="15" thickBot="1" x14ac:dyDescent="0.35">
      <c r="A281" s="40"/>
      <c r="B281" s="35"/>
      <c r="C281" s="36"/>
      <c r="D281" s="21" t="s">
        <v>3</v>
      </c>
      <c r="E281" s="18">
        <v>89.1</v>
      </c>
      <c r="F281" s="1"/>
      <c r="G281" s="1"/>
      <c r="H281" s="1"/>
      <c r="I281" s="1"/>
      <c r="J281" s="1"/>
      <c r="K281" s="1"/>
      <c r="L281" s="1"/>
      <c r="M281" s="1">
        <f t="shared" si="8"/>
        <v>1.9248035914702584</v>
      </c>
      <c r="N281" s="1">
        <f t="shared" si="9"/>
        <v>0</v>
      </c>
      <c r="O281" s="1"/>
      <c r="P281" s="1"/>
      <c r="Q281" s="1"/>
      <c r="R281" s="1"/>
      <c r="S281" s="1"/>
      <c r="T281" s="1"/>
      <c r="U281" s="1"/>
    </row>
    <row r="282" spans="1:21" x14ac:dyDescent="0.3">
      <c r="A282" s="40"/>
      <c r="B282" s="37" t="s">
        <v>1</v>
      </c>
      <c r="C282" s="38">
        <v>88</v>
      </c>
      <c r="D282" s="19" t="s">
        <v>1</v>
      </c>
      <c r="E282" s="14">
        <v>89.1</v>
      </c>
      <c r="F282" s="1"/>
      <c r="G282" s="1"/>
      <c r="H282" s="1"/>
      <c r="I282" s="1"/>
      <c r="J282" s="1"/>
      <c r="K282" s="1"/>
      <c r="L282" s="1"/>
      <c r="M282" s="1">
        <f t="shared" si="8"/>
        <v>1.9248035914702584</v>
      </c>
      <c r="N282" s="1">
        <f t="shared" si="9"/>
        <v>0</v>
      </c>
      <c r="O282" s="1"/>
      <c r="P282" s="1"/>
      <c r="Q282" s="1"/>
      <c r="R282" s="1"/>
      <c r="S282" s="1"/>
      <c r="T282" s="1"/>
      <c r="U282" s="1"/>
    </row>
    <row r="283" spans="1:21" x14ac:dyDescent="0.3">
      <c r="A283" s="40"/>
      <c r="B283" s="33"/>
      <c r="C283" s="34"/>
      <c r="D283" s="20" t="s">
        <v>2</v>
      </c>
      <c r="E283" s="16">
        <v>100</v>
      </c>
      <c r="F283" s="1"/>
      <c r="G283" s="1"/>
      <c r="H283" s="1"/>
      <c r="I283" s="1"/>
      <c r="J283" s="1"/>
      <c r="K283" s="1"/>
      <c r="L283" s="1"/>
      <c r="M283" s="1">
        <f t="shared" si="8"/>
        <v>1.7150000000000001</v>
      </c>
      <c r="N283" s="1">
        <f t="shared" si="9"/>
        <v>0</v>
      </c>
      <c r="O283" s="1"/>
      <c r="P283" s="1"/>
      <c r="Q283" s="1"/>
      <c r="R283" s="1"/>
      <c r="S283" s="1"/>
      <c r="T283" s="1"/>
      <c r="U283" s="1"/>
    </row>
    <row r="284" spans="1:21" ht="15" thickBot="1" x14ac:dyDescent="0.35">
      <c r="A284" s="40"/>
      <c r="B284" s="33"/>
      <c r="C284" s="34"/>
      <c r="D284" s="21" t="s">
        <v>3</v>
      </c>
      <c r="E284" s="18">
        <v>112</v>
      </c>
      <c r="F284" s="1"/>
      <c r="G284" s="1"/>
      <c r="H284" s="1"/>
      <c r="I284" s="1"/>
      <c r="J284" s="1"/>
      <c r="K284" s="1"/>
      <c r="L284" s="1"/>
      <c r="M284" s="1">
        <f t="shared" si="8"/>
        <v>1.53125</v>
      </c>
      <c r="N284" s="1">
        <f t="shared" si="9"/>
        <v>0</v>
      </c>
      <c r="O284" s="1"/>
      <c r="P284" s="1"/>
      <c r="Q284" s="1"/>
      <c r="R284" s="1"/>
      <c r="S284" s="1"/>
      <c r="T284" s="1"/>
      <c r="U284" s="1"/>
    </row>
    <row r="285" spans="1:21" x14ac:dyDescent="0.3">
      <c r="A285" s="40"/>
      <c r="B285" s="33" t="s">
        <v>2</v>
      </c>
      <c r="C285" s="34">
        <v>125</v>
      </c>
      <c r="D285" s="19" t="s">
        <v>1</v>
      </c>
      <c r="E285" s="14">
        <v>112</v>
      </c>
      <c r="F285" s="1"/>
      <c r="G285" s="1"/>
      <c r="H285" s="1"/>
      <c r="I285" s="1"/>
      <c r="J285" s="1"/>
      <c r="K285" s="1"/>
      <c r="L285" s="1"/>
      <c r="M285" s="1">
        <f t="shared" si="8"/>
        <v>1.53125</v>
      </c>
      <c r="N285" s="1">
        <f t="shared" si="9"/>
        <v>0</v>
      </c>
      <c r="O285" s="1"/>
      <c r="P285" s="1"/>
      <c r="Q285" s="1"/>
      <c r="R285" s="1"/>
      <c r="S285" s="1"/>
      <c r="T285" s="1"/>
      <c r="U285" s="1"/>
    </row>
    <row r="286" spans="1:21" x14ac:dyDescent="0.3">
      <c r="A286" s="40"/>
      <c r="B286" s="33"/>
      <c r="C286" s="34"/>
      <c r="D286" s="20" t="s">
        <v>2</v>
      </c>
      <c r="E286" s="16">
        <v>125</v>
      </c>
      <c r="F286" s="1"/>
      <c r="G286" s="1"/>
      <c r="H286" s="1"/>
      <c r="I286" s="1"/>
      <c r="J286" s="1"/>
      <c r="K286" s="1"/>
      <c r="L286" s="1"/>
      <c r="M286" s="1">
        <f t="shared" si="8"/>
        <v>1.3720000000000001</v>
      </c>
      <c r="N286" s="1">
        <f t="shared" si="9"/>
        <v>0</v>
      </c>
      <c r="O286" s="1"/>
      <c r="P286" s="1"/>
      <c r="Q286" s="1"/>
      <c r="R286" s="1"/>
      <c r="S286" s="1"/>
      <c r="T286" s="1"/>
      <c r="U286" s="1"/>
    </row>
    <row r="287" spans="1:21" ht="15" thickBot="1" x14ac:dyDescent="0.35">
      <c r="A287" s="40"/>
      <c r="B287" s="33"/>
      <c r="C287" s="34"/>
      <c r="D287" s="21" t="s">
        <v>3</v>
      </c>
      <c r="E287" s="18">
        <v>141</v>
      </c>
      <c r="F287" s="1"/>
      <c r="G287" s="1"/>
      <c r="H287" s="1"/>
      <c r="I287" s="1"/>
      <c r="J287" s="1"/>
      <c r="K287" s="1"/>
      <c r="L287" s="1"/>
      <c r="M287" s="1">
        <f t="shared" si="8"/>
        <v>1.2163120567375887</v>
      </c>
      <c r="N287" s="1">
        <f t="shared" si="9"/>
        <v>0</v>
      </c>
      <c r="O287" s="1"/>
      <c r="P287" s="1"/>
      <c r="Q287" s="1"/>
      <c r="R287" s="1"/>
      <c r="S287" s="1"/>
      <c r="T287" s="1"/>
      <c r="U287" s="1"/>
    </row>
    <row r="288" spans="1:21" x14ac:dyDescent="0.3">
      <c r="A288" s="40"/>
      <c r="B288" s="33" t="s">
        <v>3</v>
      </c>
      <c r="C288" s="34">
        <v>177</v>
      </c>
      <c r="D288" s="19" t="s">
        <v>1</v>
      </c>
      <c r="E288" s="14">
        <v>141</v>
      </c>
      <c r="F288" s="1"/>
      <c r="G288" s="1"/>
      <c r="H288" s="1"/>
      <c r="I288" s="1"/>
      <c r="J288" s="1"/>
      <c r="K288" s="1"/>
      <c r="L288" s="1"/>
      <c r="M288" s="1">
        <f t="shared" si="8"/>
        <v>1.2163120567375887</v>
      </c>
      <c r="N288" s="1">
        <f t="shared" si="9"/>
        <v>0</v>
      </c>
      <c r="O288" s="1"/>
      <c r="P288" s="1"/>
      <c r="Q288" s="1"/>
      <c r="R288" s="1"/>
      <c r="S288" s="1"/>
      <c r="T288" s="1"/>
      <c r="U288" s="1"/>
    </row>
    <row r="289" spans="1:21" x14ac:dyDescent="0.3">
      <c r="A289" s="40"/>
      <c r="B289" s="33"/>
      <c r="C289" s="34"/>
      <c r="D289" s="20" t="s">
        <v>2</v>
      </c>
      <c r="E289" s="16">
        <v>160</v>
      </c>
      <c r="F289" s="1"/>
      <c r="G289" s="1"/>
      <c r="H289" s="1"/>
      <c r="I289" s="1"/>
      <c r="J289" s="1"/>
      <c r="K289" s="1"/>
      <c r="L289" s="1"/>
      <c r="M289" s="1">
        <f t="shared" si="8"/>
        <v>1.0718749999999999</v>
      </c>
      <c r="N289" s="1">
        <f t="shared" si="9"/>
        <v>0</v>
      </c>
      <c r="O289" s="1"/>
      <c r="P289" s="1"/>
      <c r="Q289" s="1"/>
      <c r="R289" s="1"/>
      <c r="S289" s="1"/>
      <c r="T289" s="1"/>
      <c r="U289" s="1"/>
    </row>
    <row r="290" spans="1:21" ht="15" thickBot="1" x14ac:dyDescent="0.35">
      <c r="A290" s="40"/>
      <c r="B290" s="35"/>
      <c r="C290" s="36"/>
      <c r="D290" s="21" t="s">
        <v>3</v>
      </c>
      <c r="E290" s="18">
        <v>178</v>
      </c>
      <c r="F290" s="1"/>
      <c r="G290" s="1"/>
      <c r="H290" s="1"/>
      <c r="I290" s="1"/>
      <c r="J290" s="1"/>
      <c r="K290" s="1"/>
      <c r="L290" s="1"/>
      <c r="M290" s="1">
        <f t="shared" si="8"/>
        <v>0.9634831460674157</v>
      </c>
      <c r="N290" s="1">
        <f t="shared" si="9"/>
        <v>0</v>
      </c>
      <c r="O290" s="1"/>
      <c r="P290" s="1"/>
      <c r="Q290" s="1"/>
      <c r="R290" s="1"/>
      <c r="S290" s="1"/>
      <c r="T290" s="1"/>
      <c r="U290" s="1"/>
    </row>
    <row r="291" spans="1:21" x14ac:dyDescent="0.3">
      <c r="A291" s="40"/>
      <c r="B291" s="37" t="s">
        <v>1</v>
      </c>
      <c r="C291" s="38">
        <v>177</v>
      </c>
      <c r="D291" s="19" t="s">
        <v>1</v>
      </c>
      <c r="E291" s="14">
        <v>178</v>
      </c>
      <c r="F291" s="1"/>
      <c r="G291" s="1"/>
      <c r="H291" s="1"/>
      <c r="I291" s="1"/>
      <c r="J291" s="1"/>
      <c r="K291" s="1"/>
      <c r="L291" s="1"/>
      <c r="M291" s="1">
        <f t="shared" si="8"/>
        <v>0.9634831460674157</v>
      </c>
      <c r="N291" s="1">
        <f t="shared" si="9"/>
        <v>0</v>
      </c>
      <c r="O291" s="1"/>
      <c r="P291" s="1"/>
      <c r="Q291" s="1"/>
      <c r="R291" s="1"/>
      <c r="S291" s="1"/>
      <c r="T291" s="1"/>
      <c r="U291" s="1"/>
    </row>
    <row r="292" spans="1:21" x14ac:dyDescent="0.3">
      <c r="A292" s="40"/>
      <c r="B292" s="33"/>
      <c r="C292" s="34"/>
      <c r="D292" s="20" t="s">
        <v>2</v>
      </c>
      <c r="E292" s="16">
        <v>200</v>
      </c>
      <c r="F292" s="1"/>
      <c r="G292" s="1"/>
      <c r="H292" s="1"/>
      <c r="I292" s="1"/>
      <c r="J292" s="1"/>
      <c r="K292" s="1"/>
      <c r="L292" s="1"/>
      <c r="M292" s="1">
        <f t="shared" si="8"/>
        <v>0.85750000000000004</v>
      </c>
      <c r="N292" s="1">
        <f t="shared" si="9"/>
        <v>0</v>
      </c>
      <c r="O292" s="1"/>
      <c r="P292" s="1"/>
      <c r="Q292" s="1"/>
      <c r="R292" s="1"/>
      <c r="S292" s="1"/>
      <c r="T292" s="1"/>
      <c r="U292" s="1"/>
    </row>
    <row r="293" spans="1:21" ht="15" thickBot="1" x14ac:dyDescent="0.35">
      <c r="A293" s="40"/>
      <c r="B293" s="33"/>
      <c r="C293" s="34"/>
      <c r="D293" s="21" t="s">
        <v>3</v>
      </c>
      <c r="E293" s="18">
        <v>224</v>
      </c>
      <c r="F293" s="1"/>
      <c r="G293" s="1"/>
      <c r="H293" s="1"/>
      <c r="I293" s="1"/>
      <c r="J293" s="1"/>
      <c r="K293" s="1"/>
      <c r="L293" s="1"/>
      <c r="M293" s="1">
        <f t="shared" si="8"/>
        <v>0.765625</v>
      </c>
      <c r="N293" s="1">
        <f t="shared" si="9"/>
        <v>0</v>
      </c>
      <c r="O293" s="1"/>
      <c r="P293" s="1"/>
      <c r="Q293" s="1"/>
      <c r="R293" s="1"/>
      <c r="S293" s="1"/>
      <c r="T293" s="1"/>
      <c r="U293" s="1"/>
    </row>
    <row r="294" spans="1:21" x14ac:dyDescent="0.3">
      <c r="A294" s="40"/>
      <c r="B294" s="33" t="s">
        <v>2</v>
      </c>
      <c r="C294" s="34">
        <v>250</v>
      </c>
      <c r="D294" s="19" t="s">
        <v>1</v>
      </c>
      <c r="E294" s="14">
        <v>224</v>
      </c>
      <c r="F294" s="1"/>
      <c r="G294" s="1"/>
      <c r="H294" s="1"/>
      <c r="I294" s="1"/>
      <c r="J294" s="1"/>
      <c r="K294" s="1"/>
      <c r="L294" s="1"/>
      <c r="M294" s="1">
        <f t="shared" si="8"/>
        <v>0.765625</v>
      </c>
      <c r="N294" s="1">
        <f t="shared" si="9"/>
        <v>0</v>
      </c>
      <c r="O294" s="1"/>
      <c r="P294" s="1"/>
      <c r="Q294" s="1"/>
      <c r="R294" s="1"/>
      <c r="S294" s="1"/>
      <c r="T294" s="1"/>
      <c r="U294" s="1"/>
    </row>
    <row r="295" spans="1:21" x14ac:dyDescent="0.3">
      <c r="A295" s="40"/>
      <c r="B295" s="33"/>
      <c r="C295" s="34"/>
      <c r="D295" s="20" t="s">
        <v>2</v>
      </c>
      <c r="E295" s="16">
        <v>250</v>
      </c>
      <c r="F295" s="1"/>
      <c r="G295" s="1"/>
      <c r="H295" s="1"/>
      <c r="I295" s="1"/>
      <c r="J295" s="1"/>
      <c r="K295" s="1"/>
      <c r="L295" s="1"/>
      <c r="M295" s="1">
        <f t="shared" si="8"/>
        <v>0.68600000000000005</v>
      </c>
      <c r="N295" s="1">
        <f t="shared" si="9"/>
        <v>0</v>
      </c>
      <c r="O295" s="1"/>
      <c r="P295" s="1"/>
      <c r="Q295" s="1"/>
      <c r="R295" s="1"/>
      <c r="S295" s="1"/>
      <c r="T295" s="1"/>
      <c r="U295" s="1"/>
    </row>
    <row r="296" spans="1:21" ht="15" thickBot="1" x14ac:dyDescent="0.35">
      <c r="A296" s="40"/>
      <c r="B296" s="33"/>
      <c r="C296" s="34"/>
      <c r="D296" s="21" t="s">
        <v>3</v>
      </c>
      <c r="E296" s="18">
        <v>282</v>
      </c>
      <c r="F296" s="1"/>
      <c r="G296" s="1"/>
      <c r="H296" s="1"/>
      <c r="I296" s="1"/>
      <c r="J296" s="1"/>
      <c r="K296" s="1"/>
      <c r="L296" s="1"/>
      <c r="M296" s="1">
        <f t="shared" si="8"/>
        <v>0.60815602836879434</v>
      </c>
      <c r="N296" s="1">
        <f t="shared" si="9"/>
        <v>0</v>
      </c>
      <c r="O296" s="1"/>
      <c r="P296" s="1"/>
      <c r="Q296" s="1"/>
      <c r="R296" s="1"/>
      <c r="S296" s="1"/>
      <c r="T296" s="1"/>
      <c r="U296" s="1"/>
    </row>
    <row r="297" spans="1:21" x14ac:dyDescent="0.3">
      <c r="A297" s="40"/>
      <c r="B297" s="33" t="s">
        <v>3</v>
      </c>
      <c r="C297" s="34">
        <v>355</v>
      </c>
      <c r="D297" s="19" t="s">
        <v>1</v>
      </c>
      <c r="E297" s="14">
        <v>282</v>
      </c>
      <c r="F297" s="1"/>
      <c r="G297" s="1"/>
      <c r="H297" s="1"/>
      <c r="I297" s="1"/>
      <c r="J297" s="1"/>
      <c r="K297" s="1"/>
      <c r="L297" s="1"/>
      <c r="M297" s="1">
        <f t="shared" si="8"/>
        <v>0.60815602836879434</v>
      </c>
      <c r="N297" s="1">
        <f t="shared" si="9"/>
        <v>0</v>
      </c>
      <c r="O297" s="1"/>
      <c r="P297" s="1"/>
      <c r="Q297" s="1"/>
      <c r="R297" s="1"/>
      <c r="S297" s="1"/>
      <c r="T297" s="1"/>
      <c r="U297" s="1"/>
    </row>
    <row r="298" spans="1:21" x14ac:dyDescent="0.3">
      <c r="A298" s="40"/>
      <c r="B298" s="33"/>
      <c r="C298" s="34"/>
      <c r="D298" s="20" t="s">
        <v>2</v>
      </c>
      <c r="E298" s="16">
        <v>315</v>
      </c>
      <c r="F298" s="1"/>
      <c r="G298" s="1"/>
      <c r="H298" s="1"/>
      <c r="I298" s="1"/>
      <c r="J298" s="1"/>
      <c r="K298" s="1"/>
      <c r="L298" s="1"/>
      <c r="M298" s="1">
        <f t="shared" si="8"/>
        <v>0.5444444444444444</v>
      </c>
      <c r="N298" s="1">
        <f t="shared" si="9"/>
        <v>0</v>
      </c>
      <c r="O298" s="1"/>
      <c r="P298" s="1"/>
      <c r="Q298" s="1"/>
      <c r="R298" s="1"/>
      <c r="S298" s="1"/>
      <c r="T298" s="1"/>
      <c r="U298" s="1"/>
    </row>
    <row r="299" spans="1:21" ht="15" thickBot="1" x14ac:dyDescent="0.35">
      <c r="A299" s="40"/>
      <c r="B299" s="35"/>
      <c r="C299" s="36"/>
      <c r="D299" s="21" t="s">
        <v>3</v>
      </c>
      <c r="E299" s="18">
        <v>355</v>
      </c>
      <c r="F299" s="1"/>
      <c r="G299" s="1"/>
      <c r="H299" s="1"/>
      <c r="I299" s="1"/>
      <c r="J299" s="1"/>
      <c r="K299" s="1"/>
      <c r="L299" s="1"/>
      <c r="M299" s="1">
        <f t="shared" si="8"/>
        <v>0.4830985915492958</v>
      </c>
      <c r="N299" s="1">
        <f t="shared" si="9"/>
        <v>0</v>
      </c>
      <c r="O299" s="1"/>
      <c r="P299" s="1"/>
      <c r="Q299" s="1"/>
      <c r="R299" s="1"/>
      <c r="S299" s="1"/>
      <c r="T299" s="1"/>
      <c r="U299" s="1"/>
    </row>
    <row r="300" spans="1:21" x14ac:dyDescent="0.3">
      <c r="A300" s="40"/>
      <c r="B300" s="37" t="s">
        <v>1</v>
      </c>
      <c r="C300" s="38">
        <v>355</v>
      </c>
      <c r="D300" s="19" t="s">
        <v>1</v>
      </c>
      <c r="E300" s="14">
        <v>355</v>
      </c>
      <c r="F300" s="1"/>
      <c r="G300" s="1"/>
      <c r="H300" s="1"/>
      <c r="I300" s="1"/>
      <c r="J300" s="1"/>
      <c r="K300" s="1"/>
      <c r="L300" s="1"/>
      <c r="M300" s="1">
        <f t="shared" si="8"/>
        <v>0.4830985915492958</v>
      </c>
      <c r="N300" s="1">
        <f t="shared" si="9"/>
        <v>0</v>
      </c>
      <c r="O300" s="1"/>
      <c r="P300" s="1"/>
      <c r="Q300" s="1"/>
      <c r="R300" s="1"/>
      <c r="S300" s="1"/>
      <c r="T300" s="1"/>
      <c r="U300" s="1"/>
    </row>
    <row r="301" spans="1:21" x14ac:dyDescent="0.3">
      <c r="A301" s="40"/>
      <c r="B301" s="33"/>
      <c r="C301" s="34"/>
      <c r="D301" s="20" t="s">
        <v>2</v>
      </c>
      <c r="E301" s="16">
        <v>400</v>
      </c>
      <c r="F301" s="1"/>
      <c r="G301" s="1"/>
      <c r="H301" s="1"/>
      <c r="I301" s="1"/>
      <c r="J301" s="1"/>
      <c r="K301" s="1"/>
      <c r="L301" s="1"/>
      <c r="M301" s="1">
        <f t="shared" si="8"/>
        <v>0.42875000000000002</v>
      </c>
      <c r="N301" s="1">
        <f t="shared" si="9"/>
        <v>0</v>
      </c>
      <c r="O301" s="1"/>
      <c r="P301" s="1"/>
      <c r="Q301" s="1"/>
      <c r="R301" s="1"/>
      <c r="S301" s="1"/>
      <c r="T301" s="1"/>
      <c r="U301" s="1"/>
    </row>
    <row r="302" spans="1:21" ht="15" thickBot="1" x14ac:dyDescent="0.35">
      <c r="A302" s="40"/>
      <c r="B302" s="33"/>
      <c r="C302" s="34"/>
      <c r="D302" s="21" t="s">
        <v>3</v>
      </c>
      <c r="E302" s="18">
        <v>447</v>
      </c>
      <c r="F302" s="1"/>
      <c r="G302" s="1"/>
      <c r="H302" s="1"/>
      <c r="I302" s="1"/>
      <c r="J302" s="1"/>
      <c r="K302" s="1"/>
      <c r="L302" s="1"/>
      <c r="M302" s="1">
        <f t="shared" si="8"/>
        <v>0.38366890380313201</v>
      </c>
      <c r="N302" s="1">
        <f t="shared" si="9"/>
        <v>0</v>
      </c>
      <c r="O302" s="1"/>
      <c r="P302" s="1"/>
      <c r="Q302" s="1"/>
      <c r="R302" s="1"/>
      <c r="S302" s="1"/>
      <c r="T302" s="1"/>
      <c r="U302" s="1"/>
    </row>
    <row r="303" spans="1:21" x14ac:dyDescent="0.3">
      <c r="A303" s="40"/>
      <c r="B303" s="33" t="s">
        <v>2</v>
      </c>
      <c r="C303" s="34">
        <v>500</v>
      </c>
      <c r="D303" s="19" t="s">
        <v>1</v>
      </c>
      <c r="E303" s="14">
        <v>447</v>
      </c>
      <c r="F303" s="1"/>
      <c r="G303" s="1"/>
      <c r="H303" s="1"/>
      <c r="I303" s="1"/>
      <c r="J303" s="1"/>
      <c r="K303" s="1"/>
      <c r="L303" s="1"/>
      <c r="M303" s="1">
        <f t="shared" si="8"/>
        <v>0.38366890380313201</v>
      </c>
      <c r="N303" s="1">
        <f t="shared" si="9"/>
        <v>0</v>
      </c>
      <c r="O303" s="1"/>
      <c r="P303" s="1"/>
      <c r="Q303" s="1"/>
      <c r="R303" s="1"/>
      <c r="S303" s="1"/>
      <c r="T303" s="1"/>
      <c r="U303" s="1"/>
    </row>
    <row r="304" spans="1:21" x14ac:dyDescent="0.3">
      <c r="A304" s="40"/>
      <c r="B304" s="33"/>
      <c r="C304" s="34"/>
      <c r="D304" s="20" t="s">
        <v>2</v>
      </c>
      <c r="E304" s="16">
        <v>500</v>
      </c>
      <c r="F304" s="1"/>
      <c r="G304" s="1"/>
      <c r="H304" s="1"/>
      <c r="I304" s="1"/>
      <c r="J304" s="1"/>
      <c r="K304" s="1"/>
      <c r="L304" s="1"/>
      <c r="M304" s="1">
        <f t="shared" si="8"/>
        <v>0.34300000000000003</v>
      </c>
      <c r="N304" s="1">
        <f t="shared" si="9"/>
        <v>0</v>
      </c>
      <c r="O304" s="1"/>
      <c r="P304" s="1"/>
      <c r="Q304" s="1"/>
      <c r="R304" s="1"/>
      <c r="S304" s="1"/>
      <c r="T304" s="1"/>
      <c r="U304" s="1"/>
    </row>
    <row r="305" spans="1:21" ht="15" thickBot="1" x14ac:dyDescent="0.35">
      <c r="A305" s="40"/>
      <c r="B305" s="33"/>
      <c r="C305" s="34"/>
      <c r="D305" s="21" t="s">
        <v>3</v>
      </c>
      <c r="E305" s="18">
        <v>562</v>
      </c>
      <c r="F305" s="1"/>
      <c r="G305" s="1"/>
      <c r="H305" s="1"/>
      <c r="I305" s="1"/>
      <c r="J305" s="1"/>
      <c r="K305" s="1"/>
      <c r="L305" s="1"/>
      <c r="M305" s="1">
        <f t="shared" si="8"/>
        <v>0.30516014234875444</v>
      </c>
      <c r="N305" s="1">
        <f t="shared" si="9"/>
        <v>0</v>
      </c>
      <c r="O305" s="1"/>
      <c r="P305" s="1"/>
      <c r="Q305" s="1"/>
      <c r="R305" s="1"/>
      <c r="S305" s="1"/>
      <c r="T305" s="1"/>
      <c r="U305" s="1"/>
    </row>
    <row r="306" spans="1:21" x14ac:dyDescent="0.3">
      <c r="A306" s="40"/>
      <c r="B306" s="33" t="s">
        <v>3</v>
      </c>
      <c r="C306" s="34">
        <v>710</v>
      </c>
      <c r="D306" s="19" t="s">
        <v>1</v>
      </c>
      <c r="E306" s="14">
        <v>562</v>
      </c>
      <c r="F306" s="1"/>
      <c r="G306" s="1"/>
      <c r="H306" s="1"/>
      <c r="I306" s="1"/>
      <c r="J306" s="1"/>
      <c r="K306" s="1"/>
      <c r="L306" s="1"/>
      <c r="M306" s="1">
        <f t="shared" si="8"/>
        <v>0.30516014234875444</v>
      </c>
      <c r="N306" s="1">
        <f t="shared" si="9"/>
        <v>0</v>
      </c>
      <c r="O306" s="1"/>
      <c r="P306" s="1"/>
      <c r="Q306" s="1"/>
      <c r="R306" s="1"/>
      <c r="S306" s="1"/>
      <c r="T306" s="1"/>
      <c r="U306" s="1"/>
    </row>
    <row r="307" spans="1:21" x14ac:dyDescent="0.3">
      <c r="A307" s="40"/>
      <c r="B307" s="33"/>
      <c r="C307" s="34"/>
      <c r="D307" s="20" t="s">
        <v>2</v>
      </c>
      <c r="E307" s="16">
        <v>630</v>
      </c>
      <c r="F307" s="1"/>
      <c r="G307" s="1"/>
      <c r="H307" s="1"/>
      <c r="I307" s="1"/>
      <c r="J307" s="1"/>
      <c r="K307" s="1"/>
      <c r="L307" s="1"/>
      <c r="M307" s="1">
        <f t="shared" si="8"/>
        <v>0.2722222222222222</v>
      </c>
      <c r="N307" s="1">
        <f t="shared" si="9"/>
        <v>0</v>
      </c>
      <c r="O307" s="1"/>
      <c r="P307" s="1"/>
      <c r="Q307" s="1"/>
      <c r="R307" s="1"/>
      <c r="S307" s="1"/>
      <c r="T307" s="1"/>
      <c r="U307" s="1"/>
    </row>
    <row r="308" spans="1:21" ht="15" thickBot="1" x14ac:dyDescent="0.35">
      <c r="A308" s="40"/>
      <c r="B308" s="35"/>
      <c r="C308" s="36"/>
      <c r="D308" s="21" t="s">
        <v>3</v>
      </c>
      <c r="E308" s="18">
        <v>708</v>
      </c>
      <c r="F308" s="1"/>
      <c r="G308" s="1"/>
      <c r="H308" s="1"/>
      <c r="I308" s="1"/>
      <c r="J308" s="1"/>
      <c r="K308" s="1"/>
      <c r="L308" s="1"/>
      <c r="M308" s="1">
        <f t="shared" si="8"/>
        <v>0.2422316384180791</v>
      </c>
      <c r="N308" s="1">
        <f t="shared" si="9"/>
        <v>0</v>
      </c>
      <c r="O308" s="1"/>
      <c r="P308" s="1"/>
      <c r="Q308" s="1"/>
      <c r="R308" s="1"/>
      <c r="S308" s="1"/>
      <c r="T308" s="1"/>
      <c r="U308" s="1"/>
    </row>
    <row r="309" spans="1:21" x14ac:dyDescent="0.3">
      <c r="A309" s="40"/>
      <c r="B309" s="37" t="s">
        <v>1</v>
      </c>
      <c r="C309" s="38">
        <v>710</v>
      </c>
      <c r="D309" s="19" t="s">
        <v>1</v>
      </c>
      <c r="E309" s="14">
        <v>708</v>
      </c>
      <c r="F309" s="1"/>
      <c r="G309" s="1"/>
      <c r="H309" s="1"/>
      <c r="I309" s="1"/>
      <c r="J309" s="1"/>
      <c r="K309" s="1"/>
      <c r="L309" s="1"/>
      <c r="M309" s="1">
        <f t="shared" si="8"/>
        <v>0.2422316384180791</v>
      </c>
      <c r="N309" s="1">
        <f t="shared" si="9"/>
        <v>0</v>
      </c>
      <c r="O309" s="1"/>
      <c r="P309" s="1"/>
      <c r="Q309" s="1"/>
      <c r="R309" s="1"/>
      <c r="S309" s="1"/>
      <c r="T309" s="1"/>
      <c r="U309" s="1"/>
    </row>
    <row r="310" spans="1:21" x14ac:dyDescent="0.3">
      <c r="A310" s="40"/>
      <c r="B310" s="33"/>
      <c r="C310" s="34"/>
      <c r="D310" s="20" t="s">
        <v>2</v>
      </c>
      <c r="E310" s="16">
        <v>800</v>
      </c>
      <c r="F310" s="1"/>
      <c r="G310" s="1"/>
      <c r="H310" s="1"/>
      <c r="I310" s="1"/>
      <c r="J310" s="1"/>
      <c r="K310" s="1"/>
      <c r="L310" s="1"/>
      <c r="M310" s="1">
        <f t="shared" si="8"/>
        <v>0.21437500000000001</v>
      </c>
      <c r="N310" s="1">
        <f t="shared" si="9"/>
        <v>0</v>
      </c>
      <c r="O310" s="1"/>
      <c r="P310" s="1"/>
      <c r="Q310" s="1"/>
      <c r="R310" s="1"/>
      <c r="S310" s="1"/>
      <c r="T310" s="1"/>
      <c r="U310" s="1"/>
    </row>
    <row r="311" spans="1:21" ht="15" thickBot="1" x14ac:dyDescent="0.35">
      <c r="A311" s="40"/>
      <c r="B311" s="33"/>
      <c r="C311" s="34"/>
      <c r="D311" s="21" t="s">
        <v>3</v>
      </c>
      <c r="E311" s="18">
        <v>891</v>
      </c>
      <c r="F311" s="1"/>
      <c r="G311" s="1"/>
      <c r="H311" s="1"/>
      <c r="I311" s="1"/>
      <c r="J311" s="1"/>
      <c r="K311" s="1"/>
      <c r="L311" s="1"/>
      <c r="M311" s="1">
        <f t="shared" si="8"/>
        <v>0.19248035914702583</v>
      </c>
      <c r="N311" s="1">
        <f t="shared" si="9"/>
        <v>0</v>
      </c>
      <c r="O311" s="1"/>
      <c r="P311" s="1"/>
      <c r="Q311" s="1"/>
      <c r="R311" s="1"/>
      <c r="S311" s="1"/>
      <c r="T311" s="1"/>
      <c r="U311" s="1"/>
    </row>
    <row r="312" spans="1:21" x14ac:dyDescent="0.3">
      <c r="A312" s="40"/>
      <c r="B312" s="33" t="s">
        <v>2</v>
      </c>
      <c r="C312" s="34">
        <v>1000</v>
      </c>
      <c r="D312" s="19" t="s">
        <v>1</v>
      </c>
      <c r="E312" s="14">
        <v>891</v>
      </c>
      <c r="F312" s="1"/>
      <c r="G312" s="1"/>
      <c r="H312" s="1"/>
      <c r="I312" s="1"/>
      <c r="J312" s="1"/>
      <c r="K312" s="1"/>
      <c r="L312" s="1"/>
      <c r="M312" s="1">
        <f t="shared" si="8"/>
        <v>0.19248035914702583</v>
      </c>
      <c r="N312" s="1">
        <f t="shared" si="9"/>
        <v>0</v>
      </c>
      <c r="O312" s="1"/>
      <c r="P312" s="1"/>
      <c r="Q312" s="1"/>
      <c r="R312" s="1"/>
      <c r="S312" s="1"/>
      <c r="T312" s="1"/>
      <c r="U312" s="1"/>
    </row>
    <row r="313" spans="1:21" x14ac:dyDescent="0.3">
      <c r="A313" s="40"/>
      <c r="B313" s="33"/>
      <c r="C313" s="34"/>
      <c r="D313" s="20" t="s">
        <v>2</v>
      </c>
      <c r="E313" s="16">
        <v>1000</v>
      </c>
      <c r="F313" s="1"/>
      <c r="G313" s="1"/>
      <c r="H313" s="1"/>
      <c r="I313" s="1"/>
      <c r="J313" s="1"/>
      <c r="K313" s="1"/>
      <c r="L313" s="1"/>
      <c r="M313" s="1">
        <f t="shared" si="8"/>
        <v>0.17150000000000001</v>
      </c>
      <c r="N313" s="1">
        <f t="shared" si="9"/>
        <v>0</v>
      </c>
      <c r="O313" s="1"/>
      <c r="P313" s="1"/>
      <c r="Q313" s="1"/>
      <c r="R313" s="1"/>
      <c r="S313" s="1"/>
      <c r="T313" s="1"/>
      <c r="U313" s="1"/>
    </row>
    <row r="314" spans="1:21" ht="15" thickBot="1" x14ac:dyDescent="0.35">
      <c r="A314" s="40"/>
      <c r="B314" s="33"/>
      <c r="C314" s="34"/>
      <c r="D314" s="21" t="s">
        <v>3</v>
      </c>
      <c r="E314" s="18">
        <v>1122</v>
      </c>
      <c r="F314" s="1"/>
      <c r="G314" s="1"/>
      <c r="H314" s="1"/>
      <c r="I314" s="1"/>
      <c r="J314" s="1"/>
      <c r="K314" s="1"/>
      <c r="L314" s="1"/>
      <c r="M314" s="1">
        <f t="shared" si="8"/>
        <v>0.15285204991087345</v>
      </c>
      <c r="N314" s="1">
        <f t="shared" si="9"/>
        <v>0</v>
      </c>
      <c r="O314" s="1"/>
      <c r="P314" s="1"/>
      <c r="Q314" s="1"/>
      <c r="R314" s="1"/>
      <c r="S314" s="1"/>
      <c r="T314" s="1"/>
      <c r="U314" s="1"/>
    </row>
    <row r="315" spans="1:21" x14ac:dyDescent="0.3">
      <c r="A315" s="40"/>
      <c r="B315" s="33" t="s">
        <v>3</v>
      </c>
      <c r="C315" s="34">
        <v>1420</v>
      </c>
      <c r="D315" s="13" t="s">
        <v>1</v>
      </c>
      <c r="E315" s="14">
        <v>1122</v>
      </c>
      <c r="F315" s="1"/>
      <c r="G315" s="1"/>
      <c r="H315" s="1"/>
      <c r="I315" s="1"/>
      <c r="J315" s="1"/>
      <c r="K315" s="1"/>
      <c r="L315" s="1"/>
      <c r="M315" s="1">
        <f t="shared" si="8"/>
        <v>0.15285204991087345</v>
      </c>
      <c r="N315" s="1">
        <f t="shared" si="9"/>
        <v>0</v>
      </c>
      <c r="O315" s="1"/>
      <c r="P315" s="1"/>
      <c r="Q315" s="1"/>
      <c r="R315" s="1"/>
      <c r="S315" s="1"/>
      <c r="T315" s="1"/>
      <c r="U315" s="1"/>
    </row>
    <row r="316" spans="1:21" x14ac:dyDescent="0.3">
      <c r="A316" s="40"/>
      <c r="B316" s="33"/>
      <c r="C316" s="34"/>
      <c r="D316" s="15" t="s">
        <v>2</v>
      </c>
      <c r="E316" s="16">
        <v>1250</v>
      </c>
      <c r="F316" s="1"/>
      <c r="G316" s="1"/>
      <c r="H316" s="1"/>
      <c r="I316" s="1"/>
      <c r="J316" s="1"/>
      <c r="K316" s="1"/>
      <c r="L316" s="1"/>
      <c r="M316" s="1">
        <f t="shared" si="8"/>
        <v>0.13719999999999999</v>
      </c>
      <c r="N316" s="1">
        <f t="shared" si="9"/>
        <v>0</v>
      </c>
      <c r="O316" s="1"/>
      <c r="P316" s="1"/>
      <c r="Q316" s="1"/>
      <c r="R316" s="1"/>
      <c r="S316" s="1"/>
      <c r="T316" s="1"/>
      <c r="U316" s="1"/>
    </row>
    <row r="317" spans="1:21" ht="15" thickBot="1" x14ac:dyDescent="0.35">
      <c r="A317" s="41"/>
      <c r="B317" s="35"/>
      <c r="C317" s="36"/>
      <c r="D317" s="17" t="s">
        <v>3</v>
      </c>
      <c r="E317" s="18">
        <v>1413</v>
      </c>
      <c r="F317" s="1"/>
      <c r="G317" s="1"/>
      <c r="H317" s="1"/>
      <c r="I317" s="1"/>
      <c r="J317" s="1"/>
      <c r="K317" s="1"/>
      <c r="L317" s="1"/>
      <c r="M317" s="1">
        <f t="shared" si="8"/>
        <v>0.1213729653220099</v>
      </c>
      <c r="N317" s="1">
        <f t="shared" si="9"/>
        <v>0</v>
      </c>
      <c r="O317" s="1"/>
      <c r="P317" s="1"/>
      <c r="Q317" s="1"/>
      <c r="R317" s="1"/>
      <c r="S317" s="1"/>
      <c r="T317" s="1"/>
      <c r="U317" s="1"/>
    </row>
    <row r="318" spans="1:21" ht="14.4" customHeight="1" x14ac:dyDescent="0.3">
      <c r="A318" s="39" t="s">
        <v>30</v>
      </c>
      <c r="B318" s="37" t="s">
        <v>1</v>
      </c>
      <c r="C318" s="38">
        <v>11</v>
      </c>
      <c r="D318" s="13" t="s">
        <v>1</v>
      </c>
      <c r="E318" s="14">
        <v>11.2</v>
      </c>
      <c r="F318" s="12"/>
      <c r="G318" s="3"/>
      <c r="H318" s="3"/>
      <c r="I318" s="3"/>
      <c r="J318" s="3"/>
      <c r="K318" s="3"/>
      <c r="L318" s="3"/>
      <c r="M318" s="3">
        <f>(343/E318)/2</f>
        <v>15.312500000000002</v>
      </c>
      <c r="N318" s="3">
        <f>K318-G318</f>
        <v>0</v>
      </c>
      <c r="O318" s="3"/>
      <c r="P318" s="3"/>
      <c r="Q318" s="3"/>
      <c r="R318" s="3"/>
      <c r="S318" s="3"/>
      <c r="T318" s="3"/>
      <c r="U318" s="1"/>
    </row>
    <row r="319" spans="1:21" x14ac:dyDescent="0.3">
      <c r="A319" s="40"/>
      <c r="B319" s="33"/>
      <c r="C319" s="34"/>
      <c r="D319" s="15" t="s">
        <v>2</v>
      </c>
      <c r="E319" s="16">
        <v>12.5</v>
      </c>
      <c r="F319" s="2"/>
      <c r="G319" s="1"/>
      <c r="H319" s="1"/>
      <c r="I319" s="1"/>
      <c r="J319" s="1"/>
      <c r="K319" s="1"/>
      <c r="L319" s="1"/>
      <c r="M319" s="1">
        <f t="shared" ref="M319:M380" si="10">(343/E319)/2</f>
        <v>13.72</v>
      </c>
      <c r="N319" s="1">
        <f t="shared" ref="N319:N380" si="11">K319-G319</f>
        <v>0</v>
      </c>
      <c r="O319" s="1"/>
      <c r="P319" s="1"/>
      <c r="Q319" s="1"/>
      <c r="R319" s="1"/>
      <c r="S319" s="1"/>
      <c r="T319" s="1"/>
      <c r="U319" s="1"/>
    </row>
    <row r="320" spans="1:21" ht="15" thickBot="1" x14ac:dyDescent="0.35">
      <c r="A320" s="40"/>
      <c r="B320" s="33"/>
      <c r="C320" s="34"/>
      <c r="D320" s="17" t="s">
        <v>3</v>
      </c>
      <c r="E320" s="18">
        <v>14.1</v>
      </c>
      <c r="F320" s="2"/>
      <c r="G320" s="1"/>
      <c r="H320" s="1"/>
      <c r="I320" s="1"/>
      <c r="J320" s="1"/>
      <c r="K320" s="1"/>
      <c r="L320" s="1"/>
      <c r="M320" s="1">
        <f t="shared" si="10"/>
        <v>12.163120567375886</v>
      </c>
      <c r="N320" s="1">
        <f t="shared" si="11"/>
        <v>0</v>
      </c>
      <c r="O320" s="1"/>
      <c r="P320" s="1"/>
      <c r="Q320" s="1"/>
      <c r="R320" s="1"/>
      <c r="S320" s="1"/>
      <c r="T320" s="1"/>
      <c r="U320" s="1"/>
    </row>
    <row r="321" spans="1:21" x14ac:dyDescent="0.3">
      <c r="A321" s="40"/>
      <c r="B321" s="33" t="s">
        <v>2</v>
      </c>
      <c r="C321" s="34">
        <v>16</v>
      </c>
      <c r="D321" s="13" t="s">
        <v>1</v>
      </c>
      <c r="E321" s="14">
        <v>14.1</v>
      </c>
      <c r="F321" s="1"/>
      <c r="G321" s="1"/>
      <c r="H321" s="1"/>
      <c r="I321" s="1"/>
      <c r="J321" s="1"/>
      <c r="K321" s="1"/>
      <c r="L321" s="1"/>
      <c r="M321" s="1">
        <f t="shared" si="10"/>
        <v>12.163120567375886</v>
      </c>
      <c r="N321" s="1">
        <f t="shared" si="11"/>
        <v>0</v>
      </c>
      <c r="O321" s="1"/>
      <c r="P321" s="1"/>
      <c r="Q321" s="1"/>
      <c r="R321" s="1"/>
      <c r="S321" s="1"/>
      <c r="T321" s="1"/>
      <c r="U321" s="1"/>
    </row>
    <row r="322" spans="1:21" x14ac:dyDescent="0.3">
      <c r="A322" s="40"/>
      <c r="B322" s="33"/>
      <c r="C322" s="34"/>
      <c r="D322" s="15" t="s">
        <v>2</v>
      </c>
      <c r="E322" s="16">
        <v>16</v>
      </c>
      <c r="F322" s="1"/>
      <c r="G322" s="1"/>
      <c r="H322" s="1"/>
      <c r="I322" s="1"/>
      <c r="J322" s="1"/>
      <c r="K322" s="1"/>
      <c r="L322" s="1"/>
      <c r="M322" s="1">
        <f t="shared" si="10"/>
        <v>10.71875</v>
      </c>
      <c r="N322" s="1">
        <f t="shared" si="11"/>
        <v>0</v>
      </c>
      <c r="O322" s="1"/>
      <c r="P322" s="1"/>
      <c r="Q322" s="1"/>
      <c r="R322" s="1"/>
      <c r="S322" s="1"/>
      <c r="T322" s="1"/>
      <c r="U322" s="1"/>
    </row>
    <row r="323" spans="1:21" ht="15" thickBot="1" x14ac:dyDescent="0.35">
      <c r="A323" s="40"/>
      <c r="B323" s="33"/>
      <c r="C323" s="34"/>
      <c r="D323" s="17" t="s">
        <v>3</v>
      </c>
      <c r="E323" s="18">
        <v>17.8</v>
      </c>
      <c r="F323" s="1"/>
      <c r="G323" s="1"/>
      <c r="H323" s="1"/>
      <c r="I323" s="1"/>
      <c r="J323" s="1"/>
      <c r="K323" s="1"/>
      <c r="L323" s="1"/>
      <c r="M323" s="1">
        <f t="shared" si="10"/>
        <v>9.6348314606741567</v>
      </c>
      <c r="N323" s="1">
        <f t="shared" si="11"/>
        <v>0</v>
      </c>
      <c r="O323" s="1"/>
      <c r="P323" s="1"/>
      <c r="Q323" s="1"/>
      <c r="R323" s="1"/>
      <c r="S323" s="1"/>
      <c r="T323" s="1"/>
      <c r="U323" s="1"/>
    </row>
    <row r="324" spans="1:21" x14ac:dyDescent="0.3">
      <c r="A324" s="40"/>
      <c r="B324" s="33" t="s">
        <v>3</v>
      </c>
      <c r="C324" s="34">
        <v>22</v>
      </c>
      <c r="D324" s="13" t="s">
        <v>1</v>
      </c>
      <c r="E324" s="14">
        <v>17.8</v>
      </c>
      <c r="F324" s="1"/>
      <c r="G324" s="1"/>
      <c r="H324" s="1"/>
      <c r="I324" s="1"/>
      <c r="J324" s="1"/>
      <c r="K324" s="1"/>
      <c r="L324" s="1"/>
      <c r="M324" s="1">
        <f t="shared" si="10"/>
        <v>9.6348314606741567</v>
      </c>
      <c r="N324" s="1">
        <f t="shared" si="11"/>
        <v>0</v>
      </c>
      <c r="O324" s="1"/>
      <c r="P324" s="1"/>
      <c r="Q324" s="1"/>
      <c r="R324" s="1"/>
      <c r="S324" s="1"/>
      <c r="T324" s="1"/>
      <c r="U324" s="1"/>
    </row>
    <row r="325" spans="1:21" x14ac:dyDescent="0.3">
      <c r="A325" s="40"/>
      <c r="B325" s="33"/>
      <c r="C325" s="34"/>
      <c r="D325" s="15" t="s">
        <v>2</v>
      </c>
      <c r="E325" s="16">
        <v>20</v>
      </c>
      <c r="F325" s="1"/>
      <c r="G325" s="1"/>
      <c r="H325" s="1"/>
      <c r="I325" s="1"/>
      <c r="J325" s="1"/>
      <c r="K325" s="1"/>
      <c r="L325" s="1"/>
      <c r="M325" s="1">
        <f t="shared" si="10"/>
        <v>8.5749999999999993</v>
      </c>
      <c r="N325" s="1">
        <f t="shared" si="11"/>
        <v>0</v>
      </c>
      <c r="O325" s="1"/>
      <c r="P325" s="1"/>
      <c r="Q325" s="1"/>
      <c r="R325" s="1"/>
      <c r="S325" s="1"/>
      <c r="T325" s="1"/>
      <c r="U325" s="1"/>
    </row>
    <row r="326" spans="1:21" ht="15" thickBot="1" x14ac:dyDescent="0.35">
      <c r="A326" s="40"/>
      <c r="B326" s="35"/>
      <c r="C326" s="36"/>
      <c r="D326" s="17" t="s">
        <v>3</v>
      </c>
      <c r="E326" s="18">
        <v>22.4</v>
      </c>
      <c r="F326" s="1"/>
      <c r="G326" s="1"/>
      <c r="H326" s="1"/>
      <c r="I326" s="1"/>
      <c r="J326" s="1"/>
      <c r="K326" s="1"/>
      <c r="L326" s="1"/>
      <c r="M326" s="1">
        <f t="shared" si="10"/>
        <v>7.6562500000000009</v>
      </c>
      <c r="N326" s="1">
        <f t="shared" si="11"/>
        <v>0</v>
      </c>
      <c r="O326" s="1"/>
      <c r="P326" s="1"/>
      <c r="Q326" s="1"/>
      <c r="R326" s="1"/>
      <c r="S326" s="1"/>
      <c r="T326" s="1"/>
      <c r="U326" s="1"/>
    </row>
    <row r="327" spans="1:21" x14ac:dyDescent="0.3">
      <c r="A327" s="40"/>
      <c r="B327" s="37" t="s">
        <v>1</v>
      </c>
      <c r="C327" s="38">
        <v>22</v>
      </c>
      <c r="D327" s="19" t="s">
        <v>1</v>
      </c>
      <c r="E327" s="14">
        <v>22.4</v>
      </c>
      <c r="F327" s="1"/>
      <c r="G327" s="1"/>
      <c r="H327" s="1"/>
      <c r="I327" s="1"/>
      <c r="J327" s="1"/>
      <c r="K327" s="1"/>
      <c r="L327" s="1"/>
      <c r="M327" s="1">
        <f t="shared" si="10"/>
        <v>7.6562500000000009</v>
      </c>
      <c r="N327" s="1">
        <f t="shared" si="11"/>
        <v>0</v>
      </c>
      <c r="O327" s="1"/>
      <c r="P327" s="1"/>
      <c r="Q327" s="1"/>
      <c r="R327" s="1"/>
      <c r="S327" s="1"/>
      <c r="T327" s="1"/>
      <c r="U327" s="1"/>
    </row>
    <row r="328" spans="1:21" x14ac:dyDescent="0.3">
      <c r="A328" s="40"/>
      <c r="B328" s="33"/>
      <c r="C328" s="34"/>
      <c r="D328" s="20" t="s">
        <v>2</v>
      </c>
      <c r="E328" s="16">
        <v>25</v>
      </c>
      <c r="F328" s="1"/>
      <c r="G328" s="1"/>
      <c r="H328" s="1"/>
      <c r="I328" s="1"/>
      <c r="J328" s="1"/>
      <c r="K328" s="1"/>
      <c r="L328" s="1"/>
      <c r="M328" s="1">
        <f t="shared" si="10"/>
        <v>6.86</v>
      </c>
      <c r="N328" s="1">
        <f t="shared" si="11"/>
        <v>0</v>
      </c>
      <c r="O328" s="1"/>
      <c r="P328" s="1"/>
      <c r="Q328" s="1"/>
      <c r="R328" s="1"/>
      <c r="S328" s="1"/>
      <c r="T328" s="1"/>
      <c r="U328" s="1"/>
    </row>
    <row r="329" spans="1:21" ht="15" thickBot="1" x14ac:dyDescent="0.35">
      <c r="A329" s="40"/>
      <c r="B329" s="33"/>
      <c r="C329" s="34"/>
      <c r="D329" s="21" t="s">
        <v>3</v>
      </c>
      <c r="E329" s="18">
        <v>28.2</v>
      </c>
      <c r="F329" s="1"/>
      <c r="G329" s="1"/>
      <c r="H329" s="1"/>
      <c r="I329" s="1"/>
      <c r="J329" s="1"/>
      <c r="K329" s="1"/>
      <c r="L329" s="1"/>
      <c r="M329" s="1">
        <f t="shared" si="10"/>
        <v>6.081560283687943</v>
      </c>
      <c r="N329" s="1">
        <f t="shared" si="11"/>
        <v>0</v>
      </c>
      <c r="O329" s="1"/>
      <c r="P329" s="1"/>
      <c r="Q329" s="1"/>
      <c r="R329" s="1"/>
      <c r="S329" s="1"/>
      <c r="T329" s="1"/>
      <c r="U329" s="1"/>
    </row>
    <row r="330" spans="1:21" x14ac:dyDescent="0.3">
      <c r="A330" s="40"/>
      <c r="B330" s="33" t="s">
        <v>2</v>
      </c>
      <c r="C330" s="34">
        <v>31.5</v>
      </c>
      <c r="D330" s="19" t="s">
        <v>1</v>
      </c>
      <c r="E330" s="14">
        <v>28.2</v>
      </c>
      <c r="F330" s="1"/>
      <c r="G330" s="1"/>
      <c r="H330" s="1"/>
      <c r="I330" s="1"/>
      <c r="J330" s="1"/>
      <c r="K330" s="1"/>
      <c r="L330" s="1"/>
      <c r="M330" s="1">
        <f t="shared" si="10"/>
        <v>6.081560283687943</v>
      </c>
      <c r="N330" s="1">
        <f t="shared" si="11"/>
        <v>0</v>
      </c>
      <c r="O330" s="1"/>
      <c r="P330" s="1"/>
      <c r="Q330" s="1"/>
      <c r="R330" s="1"/>
      <c r="S330" s="1"/>
      <c r="T330" s="1"/>
      <c r="U330" s="1"/>
    </row>
    <row r="331" spans="1:21" x14ac:dyDescent="0.3">
      <c r="A331" s="40"/>
      <c r="B331" s="33"/>
      <c r="C331" s="34"/>
      <c r="D331" s="20" t="s">
        <v>2</v>
      </c>
      <c r="E331" s="16">
        <v>31.5</v>
      </c>
      <c r="F331" s="1"/>
      <c r="G331" s="1"/>
      <c r="H331" s="1"/>
      <c r="I331" s="1"/>
      <c r="J331" s="1"/>
      <c r="K331" s="1"/>
      <c r="L331" s="1"/>
      <c r="M331" s="1">
        <f t="shared" si="10"/>
        <v>5.4444444444444446</v>
      </c>
      <c r="N331" s="1">
        <f t="shared" si="11"/>
        <v>0</v>
      </c>
      <c r="O331" s="1"/>
      <c r="P331" s="1"/>
      <c r="Q331" s="1"/>
      <c r="R331" s="1"/>
      <c r="S331" s="1"/>
      <c r="T331" s="1"/>
      <c r="U331" s="1"/>
    </row>
    <row r="332" spans="1:21" ht="15" thickBot="1" x14ac:dyDescent="0.35">
      <c r="A332" s="40"/>
      <c r="B332" s="33"/>
      <c r="C332" s="34"/>
      <c r="D332" s="21" t="s">
        <v>3</v>
      </c>
      <c r="E332" s="18">
        <v>35.5</v>
      </c>
      <c r="F332" s="1"/>
      <c r="G332" s="1"/>
      <c r="H332" s="1"/>
      <c r="I332" s="1"/>
      <c r="J332" s="1"/>
      <c r="K332" s="1"/>
      <c r="L332" s="1"/>
      <c r="M332" s="1">
        <f t="shared" si="10"/>
        <v>4.830985915492958</v>
      </c>
      <c r="N332" s="1">
        <f t="shared" si="11"/>
        <v>0</v>
      </c>
      <c r="O332" s="1"/>
      <c r="P332" s="1"/>
      <c r="Q332" s="1"/>
      <c r="R332" s="1"/>
      <c r="S332" s="1"/>
      <c r="T332" s="1"/>
      <c r="U332" s="1"/>
    </row>
    <row r="333" spans="1:21" x14ac:dyDescent="0.3">
      <c r="A333" s="40"/>
      <c r="B333" s="33" t="s">
        <v>3</v>
      </c>
      <c r="C333" s="34">
        <v>44</v>
      </c>
      <c r="D333" s="19" t="s">
        <v>1</v>
      </c>
      <c r="E333" s="14">
        <v>35.5</v>
      </c>
      <c r="F333" s="1"/>
      <c r="G333" s="1"/>
      <c r="H333" s="1"/>
      <c r="I333" s="1"/>
      <c r="J333" s="1"/>
      <c r="K333" s="1"/>
      <c r="L333" s="1"/>
      <c r="M333" s="1">
        <f t="shared" si="10"/>
        <v>4.830985915492958</v>
      </c>
      <c r="N333" s="1">
        <f t="shared" si="11"/>
        <v>0</v>
      </c>
      <c r="O333" s="1"/>
      <c r="P333" s="1"/>
      <c r="Q333" s="1"/>
      <c r="R333" s="1"/>
      <c r="S333" s="1"/>
      <c r="T333" s="1"/>
      <c r="U333" s="1"/>
    </row>
    <row r="334" spans="1:21" x14ac:dyDescent="0.3">
      <c r="A334" s="40"/>
      <c r="B334" s="33"/>
      <c r="C334" s="34"/>
      <c r="D334" s="20" t="s">
        <v>2</v>
      </c>
      <c r="E334" s="16">
        <v>40</v>
      </c>
      <c r="F334" s="1"/>
      <c r="G334" s="1"/>
      <c r="H334" s="1"/>
      <c r="I334" s="1"/>
      <c r="J334" s="1"/>
      <c r="K334" s="1"/>
      <c r="L334" s="1"/>
      <c r="M334" s="1">
        <f t="shared" si="10"/>
        <v>4.2874999999999996</v>
      </c>
      <c r="N334" s="1">
        <f t="shared" si="11"/>
        <v>0</v>
      </c>
      <c r="O334" s="1"/>
      <c r="P334" s="1"/>
      <c r="Q334" s="1"/>
      <c r="R334" s="1"/>
      <c r="S334" s="1"/>
      <c r="T334" s="1"/>
      <c r="U334" s="1"/>
    </row>
    <row r="335" spans="1:21" ht="15" thickBot="1" x14ac:dyDescent="0.35">
      <c r="A335" s="40"/>
      <c r="B335" s="35"/>
      <c r="C335" s="36"/>
      <c r="D335" s="21" t="s">
        <v>3</v>
      </c>
      <c r="E335" s="18">
        <v>44.7</v>
      </c>
      <c r="F335" s="1"/>
      <c r="G335" s="1"/>
      <c r="H335" s="1"/>
      <c r="I335" s="1"/>
      <c r="J335" s="1"/>
      <c r="K335" s="1"/>
      <c r="L335" s="1"/>
      <c r="M335" s="1">
        <f t="shared" si="10"/>
        <v>3.8366890380313197</v>
      </c>
      <c r="N335" s="1">
        <f t="shared" si="11"/>
        <v>0</v>
      </c>
      <c r="O335" s="1"/>
      <c r="P335" s="1"/>
      <c r="Q335" s="1"/>
      <c r="R335" s="1"/>
      <c r="S335" s="1"/>
      <c r="T335" s="1"/>
      <c r="U335" s="1"/>
    </row>
    <row r="336" spans="1:21" x14ac:dyDescent="0.3">
      <c r="A336" s="40"/>
      <c r="B336" s="37" t="s">
        <v>1</v>
      </c>
      <c r="C336" s="38">
        <v>44</v>
      </c>
      <c r="D336" s="19" t="s">
        <v>1</v>
      </c>
      <c r="E336" s="14">
        <v>44.7</v>
      </c>
      <c r="F336" s="1"/>
      <c r="G336" s="1"/>
      <c r="H336" s="1"/>
      <c r="I336" s="1"/>
      <c r="J336" s="1"/>
      <c r="K336" s="1"/>
      <c r="L336" s="1"/>
      <c r="M336" s="1">
        <f t="shared" si="10"/>
        <v>3.8366890380313197</v>
      </c>
      <c r="N336" s="1">
        <f t="shared" si="11"/>
        <v>0</v>
      </c>
      <c r="O336" s="1"/>
      <c r="P336" s="1"/>
      <c r="Q336" s="1"/>
      <c r="R336" s="1"/>
      <c r="S336" s="1"/>
      <c r="T336" s="1"/>
      <c r="U336" s="1"/>
    </row>
    <row r="337" spans="1:21" x14ac:dyDescent="0.3">
      <c r="A337" s="40"/>
      <c r="B337" s="33"/>
      <c r="C337" s="34"/>
      <c r="D337" s="20" t="s">
        <v>2</v>
      </c>
      <c r="E337" s="16">
        <v>50</v>
      </c>
      <c r="F337" s="1"/>
      <c r="G337" s="1"/>
      <c r="H337" s="1"/>
      <c r="I337" s="1"/>
      <c r="J337" s="1"/>
      <c r="K337" s="1"/>
      <c r="L337" s="1"/>
      <c r="M337" s="1">
        <f t="shared" si="10"/>
        <v>3.43</v>
      </c>
      <c r="N337" s="1">
        <f t="shared" si="11"/>
        <v>0</v>
      </c>
      <c r="O337" s="1"/>
      <c r="P337" s="1"/>
      <c r="Q337" s="1"/>
      <c r="R337" s="1"/>
      <c r="S337" s="1"/>
      <c r="T337" s="1"/>
      <c r="U337" s="1"/>
    </row>
    <row r="338" spans="1:21" ht="15" thickBot="1" x14ac:dyDescent="0.35">
      <c r="A338" s="40"/>
      <c r="B338" s="33"/>
      <c r="C338" s="34"/>
      <c r="D338" s="21" t="s">
        <v>3</v>
      </c>
      <c r="E338" s="18">
        <v>56.2</v>
      </c>
      <c r="F338" s="1"/>
      <c r="G338" s="1"/>
      <c r="H338" s="1"/>
      <c r="I338" s="1"/>
      <c r="J338" s="1"/>
      <c r="K338" s="1"/>
      <c r="L338" s="1"/>
      <c r="M338" s="1">
        <f t="shared" si="10"/>
        <v>3.0516014234875444</v>
      </c>
      <c r="N338" s="1">
        <f t="shared" si="11"/>
        <v>0</v>
      </c>
      <c r="O338" s="1"/>
      <c r="P338" s="1"/>
      <c r="Q338" s="1"/>
      <c r="R338" s="1"/>
      <c r="S338" s="1"/>
      <c r="T338" s="1"/>
      <c r="U338" s="1"/>
    </row>
    <row r="339" spans="1:21" x14ac:dyDescent="0.3">
      <c r="A339" s="40"/>
      <c r="B339" s="33" t="s">
        <v>2</v>
      </c>
      <c r="C339" s="34">
        <v>63</v>
      </c>
      <c r="D339" s="19" t="s">
        <v>1</v>
      </c>
      <c r="E339" s="14">
        <v>56.2</v>
      </c>
      <c r="F339" s="1"/>
      <c r="G339" s="1"/>
      <c r="H339" s="1"/>
      <c r="I339" s="1"/>
      <c r="J339" s="1"/>
      <c r="K339" s="1"/>
      <c r="L339" s="1"/>
      <c r="M339" s="1">
        <f t="shared" si="10"/>
        <v>3.0516014234875444</v>
      </c>
      <c r="N339" s="1">
        <f t="shared" si="11"/>
        <v>0</v>
      </c>
      <c r="O339" s="1"/>
      <c r="P339" s="1"/>
      <c r="Q339" s="1"/>
      <c r="R339" s="1"/>
      <c r="S339" s="1"/>
      <c r="T339" s="1"/>
      <c r="U339" s="1"/>
    </row>
    <row r="340" spans="1:21" x14ac:dyDescent="0.3">
      <c r="A340" s="40"/>
      <c r="B340" s="33"/>
      <c r="C340" s="34"/>
      <c r="D340" s="20" t="s">
        <v>2</v>
      </c>
      <c r="E340" s="16">
        <v>63</v>
      </c>
      <c r="F340" s="1"/>
      <c r="G340" s="1"/>
      <c r="H340" s="1"/>
      <c r="I340" s="1"/>
      <c r="J340" s="1"/>
      <c r="K340" s="1"/>
      <c r="L340" s="1"/>
      <c r="M340" s="1">
        <f t="shared" si="10"/>
        <v>2.7222222222222223</v>
      </c>
      <c r="N340" s="1">
        <f t="shared" si="11"/>
        <v>0</v>
      </c>
      <c r="O340" s="1"/>
      <c r="P340" s="1"/>
      <c r="Q340" s="1"/>
      <c r="R340" s="1"/>
      <c r="S340" s="1"/>
      <c r="T340" s="1"/>
      <c r="U340" s="1"/>
    </row>
    <row r="341" spans="1:21" ht="15" thickBot="1" x14ac:dyDescent="0.35">
      <c r="A341" s="40"/>
      <c r="B341" s="33"/>
      <c r="C341" s="34"/>
      <c r="D341" s="21" t="s">
        <v>3</v>
      </c>
      <c r="E341" s="18">
        <v>70.8</v>
      </c>
      <c r="F341" s="1"/>
      <c r="G341" s="1"/>
      <c r="H341" s="1"/>
      <c r="I341" s="1"/>
      <c r="J341" s="1"/>
      <c r="K341" s="1"/>
      <c r="L341" s="1"/>
      <c r="M341" s="1">
        <f t="shared" si="10"/>
        <v>2.4223163841807911</v>
      </c>
      <c r="N341" s="1">
        <f t="shared" si="11"/>
        <v>0</v>
      </c>
      <c r="O341" s="1"/>
      <c r="P341" s="1"/>
      <c r="Q341" s="1"/>
      <c r="R341" s="1"/>
      <c r="S341" s="1"/>
      <c r="T341" s="1"/>
      <c r="U341" s="1"/>
    </row>
    <row r="342" spans="1:21" x14ac:dyDescent="0.3">
      <c r="A342" s="40"/>
      <c r="B342" s="33" t="s">
        <v>3</v>
      </c>
      <c r="C342" s="34">
        <v>88</v>
      </c>
      <c r="D342" s="19" t="s">
        <v>1</v>
      </c>
      <c r="E342" s="14">
        <v>70.8</v>
      </c>
      <c r="F342" s="1"/>
      <c r="G342" s="1"/>
      <c r="H342" s="1"/>
      <c r="I342" s="1"/>
      <c r="J342" s="1"/>
      <c r="K342" s="1"/>
      <c r="L342" s="1"/>
      <c r="M342" s="1">
        <f t="shared" si="10"/>
        <v>2.4223163841807911</v>
      </c>
      <c r="N342" s="1">
        <f t="shared" si="11"/>
        <v>0</v>
      </c>
      <c r="O342" s="1"/>
      <c r="P342" s="1"/>
      <c r="Q342" s="1"/>
      <c r="R342" s="1"/>
      <c r="S342" s="1"/>
      <c r="T342" s="1"/>
      <c r="U342" s="1"/>
    </row>
    <row r="343" spans="1:21" x14ac:dyDescent="0.3">
      <c r="A343" s="40"/>
      <c r="B343" s="33"/>
      <c r="C343" s="34"/>
      <c r="D343" s="20" t="s">
        <v>2</v>
      </c>
      <c r="E343" s="16">
        <v>80</v>
      </c>
      <c r="F343" s="1"/>
      <c r="G343" s="1"/>
      <c r="H343" s="1"/>
      <c r="I343" s="1"/>
      <c r="J343" s="1"/>
      <c r="K343" s="1"/>
      <c r="L343" s="1"/>
      <c r="M343" s="1">
        <f t="shared" si="10"/>
        <v>2.1437499999999998</v>
      </c>
      <c r="N343" s="1">
        <f t="shared" si="11"/>
        <v>0</v>
      </c>
      <c r="O343" s="1"/>
      <c r="P343" s="1"/>
      <c r="Q343" s="1"/>
      <c r="R343" s="1"/>
      <c r="S343" s="1"/>
      <c r="T343" s="1"/>
      <c r="U343" s="1"/>
    </row>
    <row r="344" spans="1:21" ht="15" thickBot="1" x14ac:dyDescent="0.35">
      <c r="A344" s="40"/>
      <c r="B344" s="35"/>
      <c r="C344" s="36"/>
      <c r="D344" s="21" t="s">
        <v>3</v>
      </c>
      <c r="E344" s="18">
        <v>89.1</v>
      </c>
      <c r="F344" s="1"/>
      <c r="G344" s="1"/>
      <c r="H344" s="1"/>
      <c r="I344" s="1"/>
      <c r="J344" s="1"/>
      <c r="K344" s="1"/>
      <c r="L344" s="1"/>
      <c r="M344" s="1">
        <f t="shared" si="10"/>
        <v>1.9248035914702584</v>
      </c>
      <c r="N344" s="1">
        <f t="shared" si="11"/>
        <v>0</v>
      </c>
      <c r="O344" s="1"/>
      <c r="P344" s="1"/>
      <c r="Q344" s="1"/>
      <c r="R344" s="1"/>
      <c r="S344" s="1"/>
      <c r="T344" s="1"/>
      <c r="U344" s="1"/>
    </row>
    <row r="345" spans="1:21" x14ac:dyDescent="0.3">
      <c r="A345" s="40"/>
      <c r="B345" s="37" t="s">
        <v>1</v>
      </c>
      <c r="C345" s="38">
        <v>88</v>
      </c>
      <c r="D345" s="19" t="s">
        <v>1</v>
      </c>
      <c r="E345" s="14">
        <v>89.1</v>
      </c>
      <c r="F345" s="1"/>
      <c r="G345" s="1"/>
      <c r="H345" s="1"/>
      <c r="I345" s="1"/>
      <c r="J345" s="1"/>
      <c r="K345" s="1"/>
      <c r="L345" s="1"/>
      <c r="M345" s="1">
        <f t="shared" si="10"/>
        <v>1.9248035914702584</v>
      </c>
      <c r="N345" s="1">
        <f t="shared" si="11"/>
        <v>0</v>
      </c>
      <c r="O345" s="1"/>
      <c r="P345" s="1"/>
      <c r="Q345" s="1"/>
      <c r="R345" s="1"/>
      <c r="S345" s="1"/>
      <c r="T345" s="1"/>
      <c r="U345" s="1"/>
    </row>
    <row r="346" spans="1:21" x14ac:dyDescent="0.3">
      <c r="A346" s="40"/>
      <c r="B346" s="33"/>
      <c r="C346" s="34"/>
      <c r="D346" s="20" t="s">
        <v>2</v>
      </c>
      <c r="E346" s="16">
        <v>100</v>
      </c>
      <c r="F346" s="1"/>
      <c r="G346" s="1"/>
      <c r="H346" s="1"/>
      <c r="I346" s="1"/>
      <c r="J346" s="1"/>
      <c r="K346" s="1"/>
      <c r="L346" s="1"/>
      <c r="M346" s="1">
        <f t="shared" si="10"/>
        <v>1.7150000000000001</v>
      </c>
      <c r="N346" s="1">
        <f t="shared" si="11"/>
        <v>0</v>
      </c>
      <c r="O346" s="1"/>
      <c r="P346" s="1"/>
      <c r="Q346" s="1"/>
      <c r="R346" s="1"/>
      <c r="S346" s="1"/>
      <c r="T346" s="1"/>
      <c r="U346" s="1"/>
    </row>
    <row r="347" spans="1:21" ht="15" thickBot="1" x14ac:dyDescent="0.35">
      <c r="A347" s="40"/>
      <c r="B347" s="33"/>
      <c r="C347" s="34"/>
      <c r="D347" s="21" t="s">
        <v>3</v>
      </c>
      <c r="E347" s="18">
        <v>112</v>
      </c>
      <c r="F347" s="1"/>
      <c r="G347" s="1"/>
      <c r="H347" s="1"/>
      <c r="I347" s="1"/>
      <c r="J347" s="1"/>
      <c r="K347" s="1"/>
      <c r="L347" s="1"/>
      <c r="M347" s="1">
        <f t="shared" si="10"/>
        <v>1.53125</v>
      </c>
      <c r="N347" s="1">
        <f t="shared" si="11"/>
        <v>0</v>
      </c>
      <c r="O347" s="1"/>
      <c r="P347" s="1"/>
      <c r="Q347" s="1"/>
      <c r="R347" s="1"/>
      <c r="S347" s="1"/>
      <c r="T347" s="1"/>
      <c r="U347" s="1"/>
    </row>
    <row r="348" spans="1:21" x14ac:dyDescent="0.3">
      <c r="A348" s="40"/>
      <c r="B348" s="33" t="s">
        <v>2</v>
      </c>
      <c r="C348" s="34">
        <v>125</v>
      </c>
      <c r="D348" s="19" t="s">
        <v>1</v>
      </c>
      <c r="E348" s="14">
        <v>112</v>
      </c>
      <c r="F348" s="1"/>
      <c r="G348" s="1"/>
      <c r="H348" s="1"/>
      <c r="I348" s="1"/>
      <c r="J348" s="1"/>
      <c r="K348" s="1"/>
      <c r="L348" s="1"/>
      <c r="M348" s="1">
        <f t="shared" si="10"/>
        <v>1.53125</v>
      </c>
      <c r="N348" s="1">
        <f t="shared" si="11"/>
        <v>0</v>
      </c>
      <c r="O348" s="1"/>
      <c r="P348" s="1"/>
      <c r="Q348" s="1"/>
      <c r="R348" s="1"/>
      <c r="S348" s="1"/>
      <c r="T348" s="1"/>
      <c r="U348" s="1"/>
    </row>
    <row r="349" spans="1:21" x14ac:dyDescent="0.3">
      <c r="A349" s="40"/>
      <c r="B349" s="33"/>
      <c r="C349" s="34"/>
      <c r="D349" s="20" t="s">
        <v>2</v>
      </c>
      <c r="E349" s="16">
        <v>125</v>
      </c>
      <c r="F349" s="1"/>
      <c r="G349" s="1"/>
      <c r="H349" s="1"/>
      <c r="I349" s="1"/>
      <c r="J349" s="1"/>
      <c r="K349" s="1"/>
      <c r="L349" s="1"/>
      <c r="M349" s="1">
        <f t="shared" si="10"/>
        <v>1.3720000000000001</v>
      </c>
      <c r="N349" s="1">
        <f t="shared" si="11"/>
        <v>0</v>
      </c>
      <c r="O349" s="1"/>
      <c r="P349" s="1"/>
      <c r="Q349" s="1"/>
      <c r="R349" s="1"/>
      <c r="S349" s="1"/>
      <c r="T349" s="1"/>
      <c r="U349" s="1"/>
    </row>
    <row r="350" spans="1:21" ht="15" thickBot="1" x14ac:dyDescent="0.35">
      <c r="A350" s="40"/>
      <c r="B350" s="33"/>
      <c r="C350" s="34"/>
      <c r="D350" s="21" t="s">
        <v>3</v>
      </c>
      <c r="E350" s="18">
        <v>141</v>
      </c>
      <c r="F350" s="1"/>
      <c r="G350" s="1"/>
      <c r="H350" s="1"/>
      <c r="I350" s="1"/>
      <c r="J350" s="1"/>
      <c r="K350" s="1"/>
      <c r="L350" s="1"/>
      <c r="M350" s="1">
        <f t="shared" si="10"/>
        <v>1.2163120567375887</v>
      </c>
      <c r="N350" s="1">
        <f t="shared" si="11"/>
        <v>0</v>
      </c>
      <c r="O350" s="1"/>
      <c r="P350" s="1"/>
      <c r="Q350" s="1"/>
      <c r="R350" s="1"/>
      <c r="S350" s="1"/>
      <c r="T350" s="1"/>
      <c r="U350" s="1"/>
    </row>
    <row r="351" spans="1:21" x14ac:dyDescent="0.3">
      <c r="A351" s="40"/>
      <c r="B351" s="33" t="s">
        <v>3</v>
      </c>
      <c r="C351" s="34">
        <v>177</v>
      </c>
      <c r="D351" s="19" t="s">
        <v>1</v>
      </c>
      <c r="E351" s="14">
        <v>141</v>
      </c>
      <c r="F351" s="1"/>
      <c r="G351" s="1"/>
      <c r="H351" s="1"/>
      <c r="I351" s="1"/>
      <c r="J351" s="1"/>
      <c r="K351" s="1"/>
      <c r="L351" s="1"/>
      <c r="M351" s="1">
        <f t="shared" si="10"/>
        <v>1.2163120567375887</v>
      </c>
      <c r="N351" s="1">
        <f t="shared" si="11"/>
        <v>0</v>
      </c>
      <c r="O351" s="1"/>
      <c r="P351" s="1"/>
      <c r="Q351" s="1"/>
      <c r="R351" s="1"/>
      <c r="S351" s="1"/>
      <c r="T351" s="1"/>
      <c r="U351" s="1"/>
    </row>
    <row r="352" spans="1:21" x14ac:dyDescent="0.3">
      <c r="A352" s="40"/>
      <c r="B352" s="33"/>
      <c r="C352" s="34"/>
      <c r="D352" s="20" t="s">
        <v>2</v>
      </c>
      <c r="E352" s="16">
        <v>160</v>
      </c>
      <c r="F352" s="1"/>
      <c r="G352" s="1"/>
      <c r="H352" s="1"/>
      <c r="I352" s="1"/>
      <c r="J352" s="1"/>
      <c r="K352" s="1"/>
      <c r="L352" s="1"/>
      <c r="M352" s="1">
        <f t="shared" si="10"/>
        <v>1.0718749999999999</v>
      </c>
      <c r="N352" s="1">
        <f t="shared" si="11"/>
        <v>0</v>
      </c>
      <c r="O352" s="1"/>
      <c r="P352" s="1"/>
      <c r="Q352" s="1"/>
      <c r="R352" s="1"/>
      <c r="S352" s="1"/>
      <c r="T352" s="1"/>
      <c r="U352" s="1"/>
    </row>
    <row r="353" spans="1:21" ht="15" thickBot="1" x14ac:dyDescent="0.35">
      <c r="A353" s="40"/>
      <c r="B353" s="35"/>
      <c r="C353" s="36"/>
      <c r="D353" s="21" t="s">
        <v>3</v>
      </c>
      <c r="E353" s="18">
        <v>178</v>
      </c>
      <c r="F353" s="1"/>
      <c r="G353" s="1"/>
      <c r="H353" s="1"/>
      <c r="I353" s="1"/>
      <c r="J353" s="1"/>
      <c r="K353" s="1"/>
      <c r="L353" s="1"/>
      <c r="M353" s="1">
        <f t="shared" si="10"/>
        <v>0.9634831460674157</v>
      </c>
      <c r="N353" s="1">
        <f t="shared" si="11"/>
        <v>0</v>
      </c>
      <c r="O353" s="1"/>
      <c r="P353" s="1"/>
      <c r="Q353" s="1"/>
      <c r="R353" s="1"/>
      <c r="S353" s="1"/>
      <c r="T353" s="1"/>
      <c r="U353" s="1"/>
    </row>
    <row r="354" spans="1:21" x14ac:dyDescent="0.3">
      <c r="A354" s="40"/>
      <c r="B354" s="37" t="s">
        <v>1</v>
      </c>
      <c r="C354" s="38">
        <v>177</v>
      </c>
      <c r="D354" s="19" t="s">
        <v>1</v>
      </c>
      <c r="E354" s="14">
        <v>178</v>
      </c>
      <c r="F354" s="1"/>
      <c r="G354" s="1"/>
      <c r="H354" s="1"/>
      <c r="I354" s="1"/>
      <c r="J354" s="1"/>
      <c r="K354" s="1"/>
      <c r="L354" s="1"/>
      <c r="M354" s="1">
        <f t="shared" si="10"/>
        <v>0.9634831460674157</v>
      </c>
      <c r="N354" s="1">
        <f t="shared" si="11"/>
        <v>0</v>
      </c>
      <c r="O354" s="1"/>
      <c r="P354" s="1"/>
      <c r="Q354" s="1"/>
      <c r="R354" s="1"/>
      <c r="S354" s="1"/>
      <c r="T354" s="1"/>
      <c r="U354" s="1"/>
    </row>
    <row r="355" spans="1:21" x14ac:dyDescent="0.3">
      <c r="A355" s="40"/>
      <c r="B355" s="33"/>
      <c r="C355" s="34"/>
      <c r="D355" s="20" t="s">
        <v>2</v>
      </c>
      <c r="E355" s="16">
        <v>200</v>
      </c>
      <c r="F355" s="1"/>
      <c r="G355" s="1"/>
      <c r="H355" s="1"/>
      <c r="I355" s="1"/>
      <c r="J355" s="1"/>
      <c r="K355" s="1"/>
      <c r="L355" s="1"/>
      <c r="M355" s="1">
        <f t="shared" si="10"/>
        <v>0.85750000000000004</v>
      </c>
      <c r="N355" s="1">
        <f t="shared" si="11"/>
        <v>0</v>
      </c>
      <c r="O355" s="1"/>
      <c r="P355" s="1"/>
      <c r="Q355" s="1"/>
      <c r="R355" s="1"/>
      <c r="S355" s="1"/>
      <c r="T355" s="1"/>
      <c r="U355" s="1"/>
    </row>
    <row r="356" spans="1:21" ht="15" thickBot="1" x14ac:dyDescent="0.35">
      <c r="A356" s="40"/>
      <c r="B356" s="33"/>
      <c r="C356" s="34"/>
      <c r="D356" s="21" t="s">
        <v>3</v>
      </c>
      <c r="E356" s="18">
        <v>224</v>
      </c>
      <c r="F356" s="1"/>
      <c r="G356" s="1"/>
      <c r="H356" s="1"/>
      <c r="I356" s="1"/>
      <c r="J356" s="1"/>
      <c r="K356" s="1"/>
      <c r="L356" s="1"/>
      <c r="M356" s="1">
        <f t="shared" si="10"/>
        <v>0.765625</v>
      </c>
      <c r="N356" s="1">
        <f t="shared" si="11"/>
        <v>0</v>
      </c>
      <c r="O356" s="1"/>
      <c r="P356" s="1"/>
      <c r="Q356" s="1"/>
      <c r="R356" s="1"/>
      <c r="S356" s="1"/>
      <c r="T356" s="1"/>
      <c r="U356" s="1"/>
    </row>
    <row r="357" spans="1:21" x14ac:dyDescent="0.3">
      <c r="A357" s="40"/>
      <c r="B357" s="33" t="s">
        <v>2</v>
      </c>
      <c r="C357" s="34">
        <v>250</v>
      </c>
      <c r="D357" s="19" t="s">
        <v>1</v>
      </c>
      <c r="E357" s="14">
        <v>224</v>
      </c>
      <c r="F357" s="1"/>
      <c r="G357" s="1"/>
      <c r="H357" s="1"/>
      <c r="I357" s="1"/>
      <c r="J357" s="1"/>
      <c r="K357" s="1"/>
      <c r="L357" s="1"/>
      <c r="M357" s="1">
        <f t="shared" si="10"/>
        <v>0.765625</v>
      </c>
      <c r="N357" s="1">
        <f t="shared" si="11"/>
        <v>0</v>
      </c>
      <c r="O357" s="1"/>
      <c r="P357" s="1"/>
      <c r="Q357" s="1"/>
      <c r="R357" s="1"/>
      <c r="S357" s="1"/>
      <c r="T357" s="1"/>
      <c r="U357" s="1"/>
    </row>
    <row r="358" spans="1:21" x14ac:dyDescent="0.3">
      <c r="A358" s="40"/>
      <c r="B358" s="33"/>
      <c r="C358" s="34"/>
      <c r="D358" s="20" t="s">
        <v>2</v>
      </c>
      <c r="E358" s="16">
        <v>250</v>
      </c>
      <c r="F358" s="1"/>
      <c r="G358" s="1"/>
      <c r="H358" s="1"/>
      <c r="I358" s="1"/>
      <c r="J358" s="1"/>
      <c r="K358" s="1"/>
      <c r="L358" s="1"/>
      <c r="M358" s="1">
        <f t="shared" si="10"/>
        <v>0.68600000000000005</v>
      </c>
      <c r="N358" s="1">
        <f t="shared" si="11"/>
        <v>0</v>
      </c>
      <c r="O358" s="1"/>
      <c r="P358" s="1"/>
      <c r="Q358" s="1"/>
      <c r="R358" s="1"/>
      <c r="S358" s="1"/>
      <c r="T358" s="1"/>
      <c r="U358" s="1"/>
    </row>
    <row r="359" spans="1:21" ht="15" thickBot="1" x14ac:dyDescent="0.35">
      <c r="A359" s="40"/>
      <c r="B359" s="33"/>
      <c r="C359" s="34"/>
      <c r="D359" s="21" t="s">
        <v>3</v>
      </c>
      <c r="E359" s="18">
        <v>282</v>
      </c>
      <c r="F359" s="1"/>
      <c r="G359" s="1"/>
      <c r="H359" s="1"/>
      <c r="I359" s="1"/>
      <c r="J359" s="1"/>
      <c r="K359" s="1"/>
      <c r="L359" s="1"/>
      <c r="M359" s="1">
        <f t="shared" si="10"/>
        <v>0.60815602836879434</v>
      </c>
      <c r="N359" s="1">
        <f t="shared" si="11"/>
        <v>0</v>
      </c>
      <c r="O359" s="1"/>
      <c r="P359" s="1"/>
      <c r="Q359" s="1"/>
      <c r="R359" s="1"/>
      <c r="S359" s="1"/>
      <c r="T359" s="1"/>
      <c r="U359" s="1"/>
    </row>
    <row r="360" spans="1:21" x14ac:dyDescent="0.3">
      <c r="A360" s="40"/>
      <c r="B360" s="33" t="s">
        <v>3</v>
      </c>
      <c r="C360" s="34">
        <v>355</v>
      </c>
      <c r="D360" s="19" t="s">
        <v>1</v>
      </c>
      <c r="E360" s="14">
        <v>282</v>
      </c>
      <c r="F360" s="1"/>
      <c r="G360" s="1"/>
      <c r="H360" s="1"/>
      <c r="I360" s="1"/>
      <c r="J360" s="1"/>
      <c r="K360" s="1"/>
      <c r="L360" s="1"/>
      <c r="M360" s="1">
        <f t="shared" si="10"/>
        <v>0.60815602836879434</v>
      </c>
      <c r="N360" s="1">
        <f t="shared" si="11"/>
        <v>0</v>
      </c>
      <c r="O360" s="1"/>
      <c r="P360" s="1"/>
      <c r="Q360" s="1"/>
      <c r="R360" s="1"/>
      <c r="S360" s="1"/>
      <c r="T360" s="1"/>
      <c r="U360" s="1"/>
    </row>
    <row r="361" spans="1:21" x14ac:dyDescent="0.3">
      <c r="A361" s="40"/>
      <c r="B361" s="33"/>
      <c r="C361" s="34"/>
      <c r="D361" s="20" t="s">
        <v>2</v>
      </c>
      <c r="E361" s="16">
        <v>315</v>
      </c>
      <c r="F361" s="1"/>
      <c r="G361" s="1"/>
      <c r="H361" s="1"/>
      <c r="I361" s="1"/>
      <c r="J361" s="1"/>
      <c r="K361" s="1"/>
      <c r="L361" s="1"/>
      <c r="M361" s="1">
        <f t="shared" si="10"/>
        <v>0.5444444444444444</v>
      </c>
      <c r="N361" s="1">
        <f t="shared" si="11"/>
        <v>0</v>
      </c>
      <c r="O361" s="1"/>
      <c r="P361" s="1"/>
      <c r="Q361" s="1"/>
      <c r="R361" s="1"/>
      <c r="S361" s="1"/>
      <c r="T361" s="1"/>
      <c r="U361" s="1"/>
    </row>
    <row r="362" spans="1:21" ht="15" thickBot="1" x14ac:dyDescent="0.35">
      <c r="A362" s="40"/>
      <c r="B362" s="35"/>
      <c r="C362" s="36"/>
      <c r="D362" s="21" t="s">
        <v>3</v>
      </c>
      <c r="E362" s="18">
        <v>355</v>
      </c>
      <c r="F362" s="1"/>
      <c r="G362" s="1"/>
      <c r="H362" s="1"/>
      <c r="I362" s="1"/>
      <c r="J362" s="1"/>
      <c r="K362" s="1"/>
      <c r="L362" s="1"/>
      <c r="M362" s="1">
        <f t="shared" si="10"/>
        <v>0.4830985915492958</v>
      </c>
      <c r="N362" s="1">
        <f t="shared" si="11"/>
        <v>0</v>
      </c>
      <c r="O362" s="1"/>
      <c r="P362" s="1"/>
      <c r="Q362" s="1"/>
      <c r="R362" s="1"/>
      <c r="S362" s="1"/>
      <c r="T362" s="1"/>
      <c r="U362" s="1"/>
    </row>
    <row r="363" spans="1:21" x14ac:dyDescent="0.3">
      <c r="A363" s="40"/>
      <c r="B363" s="37" t="s">
        <v>1</v>
      </c>
      <c r="C363" s="38">
        <v>355</v>
      </c>
      <c r="D363" s="19" t="s">
        <v>1</v>
      </c>
      <c r="E363" s="14">
        <v>355</v>
      </c>
      <c r="F363" s="1"/>
      <c r="G363" s="1"/>
      <c r="H363" s="1"/>
      <c r="I363" s="1"/>
      <c r="J363" s="1"/>
      <c r="K363" s="1"/>
      <c r="L363" s="1"/>
      <c r="M363" s="1">
        <f t="shared" si="10"/>
        <v>0.4830985915492958</v>
      </c>
      <c r="N363" s="1">
        <f t="shared" si="11"/>
        <v>0</v>
      </c>
      <c r="O363" s="1"/>
      <c r="P363" s="1"/>
      <c r="Q363" s="1"/>
      <c r="R363" s="1"/>
      <c r="S363" s="1"/>
      <c r="T363" s="1"/>
      <c r="U363" s="1"/>
    </row>
    <row r="364" spans="1:21" x14ac:dyDescent="0.3">
      <c r="A364" s="40"/>
      <c r="B364" s="33"/>
      <c r="C364" s="34"/>
      <c r="D364" s="20" t="s">
        <v>2</v>
      </c>
      <c r="E364" s="16">
        <v>400</v>
      </c>
      <c r="F364" s="1"/>
      <c r="G364" s="1"/>
      <c r="H364" s="1"/>
      <c r="I364" s="1"/>
      <c r="J364" s="1"/>
      <c r="K364" s="1"/>
      <c r="L364" s="1"/>
      <c r="M364" s="1">
        <f t="shared" si="10"/>
        <v>0.42875000000000002</v>
      </c>
      <c r="N364" s="1">
        <f t="shared" si="11"/>
        <v>0</v>
      </c>
      <c r="O364" s="1"/>
      <c r="P364" s="1"/>
      <c r="Q364" s="1"/>
      <c r="R364" s="1"/>
      <c r="S364" s="1"/>
      <c r="T364" s="1"/>
      <c r="U364" s="1"/>
    </row>
    <row r="365" spans="1:21" ht="15" thickBot="1" x14ac:dyDescent="0.35">
      <c r="A365" s="40"/>
      <c r="B365" s="33"/>
      <c r="C365" s="34"/>
      <c r="D365" s="21" t="s">
        <v>3</v>
      </c>
      <c r="E365" s="18">
        <v>447</v>
      </c>
      <c r="F365" s="1"/>
      <c r="G365" s="1"/>
      <c r="H365" s="1"/>
      <c r="I365" s="1"/>
      <c r="J365" s="1"/>
      <c r="K365" s="1"/>
      <c r="L365" s="1"/>
      <c r="M365" s="1">
        <f t="shared" si="10"/>
        <v>0.38366890380313201</v>
      </c>
      <c r="N365" s="1">
        <f t="shared" si="11"/>
        <v>0</v>
      </c>
      <c r="O365" s="1"/>
      <c r="P365" s="1"/>
      <c r="Q365" s="1"/>
      <c r="R365" s="1"/>
      <c r="S365" s="1"/>
      <c r="T365" s="1"/>
      <c r="U365" s="1"/>
    </row>
    <row r="366" spans="1:21" x14ac:dyDescent="0.3">
      <c r="A366" s="40"/>
      <c r="B366" s="33" t="s">
        <v>2</v>
      </c>
      <c r="C366" s="34">
        <v>500</v>
      </c>
      <c r="D366" s="19" t="s">
        <v>1</v>
      </c>
      <c r="E366" s="14">
        <v>447</v>
      </c>
      <c r="F366" s="1"/>
      <c r="G366" s="1"/>
      <c r="H366" s="1"/>
      <c r="I366" s="1"/>
      <c r="J366" s="1"/>
      <c r="K366" s="1"/>
      <c r="L366" s="1"/>
      <c r="M366" s="1">
        <f t="shared" si="10"/>
        <v>0.38366890380313201</v>
      </c>
      <c r="N366" s="1">
        <f t="shared" si="11"/>
        <v>0</v>
      </c>
      <c r="O366" s="1"/>
      <c r="P366" s="1"/>
      <c r="Q366" s="1"/>
      <c r="R366" s="1"/>
      <c r="S366" s="1"/>
      <c r="T366" s="1"/>
      <c r="U366" s="1"/>
    </row>
    <row r="367" spans="1:21" x14ac:dyDescent="0.3">
      <c r="A367" s="40"/>
      <c r="B367" s="33"/>
      <c r="C367" s="34"/>
      <c r="D367" s="20" t="s">
        <v>2</v>
      </c>
      <c r="E367" s="16">
        <v>500</v>
      </c>
      <c r="F367" s="1"/>
      <c r="G367" s="1"/>
      <c r="H367" s="1"/>
      <c r="I367" s="1"/>
      <c r="J367" s="1"/>
      <c r="K367" s="1"/>
      <c r="L367" s="1"/>
      <c r="M367" s="1">
        <f t="shared" si="10"/>
        <v>0.34300000000000003</v>
      </c>
      <c r="N367" s="1">
        <f t="shared" si="11"/>
        <v>0</v>
      </c>
      <c r="O367" s="1"/>
      <c r="P367" s="1"/>
      <c r="Q367" s="1"/>
      <c r="R367" s="1"/>
      <c r="S367" s="1"/>
      <c r="T367" s="1"/>
      <c r="U367" s="1"/>
    </row>
    <row r="368" spans="1:21" ht="15" thickBot="1" x14ac:dyDescent="0.35">
      <c r="A368" s="40"/>
      <c r="B368" s="33"/>
      <c r="C368" s="34"/>
      <c r="D368" s="21" t="s">
        <v>3</v>
      </c>
      <c r="E368" s="18">
        <v>562</v>
      </c>
      <c r="F368" s="1"/>
      <c r="G368" s="1"/>
      <c r="H368" s="1"/>
      <c r="I368" s="1"/>
      <c r="J368" s="1"/>
      <c r="K368" s="1"/>
      <c r="L368" s="1"/>
      <c r="M368" s="1">
        <f t="shared" si="10"/>
        <v>0.30516014234875444</v>
      </c>
      <c r="N368" s="1">
        <f t="shared" si="11"/>
        <v>0</v>
      </c>
      <c r="O368" s="1"/>
      <c r="P368" s="1"/>
      <c r="Q368" s="1"/>
      <c r="R368" s="1"/>
      <c r="S368" s="1"/>
      <c r="T368" s="1"/>
      <c r="U368" s="1"/>
    </row>
    <row r="369" spans="1:21" x14ac:dyDescent="0.3">
      <c r="A369" s="40"/>
      <c r="B369" s="33" t="s">
        <v>3</v>
      </c>
      <c r="C369" s="34">
        <v>710</v>
      </c>
      <c r="D369" s="19" t="s">
        <v>1</v>
      </c>
      <c r="E369" s="14">
        <v>562</v>
      </c>
      <c r="F369" s="1"/>
      <c r="G369" s="1"/>
      <c r="H369" s="1"/>
      <c r="I369" s="1"/>
      <c r="J369" s="1"/>
      <c r="K369" s="1"/>
      <c r="L369" s="1"/>
      <c r="M369" s="1">
        <f t="shared" si="10"/>
        <v>0.30516014234875444</v>
      </c>
      <c r="N369" s="1">
        <f t="shared" si="11"/>
        <v>0</v>
      </c>
      <c r="O369" s="1"/>
      <c r="P369" s="1"/>
      <c r="Q369" s="1"/>
      <c r="R369" s="1"/>
      <c r="S369" s="1"/>
      <c r="T369" s="1"/>
      <c r="U369" s="1"/>
    </row>
    <row r="370" spans="1:21" x14ac:dyDescent="0.3">
      <c r="A370" s="40"/>
      <c r="B370" s="33"/>
      <c r="C370" s="34"/>
      <c r="D370" s="20" t="s">
        <v>2</v>
      </c>
      <c r="E370" s="16">
        <v>630</v>
      </c>
      <c r="F370" s="1"/>
      <c r="G370" s="1"/>
      <c r="H370" s="1"/>
      <c r="I370" s="1"/>
      <c r="J370" s="1"/>
      <c r="K370" s="1"/>
      <c r="L370" s="1"/>
      <c r="M370" s="1">
        <f t="shared" si="10"/>
        <v>0.2722222222222222</v>
      </c>
      <c r="N370" s="1">
        <f t="shared" si="11"/>
        <v>0</v>
      </c>
      <c r="O370" s="1"/>
      <c r="P370" s="1"/>
      <c r="Q370" s="1"/>
      <c r="R370" s="1"/>
      <c r="S370" s="1"/>
      <c r="T370" s="1"/>
      <c r="U370" s="1"/>
    </row>
    <row r="371" spans="1:21" ht="15" thickBot="1" x14ac:dyDescent="0.35">
      <c r="A371" s="40"/>
      <c r="B371" s="35"/>
      <c r="C371" s="36"/>
      <c r="D371" s="21" t="s">
        <v>3</v>
      </c>
      <c r="E371" s="18">
        <v>708</v>
      </c>
      <c r="F371" s="1"/>
      <c r="G371" s="1"/>
      <c r="H371" s="1"/>
      <c r="I371" s="1"/>
      <c r="J371" s="1"/>
      <c r="K371" s="1"/>
      <c r="L371" s="1"/>
      <c r="M371" s="1">
        <f t="shared" si="10"/>
        <v>0.2422316384180791</v>
      </c>
      <c r="N371" s="1">
        <f t="shared" si="11"/>
        <v>0</v>
      </c>
      <c r="O371" s="1"/>
      <c r="P371" s="1"/>
      <c r="Q371" s="1"/>
      <c r="R371" s="1"/>
      <c r="S371" s="1"/>
      <c r="T371" s="1"/>
      <c r="U371" s="1"/>
    </row>
    <row r="372" spans="1:21" x14ac:dyDescent="0.3">
      <c r="A372" s="40"/>
      <c r="B372" s="37" t="s">
        <v>1</v>
      </c>
      <c r="C372" s="38">
        <v>710</v>
      </c>
      <c r="D372" s="19" t="s">
        <v>1</v>
      </c>
      <c r="E372" s="14">
        <v>708</v>
      </c>
      <c r="F372" s="1"/>
      <c r="G372" s="1"/>
      <c r="H372" s="1"/>
      <c r="I372" s="1"/>
      <c r="J372" s="1"/>
      <c r="K372" s="1"/>
      <c r="L372" s="1"/>
      <c r="M372" s="1">
        <f t="shared" si="10"/>
        <v>0.2422316384180791</v>
      </c>
      <c r="N372" s="1">
        <f t="shared" si="11"/>
        <v>0</v>
      </c>
      <c r="O372" s="1"/>
      <c r="P372" s="1"/>
      <c r="Q372" s="1"/>
      <c r="R372" s="1"/>
      <c r="S372" s="1"/>
      <c r="T372" s="1"/>
      <c r="U372" s="1"/>
    </row>
    <row r="373" spans="1:21" x14ac:dyDescent="0.3">
      <c r="A373" s="40"/>
      <c r="B373" s="33"/>
      <c r="C373" s="34"/>
      <c r="D373" s="20" t="s">
        <v>2</v>
      </c>
      <c r="E373" s="16">
        <v>800</v>
      </c>
      <c r="F373" s="1"/>
      <c r="G373" s="1"/>
      <c r="H373" s="1"/>
      <c r="I373" s="1"/>
      <c r="J373" s="1"/>
      <c r="K373" s="1"/>
      <c r="L373" s="1"/>
      <c r="M373" s="1">
        <f t="shared" si="10"/>
        <v>0.21437500000000001</v>
      </c>
      <c r="N373" s="1">
        <f t="shared" si="11"/>
        <v>0</v>
      </c>
      <c r="O373" s="1"/>
      <c r="P373" s="1"/>
      <c r="Q373" s="1"/>
      <c r="R373" s="1"/>
      <c r="S373" s="1"/>
      <c r="T373" s="1"/>
      <c r="U373" s="1"/>
    </row>
    <row r="374" spans="1:21" ht="15" thickBot="1" x14ac:dyDescent="0.35">
      <c r="A374" s="40"/>
      <c r="B374" s="33"/>
      <c r="C374" s="34"/>
      <c r="D374" s="21" t="s">
        <v>3</v>
      </c>
      <c r="E374" s="18">
        <v>891</v>
      </c>
      <c r="F374" s="1"/>
      <c r="G374" s="1"/>
      <c r="H374" s="1"/>
      <c r="I374" s="1"/>
      <c r="J374" s="1"/>
      <c r="K374" s="1"/>
      <c r="L374" s="1"/>
      <c r="M374" s="1">
        <f t="shared" si="10"/>
        <v>0.19248035914702583</v>
      </c>
      <c r="N374" s="1">
        <f t="shared" si="11"/>
        <v>0</v>
      </c>
      <c r="O374" s="1"/>
      <c r="P374" s="1"/>
      <c r="Q374" s="1"/>
      <c r="R374" s="1"/>
      <c r="S374" s="1"/>
      <c r="T374" s="1"/>
      <c r="U374" s="1"/>
    </row>
    <row r="375" spans="1:21" x14ac:dyDescent="0.3">
      <c r="A375" s="40"/>
      <c r="B375" s="33" t="s">
        <v>2</v>
      </c>
      <c r="C375" s="34">
        <v>1000</v>
      </c>
      <c r="D375" s="19" t="s">
        <v>1</v>
      </c>
      <c r="E375" s="14">
        <v>891</v>
      </c>
      <c r="F375" s="1"/>
      <c r="G375" s="1"/>
      <c r="H375" s="1"/>
      <c r="I375" s="1"/>
      <c r="J375" s="1"/>
      <c r="K375" s="1"/>
      <c r="L375" s="1"/>
      <c r="M375" s="1">
        <f t="shared" si="10"/>
        <v>0.19248035914702583</v>
      </c>
      <c r="N375" s="1">
        <f t="shared" si="11"/>
        <v>0</v>
      </c>
      <c r="O375" s="1"/>
      <c r="P375" s="1"/>
      <c r="Q375" s="1"/>
      <c r="R375" s="1"/>
      <c r="S375" s="1"/>
      <c r="T375" s="1"/>
      <c r="U375" s="1"/>
    </row>
    <row r="376" spans="1:21" x14ac:dyDescent="0.3">
      <c r="A376" s="40"/>
      <c r="B376" s="33"/>
      <c r="C376" s="34"/>
      <c r="D376" s="20" t="s">
        <v>2</v>
      </c>
      <c r="E376" s="16">
        <v>1000</v>
      </c>
      <c r="F376" s="1"/>
      <c r="G376" s="1"/>
      <c r="H376" s="1"/>
      <c r="I376" s="1"/>
      <c r="J376" s="1"/>
      <c r="K376" s="1"/>
      <c r="L376" s="1"/>
      <c r="M376" s="1">
        <f t="shared" si="10"/>
        <v>0.17150000000000001</v>
      </c>
      <c r="N376" s="1">
        <f t="shared" si="11"/>
        <v>0</v>
      </c>
      <c r="O376" s="1"/>
      <c r="P376" s="1"/>
      <c r="Q376" s="1"/>
      <c r="R376" s="1"/>
      <c r="S376" s="1"/>
      <c r="T376" s="1"/>
      <c r="U376" s="1"/>
    </row>
    <row r="377" spans="1:21" ht="15" thickBot="1" x14ac:dyDescent="0.35">
      <c r="A377" s="40"/>
      <c r="B377" s="33"/>
      <c r="C377" s="34"/>
      <c r="D377" s="21" t="s">
        <v>3</v>
      </c>
      <c r="E377" s="18">
        <v>1122</v>
      </c>
      <c r="F377" s="1"/>
      <c r="G377" s="1"/>
      <c r="H377" s="1"/>
      <c r="I377" s="1"/>
      <c r="J377" s="1"/>
      <c r="K377" s="1"/>
      <c r="L377" s="1"/>
      <c r="M377" s="1">
        <f t="shared" si="10"/>
        <v>0.15285204991087345</v>
      </c>
      <c r="N377" s="1">
        <f t="shared" si="11"/>
        <v>0</v>
      </c>
      <c r="O377" s="1"/>
      <c r="P377" s="1"/>
      <c r="Q377" s="1"/>
      <c r="R377" s="1"/>
      <c r="S377" s="1"/>
      <c r="T377" s="1"/>
      <c r="U377" s="1"/>
    </row>
    <row r="378" spans="1:21" x14ac:dyDescent="0.3">
      <c r="A378" s="40"/>
      <c r="B378" s="33" t="s">
        <v>3</v>
      </c>
      <c r="C378" s="34">
        <v>1420</v>
      </c>
      <c r="D378" s="13" t="s">
        <v>1</v>
      </c>
      <c r="E378" s="14">
        <v>1122</v>
      </c>
      <c r="F378" s="1"/>
      <c r="G378" s="1"/>
      <c r="H378" s="1"/>
      <c r="I378" s="1"/>
      <c r="J378" s="1"/>
      <c r="K378" s="1"/>
      <c r="L378" s="1"/>
      <c r="M378" s="1">
        <f t="shared" si="10"/>
        <v>0.15285204991087345</v>
      </c>
      <c r="N378" s="1">
        <f t="shared" si="11"/>
        <v>0</v>
      </c>
      <c r="O378" s="1"/>
      <c r="P378" s="1"/>
      <c r="Q378" s="1"/>
      <c r="R378" s="1"/>
      <c r="S378" s="1"/>
      <c r="T378" s="1"/>
      <c r="U378" s="1"/>
    </row>
    <row r="379" spans="1:21" x14ac:dyDescent="0.3">
      <c r="A379" s="40"/>
      <c r="B379" s="33"/>
      <c r="C379" s="34"/>
      <c r="D379" s="15" t="s">
        <v>2</v>
      </c>
      <c r="E379" s="16">
        <v>1250</v>
      </c>
      <c r="F379" s="1"/>
      <c r="G379" s="1"/>
      <c r="H379" s="1"/>
      <c r="I379" s="1"/>
      <c r="J379" s="1"/>
      <c r="K379" s="1"/>
      <c r="L379" s="1"/>
      <c r="M379" s="1">
        <f t="shared" si="10"/>
        <v>0.13719999999999999</v>
      </c>
      <c r="N379" s="1">
        <f t="shared" si="11"/>
        <v>0</v>
      </c>
      <c r="O379" s="1"/>
      <c r="P379" s="1"/>
      <c r="Q379" s="1"/>
      <c r="R379" s="1"/>
      <c r="S379" s="1"/>
      <c r="T379" s="1"/>
      <c r="U379" s="1"/>
    </row>
    <row r="380" spans="1:21" ht="15" thickBot="1" x14ac:dyDescent="0.35">
      <c r="A380" s="41"/>
      <c r="B380" s="35"/>
      <c r="C380" s="36"/>
      <c r="D380" s="17" t="s">
        <v>3</v>
      </c>
      <c r="E380" s="18">
        <v>1413</v>
      </c>
      <c r="F380" s="1"/>
      <c r="G380" s="1"/>
      <c r="H380" s="1"/>
      <c r="I380" s="1"/>
      <c r="J380" s="1"/>
      <c r="K380" s="1"/>
      <c r="L380" s="1"/>
      <c r="M380" s="1">
        <f t="shared" si="10"/>
        <v>0.1213729653220099</v>
      </c>
      <c r="N380" s="1">
        <f t="shared" si="11"/>
        <v>0</v>
      </c>
      <c r="O380" s="1"/>
      <c r="P380" s="1"/>
      <c r="Q380" s="1"/>
      <c r="R380" s="1"/>
      <c r="S380" s="1"/>
      <c r="T380" s="1"/>
      <c r="U380" s="1"/>
    </row>
    <row r="381" spans="1:21" ht="14.4" customHeight="1" x14ac:dyDescent="0.3">
      <c r="A381" s="39" t="s">
        <v>31</v>
      </c>
      <c r="B381" s="37" t="s">
        <v>1</v>
      </c>
      <c r="C381" s="38">
        <v>11</v>
      </c>
      <c r="D381" s="13" t="s">
        <v>1</v>
      </c>
      <c r="E381" s="14">
        <v>11.2</v>
      </c>
      <c r="F381" s="12"/>
      <c r="G381" s="3"/>
      <c r="H381" s="3"/>
      <c r="I381" s="3"/>
      <c r="J381" s="3"/>
      <c r="K381" s="3"/>
      <c r="L381" s="3"/>
      <c r="M381" s="3">
        <f>(343/E381)/2</f>
        <v>15.312500000000002</v>
      </c>
      <c r="N381" s="3">
        <f>K381-G381</f>
        <v>0</v>
      </c>
      <c r="O381" s="3"/>
      <c r="P381" s="3"/>
      <c r="Q381" s="3"/>
      <c r="R381" s="3"/>
      <c r="S381" s="3"/>
      <c r="T381" s="3"/>
      <c r="U381" s="1"/>
    </row>
    <row r="382" spans="1:21" x14ac:dyDescent="0.3">
      <c r="A382" s="40"/>
      <c r="B382" s="33"/>
      <c r="C382" s="34"/>
      <c r="D382" s="15" t="s">
        <v>2</v>
      </c>
      <c r="E382" s="16">
        <v>12.5</v>
      </c>
      <c r="F382" s="2"/>
      <c r="G382" s="1"/>
      <c r="H382" s="1"/>
      <c r="I382" s="1"/>
      <c r="J382" s="1"/>
      <c r="K382" s="1"/>
      <c r="L382" s="1"/>
      <c r="M382" s="1">
        <f t="shared" ref="M382:M443" si="12">(343/E382)/2</f>
        <v>13.72</v>
      </c>
      <c r="N382" s="1">
        <f t="shared" ref="N382:N443" si="13">K382-G382</f>
        <v>0</v>
      </c>
      <c r="O382" s="1"/>
      <c r="P382" s="1"/>
      <c r="Q382" s="1"/>
      <c r="R382" s="1"/>
      <c r="S382" s="1"/>
      <c r="T382" s="1"/>
      <c r="U382" s="1"/>
    </row>
    <row r="383" spans="1:21" ht="15" thickBot="1" x14ac:dyDescent="0.35">
      <c r="A383" s="40"/>
      <c r="B383" s="33"/>
      <c r="C383" s="34"/>
      <c r="D383" s="17" t="s">
        <v>3</v>
      </c>
      <c r="E383" s="18">
        <v>14.1</v>
      </c>
      <c r="F383" s="2"/>
      <c r="G383" s="1"/>
      <c r="H383" s="1"/>
      <c r="I383" s="1"/>
      <c r="J383" s="1"/>
      <c r="K383" s="1"/>
      <c r="L383" s="1"/>
      <c r="M383" s="1">
        <f t="shared" si="12"/>
        <v>12.163120567375886</v>
      </c>
      <c r="N383" s="1">
        <f t="shared" si="13"/>
        <v>0</v>
      </c>
      <c r="O383" s="1"/>
      <c r="P383" s="1"/>
      <c r="Q383" s="1"/>
      <c r="R383" s="1"/>
      <c r="S383" s="1"/>
      <c r="T383" s="1"/>
      <c r="U383" s="1"/>
    </row>
    <row r="384" spans="1:21" x14ac:dyDescent="0.3">
      <c r="A384" s="40"/>
      <c r="B384" s="33" t="s">
        <v>2</v>
      </c>
      <c r="C384" s="34">
        <v>16</v>
      </c>
      <c r="D384" s="13" t="s">
        <v>1</v>
      </c>
      <c r="E384" s="14">
        <v>14.1</v>
      </c>
      <c r="F384" s="1"/>
      <c r="G384" s="1"/>
      <c r="H384" s="1"/>
      <c r="I384" s="1"/>
      <c r="J384" s="1"/>
      <c r="K384" s="1"/>
      <c r="L384" s="1"/>
      <c r="M384" s="1">
        <f t="shared" si="12"/>
        <v>12.163120567375886</v>
      </c>
      <c r="N384" s="1">
        <f t="shared" si="13"/>
        <v>0</v>
      </c>
      <c r="O384" s="1"/>
      <c r="P384" s="1"/>
      <c r="Q384" s="1"/>
      <c r="R384" s="1"/>
      <c r="S384" s="1"/>
      <c r="T384" s="1"/>
      <c r="U384" s="1"/>
    </row>
    <row r="385" spans="1:21" x14ac:dyDescent="0.3">
      <c r="A385" s="40"/>
      <c r="B385" s="33"/>
      <c r="C385" s="34"/>
      <c r="D385" s="15" t="s">
        <v>2</v>
      </c>
      <c r="E385" s="16">
        <v>16</v>
      </c>
      <c r="F385" s="1"/>
      <c r="G385" s="1"/>
      <c r="H385" s="1"/>
      <c r="I385" s="1"/>
      <c r="J385" s="1"/>
      <c r="K385" s="1"/>
      <c r="L385" s="1"/>
      <c r="M385" s="1">
        <f t="shared" si="12"/>
        <v>10.71875</v>
      </c>
      <c r="N385" s="1">
        <f t="shared" si="13"/>
        <v>0</v>
      </c>
      <c r="O385" s="1"/>
      <c r="P385" s="1"/>
      <c r="Q385" s="1"/>
      <c r="R385" s="1"/>
      <c r="S385" s="1"/>
      <c r="T385" s="1"/>
      <c r="U385" s="1"/>
    </row>
    <row r="386" spans="1:21" ht="15" thickBot="1" x14ac:dyDescent="0.35">
      <c r="A386" s="40"/>
      <c r="B386" s="33"/>
      <c r="C386" s="34"/>
      <c r="D386" s="17" t="s">
        <v>3</v>
      </c>
      <c r="E386" s="18">
        <v>17.8</v>
      </c>
      <c r="F386" s="1"/>
      <c r="G386" s="1"/>
      <c r="H386" s="1"/>
      <c r="I386" s="1"/>
      <c r="J386" s="1"/>
      <c r="K386" s="1"/>
      <c r="L386" s="1"/>
      <c r="M386" s="1">
        <f t="shared" si="12"/>
        <v>9.6348314606741567</v>
      </c>
      <c r="N386" s="1">
        <f t="shared" si="13"/>
        <v>0</v>
      </c>
      <c r="O386" s="1"/>
      <c r="P386" s="1"/>
      <c r="Q386" s="1"/>
      <c r="R386" s="1"/>
      <c r="S386" s="1"/>
      <c r="T386" s="1"/>
      <c r="U386" s="1"/>
    </row>
    <row r="387" spans="1:21" x14ac:dyDescent="0.3">
      <c r="A387" s="40"/>
      <c r="B387" s="33" t="s">
        <v>3</v>
      </c>
      <c r="C387" s="34">
        <v>22</v>
      </c>
      <c r="D387" s="13" t="s">
        <v>1</v>
      </c>
      <c r="E387" s="14">
        <v>17.8</v>
      </c>
      <c r="F387" s="1"/>
      <c r="G387" s="1"/>
      <c r="H387" s="1"/>
      <c r="I387" s="1"/>
      <c r="J387" s="1"/>
      <c r="K387" s="1"/>
      <c r="L387" s="1"/>
      <c r="M387" s="1">
        <f t="shared" si="12"/>
        <v>9.6348314606741567</v>
      </c>
      <c r="N387" s="1">
        <f t="shared" si="13"/>
        <v>0</v>
      </c>
      <c r="O387" s="1"/>
      <c r="P387" s="1"/>
      <c r="Q387" s="1"/>
      <c r="R387" s="1"/>
      <c r="S387" s="1"/>
      <c r="T387" s="1"/>
      <c r="U387" s="1"/>
    </row>
    <row r="388" spans="1:21" x14ac:dyDescent="0.3">
      <c r="A388" s="40"/>
      <c r="B388" s="33"/>
      <c r="C388" s="34"/>
      <c r="D388" s="15" t="s">
        <v>2</v>
      </c>
      <c r="E388" s="16">
        <v>20</v>
      </c>
      <c r="F388" s="1"/>
      <c r="G388" s="1"/>
      <c r="H388" s="1"/>
      <c r="I388" s="1"/>
      <c r="J388" s="1"/>
      <c r="K388" s="1"/>
      <c r="L388" s="1"/>
      <c r="M388" s="1">
        <f t="shared" si="12"/>
        <v>8.5749999999999993</v>
      </c>
      <c r="N388" s="1">
        <f t="shared" si="13"/>
        <v>0</v>
      </c>
      <c r="O388" s="1"/>
      <c r="P388" s="1"/>
      <c r="Q388" s="1"/>
      <c r="R388" s="1"/>
      <c r="S388" s="1"/>
      <c r="T388" s="1"/>
      <c r="U388" s="1"/>
    </row>
    <row r="389" spans="1:21" ht="15" thickBot="1" x14ac:dyDescent="0.35">
      <c r="A389" s="40"/>
      <c r="B389" s="35"/>
      <c r="C389" s="36"/>
      <c r="D389" s="17" t="s">
        <v>3</v>
      </c>
      <c r="E389" s="18">
        <v>22.4</v>
      </c>
      <c r="F389" s="1"/>
      <c r="G389" s="1"/>
      <c r="H389" s="1"/>
      <c r="I389" s="1"/>
      <c r="J389" s="1"/>
      <c r="K389" s="1"/>
      <c r="L389" s="1"/>
      <c r="M389" s="1">
        <f t="shared" si="12"/>
        <v>7.6562500000000009</v>
      </c>
      <c r="N389" s="1">
        <f t="shared" si="13"/>
        <v>0</v>
      </c>
      <c r="O389" s="1"/>
      <c r="P389" s="1"/>
      <c r="Q389" s="1"/>
      <c r="R389" s="1"/>
      <c r="S389" s="1"/>
      <c r="T389" s="1"/>
      <c r="U389" s="1"/>
    </row>
    <row r="390" spans="1:21" x14ac:dyDescent="0.3">
      <c r="A390" s="40"/>
      <c r="B390" s="37" t="s">
        <v>1</v>
      </c>
      <c r="C390" s="38">
        <v>22</v>
      </c>
      <c r="D390" s="19" t="s">
        <v>1</v>
      </c>
      <c r="E390" s="14">
        <v>22.4</v>
      </c>
      <c r="F390" s="1"/>
      <c r="G390" s="1"/>
      <c r="H390" s="1"/>
      <c r="I390" s="1"/>
      <c r="J390" s="1"/>
      <c r="K390" s="1"/>
      <c r="L390" s="1"/>
      <c r="M390" s="1">
        <f t="shared" si="12"/>
        <v>7.6562500000000009</v>
      </c>
      <c r="N390" s="1">
        <f t="shared" si="13"/>
        <v>0</v>
      </c>
      <c r="O390" s="1"/>
      <c r="P390" s="1"/>
      <c r="Q390" s="1"/>
      <c r="R390" s="1"/>
      <c r="S390" s="1"/>
      <c r="T390" s="1"/>
      <c r="U390" s="1"/>
    </row>
    <row r="391" spans="1:21" x14ac:dyDescent="0.3">
      <c r="A391" s="40"/>
      <c r="B391" s="33"/>
      <c r="C391" s="34"/>
      <c r="D391" s="20" t="s">
        <v>2</v>
      </c>
      <c r="E391" s="16">
        <v>25</v>
      </c>
      <c r="F391" s="1"/>
      <c r="G391" s="1"/>
      <c r="H391" s="1"/>
      <c r="I391" s="1"/>
      <c r="J391" s="1"/>
      <c r="K391" s="1"/>
      <c r="L391" s="1"/>
      <c r="M391" s="1">
        <f t="shared" si="12"/>
        <v>6.86</v>
      </c>
      <c r="N391" s="1">
        <f t="shared" si="13"/>
        <v>0</v>
      </c>
      <c r="O391" s="1"/>
      <c r="P391" s="1"/>
      <c r="Q391" s="1"/>
      <c r="R391" s="1"/>
      <c r="S391" s="1"/>
      <c r="T391" s="1"/>
      <c r="U391" s="1"/>
    </row>
    <row r="392" spans="1:21" ht="15" thickBot="1" x14ac:dyDescent="0.35">
      <c r="A392" s="40"/>
      <c r="B392" s="33"/>
      <c r="C392" s="34"/>
      <c r="D392" s="21" t="s">
        <v>3</v>
      </c>
      <c r="E392" s="18">
        <v>28.2</v>
      </c>
      <c r="F392" s="1"/>
      <c r="G392" s="1"/>
      <c r="H392" s="1"/>
      <c r="I392" s="1"/>
      <c r="J392" s="1"/>
      <c r="K392" s="1"/>
      <c r="L392" s="1"/>
      <c r="M392" s="1">
        <f t="shared" si="12"/>
        <v>6.081560283687943</v>
      </c>
      <c r="N392" s="1">
        <f t="shared" si="13"/>
        <v>0</v>
      </c>
      <c r="O392" s="1"/>
      <c r="P392" s="1"/>
      <c r="Q392" s="1"/>
      <c r="R392" s="1"/>
      <c r="S392" s="1"/>
      <c r="T392" s="1"/>
      <c r="U392" s="1"/>
    </row>
    <row r="393" spans="1:21" x14ac:dyDescent="0.3">
      <c r="A393" s="40"/>
      <c r="B393" s="33" t="s">
        <v>2</v>
      </c>
      <c r="C393" s="34">
        <v>31.5</v>
      </c>
      <c r="D393" s="19" t="s">
        <v>1</v>
      </c>
      <c r="E393" s="14">
        <v>28.2</v>
      </c>
      <c r="F393" s="1"/>
      <c r="G393" s="1"/>
      <c r="H393" s="1"/>
      <c r="I393" s="1"/>
      <c r="J393" s="1"/>
      <c r="K393" s="1"/>
      <c r="L393" s="1"/>
      <c r="M393" s="1">
        <f t="shared" si="12"/>
        <v>6.081560283687943</v>
      </c>
      <c r="N393" s="1">
        <f t="shared" si="13"/>
        <v>0</v>
      </c>
      <c r="O393" s="1"/>
      <c r="P393" s="1"/>
      <c r="Q393" s="1"/>
      <c r="R393" s="1"/>
      <c r="S393" s="1"/>
      <c r="T393" s="1"/>
      <c r="U393" s="1"/>
    </row>
    <row r="394" spans="1:21" x14ac:dyDescent="0.3">
      <c r="A394" s="40"/>
      <c r="B394" s="33"/>
      <c r="C394" s="34"/>
      <c r="D394" s="20" t="s">
        <v>2</v>
      </c>
      <c r="E394" s="16">
        <v>31.5</v>
      </c>
      <c r="F394" s="1"/>
      <c r="G394" s="1"/>
      <c r="H394" s="1"/>
      <c r="I394" s="1"/>
      <c r="J394" s="1"/>
      <c r="K394" s="1"/>
      <c r="L394" s="1"/>
      <c r="M394" s="1">
        <f t="shared" si="12"/>
        <v>5.4444444444444446</v>
      </c>
      <c r="N394" s="1">
        <f t="shared" si="13"/>
        <v>0</v>
      </c>
      <c r="O394" s="1"/>
      <c r="P394" s="1"/>
      <c r="Q394" s="1"/>
      <c r="R394" s="1"/>
      <c r="S394" s="1"/>
      <c r="T394" s="1"/>
      <c r="U394" s="1"/>
    </row>
    <row r="395" spans="1:21" ht="15" thickBot="1" x14ac:dyDescent="0.35">
      <c r="A395" s="40"/>
      <c r="B395" s="33"/>
      <c r="C395" s="34"/>
      <c r="D395" s="21" t="s">
        <v>3</v>
      </c>
      <c r="E395" s="18">
        <v>35.5</v>
      </c>
      <c r="F395" s="1"/>
      <c r="G395" s="1"/>
      <c r="H395" s="1"/>
      <c r="I395" s="1"/>
      <c r="J395" s="1"/>
      <c r="K395" s="1"/>
      <c r="L395" s="1"/>
      <c r="M395" s="1">
        <f t="shared" si="12"/>
        <v>4.830985915492958</v>
      </c>
      <c r="N395" s="1">
        <f t="shared" si="13"/>
        <v>0</v>
      </c>
      <c r="O395" s="1"/>
      <c r="P395" s="1"/>
      <c r="Q395" s="1"/>
      <c r="R395" s="1"/>
      <c r="S395" s="1"/>
      <c r="T395" s="1"/>
      <c r="U395" s="1"/>
    </row>
    <row r="396" spans="1:21" x14ac:dyDescent="0.3">
      <c r="A396" s="40"/>
      <c r="B396" s="33" t="s">
        <v>3</v>
      </c>
      <c r="C396" s="34">
        <v>44</v>
      </c>
      <c r="D396" s="19" t="s">
        <v>1</v>
      </c>
      <c r="E396" s="14">
        <v>35.5</v>
      </c>
      <c r="F396" s="1"/>
      <c r="G396" s="1"/>
      <c r="H396" s="1"/>
      <c r="I396" s="1"/>
      <c r="J396" s="1"/>
      <c r="K396" s="1"/>
      <c r="L396" s="1"/>
      <c r="M396" s="1">
        <f t="shared" si="12"/>
        <v>4.830985915492958</v>
      </c>
      <c r="N396" s="1">
        <f t="shared" si="13"/>
        <v>0</v>
      </c>
      <c r="O396" s="1"/>
      <c r="P396" s="1"/>
      <c r="Q396" s="1"/>
      <c r="R396" s="1"/>
      <c r="S396" s="1"/>
      <c r="T396" s="1"/>
      <c r="U396" s="1"/>
    </row>
    <row r="397" spans="1:21" x14ac:dyDescent="0.3">
      <c r="A397" s="40"/>
      <c r="B397" s="33"/>
      <c r="C397" s="34"/>
      <c r="D397" s="20" t="s">
        <v>2</v>
      </c>
      <c r="E397" s="16">
        <v>40</v>
      </c>
      <c r="F397" s="1"/>
      <c r="G397" s="1"/>
      <c r="H397" s="1"/>
      <c r="I397" s="1"/>
      <c r="J397" s="1"/>
      <c r="K397" s="1"/>
      <c r="L397" s="1"/>
      <c r="M397" s="1">
        <f t="shared" si="12"/>
        <v>4.2874999999999996</v>
      </c>
      <c r="N397" s="1">
        <f t="shared" si="13"/>
        <v>0</v>
      </c>
      <c r="O397" s="1"/>
      <c r="P397" s="1"/>
      <c r="Q397" s="1"/>
      <c r="R397" s="1"/>
      <c r="S397" s="1"/>
      <c r="T397" s="1"/>
      <c r="U397" s="1"/>
    </row>
    <row r="398" spans="1:21" ht="15" thickBot="1" x14ac:dyDescent="0.35">
      <c r="A398" s="40"/>
      <c r="B398" s="35"/>
      <c r="C398" s="36"/>
      <c r="D398" s="21" t="s">
        <v>3</v>
      </c>
      <c r="E398" s="18">
        <v>44.7</v>
      </c>
      <c r="F398" s="1"/>
      <c r="G398" s="1"/>
      <c r="H398" s="1"/>
      <c r="I398" s="1"/>
      <c r="J398" s="1"/>
      <c r="K398" s="1"/>
      <c r="L398" s="1"/>
      <c r="M398" s="1">
        <f t="shared" si="12"/>
        <v>3.8366890380313197</v>
      </c>
      <c r="N398" s="1">
        <f t="shared" si="13"/>
        <v>0</v>
      </c>
      <c r="O398" s="1"/>
      <c r="P398" s="1"/>
      <c r="Q398" s="1"/>
      <c r="R398" s="1"/>
      <c r="S398" s="1"/>
      <c r="T398" s="1"/>
      <c r="U398" s="1"/>
    </row>
    <row r="399" spans="1:21" x14ac:dyDescent="0.3">
      <c r="A399" s="40"/>
      <c r="B399" s="37" t="s">
        <v>1</v>
      </c>
      <c r="C399" s="38">
        <v>44</v>
      </c>
      <c r="D399" s="19" t="s">
        <v>1</v>
      </c>
      <c r="E399" s="14">
        <v>44.7</v>
      </c>
      <c r="F399" s="1"/>
      <c r="G399" s="1"/>
      <c r="H399" s="1"/>
      <c r="I399" s="1"/>
      <c r="J399" s="1"/>
      <c r="K399" s="1"/>
      <c r="L399" s="1"/>
      <c r="M399" s="1">
        <f t="shared" si="12"/>
        <v>3.8366890380313197</v>
      </c>
      <c r="N399" s="1">
        <f t="shared" si="13"/>
        <v>0</v>
      </c>
      <c r="O399" s="1"/>
      <c r="P399" s="1"/>
      <c r="Q399" s="1"/>
      <c r="R399" s="1"/>
      <c r="S399" s="1"/>
      <c r="T399" s="1"/>
      <c r="U399" s="1"/>
    </row>
    <row r="400" spans="1:21" x14ac:dyDescent="0.3">
      <c r="A400" s="40"/>
      <c r="B400" s="33"/>
      <c r="C400" s="34"/>
      <c r="D400" s="20" t="s">
        <v>2</v>
      </c>
      <c r="E400" s="16">
        <v>50</v>
      </c>
      <c r="F400" s="1"/>
      <c r="G400" s="1"/>
      <c r="H400" s="1"/>
      <c r="I400" s="1"/>
      <c r="J400" s="1"/>
      <c r="K400" s="1"/>
      <c r="L400" s="1"/>
      <c r="M400" s="1">
        <f t="shared" si="12"/>
        <v>3.43</v>
      </c>
      <c r="N400" s="1">
        <f t="shared" si="13"/>
        <v>0</v>
      </c>
      <c r="O400" s="1"/>
      <c r="P400" s="1"/>
      <c r="Q400" s="1"/>
      <c r="R400" s="1"/>
      <c r="S400" s="1"/>
      <c r="T400" s="1"/>
      <c r="U400" s="1"/>
    </row>
    <row r="401" spans="1:21" ht="15" thickBot="1" x14ac:dyDescent="0.35">
      <c r="A401" s="40"/>
      <c r="B401" s="33"/>
      <c r="C401" s="34"/>
      <c r="D401" s="21" t="s">
        <v>3</v>
      </c>
      <c r="E401" s="18">
        <v>56.2</v>
      </c>
      <c r="F401" s="1"/>
      <c r="G401" s="1"/>
      <c r="H401" s="1"/>
      <c r="I401" s="1"/>
      <c r="J401" s="1"/>
      <c r="K401" s="1"/>
      <c r="L401" s="1"/>
      <c r="M401" s="1">
        <f t="shared" si="12"/>
        <v>3.0516014234875444</v>
      </c>
      <c r="N401" s="1">
        <f t="shared" si="13"/>
        <v>0</v>
      </c>
      <c r="O401" s="1"/>
      <c r="P401" s="1"/>
      <c r="Q401" s="1"/>
      <c r="R401" s="1"/>
      <c r="S401" s="1"/>
      <c r="T401" s="1"/>
      <c r="U401" s="1"/>
    </row>
    <row r="402" spans="1:21" x14ac:dyDescent="0.3">
      <c r="A402" s="40"/>
      <c r="B402" s="33" t="s">
        <v>2</v>
      </c>
      <c r="C402" s="34">
        <v>63</v>
      </c>
      <c r="D402" s="19" t="s">
        <v>1</v>
      </c>
      <c r="E402" s="14">
        <v>56.2</v>
      </c>
      <c r="F402" s="1"/>
      <c r="G402" s="1"/>
      <c r="H402" s="1"/>
      <c r="I402" s="1"/>
      <c r="J402" s="1"/>
      <c r="K402" s="1"/>
      <c r="L402" s="1"/>
      <c r="M402" s="1">
        <f t="shared" si="12"/>
        <v>3.0516014234875444</v>
      </c>
      <c r="N402" s="1">
        <f t="shared" si="13"/>
        <v>0</v>
      </c>
      <c r="O402" s="1"/>
      <c r="P402" s="1"/>
      <c r="Q402" s="1"/>
      <c r="R402" s="1"/>
      <c r="S402" s="1"/>
      <c r="T402" s="1"/>
      <c r="U402" s="1"/>
    </row>
    <row r="403" spans="1:21" x14ac:dyDescent="0.3">
      <c r="A403" s="40"/>
      <c r="B403" s="33"/>
      <c r="C403" s="34"/>
      <c r="D403" s="20" t="s">
        <v>2</v>
      </c>
      <c r="E403" s="16">
        <v>63</v>
      </c>
      <c r="F403" s="1"/>
      <c r="G403" s="1"/>
      <c r="H403" s="1"/>
      <c r="I403" s="1"/>
      <c r="J403" s="1"/>
      <c r="K403" s="1"/>
      <c r="L403" s="1"/>
      <c r="M403" s="1">
        <f t="shared" si="12"/>
        <v>2.7222222222222223</v>
      </c>
      <c r="N403" s="1">
        <f t="shared" si="13"/>
        <v>0</v>
      </c>
      <c r="O403" s="1"/>
      <c r="P403" s="1"/>
      <c r="Q403" s="1"/>
      <c r="R403" s="1"/>
      <c r="S403" s="1"/>
      <c r="T403" s="1"/>
      <c r="U403" s="1"/>
    </row>
    <row r="404" spans="1:21" ht="15" thickBot="1" x14ac:dyDescent="0.35">
      <c r="A404" s="40"/>
      <c r="B404" s="33"/>
      <c r="C404" s="34"/>
      <c r="D404" s="21" t="s">
        <v>3</v>
      </c>
      <c r="E404" s="18">
        <v>70.8</v>
      </c>
      <c r="F404" s="1"/>
      <c r="G404" s="1"/>
      <c r="H404" s="1"/>
      <c r="I404" s="1"/>
      <c r="J404" s="1"/>
      <c r="K404" s="1"/>
      <c r="L404" s="1"/>
      <c r="M404" s="1">
        <f t="shared" si="12"/>
        <v>2.4223163841807911</v>
      </c>
      <c r="N404" s="1">
        <f t="shared" si="13"/>
        <v>0</v>
      </c>
      <c r="O404" s="1"/>
      <c r="P404" s="1"/>
      <c r="Q404" s="1"/>
      <c r="R404" s="1"/>
      <c r="S404" s="1"/>
      <c r="T404" s="1"/>
      <c r="U404" s="1"/>
    </row>
    <row r="405" spans="1:21" x14ac:dyDescent="0.3">
      <c r="A405" s="40"/>
      <c r="B405" s="33" t="s">
        <v>3</v>
      </c>
      <c r="C405" s="34">
        <v>88</v>
      </c>
      <c r="D405" s="19" t="s">
        <v>1</v>
      </c>
      <c r="E405" s="14">
        <v>70.8</v>
      </c>
      <c r="F405" s="1"/>
      <c r="G405" s="1"/>
      <c r="H405" s="1"/>
      <c r="I405" s="1"/>
      <c r="J405" s="1"/>
      <c r="K405" s="1"/>
      <c r="L405" s="1"/>
      <c r="M405" s="1">
        <f t="shared" si="12"/>
        <v>2.4223163841807911</v>
      </c>
      <c r="N405" s="1">
        <f t="shared" si="13"/>
        <v>0</v>
      </c>
      <c r="O405" s="1"/>
      <c r="P405" s="1"/>
      <c r="Q405" s="1"/>
      <c r="R405" s="1"/>
      <c r="S405" s="1"/>
      <c r="T405" s="1"/>
      <c r="U405" s="1"/>
    </row>
    <row r="406" spans="1:21" x14ac:dyDescent="0.3">
      <c r="A406" s="40"/>
      <c r="B406" s="33"/>
      <c r="C406" s="34"/>
      <c r="D406" s="20" t="s">
        <v>2</v>
      </c>
      <c r="E406" s="16">
        <v>80</v>
      </c>
      <c r="F406" s="1"/>
      <c r="G406" s="1"/>
      <c r="H406" s="1"/>
      <c r="I406" s="1"/>
      <c r="J406" s="1"/>
      <c r="K406" s="1"/>
      <c r="L406" s="1"/>
      <c r="M406" s="1">
        <f t="shared" si="12"/>
        <v>2.1437499999999998</v>
      </c>
      <c r="N406" s="1">
        <f t="shared" si="13"/>
        <v>0</v>
      </c>
      <c r="O406" s="1"/>
      <c r="P406" s="1"/>
      <c r="Q406" s="1"/>
      <c r="R406" s="1"/>
      <c r="S406" s="1"/>
      <c r="T406" s="1"/>
      <c r="U406" s="1"/>
    </row>
    <row r="407" spans="1:21" ht="15" thickBot="1" x14ac:dyDescent="0.35">
      <c r="A407" s="40"/>
      <c r="B407" s="35"/>
      <c r="C407" s="36"/>
      <c r="D407" s="21" t="s">
        <v>3</v>
      </c>
      <c r="E407" s="18">
        <v>89.1</v>
      </c>
      <c r="F407" s="1"/>
      <c r="G407" s="1"/>
      <c r="H407" s="1"/>
      <c r="I407" s="1"/>
      <c r="J407" s="1"/>
      <c r="K407" s="1"/>
      <c r="L407" s="1"/>
      <c r="M407" s="1">
        <f t="shared" si="12"/>
        <v>1.9248035914702584</v>
      </c>
      <c r="N407" s="1">
        <f t="shared" si="13"/>
        <v>0</v>
      </c>
      <c r="O407" s="1"/>
      <c r="P407" s="1"/>
      <c r="Q407" s="1"/>
      <c r="R407" s="1"/>
      <c r="S407" s="1"/>
      <c r="T407" s="1"/>
      <c r="U407" s="1"/>
    </row>
    <row r="408" spans="1:21" x14ac:dyDescent="0.3">
      <c r="A408" s="40"/>
      <c r="B408" s="37" t="s">
        <v>1</v>
      </c>
      <c r="C408" s="38">
        <v>88</v>
      </c>
      <c r="D408" s="19" t="s">
        <v>1</v>
      </c>
      <c r="E408" s="14">
        <v>89.1</v>
      </c>
      <c r="F408" s="1"/>
      <c r="G408" s="1"/>
      <c r="H408" s="1"/>
      <c r="I408" s="1"/>
      <c r="J408" s="1"/>
      <c r="K408" s="1"/>
      <c r="L408" s="1"/>
      <c r="M408" s="1">
        <f t="shared" si="12"/>
        <v>1.9248035914702584</v>
      </c>
      <c r="N408" s="1">
        <f t="shared" si="13"/>
        <v>0</v>
      </c>
      <c r="O408" s="1"/>
      <c r="P408" s="1"/>
      <c r="Q408" s="1"/>
      <c r="R408" s="1"/>
      <c r="S408" s="1"/>
      <c r="T408" s="1"/>
      <c r="U408" s="1"/>
    </row>
    <row r="409" spans="1:21" x14ac:dyDescent="0.3">
      <c r="A409" s="40"/>
      <c r="B409" s="33"/>
      <c r="C409" s="34"/>
      <c r="D409" s="20" t="s">
        <v>2</v>
      </c>
      <c r="E409" s="16">
        <v>100</v>
      </c>
      <c r="F409" s="1"/>
      <c r="G409" s="1"/>
      <c r="H409" s="1"/>
      <c r="I409" s="1"/>
      <c r="J409" s="1"/>
      <c r="K409" s="1"/>
      <c r="L409" s="1"/>
      <c r="M409" s="1">
        <f t="shared" si="12"/>
        <v>1.7150000000000001</v>
      </c>
      <c r="N409" s="1">
        <f t="shared" si="13"/>
        <v>0</v>
      </c>
      <c r="O409" s="1"/>
      <c r="P409" s="1"/>
      <c r="Q409" s="1"/>
      <c r="R409" s="1"/>
      <c r="S409" s="1"/>
      <c r="T409" s="1"/>
      <c r="U409" s="1"/>
    </row>
    <row r="410" spans="1:21" ht="15" thickBot="1" x14ac:dyDescent="0.35">
      <c r="A410" s="40"/>
      <c r="B410" s="33"/>
      <c r="C410" s="34"/>
      <c r="D410" s="21" t="s">
        <v>3</v>
      </c>
      <c r="E410" s="18">
        <v>112</v>
      </c>
      <c r="F410" s="1"/>
      <c r="G410" s="1"/>
      <c r="H410" s="1"/>
      <c r="I410" s="1"/>
      <c r="J410" s="1"/>
      <c r="K410" s="1"/>
      <c r="L410" s="1"/>
      <c r="M410" s="1">
        <f t="shared" si="12"/>
        <v>1.53125</v>
      </c>
      <c r="N410" s="1">
        <f t="shared" si="13"/>
        <v>0</v>
      </c>
      <c r="O410" s="1"/>
      <c r="P410" s="1"/>
      <c r="Q410" s="1"/>
      <c r="R410" s="1"/>
      <c r="S410" s="1"/>
      <c r="T410" s="1"/>
      <c r="U410" s="1"/>
    </row>
    <row r="411" spans="1:21" x14ac:dyDescent="0.3">
      <c r="A411" s="40"/>
      <c r="B411" s="33" t="s">
        <v>2</v>
      </c>
      <c r="C411" s="34">
        <v>125</v>
      </c>
      <c r="D411" s="19" t="s">
        <v>1</v>
      </c>
      <c r="E411" s="14">
        <v>112</v>
      </c>
      <c r="F411" s="1"/>
      <c r="G411" s="1"/>
      <c r="H411" s="1"/>
      <c r="I411" s="1"/>
      <c r="J411" s="1"/>
      <c r="K411" s="1"/>
      <c r="L411" s="1"/>
      <c r="M411" s="1">
        <f t="shared" si="12"/>
        <v>1.53125</v>
      </c>
      <c r="N411" s="1">
        <f t="shared" si="13"/>
        <v>0</v>
      </c>
      <c r="O411" s="1"/>
      <c r="P411" s="1"/>
      <c r="Q411" s="1"/>
      <c r="R411" s="1"/>
      <c r="S411" s="1"/>
      <c r="T411" s="1"/>
      <c r="U411" s="1"/>
    </row>
    <row r="412" spans="1:21" x14ac:dyDescent="0.3">
      <c r="A412" s="40"/>
      <c r="B412" s="33"/>
      <c r="C412" s="34"/>
      <c r="D412" s="20" t="s">
        <v>2</v>
      </c>
      <c r="E412" s="16">
        <v>125</v>
      </c>
      <c r="F412" s="1"/>
      <c r="G412" s="1"/>
      <c r="H412" s="1"/>
      <c r="I412" s="1"/>
      <c r="J412" s="1"/>
      <c r="K412" s="1"/>
      <c r="L412" s="1"/>
      <c r="M412" s="1">
        <f t="shared" si="12"/>
        <v>1.3720000000000001</v>
      </c>
      <c r="N412" s="1">
        <f t="shared" si="13"/>
        <v>0</v>
      </c>
      <c r="O412" s="1"/>
      <c r="P412" s="1"/>
      <c r="Q412" s="1"/>
      <c r="R412" s="1"/>
      <c r="S412" s="1"/>
      <c r="T412" s="1"/>
      <c r="U412" s="1"/>
    </row>
    <row r="413" spans="1:21" ht="15" thickBot="1" x14ac:dyDescent="0.35">
      <c r="A413" s="40"/>
      <c r="B413" s="33"/>
      <c r="C413" s="34"/>
      <c r="D413" s="21" t="s">
        <v>3</v>
      </c>
      <c r="E413" s="18">
        <v>141</v>
      </c>
      <c r="F413" s="1"/>
      <c r="G413" s="1"/>
      <c r="H413" s="1"/>
      <c r="I413" s="1"/>
      <c r="J413" s="1"/>
      <c r="K413" s="1"/>
      <c r="L413" s="1"/>
      <c r="M413" s="1">
        <f t="shared" si="12"/>
        <v>1.2163120567375887</v>
      </c>
      <c r="N413" s="1">
        <f t="shared" si="13"/>
        <v>0</v>
      </c>
      <c r="O413" s="1"/>
      <c r="P413" s="1"/>
      <c r="Q413" s="1"/>
      <c r="R413" s="1"/>
      <c r="S413" s="1"/>
      <c r="T413" s="1"/>
      <c r="U413" s="1"/>
    </row>
    <row r="414" spans="1:21" x14ac:dyDescent="0.3">
      <c r="A414" s="40"/>
      <c r="B414" s="33" t="s">
        <v>3</v>
      </c>
      <c r="C414" s="34">
        <v>177</v>
      </c>
      <c r="D414" s="19" t="s">
        <v>1</v>
      </c>
      <c r="E414" s="14">
        <v>141</v>
      </c>
      <c r="F414" s="1"/>
      <c r="G414" s="1"/>
      <c r="H414" s="1"/>
      <c r="I414" s="1"/>
      <c r="J414" s="1"/>
      <c r="K414" s="1"/>
      <c r="L414" s="1"/>
      <c r="M414" s="1">
        <f t="shared" si="12"/>
        <v>1.2163120567375887</v>
      </c>
      <c r="N414" s="1">
        <f t="shared" si="13"/>
        <v>0</v>
      </c>
      <c r="O414" s="1"/>
      <c r="P414" s="1"/>
      <c r="Q414" s="1"/>
      <c r="R414" s="1"/>
      <c r="S414" s="1"/>
      <c r="T414" s="1"/>
      <c r="U414" s="1"/>
    </row>
    <row r="415" spans="1:21" x14ac:dyDescent="0.3">
      <c r="A415" s="40"/>
      <c r="B415" s="33"/>
      <c r="C415" s="34"/>
      <c r="D415" s="20" t="s">
        <v>2</v>
      </c>
      <c r="E415" s="16">
        <v>160</v>
      </c>
      <c r="F415" s="1"/>
      <c r="G415" s="1"/>
      <c r="H415" s="1"/>
      <c r="I415" s="1"/>
      <c r="J415" s="1"/>
      <c r="K415" s="1"/>
      <c r="L415" s="1"/>
      <c r="M415" s="1">
        <f t="shared" si="12"/>
        <v>1.0718749999999999</v>
      </c>
      <c r="N415" s="1">
        <f t="shared" si="13"/>
        <v>0</v>
      </c>
      <c r="O415" s="1"/>
      <c r="P415" s="1"/>
      <c r="Q415" s="1"/>
      <c r="R415" s="1"/>
      <c r="S415" s="1"/>
      <c r="T415" s="1"/>
      <c r="U415" s="1"/>
    </row>
    <row r="416" spans="1:21" ht="15" thickBot="1" x14ac:dyDescent="0.35">
      <c r="A416" s="40"/>
      <c r="B416" s="35"/>
      <c r="C416" s="36"/>
      <c r="D416" s="21" t="s">
        <v>3</v>
      </c>
      <c r="E416" s="18">
        <v>178</v>
      </c>
      <c r="F416" s="1"/>
      <c r="G416" s="1"/>
      <c r="H416" s="1"/>
      <c r="I416" s="1"/>
      <c r="J416" s="1"/>
      <c r="K416" s="1"/>
      <c r="L416" s="1"/>
      <c r="M416" s="1">
        <f t="shared" si="12"/>
        <v>0.9634831460674157</v>
      </c>
      <c r="N416" s="1">
        <f t="shared" si="13"/>
        <v>0</v>
      </c>
      <c r="O416" s="1"/>
      <c r="P416" s="1"/>
      <c r="Q416" s="1"/>
      <c r="R416" s="1"/>
      <c r="S416" s="1"/>
      <c r="T416" s="1"/>
      <c r="U416" s="1"/>
    </row>
    <row r="417" spans="1:21" x14ac:dyDescent="0.3">
      <c r="A417" s="40"/>
      <c r="B417" s="37" t="s">
        <v>1</v>
      </c>
      <c r="C417" s="38">
        <v>177</v>
      </c>
      <c r="D417" s="19" t="s">
        <v>1</v>
      </c>
      <c r="E417" s="14">
        <v>178</v>
      </c>
      <c r="F417" s="1"/>
      <c r="G417" s="1"/>
      <c r="H417" s="1"/>
      <c r="I417" s="1"/>
      <c r="J417" s="1"/>
      <c r="K417" s="1"/>
      <c r="L417" s="1"/>
      <c r="M417" s="1">
        <f t="shared" si="12"/>
        <v>0.9634831460674157</v>
      </c>
      <c r="N417" s="1">
        <f t="shared" si="13"/>
        <v>0</v>
      </c>
      <c r="O417" s="1"/>
      <c r="P417" s="1"/>
      <c r="Q417" s="1"/>
      <c r="R417" s="1"/>
      <c r="S417" s="1"/>
      <c r="T417" s="1"/>
      <c r="U417" s="1"/>
    </row>
    <row r="418" spans="1:21" x14ac:dyDescent="0.3">
      <c r="A418" s="40"/>
      <c r="B418" s="33"/>
      <c r="C418" s="34"/>
      <c r="D418" s="20" t="s">
        <v>2</v>
      </c>
      <c r="E418" s="16">
        <v>200</v>
      </c>
      <c r="F418" s="1"/>
      <c r="G418" s="1"/>
      <c r="H418" s="1"/>
      <c r="I418" s="1"/>
      <c r="J418" s="1"/>
      <c r="K418" s="1"/>
      <c r="L418" s="1"/>
      <c r="M418" s="1">
        <f t="shared" si="12"/>
        <v>0.85750000000000004</v>
      </c>
      <c r="N418" s="1">
        <f t="shared" si="13"/>
        <v>0</v>
      </c>
      <c r="O418" s="1"/>
      <c r="P418" s="1"/>
      <c r="Q418" s="1"/>
      <c r="R418" s="1"/>
      <c r="S418" s="1"/>
      <c r="T418" s="1"/>
      <c r="U418" s="1"/>
    </row>
    <row r="419" spans="1:21" ht="15" thickBot="1" x14ac:dyDescent="0.35">
      <c r="A419" s="40"/>
      <c r="B419" s="33"/>
      <c r="C419" s="34"/>
      <c r="D419" s="21" t="s">
        <v>3</v>
      </c>
      <c r="E419" s="18">
        <v>224</v>
      </c>
      <c r="F419" s="1"/>
      <c r="G419" s="1"/>
      <c r="H419" s="1"/>
      <c r="I419" s="1"/>
      <c r="J419" s="1"/>
      <c r="K419" s="1"/>
      <c r="L419" s="1"/>
      <c r="M419" s="1">
        <f t="shared" si="12"/>
        <v>0.765625</v>
      </c>
      <c r="N419" s="1">
        <f t="shared" si="13"/>
        <v>0</v>
      </c>
      <c r="O419" s="1"/>
      <c r="P419" s="1"/>
      <c r="Q419" s="1"/>
      <c r="R419" s="1"/>
      <c r="S419" s="1"/>
      <c r="T419" s="1"/>
      <c r="U419" s="1"/>
    </row>
    <row r="420" spans="1:21" x14ac:dyDescent="0.3">
      <c r="A420" s="40"/>
      <c r="B420" s="33" t="s">
        <v>2</v>
      </c>
      <c r="C420" s="34">
        <v>250</v>
      </c>
      <c r="D420" s="19" t="s">
        <v>1</v>
      </c>
      <c r="E420" s="14">
        <v>224</v>
      </c>
      <c r="F420" s="1"/>
      <c r="G420" s="1"/>
      <c r="H420" s="1"/>
      <c r="I420" s="1"/>
      <c r="J420" s="1"/>
      <c r="K420" s="1"/>
      <c r="L420" s="1"/>
      <c r="M420" s="1">
        <f t="shared" si="12"/>
        <v>0.765625</v>
      </c>
      <c r="N420" s="1">
        <f t="shared" si="13"/>
        <v>0</v>
      </c>
      <c r="O420" s="1"/>
      <c r="P420" s="1"/>
      <c r="Q420" s="1"/>
      <c r="R420" s="1"/>
      <c r="S420" s="1"/>
      <c r="T420" s="1"/>
      <c r="U420" s="1"/>
    </row>
    <row r="421" spans="1:21" x14ac:dyDescent="0.3">
      <c r="A421" s="40"/>
      <c r="B421" s="33"/>
      <c r="C421" s="34"/>
      <c r="D421" s="20" t="s">
        <v>2</v>
      </c>
      <c r="E421" s="16">
        <v>250</v>
      </c>
      <c r="F421" s="1"/>
      <c r="G421" s="1"/>
      <c r="H421" s="1"/>
      <c r="I421" s="1"/>
      <c r="J421" s="1"/>
      <c r="K421" s="1"/>
      <c r="L421" s="1"/>
      <c r="M421" s="1">
        <f t="shared" si="12"/>
        <v>0.68600000000000005</v>
      </c>
      <c r="N421" s="1">
        <f t="shared" si="13"/>
        <v>0</v>
      </c>
      <c r="O421" s="1"/>
      <c r="P421" s="1"/>
      <c r="Q421" s="1"/>
      <c r="R421" s="1"/>
      <c r="S421" s="1"/>
      <c r="T421" s="1"/>
      <c r="U421" s="1"/>
    </row>
    <row r="422" spans="1:21" ht="15" thickBot="1" x14ac:dyDescent="0.35">
      <c r="A422" s="40"/>
      <c r="B422" s="33"/>
      <c r="C422" s="34"/>
      <c r="D422" s="21" t="s">
        <v>3</v>
      </c>
      <c r="E422" s="18">
        <v>282</v>
      </c>
      <c r="F422" s="1"/>
      <c r="G422" s="1"/>
      <c r="H422" s="1"/>
      <c r="I422" s="1"/>
      <c r="J422" s="1"/>
      <c r="K422" s="1"/>
      <c r="L422" s="1"/>
      <c r="M422" s="1">
        <f t="shared" si="12"/>
        <v>0.60815602836879434</v>
      </c>
      <c r="N422" s="1">
        <f t="shared" si="13"/>
        <v>0</v>
      </c>
      <c r="O422" s="1"/>
      <c r="P422" s="1"/>
      <c r="Q422" s="1"/>
      <c r="R422" s="1"/>
      <c r="S422" s="1"/>
      <c r="T422" s="1"/>
      <c r="U422" s="1"/>
    </row>
    <row r="423" spans="1:21" x14ac:dyDescent="0.3">
      <c r="A423" s="40"/>
      <c r="B423" s="33" t="s">
        <v>3</v>
      </c>
      <c r="C423" s="34">
        <v>355</v>
      </c>
      <c r="D423" s="19" t="s">
        <v>1</v>
      </c>
      <c r="E423" s="14">
        <v>282</v>
      </c>
      <c r="F423" s="1"/>
      <c r="G423" s="1"/>
      <c r="H423" s="1"/>
      <c r="I423" s="1"/>
      <c r="J423" s="1"/>
      <c r="K423" s="1"/>
      <c r="L423" s="1"/>
      <c r="M423" s="1">
        <f t="shared" si="12"/>
        <v>0.60815602836879434</v>
      </c>
      <c r="N423" s="1">
        <f t="shared" si="13"/>
        <v>0</v>
      </c>
      <c r="O423" s="1"/>
      <c r="P423" s="1"/>
      <c r="Q423" s="1"/>
      <c r="R423" s="1"/>
      <c r="S423" s="1"/>
      <c r="T423" s="1"/>
      <c r="U423" s="1"/>
    </row>
    <row r="424" spans="1:21" x14ac:dyDescent="0.3">
      <c r="A424" s="40"/>
      <c r="B424" s="33"/>
      <c r="C424" s="34"/>
      <c r="D424" s="20" t="s">
        <v>2</v>
      </c>
      <c r="E424" s="16">
        <v>315</v>
      </c>
      <c r="F424" s="1"/>
      <c r="G424" s="1"/>
      <c r="H424" s="1"/>
      <c r="I424" s="1"/>
      <c r="J424" s="1"/>
      <c r="K424" s="1"/>
      <c r="L424" s="1"/>
      <c r="M424" s="1">
        <f t="shared" si="12"/>
        <v>0.5444444444444444</v>
      </c>
      <c r="N424" s="1">
        <f t="shared" si="13"/>
        <v>0</v>
      </c>
      <c r="O424" s="1"/>
      <c r="P424" s="1"/>
      <c r="Q424" s="1"/>
      <c r="R424" s="1"/>
      <c r="S424" s="1"/>
      <c r="T424" s="1"/>
      <c r="U424" s="1"/>
    </row>
    <row r="425" spans="1:21" ht="15" thickBot="1" x14ac:dyDescent="0.35">
      <c r="A425" s="40"/>
      <c r="B425" s="35"/>
      <c r="C425" s="36"/>
      <c r="D425" s="21" t="s">
        <v>3</v>
      </c>
      <c r="E425" s="18">
        <v>355</v>
      </c>
      <c r="F425" s="1"/>
      <c r="G425" s="1"/>
      <c r="H425" s="1"/>
      <c r="I425" s="1"/>
      <c r="J425" s="1"/>
      <c r="K425" s="1"/>
      <c r="L425" s="1"/>
      <c r="M425" s="1">
        <f t="shared" si="12"/>
        <v>0.4830985915492958</v>
      </c>
      <c r="N425" s="1">
        <f t="shared" si="13"/>
        <v>0</v>
      </c>
      <c r="O425" s="1"/>
      <c r="P425" s="1"/>
      <c r="Q425" s="1"/>
      <c r="R425" s="1"/>
      <c r="S425" s="1"/>
      <c r="T425" s="1"/>
      <c r="U425" s="1"/>
    </row>
    <row r="426" spans="1:21" x14ac:dyDescent="0.3">
      <c r="A426" s="40"/>
      <c r="B426" s="37" t="s">
        <v>1</v>
      </c>
      <c r="C426" s="38">
        <v>355</v>
      </c>
      <c r="D426" s="19" t="s">
        <v>1</v>
      </c>
      <c r="E426" s="14">
        <v>355</v>
      </c>
      <c r="F426" s="1"/>
      <c r="G426" s="1"/>
      <c r="H426" s="1"/>
      <c r="I426" s="1"/>
      <c r="J426" s="1"/>
      <c r="K426" s="1"/>
      <c r="L426" s="1"/>
      <c r="M426" s="1">
        <f t="shared" si="12"/>
        <v>0.4830985915492958</v>
      </c>
      <c r="N426" s="1">
        <f t="shared" si="13"/>
        <v>0</v>
      </c>
      <c r="O426" s="1"/>
      <c r="P426" s="1"/>
      <c r="Q426" s="1"/>
      <c r="R426" s="1"/>
      <c r="S426" s="1"/>
      <c r="T426" s="1"/>
      <c r="U426" s="1"/>
    </row>
    <row r="427" spans="1:21" x14ac:dyDescent="0.3">
      <c r="A427" s="40"/>
      <c r="B427" s="33"/>
      <c r="C427" s="34"/>
      <c r="D427" s="20" t="s">
        <v>2</v>
      </c>
      <c r="E427" s="16">
        <v>400</v>
      </c>
      <c r="F427" s="1"/>
      <c r="G427" s="1"/>
      <c r="H427" s="1"/>
      <c r="I427" s="1"/>
      <c r="J427" s="1"/>
      <c r="K427" s="1"/>
      <c r="L427" s="1"/>
      <c r="M427" s="1">
        <f t="shared" si="12"/>
        <v>0.42875000000000002</v>
      </c>
      <c r="N427" s="1">
        <f t="shared" si="13"/>
        <v>0</v>
      </c>
      <c r="O427" s="1"/>
      <c r="P427" s="1"/>
      <c r="Q427" s="1"/>
      <c r="R427" s="1"/>
      <c r="S427" s="1"/>
      <c r="T427" s="1"/>
      <c r="U427" s="1"/>
    </row>
    <row r="428" spans="1:21" ht="15" thickBot="1" x14ac:dyDescent="0.35">
      <c r="A428" s="40"/>
      <c r="B428" s="33"/>
      <c r="C428" s="34"/>
      <c r="D428" s="21" t="s">
        <v>3</v>
      </c>
      <c r="E428" s="18">
        <v>447</v>
      </c>
      <c r="F428" s="1"/>
      <c r="G428" s="1"/>
      <c r="H428" s="1"/>
      <c r="I428" s="1"/>
      <c r="J428" s="1"/>
      <c r="K428" s="1"/>
      <c r="L428" s="1"/>
      <c r="M428" s="1">
        <f t="shared" si="12"/>
        <v>0.38366890380313201</v>
      </c>
      <c r="N428" s="1">
        <f t="shared" si="13"/>
        <v>0</v>
      </c>
      <c r="O428" s="1"/>
      <c r="P428" s="1"/>
      <c r="Q428" s="1"/>
      <c r="R428" s="1"/>
      <c r="S428" s="1"/>
      <c r="T428" s="1"/>
      <c r="U428" s="1"/>
    </row>
    <row r="429" spans="1:21" x14ac:dyDescent="0.3">
      <c r="A429" s="40"/>
      <c r="B429" s="33" t="s">
        <v>2</v>
      </c>
      <c r="C429" s="34">
        <v>500</v>
      </c>
      <c r="D429" s="19" t="s">
        <v>1</v>
      </c>
      <c r="E429" s="14">
        <v>447</v>
      </c>
      <c r="F429" s="1"/>
      <c r="G429" s="1"/>
      <c r="H429" s="1"/>
      <c r="I429" s="1"/>
      <c r="J429" s="1"/>
      <c r="K429" s="1"/>
      <c r="L429" s="1"/>
      <c r="M429" s="1">
        <f t="shared" si="12"/>
        <v>0.38366890380313201</v>
      </c>
      <c r="N429" s="1">
        <f t="shared" si="13"/>
        <v>0</v>
      </c>
      <c r="O429" s="1"/>
      <c r="P429" s="1"/>
      <c r="Q429" s="1"/>
      <c r="R429" s="1"/>
      <c r="S429" s="1"/>
      <c r="T429" s="1"/>
      <c r="U429" s="1"/>
    </row>
    <row r="430" spans="1:21" x14ac:dyDescent="0.3">
      <c r="A430" s="40"/>
      <c r="B430" s="33"/>
      <c r="C430" s="34"/>
      <c r="D430" s="20" t="s">
        <v>2</v>
      </c>
      <c r="E430" s="16">
        <v>500</v>
      </c>
      <c r="F430" s="1"/>
      <c r="G430" s="1"/>
      <c r="H430" s="1"/>
      <c r="I430" s="1"/>
      <c r="J430" s="1"/>
      <c r="K430" s="1"/>
      <c r="L430" s="1"/>
      <c r="M430" s="1">
        <f t="shared" si="12"/>
        <v>0.34300000000000003</v>
      </c>
      <c r="N430" s="1">
        <f t="shared" si="13"/>
        <v>0</v>
      </c>
      <c r="O430" s="1"/>
      <c r="P430" s="1"/>
      <c r="Q430" s="1"/>
      <c r="R430" s="1"/>
      <c r="S430" s="1"/>
      <c r="T430" s="1"/>
      <c r="U430" s="1"/>
    </row>
    <row r="431" spans="1:21" ht="15" thickBot="1" x14ac:dyDescent="0.35">
      <c r="A431" s="40"/>
      <c r="B431" s="33"/>
      <c r="C431" s="34"/>
      <c r="D431" s="21" t="s">
        <v>3</v>
      </c>
      <c r="E431" s="18">
        <v>562</v>
      </c>
      <c r="F431" s="1"/>
      <c r="G431" s="1"/>
      <c r="H431" s="1"/>
      <c r="I431" s="1"/>
      <c r="J431" s="1"/>
      <c r="K431" s="1"/>
      <c r="L431" s="1"/>
      <c r="M431" s="1">
        <f t="shared" si="12"/>
        <v>0.30516014234875444</v>
      </c>
      <c r="N431" s="1">
        <f t="shared" si="13"/>
        <v>0</v>
      </c>
      <c r="O431" s="1"/>
      <c r="P431" s="1"/>
      <c r="Q431" s="1"/>
      <c r="R431" s="1"/>
      <c r="S431" s="1"/>
      <c r="T431" s="1"/>
      <c r="U431" s="1"/>
    </row>
    <row r="432" spans="1:21" x14ac:dyDescent="0.3">
      <c r="A432" s="40"/>
      <c r="B432" s="33" t="s">
        <v>3</v>
      </c>
      <c r="C432" s="34">
        <v>710</v>
      </c>
      <c r="D432" s="19" t="s">
        <v>1</v>
      </c>
      <c r="E432" s="14">
        <v>562</v>
      </c>
      <c r="F432" s="1"/>
      <c r="G432" s="1"/>
      <c r="H432" s="1"/>
      <c r="I432" s="1"/>
      <c r="J432" s="1"/>
      <c r="K432" s="1"/>
      <c r="L432" s="1"/>
      <c r="M432" s="1">
        <f t="shared" si="12"/>
        <v>0.30516014234875444</v>
      </c>
      <c r="N432" s="1">
        <f t="shared" si="13"/>
        <v>0</v>
      </c>
      <c r="O432" s="1"/>
      <c r="P432" s="1"/>
      <c r="Q432" s="1"/>
      <c r="R432" s="1"/>
      <c r="S432" s="1"/>
      <c r="T432" s="1"/>
      <c r="U432" s="1"/>
    </row>
    <row r="433" spans="1:21" x14ac:dyDescent="0.3">
      <c r="A433" s="40"/>
      <c r="B433" s="33"/>
      <c r="C433" s="34"/>
      <c r="D433" s="20" t="s">
        <v>2</v>
      </c>
      <c r="E433" s="16">
        <v>630</v>
      </c>
      <c r="F433" s="1"/>
      <c r="G433" s="1"/>
      <c r="H433" s="1"/>
      <c r="I433" s="1"/>
      <c r="J433" s="1"/>
      <c r="K433" s="1"/>
      <c r="L433" s="1"/>
      <c r="M433" s="1">
        <f t="shared" si="12"/>
        <v>0.2722222222222222</v>
      </c>
      <c r="N433" s="1">
        <f t="shared" si="13"/>
        <v>0</v>
      </c>
      <c r="O433" s="1"/>
      <c r="P433" s="1"/>
      <c r="Q433" s="1"/>
      <c r="R433" s="1"/>
      <c r="S433" s="1"/>
      <c r="T433" s="1"/>
      <c r="U433" s="1"/>
    </row>
    <row r="434" spans="1:21" ht="15" thickBot="1" x14ac:dyDescent="0.35">
      <c r="A434" s="40"/>
      <c r="B434" s="35"/>
      <c r="C434" s="36"/>
      <c r="D434" s="21" t="s">
        <v>3</v>
      </c>
      <c r="E434" s="18">
        <v>708</v>
      </c>
      <c r="F434" s="1"/>
      <c r="G434" s="1"/>
      <c r="H434" s="1"/>
      <c r="I434" s="1"/>
      <c r="J434" s="1"/>
      <c r="K434" s="1"/>
      <c r="L434" s="1"/>
      <c r="M434" s="1">
        <f t="shared" si="12"/>
        <v>0.2422316384180791</v>
      </c>
      <c r="N434" s="1">
        <f t="shared" si="13"/>
        <v>0</v>
      </c>
      <c r="O434" s="1"/>
      <c r="P434" s="1"/>
      <c r="Q434" s="1"/>
      <c r="R434" s="1"/>
      <c r="S434" s="1"/>
      <c r="T434" s="1"/>
      <c r="U434" s="1"/>
    </row>
    <row r="435" spans="1:21" x14ac:dyDescent="0.3">
      <c r="A435" s="40"/>
      <c r="B435" s="37" t="s">
        <v>1</v>
      </c>
      <c r="C435" s="38">
        <v>710</v>
      </c>
      <c r="D435" s="19" t="s">
        <v>1</v>
      </c>
      <c r="E435" s="14">
        <v>708</v>
      </c>
      <c r="F435" s="1"/>
      <c r="G435" s="1"/>
      <c r="H435" s="1"/>
      <c r="I435" s="1"/>
      <c r="J435" s="1"/>
      <c r="K435" s="1"/>
      <c r="L435" s="1"/>
      <c r="M435" s="1">
        <f t="shared" si="12"/>
        <v>0.2422316384180791</v>
      </c>
      <c r="N435" s="1">
        <f t="shared" si="13"/>
        <v>0</v>
      </c>
      <c r="O435" s="1"/>
      <c r="P435" s="1"/>
      <c r="Q435" s="1"/>
      <c r="R435" s="1"/>
      <c r="S435" s="1"/>
      <c r="T435" s="1"/>
      <c r="U435" s="1"/>
    </row>
    <row r="436" spans="1:21" x14ac:dyDescent="0.3">
      <c r="A436" s="40"/>
      <c r="B436" s="33"/>
      <c r="C436" s="34"/>
      <c r="D436" s="20" t="s">
        <v>2</v>
      </c>
      <c r="E436" s="16">
        <v>800</v>
      </c>
      <c r="F436" s="1"/>
      <c r="G436" s="1"/>
      <c r="H436" s="1"/>
      <c r="I436" s="1"/>
      <c r="J436" s="1"/>
      <c r="K436" s="1"/>
      <c r="L436" s="1"/>
      <c r="M436" s="1">
        <f t="shared" si="12"/>
        <v>0.21437500000000001</v>
      </c>
      <c r="N436" s="1">
        <f t="shared" si="13"/>
        <v>0</v>
      </c>
      <c r="O436" s="1"/>
      <c r="P436" s="1"/>
      <c r="Q436" s="1"/>
      <c r="R436" s="1"/>
      <c r="S436" s="1"/>
      <c r="T436" s="1"/>
      <c r="U436" s="1"/>
    </row>
    <row r="437" spans="1:21" ht="15" thickBot="1" x14ac:dyDescent="0.35">
      <c r="A437" s="40"/>
      <c r="B437" s="33"/>
      <c r="C437" s="34"/>
      <c r="D437" s="21" t="s">
        <v>3</v>
      </c>
      <c r="E437" s="18">
        <v>891</v>
      </c>
      <c r="F437" s="1"/>
      <c r="G437" s="1"/>
      <c r="H437" s="1"/>
      <c r="I437" s="1"/>
      <c r="J437" s="1"/>
      <c r="K437" s="1"/>
      <c r="L437" s="1"/>
      <c r="M437" s="1">
        <f t="shared" si="12"/>
        <v>0.19248035914702583</v>
      </c>
      <c r="N437" s="1">
        <f t="shared" si="13"/>
        <v>0</v>
      </c>
      <c r="O437" s="1"/>
      <c r="P437" s="1"/>
      <c r="Q437" s="1"/>
      <c r="R437" s="1"/>
      <c r="S437" s="1"/>
      <c r="T437" s="1"/>
      <c r="U437" s="1"/>
    </row>
    <row r="438" spans="1:21" x14ac:dyDescent="0.3">
      <c r="A438" s="40"/>
      <c r="B438" s="33" t="s">
        <v>2</v>
      </c>
      <c r="C438" s="34">
        <v>1000</v>
      </c>
      <c r="D438" s="19" t="s">
        <v>1</v>
      </c>
      <c r="E438" s="14">
        <v>891</v>
      </c>
      <c r="F438" s="1"/>
      <c r="G438" s="1"/>
      <c r="H438" s="1"/>
      <c r="I438" s="1"/>
      <c r="J438" s="1"/>
      <c r="K438" s="1"/>
      <c r="L438" s="1"/>
      <c r="M438" s="1">
        <f t="shared" si="12"/>
        <v>0.19248035914702583</v>
      </c>
      <c r="N438" s="1">
        <f t="shared" si="13"/>
        <v>0</v>
      </c>
      <c r="O438" s="1"/>
      <c r="P438" s="1"/>
      <c r="Q438" s="1"/>
      <c r="R438" s="1"/>
      <c r="S438" s="1"/>
      <c r="T438" s="1"/>
      <c r="U438" s="1"/>
    </row>
    <row r="439" spans="1:21" x14ac:dyDescent="0.3">
      <c r="A439" s="40"/>
      <c r="B439" s="33"/>
      <c r="C439" s="34"/>
      <c r="D439" s="20" t="s">
        <v>2</v>
      </c>
      <c r="E439" s="16">
        <v>1000</v>
      </c>
      <c r="F439" s="1"/>
      <c r="G439" s="1"/>
      <c r="H439" s="1"/>
      <c r="I439" s="1"/>
      <c r="J439" s="1"/>
      <c r="K439" s="1"/>
      <c r="L439" s="1"/>
      <c r="M439" s="1">
        <f t="shared" si="12"/>
        <v>0.17150000000000001</v>
      </c>
      <c r="N439" s="1">
        <f t="shared" si="13"/>
        <v>0</v>
      </c>
      <c r="O439" s="1"/>
      <c r="P439" s="1"/>
      <c r="Q439" s="1"/>
      <c r="R439" s="1"/>
      <c r="S439" s="1"/>
      <c r="T439" s="1"/>
      <c r="U439" s="1"/>
    </row>
    <row r="440" spans="1:21" ht="15" thickBot="1" x14ac:dyDescent="0.35">
      <c r="A440" s="40"/>
      <c r="B440" s="33"/>
      <c r="C440" s="34"/>
      <c r="D440" s="21" t="s">
        <v>3</v>
      </c>
      <c r="E440" s="18">
        <v>1122</v>
      </c>
      <c r="F440" s="1"/>
      <c r="G440" s="1"/>
      <c r="H440" s="1"/>
      <c r="I440" s="1"/>
      <c r="J440" s="1"/>
      <c r="K440" s="1"/>
      <c r="L440" s="1"/>
      <c r="M440" s="1">
        <f t="shared" si="12"/>
        <v>0.15285204991087345</v>
      </c>
      <c r="N440" s="1">
        <f t="shared" si="13"/>
        <v>0</v>
      </c>
      <c r="O440" s="1"/>
      <c r="P440" s="1"/>
      <c r="Q440" s="1"/>
      <c r="R440" s="1"/>
      <c r="S440" s="1"/>
      <c r="T440" s="1"/>
      <c r="U440" s="1"/>
    </row>
    <row r="441" spans="1:21" x14ac:dyDescent="0.3">
      <c r="A441" s="40"/>
      <c r="B441" s="33" t="s">
        <v>3</v>
      </c>
      <c r="C441" s="34">
        <v>1420</v>
      </c>
      <c r="D441" s="13" t="s">
        <v>1</v>
      </c>
      <c r="E441" s="14">
        <v>1122</v>
      </c>
      <c r="F441" s="1"/>
      <c r="G441" s="1"/>
      <c r="H441" s="1"/>
      <c r="I441" s="1"/>
      <c r="J441" s="1"/>
      <c r="K441" s="1"/>
      <c r="L441" s="1"/>
      <c r="M441" s="1">
        <f t="shared" si="12"/>
        <v>0.15285204991087345</v>
      </c>
      <c r="N441" s="1">
        <f t="shared" si="13"/>
        <v>0</v>
      </c>
      <c r="O441" s="1"/>
      <c r="P441" s="1"/>
      <c r="Q441" s="1"/>
      <c r="R441" s="1"/>
      <c r="S441" s="1"/>
      <c r="T441" s="1"/>
      <c r="U441" s="1"/>
    </row>
    <row r="442" spans="1:21" x14ac:dyDescent="0.3">
      <c r="A442" s="40"/>
      <c r="B442" s="33"/>
      <c r="C442" s="34"/>
      <c r="D442" s="15" t="s">
        <v>2</v>
      </c>
      <c r="E442" s="16">
        <v>1250</v>
      </c>
      <c r="F442" s="1"/>
      <c r="G442" s="1"/>
      <c r="H442" s="1"/>
      <c r="I442" s="1"/>
      <c r="J442" s="1"/>
      <c r="K442" s="1"/>
      <c r="L442" s="1"/>
      <c r="M442" s="1">
        <f t="shared" si="12"/>
        <v>0.13719999999999999</v>
      </c>
      <c r="N442" s="1">
        <f t="shared" si="13"/>
        <v>0</v>
      </c>
      <c r="O442" s="1"/>
      <c r="P442" s="1"/>
      <c r="Q442" s="1"/>
      <c r="R442" s="1"/>
      <c r="S442" s="1"/>
      <c r="T442" s="1"/>
      <c r="U442" s="1"/>
    </row>
    <row r="443" spans="1:21" ht="15" thickBot="1" x14ac:dyDescent="0.35">
      <c r="A443" s="41"/>
      <c r="B443" s="35"/>
      <c r="C443" s="36"/>
      <c r="D443" s="17" t="s">
        <v>3</v>
      </c>
      <c r="E443" s="18">
        <v>1413</v>
      </c>
      <c r="F443" s="1"/>
      <c r="G443" s="1"/>
      <c r="H443" s="1"/>
      <c r="I443" s="1"/>
      <c r="J443" s="1"/>
      <c r="K443" s="1"/>
      <c r="L443" s="1"/>
      <c r="M443" s="1">
        <f t="shared" si="12"/>
        <v>0.1213729653220099</v>
      </c>
      <c r="N443" s="1">
        <f t="shared" si="13"/>
        <v>0</v>
      </c>
      <c r="O443" s="1"/>
      <c r="P443" s="1"/>
      <c r="Q443" s="1"/>
      <c r="R443" s="1"/>
      <c r="S443" s="1"/>
      <c r="T443" s="1"/>
      <c r="U443" s="1"/>
    </row>
  </sheetData>
  <mergeCells count="307">
    <mergeCell ref="B87:B89"/>
    <mergeCell ref="C87:C89"/>
    <mergeCell ref="B90:B92"/>
    <mergeCell ref="C90:C92"/>
    <mergeCell ref="B84:B86"/>
    <mergeCell ref="C84:C86"/>
    <mergeCell ref="B54:B56"/>
    <mergeCell ref="C54:C56"/>
    <mergeCell ref="B57:B59"/>
    <mergeCell ref="C57:C59"/>
    <mergeCell ref="B120:B122"/>
    <mergeCell ref="C120:C122"/>
    <mergeCell ref="B123:B125"/>
    <mergeCell ref="C123:C125"/>
    <mergeCell ref="B105:B107"/>
    <mergeCell ref="C105:C107"/>
    <mergeCell ref="B108:B110"/>
    <mergeCell ref="C108:C110"/>
    <mergeCell ref="B102:B104"/>
    <mergeCell ref="C102:C104"/>
    <mergeCell ref="B156:B158"/>
    <mergeCell ref="C156:C158"/>
    <mergeCell ref="B159:B161"/>
    <mergeCell ref="C159:C161"/>
    <mergeCell ref="B153:B155"/>
    <mergeCell ref="C153:C155"/>
    <mergeCell ref="C138:C140"/>
    <mergeCell ref="B141:B143"/>
    <mergeCell ref="C141:C143"/>
    <mergeCell ref="B276:B278"/>
    <mergeCell ref="C276:C278"/>
    <mergeCell ref="B279:B281"/>
    <mergeCell ref="C279:C281"/>
    <mergeCell ref="B273:B275"/>
    <mergeCell ref="C273:C275"/>
    <mergeCell ref="B243:B245"/>
    <mergeCell ref="C243:C245"/>
    <mergeCell ref="B246:B248"/>
    <mergeCell ref="C246:C248"/>
    <mergeCell ref="B309:B311"/>
    <mergeCell ref="C309:C311"/>
    <mergeCell ref="B312:B314"/>
    <mergeCell ref="C312:C314"/>
    <mergeCell ref="B294:B296"/>
    <mergeCell ref="C294:C296"/>
    <mergeCell ref="B297:B299"/>
    <mergeCell ref="C297:C299"/>
    <mergeCell ref="B291:B293"/>
    <mergeCell ref="C291:C293"/>
    <mergeCell ref="B345:B347"/>
    <mergeCell ref="C345:C347"/>
    <mergeCell ref="B348:B350"/>
    <mergeCell ref="C348:C350"/>
    <mergeCell ref="B342:B344"/>
    <mergeCell ref="C342:C344"/>
    <mergeCell ref="C327:C329"/>
    <mergeCell ref="B330:B332"/>
    <mergeCell ref="C330:C332"/>
    <mergeCell ref="B1:E1"/>
    <mergeCell ref="F1:G1"/>
    <mergeCell ref="H1:I1"/>
    <mergeCell ref="J1:K1"/>
    <mergeCell ref="B2:C2"/>
    <mergeCell ref="D2:E2"/>
    <mergeCell ref="C15:C17"/>
    <mergeCell ref="B18:B20"/>
    <mergeCell ref="B432:B434"/>
    <mergeCell ref="C432:C434"/>
    <mergeCell ref="B429:B431"/>
    <mergeCell ref="C429:C431"/>
    <mergeCell ref="B414:B416"/>
    <mergeCell ref="C414:C416"/>
    <mergeCell ref="B417:B419"/>
    <mergeCell ref="C417:C419"/>
    <mergeCell ref="B408:B410"/>
    <mergeCell ref="C408:C410"/>
    <mergeCell ref="B411:B413"/>
    <mergeCell ref="C411:C413"/>
    <mergeCell ref="C393:C395"/>
    <mergeCell ref="B396:B398"/>
    <mergeCell ref="C396:C398"/>
    <mergeCell ref="B378:B380"/>
    <mergeCell ref="A3:A65"/>
    <mergeCell ref="B3:B5"/>
    <mergeCell ref="C3:C5"/>
    <mergeCell ref="B6:B8"/>
    <mergeCell ref="C6:C8"/>
    <mergeCell ref="B9:B11"/>
    <mergeCell ref="C9:C11"/>
    <mergeCell ref="B12:B14"/>
    <mergeCell ref="C12:C14"/>
    <mergeCell ref="B15:B17"/>
    <mergeCell ref="B51:B53"/>
    <mergeCell ref="C51:C53"/>
    <mergeCell ref="B36:B38"/>
    <mergeCell ref="C36:C38"/>
    <mergeCell ref="B39:B41"/>
    <mergeCell ref="C39:C41"/>
    <mergeCell ref="B33:B35"/>
    <mergeCell ref="C33:C35"/>
    <mergeCell ref="C18:C20"/>
    <mergeCell ref="B21:B23"/>
    <mergeCell ref="C21:C23"/>
    <mergeCell ref="B42:B44"/>
    <mergeCell ref="C42:C44"/>
    <mergeCell ref="B45:B47"/>
    <mergeCell ref="C45:C47"/>
    <mergeCell ref="B48:B50"/>
    <mergeCell ref="C48:C50"/>
    <mergeCell ref="B24:B26"/>
    <mergeCell ref="C24:C26"/>
    <mergeCell ref="B27:B29"/>
    <mergeCell ref="C27:C29"/>
    <mergeCell ref="B30:B32"/>
    <mergeCell ref="C30:C32"/>
    <mergeCell ref="C72:C74"/>
    <mergeCell ref="B75:B77"/>
    <mergeCell ref="C75:C77"/>
    <mergeCell ref="B78:B80"/>
    <mergeCell ref="C78:C80"/>
    <mergeCell ref="B81:B83"/>
    <mergeCell ref="C81:C83"/>
    <mergeCell ref="B60:B62"/>
    <mergeCell ref="C60:C62"/>
    <mergeCell ref="B63:B65"/>
    <mergeCell ref="C63:C65"/>
    <mergeCell ref="B66:B68"/>
    <mergeCell ref="C66:C68"/>
    <mergeCell ref="B69:B71"/>
    <mergeCell ref="C69:C71"/>
    <mergeCell ref="B72:B74"/>
    <mergeCell ref="B111:B113"/>
    <mergeCell ref="C111:C113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B99:B101"/>
    <mergeCell ref="C99:C101"/>
    <mergeCell ref="B144:B146"/>
    <mergeCell ref="C144:C146"/>
    <mergeCell ref="B147:B149"/>
    <mergeCell ref="C147:C149"/>
    <mergeCell ref="B150:B152"/>
    <mergeCell ref="C150:C152"/>
    <mergeCell ref="B126:B128"/>
    <mergeCell ref="C126:C128"/>
    <mergeCell ref="A129:A191"/>
    <mergeCell ref="B129:B131"/>
    <mergeCell ref="C129:C131"/>
    <mergeCell ref="B132:B134"/>
    <mergeCell ref="C132:C134"/>
    <mergeCell ref="B135:B137"/>
    <mergeCell ref="C135:C137"/>
    <mergeCell ref="B138:B140"/>
    <mergeCell ref="A66:A128"/>
    <mergeCell ref="B189:B191"/>
    <mergeCell ref="C189:C191"/>
    <mergeCell ref="B174:B176"/>
    <mergeCell ref="C174:C176"/>
    <mergeCell ref="B177:B179"/>
    <mergeCell ref="C177:C179"/>
    <mergeCell ref="B171:B173"/>
    <mergeCell ref="B180:B182"/>
    <mergeCell ref="C180:C182"/>
    <mergeCell ref="B183:B185"/>
    <mergeCell ref="C183:C185"/>
    <mergeCell ref="B186:B188"/>
    <mergeCell ref="C186:C188"/>
    <mergeCell ref="B162:B164"/>
    <mergeCell ref="C162:C164"/>
    <mergeCell ref="B165:B167"/>
    <mergeCell ref="C165:C167"/>
    <mergeCell ref="B168:B170"/>
    <mergeCell ref="C168:C170"/>
    <mergeCell ref="C171:C173"/>
    <mergeCell ref="A192:A254"/>
    <mergeCell ref="B192:B194"/>
    <mergeCell ref="C192:C194"/>
    <mergeCell ref="B195:B197"/>
    <mergeCell ref="C195:C197"/>
    <mergeCell ref="B198:B200"/>
    <mergeCell ref="C198:C200"/>
    <mergeCell ref="B201:B203"/>
    <mergeCell ref="C201:C203"/>
    <mergeCell ref="B204:B206"/>
    <mergeCell ref="B240:B242"/>
    <mergeCell ref="C240:C242"/>
    <mergeCell ref="B225:B227"/>
    <mergeCell ref="C225:C227"/>
    <mergeCell ref="B228:B230"/>
    <mergeCell ref="C228:C230"/>
    <mergeCell ref="B219:B221"/>
    <mergeCell ref="C219:C221"/>
    <mergeCell ref="B222:B224"/>
    <mergeCell ref="C222:C224"/>
    <mergeCell ref="C204:C206"/>
    <mergeCell ref="B207:B209"/>
    <mergeCell ref="C207:C209"/>
    <mergeCell ref="B231:B233"/>
    <mergeCell ref="C231:C233"/>
    <mergeCell ref="B234:B236"/>
    <mergeCell ref="C234:C236"/>
    <mergeCell ref="B237:B239"/>
    <mergeCell ref="C237:C239"/>
    <mergeCell ref="B210:B212"/>
    <mergeCell ref="C210:C212"/>
    <mergeCell ref="B213:B215"/>
    <mergeCell ref="C213:C215"/>
    <mergeCell ref="B216:B218"/>
    <mergeCell ref="C216:C218"/>
    <mergeCell ref="C261:C263"/>
    <mergeCell ref="B264:B266"/>
    <mergeCell ref="C264:C266"/>
    <mergeCell ref="B267:B269"/>
    <mergeCell ref="C267:C269"/>
    <mergeCell ref="B270:B272"/>
    <mergeCell ref="C270:C272"/>
    <mergeCell ref="B249:B251"/>
    <mergeCell ref="C249:C251"/>
    <mergeCell ref="B252:B254"/>
    <mergeCell ref="C252:C254"/>
    <mergeCell ref="B255:B257"/>
    <mergeCell ref="C255:C257"/>
    <mergeCell ref="B258:B260"/>
    <mergeCell ref="C258:C260"/>
    <mergeCell ref="B261:B263"/>
    <mergeCell ref="B300:B302"/>
    <mergeCell ref="C300:C302"/>
    <mergeCell ref="B303:B305"/>
    <mergeCell ref="C303:C305"/>
    <mergeCell ref="B306:B308"/>
    <mergeCell ref="C306:C308"/>
    <mergeCell ref="B282:B284"/>
    <mergeCell ref="C282:C284"/>
    <mergeCell ref="B285:B287"/>
    <mergeCell ref="C285:C287"/>
    <mergeCell ref="B288:B290"/>
    <mergeCell ref="C288:C290"/>
    <mergeCell ref="B333:B335"/>
    <mergeCell ref="C333:C335"/>
    <mergeCell ref="B336:B338"/>
    <mergeCell ref="C336:C338"/>
    <mergeCell ref="B339:B341"/>
    <mergeCell ref="C339:C341"/>
    <mergeCell ref="B315:B317"/>
    <mergeCell ref="C315:C317"/>
    <mergeCell ref="A318:A380"/>
    <mergeCell ref="B318:B320"/>
    <mergeCell ref="C318:C320"/>
    <mergeCell ref="B321:B323"/>
    <mergeCell ref="C321:C323"/>
    <mergeCell ref="B324:B326"/>
    <mergeCell ref="C324:C326"/>
    <mergeCell ref="B327:B329"/>
    <mergeCell ref="A255:A317"/>
    <mergeCell ref="C378:C380"/>
    <mergeCell ref="B363:B365"/>
    <mergeCell ref="C363:C365"/>
    <mergeCell ref="B366:B368"/>
    <mergeCell ref="C366:C368"/>
    <mergeCell ref="B360:B362"/>
    <mergeCell ref="C360:C362"/>
    <mergeCell ref="B369:B371"/>
    <mergeCell ref="C369:C371"/>
    <mergeCell ref="B372:B374"/>
    <mergeCell ref="C372:C374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99:B401"/>
    <mergeCell ref="C399:C401"/>
    <mergeCell ref="B402:B404"/>
    <mergeCell ref="C402:C404"/>
    <mergeCell ref="B405:B407"/>
    <mergeCell ref="C405:C407"/>
    <mergeCell ref="A381:A443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93:B395"/>
    <mergeCell ref="B435:B437"/>
    <mergeCell ref="C435:C437"/>
    <mergeCell ref="B438:B440"/>
    <mergeCell ref="C438:C440"/>
    <mergeCell ref="B441:B443"/>
    <mergeCell ref="C441:C443"/>
    <mergeCell ref="B420:B422"/>
    <mergeCell ref="C420:C422"/>
    <mergeCell ref="B423:B425"/>
    <mergeCell ref="C423:C425"/>
    <mergeCell ref="B426:B428"/>
    <mergeCell ref="C426:C4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Standing Wave Tube Round B&amp;K</vt:lpstr>
      <vt:lpstr>Standing Wave Tube Square CLJ</vt:lpstr>
      <vt:lpstr>Transfer Matrix Method CLJ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Jørgensen</dc:creator>
  <cp:lastModifiedBy>Christian Jørgensen</cp:lastModifiedBy>
  <dcterms:created xsi:type="dcterms:W3CDTF">2025-05-15T11:31:44Z</dcterms:created>
  <dcterms:modified xsi:type="dcterms:W3CDTF">2025-05-19T07:34:22Z</dcterms:modified>
</cp:coreProperties>
</file>