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6\Project\Kode\acceptanceTest\"/>
    </mc:Choice>
  </mc:AlternateContent>
  <xr:revisionPtr revIDLastSave="0" documentId="13_ncr:1_{2DB79A55-879C-4C79-8299-AA461D277AD1}" xr6:coauthVersionLast="47" xr6:coauthVersionMax="47" xr10:uidLastSave="{00000000-0000-0000-0000-000000000000}"/>
  <bookViews>
    <workbookView minimized="1" xWindow="7560" yWindow="-13935" windowWidth="13830" windowHeight="7170" activeTab="1" xr2:uid="{A90ED89A-6C58-402F-887C-8766E45AF412}"/>
    <workbookView xWindow="24150" yWindow="-21600" windowWidth="14250" windowHeight="21000" firstSheet="2" activeTab="3" xr2:uid="{C270F5C1-98C0-4EE0-BAE7-C91B1CE35359}"/>
  </bookViews>
  <sheets>
    <sheet name="Standing Wave Tube Round B&amp;K" sheetId="1" r:id="rId1"/>
    <sheet name="Standing Wave Tube Square CLJ" sheetId="2" r:id="rId2"/>
    <sheet name="Transfer Matrix Method CLJ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R37" i="2"/>
  <c r="R40" i="2"/>
  <c r="R43" i="2"/>
  <c r="R46" i="2"/>
  <c r="R49" i="2"/>
  <c r="R52" i="2"/>
  <c r="R55" i="2"/>
  <c r="T55" i="2" s="1"/>
  <c r="H12" i="4" s="1"/>
  <c r="R58" i="2"/>
  <c r="R61" i="2"/>
  <c r="R64" i="2"/>
  <c r="R97" i="2"/>
  <c r="R100" i="2"/>
  <c r="R103" i="2"/>
  <c r="T103" i="2" s="1"/>
  <c r="H21" i="4" s="1"/>
  <c r="R106" i="2"/>
  <c r="T106" i="2" s="1"/>
  <c r="H22" i="4" s="1"/>
  <c r="R109" i="2"/>
  <c r="T109" i="2" s="1"/>
  <c r="H23" i="4" s="1"/>
  <c r="R112" i="2"/>
  <c r="R115" i="2"/>
  <c r="R118" i="2"/>
  <c r="R121" i="2"/>
  <c r="R124" i="2"/>
  <c r="R127" i="2"/>
  <c r="T127" i="2" s="1"/>
  <c r="H29" i="4" s="1"/>
  <c r="R160" i="2"/>
  <c r="T160" i="2" s="1"/>
  <c r="H33" i="4" s="1"/>
  <c r="R163" i="2"/>
  <c r="T163" i="2" s="1"/>
  <c r="H34" i="4" s="1"/>
  <c r="R166" i="2"/>
  <c r="R169" i="2"/>
  <c r="R172" i="2"/>
  <c r="R175" i="2"/>
  <c r="R178" i="2"/>
  <c r="R181" i="2"/>
  <c r="T181" i="2" s="1"/>
  <c r="H40" i="4" s="1"/>
  <c r="R184" i="2"/>
  <c r="T184" i="2" s="1"/>
  <c r="H41" i="4" s="1"/>
  <c r="R187" i="2"/>
  <c r="T187" i="2" s="1"/>
  <c r="H42" i="4" s="1"/>
  <c r="R190" i="2"/>
  <c r="R223" i="2"/>
  <c r="R226" i="2"/>
  <c r="R229" i="2"/>
  <c r="R232" i="2"/>
  <c r="R235" i="2"/>
  <c r="R238" i="2"/>
  <c r="R241" i="2"/>
  <c r="T241" i="2" s="1"/>
  <c r="H53" i="4" s="1"/>
  <c r="R244" i="2"/>
  <c r="R247" i="2"/>
  <c r="R250" i="2"/>
  <c r="R253" i="2"/>
  <c r="R286" i="2"/>
  <c r="R289" i="2"/>
  <c r="T289" i="2" s="1"/>
  <c r="H62" i="4" s="1"/>
  <c r="R292" i="2"/>
  <c r="T292" i="2" s="1"/>
  <c r="H63" i="4" s="1"/>
  <c r="R295" i="2"/>
  <c r="T295" i="2" s="1"/>
  <c r="H64" i="4" s="1"/>
  <c r="R298" i="2"/>
  <c r="R301" i="2"/>
  <c r="R304" i="2"/>
  <c r="R307" i="2"/>
  <c r="R310" i="2"/>
  <c r="R313" i="2"/>
  <c r="T313" i="2" s="1"/>
  <c r="H70" i="4" s="1"/>
  <c r="R316" i="2"/>
  <c r="R349" i="2"/>
  <c r="T349" i="2" s="1"/>
  <c r="H75" i="4" s="1"/>
  <c r="R352" i="2"/>
  <c r="R355" i="2"/>
  <c r="R358" i="2"/>
  <c r="R361" i="2"/>
  <c r="R364" i="2"/>
  <c r="R367" i="2"/>
  <c r="T367" i="2" s="1"/>
  <c r="H81" i="4" s="1"/>
  <c r="R370" i="2"/>
  <c r="T370" i="2" s="1"/>
  <c r="H82" i="4" s="1"/>
  <c r="R373" i="2"/>
  <c r="T373" i="2" s="1"/>
  <c r="H83" i="4" s="1"/>
  <c r="R376" i="2"/>
  <c r="R379" i="2"/>
  <c r="R412" i="2"/>
  <c r="R415" i="2"/>
  <c r="R418" i="2"/>
  <c r="R421" i="2"/>
  <c r="T421" i="2" s="1"/>
  <c r="H92" i="4" s="1"/>
  <c r="R424" i="2"/>
  <c r="T424" i="2" s="1"/>
  <c r="H93" i="4" s="1"/>
  <c r="R427" i="2"/>
  <c r="R430" i="2"/>
  <c r="R433" i="2"/>
  <c r="R436" i="2"/>
  <c r="R439" i="2"/>
  <c r="R442" i="2"/>
  <c r="R31" i="1"/>
  <c r="T31" i="1" s="1"/>
  <c r="G4" i="4" s="1"/>
  <c r="R34" i="1"/>
  <c r="R37" i="1"/>
  <c r="T37" i="1" s="1"/>
  <c r="G6" i="4" s="1"/>
  <c r="R40" i="1"/>
  <c r="R43" i="1"/>
  <c r="R46" i="1"/>
  <c r="R49" i="1"/>
  <c r="R52" i="1"/>
  <c r="R55" i="1"/>
  <c r="S55" i="1" s="1"/>
  <c r="D12" i="4" s="1"/>
  <c r="R58" i="1"/>
  <c r="R61" i="1"/>
  <c r="R64" i="1"/>
  <c r="R94" i="1"/>
  <c r="R97" i="1"/>
  <c r="R100" i="1"/>
  <c r="R103" i="1"/>
  <c r="R106" i="1"/>
  <c r="S106" i="1" s="1"/>
  <c r="R109" i="1"/>
  <c r="R112" i="1"/>
  <c r="S112" i="1" s="1"/>
  <c r="R115" i="1"/>
  <c r="R118" i="1"/>
  <c r="R121" i="1"/>
  <c r="R124" i="1"/>
  <c r="R127" i="1"/>
  <c r="R157" i="1"/>
  <c r="R160" i="1"/>
  <c r="S160" i="1" s="1"/>
  <c r="R163" i="1"/>
  <c r="S163" i="1" s="1"/>
  <c r="R166" i="1"/>
  <c r="R169" i="1"/>
  <c r="R172" i="1"/>
  <c r="R175" i="1"/>
  <c r="R178" i="1"/>
  <c r="R181" i="1"/>
  <c r="T181" i="1" s="1"/>
  <c r="G40" i="4" s="1"/>
  <c r="R184" i="1"/>
  <c r="R187" i="1"/>
  <c r="S187" i="1" s="1"/>
  <c r="R190" i="1"/>
  <c r="R220" i="1"/>
  <c r="R223" i="1"/>
  <c r="R226" i="1"/>
  <c r="R229" i="1"/>
  <c r="R232" i="1"/>
  <c r="S232" i="1" s="1"/>
  <c r="R235" i="1"/>
  <c r="T235" i="1" s="1"/>
  <c r="G51" i="4" s="1"/>
  <c r="R238" i="1"/>
  <c r="R241" i="1"/>
  <c r="R244" i="1"/>
  <c r="R247" i="1"/>
  <c r="R250" i="1"/>
  <c r="R253" i="1"/>
  <c r="R283" i="1"/>
  <c r="R286" i="1"/>
  <c r="R289" i="1"/>
  <c r="S289" i="1" s="1"/>
  <c r="R292" i="1"/>
  <c r="R295" i="1"/>
  <c r="R298" i="1"/>
  <c r="R301" i="1"/>
  <c r="R304" i="1"/>
  <c r="R307" i="1"/>
  <c r="R310" i="1"/>
  <c r="T310" i="1" s="1"/>
  <c r="G69" i="4" s="1"/>
  <c r="R313" i="1"/>
  <c r="T313" i="1" s="1"/>
  <c r="G70" i="4" s="1"/>
  <c r="R316" i="1"/>
  <c r="R346" i="1"/>
  <c r="R349" i="1"/>
  <c r="R352" i="1"/>
  <c r="R355" i="1"/>
  <c r="R358" i="1"/>
  <c r="R361" i="1"/>
  <c r="T361" i="1" s="1"/>
  <c r="G79" i="4" s="1"/>
  <c r="R364" i="1"/>
  <c r="T364" i="1" s="1"/>
  <c r="G80" i="4" s="1"/>
  <c r="R367" i="1"/>
  <c r="R370" i="1"/>
  <c r="R373" i="1"/>
  <c r="R376" i="1"/>
  <c r="R379" i="1"/>
  <c r="R409" i="1"/>
  <c r="S409" i="1" s="1"/>
  <c r="R412" i="1"/>
  <c r="S412" i="1" s="1"/>
  <c r="R415" i="1"/>
  <c r="S415" i="1" s="1"/>
  <c r="R418" i="1"/>
  <c r="R421" i="1"/>
  <c r="R424" i="1"/>
  <c r="R427" i="1"/>
  <c r="R430" i="1"/>
  <c r="R433" i="1"/>
  <c r="R436" i="1"/>
  <c r="S436" i="1" s="1"/>
  <c r="R439" i="1"/>
  <c r="S439" i="1" s="1"/>
  <c r="R442" i="1"/>
  <c r="T430" i="1"/>
  <c r="G95" i="4" s="1"/>
  <c r="S424" i="1"/>
  <c r="D93" i="4" s="1"/>
  <c r="T421" i="1"/>
  <c r="G92" i="4" s="1"/>
  <c r="T358" i="1"/>
  <c r="G78" i="4" s="1"/>
  <c r="S298" i="1"/>
  <c r="T295" i="1"/>
  <c r="G64" i="4" s="1"/>
  <c r="T169" i="1"/>
  <c r="G36" i="4" s="1"/>
  <c r="T358" i="2"/>
  <c r="H78" i="4" s="1"/>
  <c r="T235" i="2"/>
  <c r="H51" i="4" s="1"/>
  <c r="T223" i="2"/>
  <c r="H47" i="4" s="1"/>
  <c r="T175" i="2"/>
  <c r="H38" i="4" s="1"/>
  <c r="T169" i="2"/>
  <c r="H36" i="4" s="1"/>
  <c r="T40" i="2"/>
  <c r="H7" i="4" s="1"/>
  <c r="T34" i="2"/>
  <c r="H5" i="4" s="1"/>
  <c r="T28" i="2"/>
  <c r="T52" i="2"/>
  <c r="H11" i="4" s="1"/>
  <c r="T100" i="2"/>
  <c r="H20" i="4" s="1"/>
  <c r="T172" i="2"/>
  <c r="H37" i="4" s="1"/>
  <c r="T244" i="2"/>
  <c r="T268" i="2"/>
  <c r="T316" i="2"/>
  <c r="H71" i="4" s="1"/>
  <c r="T364" i="2"/>
  <c r="H80" i="4" s="1"/>
  <c r="T412" i="2"/>
  <c r="H89" i="4" s="1"/>
  <c r="T436" i="2"/>
  <c r="H97" i="4" s="1"/>
  <c r="H54" i="4"/>
  <c r="T418" i="2"/>
  <c r="H91" i="4" s="1"/>
  <c r="T415" i="2"/>
  <c r="H90" i="4" s="1"/>
  <c r="T355" i="2"/>
  <c r="H77" i="4" s="1"/>
  <c r="T352" i="2"/>
  <c r="H76" i="4" s="1"/>
  <c r="T286" i="2"/>
  <c r="H61" i="4" s="1"/>
  <c r="T229" i="2"/>
  <c r="H49" i="4" s="1"/>
  <c r="T226" i="2"/>
  <c r="H48" i="4" s="1"/>
  <c r="T166" i="2"/>
  <c r="H35" i="4" s="1"/>
  <c r="T97" i="2"/>
  <c r="H19" i="4" s="1"/>
  <c r="T37" i="2"/>
  <c r="H6" i="4" s="1"/>
  <c r="S316" i="1"/>
  <c r="S7" i="1"/>
  <c r="S31" i="1"/>
  <c r="D4" i="4" s="1"/>
  <c r="S103" i="1"/>
  <c r="U103" i="1" s="1"/>
  <c r="S127" i="1"/>
  <c r="D29" i="4" s="1"/>
  <c r="S175" i="1"/>
  <c r="D38" i="4" s="1"/>
  <c r="S199" i="1"/>
  <c r="U199" i="1" s="1"/>
  <c r="S223" i="1"/>
  <c r="D47" i="4" s="1"/>
  <c r="S247" i="1"/>
  <c r="D55" i="4" s="1"/>
  <c r="S349" i="1"/>
  <c r="D75" i="4" s="1"/>
  <c r="S373" i="1"/>
  <c r="D83" i="4" s="1"/>
  <c r="S400" i="1"/>
  <c r="U400" i="1" s="1"/>
  <c r="T121" i="1"/>
  <c r="G27" i="4" s="1"/>
  <c r="T223" i="1"/>
  <c r="G47" i="4" s="1"/>
  <c r="T250" i="1"/>
  <c r="G56" i="4" s="1"/>
  <c r="T307" i="1"/>
  <c r="G68" i="4" s="1"/>
  <c r="T94" i="1"/>
  <c r="G18" i="4" s="1"/>
  <c r="R4" i="2"/>
  <c r="T4" i="2" s="1"/>
  <c r="R7" i="2"/>
  <c r="T7" i="2" s="1"/>
  <c r="R10" i="2"/>
  <c r="T10" i="2" s="1"/>
  <c r="R13" i="2"/>
  <c r="T13" i="2" s="1"/>
  <c r="R16" i="2"/>
  <c r="T16" i="2" s="1"/>
  <c r="R19" i="2"/>
  <c r="T19" i="2" s="1"/>
  <c r="R22" i="2"/>
  <c r="T22" i="2" s="1"/>
  <c r="R25" i="2"/>
  <c r="T25" i="2" s="1"/>
  <c r="R28" i="2"/>
  <c r="R31" i="2"/>
  <c r="T31" i="2" s="1"/>
  <c r="T43" i="2"/>
  <c r="H8" i="4" s="1"/>
  <c r="T46" i="2"/>
  <c r="H9" i="4" s="1"/>
  <c r="T49" i="2"/>
  <c r="H10" i="4" s="1"/>
  <c r="T58" i="2"/>
  <c r="H13" i="4" s="1"/>
  <c r="T61" i="2"/>
  <c r="H14" i="4" s="1"/>
  <c r="T64" i="2"/>
  <c r="H15" i="4" s="1"/>
  <c r="R67" i="2"/>
  <c r="T67" i="2" s="1"/>
  <c r="R70" i="2"/>
  <c r="T70" i="2" s="1"/>
  <c r="R73" i="2"/>
  <c r="T73" i="2" s="1"/>
  <c r="R76" i="2"/>
  <c r="T76" i="2" s="1"/>
  <c r="R79" i="2"/>
  <c r="T79" i="2" s="1"/>
  <c r="R82" i="2"/>
  <c r="T82" i="2" s="1"/>
  <c r="R85" i="2"/>
  <c r="T85" i="2" s="1"/>
  <c r="R88" i="2"/>
  <c r="T88" i="2" s="1"/>
  <c r="R91" i="2"/>
  <c r="T91" i="2" s="1"/>
  <c r="R94" i="2"/>
  <c r="T94" i="2" s="1"/>
  <c r="T112" i="2"/>
  <c r="H24" i="4" s="1"/>
  <c r="T115" i="2"/>
  <c r="H25" i="4" s="1"/>
  <c r="T118" i="2"/>
  <c r="H26" i="4" s="1"/>
  <c r="T121" i="2"/>
  <c r="H27" i="4" s="1"/>
  <c r="T124" i="2"/>
  <c r="H28" i="4" s="1"/>
  <c r="R130" i="2"/>
  <c r="T130" i="2" s="1"/>
  <c r="R133" i="2"/>
  <c r="T133" i="2" s="1"/>
  <c r="R136" i="2"/>
  <c r="T136" i="2" s="1"/>
  <c r="R139" i="2"/>
  <c r="T139" i="2" s="1"/>
  <c r="R142" i="2"/>
  <c r="T142" i="2" s="1"/>
  <c r="R145" i="2"/>
  <c r="T145" i="2" s="1"/>
  <c r="R148" i="2"/>
  <c r="T148" i="2" s="1"/>
  <c r="R151" i="2"/>
  <c r="T151" i="2" s="1"/>
  <c r="R154" i="2"/>
  <c r="T154" i="2" s="1"/>
  <c r="R157" i="2"/>
  <c r="T157" i="2" s="1"/>
  <c r="T178" i="2"/>
  <c r="H39" i="4" s="1"/>
  <c r="T190" i="2"/>
  <c r="H43" i="4" s="1"/>
  <c r="R193" i="2"/>
  <c r="T193" i="2" s="1"/>
  <c r="R196" i="2"/>
  <c r="T196" i="2" s="1"/>
  <c r="R199" i="2"/>
  <c r="T199" i="2" s="1"/>
  <c r="R202" i="2"/>
  <c r="T202" i="2" s="1"/>
  <c r="R205" i="2"/>
  <c r="T205" i="2" s="1"/>
  <c r="R208" i="2"/>
  <c r="T208" i="2" s="1"/>
  <c r="R211" i="2"/>
  <c r="T211" i="2" s="1"/>
  <c r="R214" i="2"/>
  <c r="T214" i="2" s="1"/>
  <c r="R217" i="2"/>
  <c r="T217" i="2" s="1"/>
  <c r="R220" i="2"/>
  <c r="T220" i="2" s="1"/>
  <c r="T232" i="2"/>
  <c r="H50" i="4" s="1"/>
  <c r="T238" i="2"/>
  <c r="H52" i="4" s="1"/>
  <c r="T247" i="2"/>
  <c r="H55" i="4" s="1"/>
  <c r="T250" i="2"/>
  <c r="H56" i="4" s="1"/>
  <c r="T253" i="2"/>
  <c r="H57" i="4" s="1"/>
  <c r="R256" i="2"/>
  <c r="T256" i="2" s="1"/>
  <c r="R259" i="2"/>
  <c r="T259" i="2" s="1"/>
  <c r="R262" i="2"/>
  <c r="T262" i="2" s="1"/>
  <c r="R265" i="2"/>
  <c r="T265" i="2" s="1"/>
  <c r="R268" i="2"/>
  <c r="R271" i="2"/>
  <c r="T271" i="2" s="1"/>
  <c r="R274" i="2"/>
  <c r="T274" i="2" s="1"/>
  <c r="R277" i="2"/>
  <c r="T277" i="2" s="1"/>
  <c r="R280" i="2"/>
  <c r="T280" i="2" s="1"/>
  <c r="R283" i="2"/>
  <c r="T283" i="2" s="1"/>
  <c r="T298" i="2"/>
  <c r="H65" i="4" s="1"/>
  <c r="T301" i="2"/>
  <c r="H66" i="4" s="1"/>
  <c r="T304" i="2"/>
  <c r="H67" i="4" s="1"/>
  <c r="T307" i="2"/>
  <c r="H68" i="4" s="1"/>
  <c r="T310" i="2"/>
  <c r="H69" i="4" s="1"/>
  <c r="R319" i="2"/>
  <c r="T319" i="2" s="1"/>
  <c r="R322" i="2"/>
  <c r="T322" i="2" s="1"/>
  <c r="R325" i="2"/>
  <c r="T325" i="2" s="1"/>
  <c r="R328" i="2"/>
  <c r="T328" i="2" s="1"/>
  <c r="R331" i="2"/>
  <c r="T331" i="2" s="1"/>
  <c r="R334" i="2"/>
  <c r="T334" i="2" s="1"/>
  <c r="R337" i="2"/>
  <c r="T337" i="2" s="1"/>
  <c r="R340" i="2"/>
  <c r="T340" i="2" s="1"/>
  <c r="R343" i="2"/>
  <c r="T343" i="2" s="1"/>
  <c r="R346" i="2"/>
  <c r="T346" i="2" s="1"/>
  <c r="T361" i="2"/>
  <c r="H79" i="4" s="1"/>
  <c r="T376" i="2"/>
  <c r="H84" i="4" s="1"/>
  <c r="T379" i="2"/>
  <c r="H85" i="4" s="1"/>
  <c r="R382" i="2"/>
  <c r="T382" i="2" s="1"/>
  <c r="R385" i="2"/>
  <c r="T385" i="2" s="1"/>
  <c r="R388" i="2"/>
  <c r="T388" i="2" s="1"/>
  <c r="R391" i="2"/>
  <c r="T391" i="2" s="1"/>
  <c r="R394" i="2"/>
  <c r="T394" i="2" s="1"/>
  <c r="R397" i="2"/>
  <c r="T397" i="2" s="1"/>
  <c r="R400" i="2"/>
  <c r="T400" i="2" s="1"/>
  <c r="R403" i="2"/>
  <c r="T403" i="2" s="1"/>
  <c r="R406" i="2"/>
  <c r="T406" i="2" s="1"/>
  <c r="R409" i="2"/>
  <c r="T409" i="2" s="1"/>
  <c r="T427" i="2"/>
  <c r="H94" i="4" s="1"/>
  <c r="T430" i="2"/>
  <c r="H95" i="4" s="1"/>
  <c r="T433" i="2"/>
  <c r="H96" i="4" s="1"/>
  <c r="T439" i="2"/>
  <c r="H98" i="4" s="1"/>
  <c r="T442" i="2"/>
  <c r="H99" i="4" s="1"/>
  <c r="S64" i="1"/>
  <c r="S19" i="2"/>
  <c r="U19" i="2" s="1"/>
  <c r="T34" i="1"/>
  <c r="G5" i="4" s="1"/>
  <c r="R28" i="1"/>
  <c r="S28" i="1" s="1"/>
  <c r="R25" i="1"/>
  <c r="T25" i="1" s="1"/>
  <c r="R22" i="1"/>
  <c r="S22" i="1" s="1"/>
  <c r="R19" i="1"/>
  <c r="T19" i="1" s="1"/>
  <c r="R16" i="1"/>
  <c r="R13" i="1"/>
  <c r="T13" i="1" s="1"/>
  <c r="R10" i="1"/>
  <c r="R7" i="1"/>
  <c r="T7" i="1" s="1"/>
  <c r="R4" i="1"/>
  <c r="T4" i="1" s="1"/>
  <c r="R67" i="1"/>
  <c r="S67" i="1" s="1"/>
  <c r="R70" i="1"/>
  <c r="S70" i="1" s="1"/>
  <c r="R73" i="1"/>
  <c r="S73" i="1" s="1"/>
  <c r="U73" i="1" s="1"/>
  <c r="R76" i="1"/>
  <c r="S76" i="1" s="1"/>
  <c r="R79" i="1"/>
  <c r="S79" i="1" s="1"/>
  <c r="R82" i="1"/>
  <c r="R85" i="1"/>
  <c r="R88" i="1"/>
  <c r="S88" i="1" s="1"/>
  <c r="R91" i="1"/>
  <c r="S91" i="1" s="1"/>
  <c r="S94" i="1"/>
  <c r="D18" i="4" s="1"/>
  <c r="T97" i="1"/>
  <c r="G19" i="4" s="1"/>
  <c r="T100" i="1"/>
  <c r="G20" i="4" s="1"/>
  <c r="T103" i="1"/>
  <c r="G21" i="4" s="1"/>
  <c r="T109" i="1"/>
  <c r="G23" i="4" s="1"/>
  <c r="S115" i="1"/>
  <c r="S118" i="1"/>
  <c r="U118" i="1" s="1"/>
  <c r="S121" i="1"/>
  <c r="D27" i="4" s="1"/>
  <c r="T124" i="1"/>
  <c r="G28" i="4" s="1"/>
  <c r="T127" i="1"/>
  <c r="G29" i="4" s="1"/>
  <c r="R130" i="1"/>
  <c r="S130" i="1" s="1"/>
  <c r="U130" i="1" s="1"/>
  <c r="R133" i="1"/>
  <c r="S133" i="1" s="1"/>
  <c r="U133" i="1" s="1"/>
  <c r="R136" i="1"/>
  <c r="T136" i="1" s="1"/>
  <c r="R139" i="1"/>
  <c r="T139" i="1" s="1"/>
  <c r="R142" i="1"/>
  <c r="T142" i="1" s="1"/>
  <c r="R145" i="1"/>
  <c r="T145" i="1" s="1"/>
  <c r="R148" i="1"/>
  <c r="T148" i="1" s="1"/>
  <c r="R151" i="1"/>
  <c r="T151" i="1" s="1"/>
  <c r="R154" i="1"/>
  <c r="S154" i="1" s="1"/>
  <c r="U154" i="1" s="1"/>
  <c r="S157" i="1"/>
  <c r="T166" i="1"/>
  <c r="G35" i="4" s="1"/>
  <c r="T172" i="1"/>
  <c r="G37" i="4" s="1"/>
  <c r="T175" i="1"/>
  <c r="G38" i="4" s="1"/>
  <c r="S178" i="1"/>
  <c r="S181" i="1"/>
  <c r="T184" i="1"/>
  <c r="G41" i="4" s="1"/>
  <c r="S190" i="1"/>
  <c r="R193" i="1"/>
  <c r="S193" i="1" s="1"/>
  <c r="U193" i="1" s="1"/>
  <c r="R196" i="1"/>
  <c r="T196" i="1" s="1"/>
  <c r="R199" i="1"/>
  <c r="T199" i="1" s="1"/>
  <c r="R202" i="1"/>
  <c r="S202" i="1" s="1"/>
  <c r="U202" i="1" s="1"/>
  <c r="R205" i="1"/>
  <c r="S205" i="1" s="1"/>
  <c r="U205" i="1" s="1"/>
  <c r="R208" i="1"/>
  <c r="T208" i="1" s="1"/>
  <c r="R211" i="1"/>
  <c r="T211" i="1" s="1"/>
  <c r="R214" i="1"/>
  <c r="T214" i="1" s="1"/>
  <c r="R217" i="1"/>
  <c r="S217" i="1" s="1"/>
  <c r="U217" i="1" s="1"/>
  <c r="S220" i="1"/>
  <c r="S226" i="1"/>
  <c r="S229" i="1"/>
  <c r="S235" i="1"/>
  <c r="T238" i="1"/>
  <c r="G52" i="4" s="1"/>
  <c r="T241" i="1"/>
  <c r="G53" i="4" s="1"/>
  <c r="T244" i="1"/>
  <c r="G54" i="4" s="1"/>
  <c r="T247" i="1"/>
  <c r="G55" i="4" s="1"/>
  <c r="S250" i="1"/>
  <c r="S253" i="1"/>
  <c r="R256" i="1"/>
  <c r="S256" i="1" s="1"/>
  <c r="U256" i="1" s="1"/>
  <c r="R259" i="1"/>
  <c r="S259" i="1" s="1"/>
  <c r="U259" i="1" s="1"/>
  <c r="R262" i="1"/>
  <c r="S262" i="1" s="1"/>
  <c r="U262" i="1" s="1"/>
  <c r="R265" i="1"/>
  <c r="T265" i="1" s="1"/>
  <c r="R268" i="1"/>
  <c r="T268" i="1" s="1"/>
  <c r="R271" i="1"/>
  <c r="T271" i="1" s="1"/>
  <c r="R274" i="1"/>
  <c r="S274" i="1" s="1"/>
  <c r="U274" i="1" s="1"/>
  <c r="R277" i="1"/>
  <c r="S277" i="1" s="1"/>
  <c r="U277" i="1" s="1"/>
  <c r="R280" i="1"/>
  <c r="T280" i="1" s="1"/>
  <c r="T283" i="1"/>
  <c r="G60" i="4" s="1"/>
  <c r="S286" i="1"/>
  <c r="S292" i="1"/>
  <c r="S301" i="1"/>
  <c r="S304" i="1"/>
  <c r="S307" i="1"/>
  <c r="R319" i="1"/>
  <c r="T319" i="1" s="1"/>
  <c r="R322" i="1"/>
  <c r="T322" i="1" s="1"/>
  <c r="R325" i="1"/>
  <c r="T325" i="1" s="1"/>
  <c r="R328" i="1"/>
  <c r="S328" i="1" s="1"/>
  <c r="U328" i="1" s="1"/>
  <c r="R331" i="1"/>
  <c r="S331" i="1" s="1"/>
  <c r="U331" i="1" s="1"/>
  <c r="R334" i="1"/>
  <c r="S334" i="1" s="1"/>
  <c r="U334" i="1" s="1"/>
  <c r="R337" i="1"/>
  <c r="S337" i="1" s="1"/>
  <c r="U337" i="1" s="1"/>
  <c r="R340" i="1"/>
  <c r="S340" i="1" s="1"/>
  <c r="U340" i="1" s="1"/>
  <c r="R343" i="1"/>
  <c r="S343" i="1" s="1"/>
  <c r="U343" i="1" s="1"/>
  <c r="T346" i="1"/>
  <c r="G74" i="4" s="1"/>
  <c r="T349" i="1"/>
  <c r="G75" i="4" s="1"/>
  <c r="S352" i="1"/>
  <c r="S355" i="1"/>
  <c r="T367" i="1"/>
  <c r="G81" i="4" s="1"/>
  <c r="S370" i="1"/>
  <c r="T373" i="1"/>
  <c r="G83" i="4" s="1"/>
  <c r="S376" i="1"/>
  <c r="S379" i="1"/>
  <c r="U379" i="1" s="1"/>
  <c r="R382" i="1"/>
  <c r="S382" i="1" s="1"/>
  <c r="U382" i="1" s="1"/>
  <c r="R385" i="1"/>
  <c r="S385" i="1" s="1"/>
  <c r="U385" i="1" s="1"/>
  <c r="R388" i="1"/>
  <c r="S388" i="1" s="1"/>
  <c r="U388" i="1" s="1"/>
  <c r="R391" i="1"/>
  <c r="T391" i="1" s="1"/>
  <c r="R394" i="1"/>
  <c r="T394" i="1" s="1"/>
  <c r="R397" i="1"/>
  <c r="T397" i="1" s="1"/>
  <c r="R400" i="1"/>
  <c r="T400" i="1" s="1"/>
  <c r="R403" i="1"/>
  <c r="S403" i="1" s="1"/>
  <c r="U403" i="1" s="1"/>
  <c r="R406" i="1"/>
  <c r="S406" i="1" s="1"/>
  <c r="U406" i="1" s="1"/>
  <c r="T418" i="1"/>
  <c r="G91" i="4" s="1"/>
  <c r="T424" i="1"/>
  <c r="G93" i="4" s="1"/>
  <c r="S427" i="1"/>
  <c r="T433" i="1"/>
  <c r="G96" i="4" s="1"/>
  <c r="S442" i="1"/>
  <c r="S49" i="1"/>
  <c r="D10" i="4" s="1"/>
  <c r="S52" i="1"/>
  <c r="D11" i="4" s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M226" i="1"/>
  <c r="O226" i="1" s="1"/>
  <c r="M225" i="1"/>
  <c r="K225" i="1" s="1"/>
  <c r="M224" i="1"/>
  <c r="K224" i="1" s="1"/>
  <c r="M223" i="1"/>
  <c r="K223" i="1" s="1"/>
  <c r="M222" i="1"/>
  <c r="O222" i="1" s="1"/>
  <c r="M221" i="1"/>
  <c r="K221" i="1" s="1"/>
  <c r="M220" i="1"/>
  <c r="K220" i="1" s="1"/>
  <c r="K219" i="1"/>
  <c r="O376" i="1"/>
  <c r="M347" i="1"/>
  <c r="K347" i="1" s="1"/>
  <c r="M348" i="1"/>
  <c r="O348" i="1" s="1"/>
  <c r="M349" i="1"/>
  <c r="K349" i="1" s="1"/>
  <c r="M350" i="1"/>
  <c r="K350" i="1" s="1"/>
  <c r="M351" i="1"/>
  <c r="K351" i="1" s="1"/>
  <c r="M352" i="1"/>
  <c r="O352" i="1" s="1"/>
  <c r="M346" i="1"/>
  <c r="K346" i="1" s="1"/>
  <c r="M284" i="1"/>
  <c r="K284" i="1" s="1"/>
  <c r="M285" i="1"/>
  <c r="K285" i="1" s="1"/>
  <c r="M286" i="1"/>
  <c r="K286" i="1" s="1"/>
  <c r="M287" i="1"/>
  <c r="K287" i="1" s="1"/>
  <c r="M288" i="1"/>
  <c r="K288" i="1" s="1"/>
  <c r="M289" i="1"/>
  <c r="O289" i="1" s="1"/>
  <c r="M283" i="1"/>
  <c r="K283" i="1" s="1"/>
  <c r="M358" i="1"/>
  <c r="M357" i="1"/>
  <c r="O357" i="1" s="1"/>
  <c r="M356" i="1"/>
  <c r="O356" i="1" s="1"/>
  <c r="M355" i="1"/>
  <c r="O355" i="1" s="1"/>
  <c r="M354" i="1"/>
  <c r="O354" i="1" s="1"/>
  <c r="M353" i="1"/>
  <c r="O353" i="1" s="1"/>
  <c r="M295" i="1"/>
  <c r="O295" i="1" s="1"/>
  <c r="M294" i="1"/>
  <c r="O294" i="1" s="1"/>
  <c r="M293" i="1"/>
  <c r="O293" i="1" s="1"/>
  <c r="M292" i="1"/>
  <c r="O292" i="1" s="1"/>
  <c r="M291" i="1"/>
  <c r="O291" i="1" s="1"/>
  <c r="M290" i="1"/>
  <c r="O290" i="1" s="1"/>
  <c r="M415" i="1"/>
  <c r="M409" i="1"/>
  <c r="M410" i="1"/>
  <c r="M411" i="1"/>
  <c r="M412" i="1"/>
  <c r="M413" i="1"/>
  <c r="M414" i="1"/>
  <c r="K408" i="1"/>
  <c r="M416" i="1"/>
  <c r="M417" i="1"/>
  <c r="M418" i="1"/>
  <c r="M419" i="1"/>
  <c r="M420" i="1"/>
  <c r="M421" i="1"/>
  <c r="O421" i="1" s="1"/>
  <c r="M43" i="1"/>
  <c r="O43" i="1" s="1"/>
  <c r="M42" i="1"/>
  <c r="O42" i="1" s="1"/>
  <c r="M41" i="1"/>
  <c r="K41" i="1" s="1"/>
  <c r="M40" i="1"/>
  <c r="M39" i="1"/>
  <c r="M38" i="1"/>
  <c r="O38" i="1" s="1"/>
  <c r="M37" i="1"/>
  <c r="O37" i="1" s="1"/>
  <c r="M36" i="1"/>
  <c r="K36" i="1" s="1"/>
  <c r="M35" i="1"/>
  <c r="K35" i="1" s="1"/>
  <c r="M34" i="1"/>
  <c r="K34" i="1" s="1"/>
  <c r="M33" i="1"/>
  <c r="O33" i="1" s="1"/>
  <c r="M32" i="1"/>
  <c r="M31" i="1"/>
  <c r="M106" i="1"/>
  <c r="O106" i="1" s="1"/>
  <c r="M105" i="1"/>
  <c r="K105" i="1" s="1"/>
  <c r="M104" i="1"/>
  <c r="K104" i="1" s="1"/>
  <c r="M103" i="1"/>
  <c r="K103" i="1" s="1"/>
  <c r="M102" i="1"/>
  <c r="K102" i="1" s="1"/>
  <c r="M101" i="1"/>
  <c r="M100" i="1"/>
  <c r="K100" i="1" s="1"/>
  <c r="M99" i="1"/>
  <c r="M98" i="1"/>
  <c r="K98" i="1" s="1"/>
  <c r="M97" i="1"/>
  <c r="K97" i="1" s="1"/>
  <c r="M96" i="1"/>
  <c r="K96" i="1" s="1"/>
  <c r="M95" i="1"/>
  <c r="K95" i="1" s="1"/>
  <c r="M94" i="1"/>
  <c r="O94" i="1" s="1"/>
  <c r="K443" i="1"/>
  <c r="K441" i="1"/>
  <c r="K440" i="1"/>
  <c r="K438" i="1"/>
  <c r="K437" i="1"/>
  <c r="K435" i="1"/>
  <c r="K434" i="1"/>
  <c r="K432" i="1"/>
  <c r="K431" i="1"/>
  <c r="K429" i="1"/>
  <c r="K428" i="1"/>
  <c r="K426" i="1"/>
  <c r="K425" i="1"/>
  <c r="K423" i="1"/>
  <c r="K422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43" i="1"/>
  <c r="K40" i="1"/>
  <c r="K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9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9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N443" i="3"/>
  <c r="M443" i="3"/>
  <c r="N442" i="3"/>
  <c r="M442" i="3"/>
  <c r="N441" i="3"/>
  <c r="M441" i="3"/>
  <c r="N440" i="3"/>
  <c r="M440" i="3"/>
  <c r="N439" i="3"/>
  <c r="M439" i="3"/>
  <c r="N438" i="3"/>
  <c r="M438" i="3"/>
  <c r="N437" i="3"/>
  <c r="M437" i="3"/>
  <c r="N436" i="3"/>
  <c r="M436" i="3"/>
  <c r="N435" i="3"/>
  <c r="M435" i="3"/>
  <c r="N434" i="3"/>
  <c r="M434" i="3"/>
  <c r="N433" i="3"/>
  <c r="M433" i="3"/>
  <c r="N432" i="3"/>
  <c r="M432" i="3"/>
  <c r="N431" i="3"/>
  <c r="M431" i="3"/>
  <c r="N430" i="3"/>
  <c r="M430" i="3"/>
  <c r="N429" i="3"/>
  <c r="M429" i="3"/>
  <c r="N428" i="3"/>
  <c r="M428" i="3"/>
  <c r="N427" i="3"/>
  <c r="M427" i="3"/>
  <c r="N426" i="3"/>
  <c r="M426" i="3"/>
  <c r="N425" i="3"/>
  <c r="M425" i="3"/>
  <c r="N424" i="3"/>
  <c r="M424" i="3"/>
  <c r="N423" i="3"/>
  <c r="M423" i="3"/>
  <c r="N422" i="3"/>
  <c r="M422" i="3"/>
  <c r="N421" i="3"/>
  <c r="M421" i="3"/>
  <c r="N420" i="3"/>
  <c r="M420" i="3"/>
  <c r="N419" i="3"/>
  <c r="M419" i="3"/>
  <c r="N418" i="3"/>
  <c r="M418" i="3"/>
  <c r="N417" i="3"/>
  <c r="M417" i="3"/>
  <c r="N416" i="3"/>
  <c r="M416" i="3"/>
  <c r="N415" i="3"/>
  <c r="M415" i="3"/>
  <c r="N414" i="3"/>
  <c r="M414" i="3"/>
  <c r="N413" i="3"/>
  <c r="M413" i="3"/>
  <c r="N412" i="3"/>
  <c r="M412" i="3"/>
  <c r="N411" i="3"/>
  <c r="M411" i="3"/>
  <c r="N410" i="3"/>
  <c r="M410" i="3"/>
  <c r="N409" i="3"/>
  <c r="M409" i="3"/>
  <c r="N408" i="3"/>
  <c r="M408" i="3"/>
  <c r="N407" i="3"/>
  <c r="M407" i="3"/>
  <c r="N406" i="3"/>
  <c r="M406" i="3"/>
  <c r="N405" i="3"/>
  <c r="M405" i="3"/>
  <c r="N404" i="3"/>
  <c r="M404" i="3"/>
  <c r="N403" i="3"/>
  <c r="M403" i="3"/>
  <c r="N402" i="3"/>
  <c r="M402" i="3"/>
  <c r="N401" i="3"/>
  <c r="M401" i="3"/>
  <c r="N400" i="3"/>
  <c r="M400" i="3"/>
  <c r="N399" i="3"/>
  <c r="M399" i="3"/>
  <c r="N398" i="3"/>
  <c r="M398" i="3"/>
  <c r="N397" i="3"/>
  <c r="M397" i="3"/>
  <c r="N396" i="3"/>
  <c r="M396" i="3"/>
  <c r="N395" i="3"/>
  <c r="M395" i="3"/>
  <c r="N394" i="3"/>
  <c r="M394" i="3"/>
  <c r="N393" i="3"/>
  <c r="M393" i="3"/>
  <c r="N392" i="3"/>
  <c r="M392" i="3"/>
  <c r="N391" i="3"/>
  <c r="M391" i="3"/>
  <c r="N390" i="3"/>
  <c r="M390" i="3"/>
  <c r="N389" i="3"/>
  <c r="M389" i="3"/>
  <c r="N388" i="3"/>
  <c r="M388" i="3"/>
  <c r="N387" i="3"/>
  <c r="M387" i="3"/>
  <c r="N386" i="3"/>
  <c r="M386" i="3"/>
  <c r="N385" i="3"/>
  <c r="M385" i="3"/>
  <c r="N384" i="3"/>
  <c r="M384" i="3"/>
  <c r="N383" i="3"/>
  <c r="M383" i="3"/>
  <c r="N382" i="3"/>
  <c r="M382" i="3"/>
  <c r="N381" i="3"/>
  <c r="M381" i="3"/>
  <c r="N380" i="3"/>
  <c r="M380" i="3"/>
  <c r="N379" i="3"/>
  <c r="M379" i="3"/>
  <c r="N378" i="3"/>
  <c r="M378" i="3"/>
  <c r="N377" i="3"/>
  <c r="M377" i="3"/>
  <c r="N376" i="3"/>
  <c r="M376" i="3"/>
  <c r="N375" i="3"/>
  <c r="M375" i="3"/>
  <c r="N374" i="3"/>
  <c r="M374" i="3"/>
  <c r="N373" i="3"/>
  <c r="M373" i="3"/>
  <c r="N372" i="3"/>
  <c r="M372" i="3"/>
  <c r="N371" i="3"/>
  <c r="M371" i="3"/>
  <c r="N370" i="3"/>
  <c r="M370" i="3"/>
  <c r="N369" i="3"/>
  <c r="M369" i="3"/>
  <c r="N368" i="3"/>
  <c r="M368" i="3"/>
  <c r="N367" i="3"/>
  <c r="M367" i="3"/>
  <c r="N366" i="3"/>
  <c r="M366" i="3"/>
  <c r="N365" i="3"/>
  <c r="M365" i="3"/>
  <c r="N364" i="3"/>
  <c r="M364" i="3"/>
  <c r="N363" i="3"/>
  <c r="M363" i="3"/>
  <c r="N362" i="3"/>
  <c r="M362" i="3"/>
  <c r="N361" i="3"/>
  <c r="M361" i="3"/>
  <c r="N360" i="3"/>
  <c r="M360" i="3"/>
  <c r="N359" i="3"/>
  <c r="M359" i="3"/>
  <c r="N358" i="3"/>
  <c r="M358" i="3"/>
  <c r="N357" i="3"/>
  <c r="M357" i="3"/>
  <c r="N356" i="3"/>
  <c r="M356" i="3"/>
  <c r="N355" i="3"/>
  <c r="M355" i="3"/>
  <c r="N354" i="3"/>
  <c r="M354" i="3"/>
  <c r="N353" i="3"/>
  <c r="M353" i="3"/>
  <c r="N352" i="3"/>
  <c r="M352" i="3"/>
  <c r="N351" i="3"/>
  <c r="M351" i="3"/>
  <c r="N350" i="3"/>
  <c r="M350" i="3"/>
  <c r="N349" i="3"/>
  <c r="M349" i="3"/>
  <c r="N348" i="3"/>
  <c r="M348" i="3"/>
  <c r="N347" i="3"/>
  <c r="M347" i="3"/>
  <c r="N346" i="3"/>
  <c r="M346" i="3"/>
  <c r="N345" i="3"/>
  <c r="M345" i="3"/>
  <c r="N344" i="3"/>
  <c r="M344" i="3"/>
  <c r="N343" i="3"/>
  <c r="M343" i="3"/>
  <c r="N342" i="3"/>
  <c r="M342" i="3"/>
  <c r="N341" i="3"/>
  <c r="M341" i="3"/>
  <c r="N340" i="3"/>
  <c r="M340" i="3"/>
  <c r="N339" i="3"/>
  <c r="M339" i="3"/>
  <c r="N338" i="3"/>
  <c r="M338" i="3"/>
  <c r="N337" i="3"/>
  <c r="M337" i="3"/>
  <c r="N336" i="3"/>
  <c r="M336" i="3"/>
  <c r="N335" i="3"/>
  <c r="M335" i="3"/>
  <c r="N334" i="3"/>
  <c r="M334" i="3"/>
  <c r="N333" i="3"/>
  <c r="M333" i="3"/>
  <c r="N332" i="3"/>
  <c r="M332" i="3"/>
  <c r="N331" i="3"/>
  <c r="M331" i="3"/>
  <c r="N330" i="3"/>
  <c r="M330" i="3"/>
  <c r="N329" i="3"/>
  <c r="M329" i="3"/>
  <c r="N328" i="3"/>
  <c r="M328" i="3"/>
  <c r="N327" i="3"/>
  <c r="M327" i="3"/>
  <c r="N326" i="3"/>
  <c r="M326" i="3"/>
  <c r="N325" i="3"/>
  <c r="M325" i="3"/>
  <c r="N324" i="3"/>
  <c r="M324" i="3"/>
  <c r="N323" i="3"/>
  <c r="M323" i="3"/>
  <c r="N322" i="3"/>
  <c r="M322" i="3"/>
  <c r="N321" i="3"/>
  <c r="M321" i="3"/>
  <c r="N320" i="3"/>
  <c r="M320" i="3"/>
  <c r="N319" i="3"/>
  <c r="M319" i="3"/>
  <c r="N318" i="3"/>
  <c r="M318" i="3"/>
  <c r="N317" i="3"/>
  <c r="M317" i="3"/>
  <c r="N316" i="3"/>
  <c r="M316" i="3"/>
  <c r="N315" i="3"/>
  <c r="M315" i="3"/>
  <c r="N314" i="3"/>
  <c r="M314" i="3"/>
  <c r="N313" i="3"/>
  <c r="M313" i="3"/>
  <c r="N312" i="3"/>
  <c r="M312" i="3"/>
  <c r="N311" i="3"/>
  <c r="M311" i="3"/>
  <c r="N310" i="3"/>
  <c r="M310" i="3"/>
  <c r="N309" i="3"/>
  <c r="M309" i="3"/>
  <c r="N308" i="3"/>
  <c r="M308" i="3"/>
  <c r="N307" i="3"/>
  <c r="M307" i="3"/>
  <c r="N306" i="3"/>
  <c r="M306" i="3"/>
  <c r="N305" i="3"/>
  <c r="M305" i="3"/>
  <c r="N304" i="3"/>
  <c r="M304" i="3"/>
  <c r="N303" i="3"/>
  <c r="M303" i="3"/>
  <c r="N302" i="3"/>
  <c r="M302" i="3"/>
  <c r="N301" i="3"/>
  <c r="M301" i="3"/>
  <c r="N300" i="3"/>
  <c r="M300" i="3"/>
  <c r="N299" i="3"/>
  <c r="M299" i="3"/>
  <c r="N298" i="3"/>
  <c r="M298" i="3"/>
  <c r="N297" i="3"/>
  <c r="M297" i="3"/>
  <c r="N296" i="3"/>
  <c r="M296" i="3"/>
  <c r="N295" i="3"/>
  <c r="M295" i="3"/>
  <c r="N294" i="3"/>
  <c r="M294" i="3"/>
  <c r="N293" i="3"/>
  <c r="M293" i="3"/>
  <c r="N292" i="3"/>
  <c r="M292" i="3"/>
  <c r="N291" i="3"/>
  <c r="M291" i="3"/>
  <c r="N290" i="3"/>
  <c r="M290" i="3"/>
  <c r="N289" i="3"/>
  <c r="M289" i="3"/>
  <c r="N288" i="3"/>
  <c r="M288" i="3"/>
  <c r="N287" i="3"/>
  <c r="M287" i="3"/>
  <c r="N286" i="3"/>
  <c r="M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N357" i="1"/>
  <c r="N356" i="1"/>
  <c r="N355" i="1"/>
  <c r="N354" i="1"/>
  <c r="N353" i="1"/>
  <c r="N352" i="1"/>
  <c r="O351" i="1"/>
  <c r="N351" i="1"/>
  <c r="N350" i="1"/>
  <c r="N349" i="1"/>
  <c r="N348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N232" i="1"/>
  <c r="N231" i="1"/>
  <c r="N230" i="1"/>
  <c r="N229" i="1"/>
  <c r="N228" i="1"/>
  <c r="O227" i="1"/>
  <c r="N227" i="1"/>
  <c r="N226" i="1"/>
  <c r="N225" i="1"/>
  <c r="N224" i="1"/>
  <c r="N223" i="1"/>
  <c r="N222" i="1"/>
  <c r="N221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N106" i="1"/>
  <c r="N105" i="1"/>
  <c r="N104" i="1"/>
  <c r="N103" i="1"/>
  <c r="N102" i="1"/>
  <c r="N101" i="1"/>
  <c r="O100" i="1"/>
  <c r="N100" i="1"/>
  <c r="O99" i="1"/>
  <c r="N99" i="1"/>
  <c r="N98" i="1"/>
  <c r="O97" i="1"/>
  <c r="N97" i="1"/>
  <c r="N96" i="1"/>
  <c r="N95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9" i="1"/>
  <c r="O40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T262" i="1" l="1"/>
  <c r="S151" i="1"/>
  <c r="U151" i="1" s="1"/>
  <c r="S325" i="1"/>
  <c r="U325" i="1" s="1"/>
  <c r="T388" i="1"/>
  <c r="T193" i="1"/>
  <c r="S271" i="1"/>
  <c r="U271" i="1" s="1"/>
  <c r="T343" i="1"/>
  <c r="S295" i="1"/>
  <c r="U295" i="1" s="1"/>
  <c r="D84" i="4"/>
  <c r="U376" i="1"/>
  <c r="U301" i="1"/>
  <c r="D66" i="4"/>
  <c r="U253" i="1"/>
  <c r="D57" i="4"/>
  <c r="U157" i="1"/>
  <c r="D32" i="4"/>
  <c r="D65" i="4"/>
  <c r="U298" i="1"/>
  <c r="U250" i="1"/>
  <c r="D56" i="4"/>
  <c r="U226" i="1"/>
  <c r="D48" i="4"/>
  <c r="D39" i="4"/>
  <c r="U178" i="1"/>
  <c r="U106" i="1"/>
  <c r="D22" i="4"/>
  <c r="D76" i="4"/>
  <c r="U352" i="1"/>
  <c r="U229" i="1"/>
  <c r="D49" i="4"/>
  <c r="U181" i="1"/>
  <c r="D40" i="4"/>
  <c r="D82" i="4"/>
  <c r="U370" i="1"/>
  <c r="D90" i="4"/>
  <c r="U415" i="1"/>
  <c r="U436" i="1"/>
  <c r="D97" i="4"/>
  <c r="U412" i="1"/>
  <c r="D89" i="4"/>
  <c r="U289" i="1"/>
  <c r="D62" i="4"/>
  <c r="D15" i="4"/>
  <c r="U64" i="1"/>
  <c r="D98" i="4"/>
  <c r="U439" i="1"/>
  <c r="U409" i="1"/>
  <c r="D88" i="4"/>
  <c r="U286" i="1"/>
  <c r="D61" i="4"/>
  <c r="D43" i="4"/>
  <c r="U190" i="1"/>
  <c r="D63" i="4"/>
  <c r="U292" i="1"/>
  <c r="U307" i="1"/>
  <c r="D68" i="4"/>
  <c r="U235" i="1"/>
  <c r="D51" i="4"/>
  <c r="D42" i="4"/>
  <c r="U187" i="1"/>
  <c r="D34" i="4"/>
  <c r="U163" i="1"/>
  <c r="D25" i="4"/>
  <c r="U115" i="1"/>
  <c r="D46" i="4"/>
  <c r="U220" i="1"/>
  <c r="D94" i="4"/>
  <c r="U427" i="1"/>
  <c r="U355" i="1"/>
  <c r="D77" i="4"/>
  <c r="D67" i="4"/>
  <c r="U304" i="1"/>
  <c r="D50" i="4"/>
  <c r="U232" i="1"/>
  <c r="D33" i="4"/>
  <c r="U160" i="1"/>
  <c r="U112" i="1"/>
  <c r="D24" i="4"/>
  <c r="K33" i="1"/>
  <c r="D21" i="4"/>
  <c r="T427" i="1"/>
  <c r="G94" i="4" s="1"/>
  <c r="T415" i="1"/>
  <c r="G90" i="4" s="1"/>
  <c r="T385" i="1"/>
  <c r="T370" i="1"/>
  <c r="G82" i="4" s="1"/>
  <c r="T340" i="1"/>
  <c r="T292" i="1"/>
  <c r="G63" i="4" s="1"/>
  <c r="T277" i="1"/>
  <c r="U247" i="1"/>
  <c r="T220" i="1"/>
  <c r="G46" i="4" s="1"/>
  <c r="T163" i="1"/>
  <c r="G34" i="4" s="1"/>
  <c r="T118" i="1"/>
  <c r="G26" i="4" s="1"/>
  <c r="T106" i="1"/>
  <c r="G22" i="4" s="1"/>
  <c r="S421" i="1"/>
  <c r="S397" i="1"/>
  <c r="U397" i="1" s="1"/>
  <c r="S346" i="1"/>
  <c r="S322" i="1"/>
  <c r="U322" i="1" s="1"/>
  <c r="S268" i="1"/>
  <c r="U268" i="1" s="1"/>
  <c r="S244" i="1"/>
  <c r="S196" i="1"/>
  <c r="U196" i="1" s="1"/>
  <c r="S172" i="1"/>
  <c r="S148" i="1"/>
  <c r="U148" i="1" s="1"/>
  <c r="S124" i="1"/>
  <c r="D28" i="4" s="1"/>
  <c r="S100" i="1"/>
  <c r="D20" i="4" s="1"/>
  <c r="S4" i="1"/>
  <c r="O41" i="1"/>
  <c r="U424" i="1"/>
  <c r="T412" i="1"/>
  <c r="G89" i="4" s="1"/>
  <c r="T352" i="1"/>
  <c r="G76" i="4" s="1"/>
  <c r="T337" i="1"/>
  <c r="T304" i="1"/>
  <c r="G67" i="4" s="1"/>
  <c r="T289" i="1"/>
  <c r="G62" i="4" s="1"/>
  <c r="T259" i="1"/>
  <c r="T232" i="1"/>
  <c r="G50" i="4" s="1"/>
  <c r="T217" i="1"/>
  <c r="T205" i="1"/>
  <c r="T190" i="1"/>
  <c r="G43" i="4" s="1"/>
  <c r="T178" i="1"/>
  <c r="G39" i="4" s="1"/>
  <c r="T133" i="1"/>
  <c r="S418" i="1"/>
  <c r="S394" i="1"/>
  <c r="U394" i="1" s="1"/>
  <c r="S367" i="1"/>
  <c r="S319" i="1"/>
  <c r="U319" i="1" s="1"/>
  <c r="S265" i="1"/>
  <c r="U265" i="1" s="1"/>
  <c r="S241" i="1"/>
  <c r="S169" i="1"/>
  <c r="S145" i="1"/>
  <c r="U145" i="1" s="1"/>
  <c r="S97" i="1"/>
  <c r="D19" i="4" s="1"/>
  <c r="S25" i="1"/>
  <c r="U25" i="1" s="1"/>
  <c r="U79" i="1"/>
  <c r="T439" i="1"/>
  <c r="G98" i="4" s="1"/>
  <c r="T409" i="1"/>
  <c r="G88" i="4" s="1"/>
  <c r="T382" i="1"/>
  <c r="U349" i="1"/>
  <c r="T334" i="1"/>
  <c r="T286" i="1"/>
  <c r="G61" i="4" s="1"/>
  <c r="T274" i="1"/>
  <c r="U175" i="1"/>
  <c r="T160" i="1"/>
  <c r="G33" i="4" s="1"/>
  <c r="T115" i="1"/>
  <c r="G25" i="4" s="1"/>
  <c r="S391" i="1"/>
  <c r="U391" i="1" s="1"/>
  <c r="S364" i="1"/>
  <c r="S310" i="1"/>
  <c r="S238" i="1"/>
  <c r="S214" i="1"/>
  <c r="U214" i="1" s="1"/>
  <c r="S166" i="1"/>
  <c r="S142" i="1"/>
  <c r="U142" i="1" s="1"/>
  <c r="S46" i="1"/>
  <c r="D9" i="4" s="1"/>
  <c r="D85" i="4"/>
  <c r="T16" i="1"/>
  <c r="T436" i="1"/>
  <c r="G97" i="4" s="1"/>
  <c r="T301" i="1"/>
  <c r="G66" i="4" s="1"/>
  <c r="T256" i="1"/>
  <c r="T229" i="1"/>
  <c r="G49" i="4" s="1"/>
  <c r="T202" i="1"/>
  <c r="T187" i="1"/>
  <c r="G42" i="4" s="1"/>
  <c r="T130" i="1"/>
  <c r="S361" i="1"/>
  <c r="S283" i="1"/>
  <c r="S211" i="1"/>
  <c r="U211" i="1" s="1"/>
  <c r="S139" i="1"/>
  <c r="U139" i="1" s="1"/>
  <c r="S43" i="1"/>
  <c r="D8" i="4" s="1"/>
  <c r="S19" i="1"/>
  <c r="T85" i="1"/>
  <c r="T406" i="1"/>
  <c r="T376" i="1"/>
  <c r="G84" i="4" s="1"/>
  <c r="T331" i="1"/>
  <c r="T157" i="1"/>
  <c r="G32" i="4" s="1"/>
  <c r="U127" i="1"/>
  <c r="T112" i="1"/>
  <c r="G24" i="4" s="1"/>
  <c r="S433" i="1"/>
  <c r="S358" i="1"/>
  <c r="S280" i="1"/>
  <c r="U280" i="1" s="1"/>
  <c r="S208" i="1"/>
  <c r="U208" i="1" s="1"/>
  <c r="S184" i="1"/>
  <c r="S136" i="1"/>
  <c r="U136" i="1" s="1"/>
  <c r="S40" i="1"/>
  <c r="D7" i="4" s="1"/>
  <c r="S16" i="1"/>
  <c r="U16" i="1" s="1"/>
  <c r="U88" i="1"/>
  <c r="T355" i="1"/>
  <c r="G77" i="4" s="1"/>
  <c r="U55" i="1"/>
  <c r="U373" i="1"/>
  <c r="T298" i="1"/>
  <c r="G65" i="4" s="1"/>
  <c r="T253" i="1"/>
  <c r="G57" i="4" s="1"/>
  <c r="T226" i="1"/>
  <c r="G48" i="4" s="1"/>
  <c r="S430" i="1"/>
  <c r="S109" i="1"/>
  <c r="S85" i="1"/>
  <c r="U85" i="1" s="1"/>
  <c r="S61" i="1"/>
  <c r="D14" i="4" s="1"/>
  <c r="S37" i="1"/>
  <c r="D6" i="4" s="1"/>
  <c r="S13" i="1"/>
  <c r="D64" i="4"/>
  <c r="U91" i="1"/>
  <c r="U67" i="1"/>
  <c r="T403" i="1"/>
  <c r="T328" i="1"/>
  <c r="U223" i="1"/>
  <c r="T154" i="1"/>
  <c r="S82" i="1"/>
  <c r="U82" i="1" s="1"/>
  <c r="S58" i="1"/>
  <c r="D13" i="4" s="1"/>
  <c r="S34" i="1"/>
  <c r="D5" i="4" s="1"/>
  <c r="S10" i="1"/>
  <c r="U10" i="1" s="1"/>
  <c r="S43" i="2"/>
  <c r="E8" i="4" s="1"/>
  <c r="D99" i="4"/>
  <c r="U442" i="1"/>
  <c r="T442" i="1"/>
  <c r="G99" i="4" s="1"/>
  <c r="T379" i="1"/>
  <c r="G85" i="4" s="1"/>
  <c r="T316" i="1"/>
  <c r="G71" i="4" s="1"/>
  <c r="S313" i="1"/>
  <c r="U313" i="1" s="1"/>
  <c r="D71" i="4"/>
  <c r="U316" i="1"/>
  <c r="U49" i="1"/>
  <c r="D26" i="4"/>
  <c r="U94" i="1"/>
  <c r="U121" i="1"/>
  <c r="U70" i="1"/>
  <c r="U22" i="1"/>
  <c r="U76" i="1"/>
  <c r="U52" i="1"/>
  <c r="U28" i="1"/>
  <c r="K226" i="1"/>
  <c r="T70" i="1"/>
  <c r="T61" i="1"/>
  <c r="G14" i="4" s="1"/>
  <c r="O225" i="1"/>
  <c r="T43" i="1"/>
  <c r="G8" i="4" s="1"/>
  <c r="T40" i="1"/>
  <c r="G7" i="4" s="1"/>
  <c r="O347" i="1"/>
  <c r="S91" i="2"/>
  <c r="U91" i="2" s="1"/>
  <c r="O286" i="1"/>
  <c r="T88" i="1"/>
  <c r="T64" i="1"/>
  <c r="G15" i="4" s="1"/>
  <c r="T10" i="1"/>
  <c r="T67" i="1"/>
  <c r="T82" i="1"/>
  <c r="T58" i="1"/>
  <c r="G13" i="4" s="1"/>
  <c r="O104" i="1"/>
  <c r="T28" i="1"/>
  <c r="T79" i="1"/>
  <c r="T55" i="1"/>
  <c r="G12" i="4" s="1"/>
  <c r="T52" i="1"/>
  <c r="G11" i="4" s="1"/>
  <c r="T76" i="1"/>
  <c r="T91" i="1"/>
  <c r="O96" i="1"/>
  <c r="O284" i="1"/>
  <c r="T49" i="1"/>
  <c r="G10" i="4" s="1"/>
  <c r="T22" i="1"/>
  <c r="T73" i="1"/>
  <c r="S115" i="2"/>
  <c r="S139" i="2"/>
  <c r="U139" i="2" s="1"/>
  <c r="S103" i="2"/>
  <c r="S163" i="2"/>
  <c r="S7" i="2"/>
  <c r="U7" i="2" s="1"/>
  <c r="S127" i="2"/>
  <c r="S31" i="2"/>
  <c r="U31" i="2" s="1"/>
  <c r="S55" i="2"/>
  <c r="S151" i="2"/>
  <c r="U151" i="2" s="1"/>
  <c r="S67" i="2"/>
  <c r="U67" i="2" s="1"/>
  <c r="S79" i="2"/>
  <c r="U79" i="2" s="1"/>
  <c r="S175" i="2"/>
  <c r="T46" i="1"/>
  <c r="G9" i="4" s="1"/>
  <c r="S421" i="2"/>
  <c r="S25" i="2"/>
  <c r="U25" i="2" s="1"/>
  <c r="S73" i="2"/>
  <c r="U73" i="2" s="1"/>
  <c r="S121" i="2"/>
  <c r="S169" i="2"/>
  <c r="S211" i="2"/>
  <c r="U211" i="2" s="1"/>
  <c r="S235" i="2"/>
  <c r="S259" i="2"/>
  <c r="U259" i="2" s="1"/>
  <c r="S283" i="2"/>
  <c r="U283" i="2" s="1"/>
  <c r="S307" i="2"/>
  <c r="S331" i="2"/>
  <c r="U331" i="2" s="1"/>
  <c r="S355" i="2"/>
  <c r="S379" i="2"/>
  <c r="S403" i="2"/>
  <c r="U403" i="2" s="1"/>
  <c r="S193" i="2"/>
  <c r="U193" i="2" s="1"/>
  <c r="S427" i="2"/>
  <c r="S13" i="2"/>
  <c r="U13" i="2" s="1"/>
  <c r="S61" i="2"/>
  <c r="S109" i="2"/>
  <c r="S157" i="2"/>
  <c r="U157" i="2" s="1"/>
  <c r="S217" i="2"/>
  <c r="U217" i="2" s="1"/>
  <c r="S241" i="2"/>
  <c r="S265" i="2"/>
  <c r="U265" i="2" s="1"/>
  <c r="S289" i="2"/>
  <c r="S313" i="2"/>
  <c r="S337" i="2"/>
  <c r="U337" i="2" s="1"/>
  <c r="S361" i="2"/>
  <c r="S385" i="2"/>
  <c r="U385" i="2" s="1"/>
  <c r="S199" i="2"/>
  <c r="U199" i="2" s="1"/>
  <c r="S409" i="2"/>
  <c r="U409" i="2" s="1"/>
  <c r="S433" i="2"/>
  <c r="S49" i="2"/>
  <c r="S97" i="2"/>
  <c r="S145" i="2"/>
  <c r="U145" i="2" s="1"/>
  <c r="S223" i="2"/>
  <c r="S247" i="2"/>
  <c r="S271" i="2"/>
  <c r="U271" i="2" s="1"/>
  <c r="S295" i="2"/>
  <c r="S319" i="2"/>
  <c r="U319" i="2" s="1"/>
  <c r="S343" i="2"/>
  <c r="U343" i="2" s="1"/>
  <c r="S367" i="2"/>
  <c r="S391" i="2"/>
  <c r="U391" i="2" s="1"/>
  <c r="S181" i="2"/>
  <c r="S415" i="2"/>
  <c r="S439" i="2"/>
  <c r="S187" i="2"/>
  <c r="S37" i="2"/>
  <c r="S85" i="2"/>
  <c r="U85" i="2" s="1"/>
  <c r="S133" i="2"/>
  <c r="U133" i="2" s="1"/>
  <c r="S205" i="2"/>
  <c r="U205" i="2" s="1"/>
  <c r="S229" i="2"/>
  <c r="S253" i="2"/>
  <c r="S277" i="2"/>
  <c r="U277" i="2" s="1"/>
  <c r="S301" i="2"/>
  <c r="S325" i="2"/>
  <c r="U325" i="2" s="1"/>
  <c r="S349" i="2"/>
  <c r="S373" i="2"/>
  <c r="S397" i="2"/>
  <c r="U397" i="2" s="1"/>
  <c r="S4" i="2"/>
  <c r="U4" i="2" s="1"/>
  <c r="S10" i="2"/>
  <c r="U10" i="2" s="1"/>
  <c r="S16" i="2"/>
  <c r="U16" i="2" s="1"/>
  <c r="S22" i="2"/>
  <c r="U22" i="2" s="1"/>
  <c r="S28" i="2"/>
  <c r="U28" i="2" s="1"/>
  <c r="S34" i="2"/>
  <c r="S40" i="2"/>
  <c r="S46" i="2"/>
  <c r="S52" i="2"/>
  <c r="S58" i="2"/>
  <c r="S64" i="2"/>
  <c r="S70" i="2"/>
  <c r="U70" i="2" s="1"/>
  <c r="S76" i="2"/>
  <c r="U76" i="2" s="1"/>
  <c r="S82" i="2"/>
  <c r="U82" i="2" s="1"/>
  <c r="S88" i="2"/>
  <c r="U88" i="2" s="1"/>
  <c r="S94" i="2"/>
  <c r="U94" i="2" s="1"/>
  <c r="S100" i="2"/>
  <c r="S106" i="2"/>
  <c r="S112" i="2"/>
  <c r="S118" i="2"/>
  <c r="S124" i="2"/>
  <c r="S130" i="2"/>
  <c r="U130" i="2" s="1"/>
  <c r="S136" i="2"/>
  <c r="U136" i="2" s="1"/>
  <c r="S142" i="2"/>
  <c r="U142" i="2" s="1"/>
  <c r="S148" i="2"/>
  <c r="U148" i="2" s="1"/>
  <c r="S154" i="2"/>
  <c r="U154" i="2" s="1"/>
  <c r="S160" i="2"/>
  <c r="S166" i="2"/>
  <c r="S172" i="2"/>
  <c r="S178" i="2"/>
  <c r="S184" i="2"/>
  <c r="S190" i="2"/>
  <c r="S196" i="2"/>
  <c r="U196" i="2" s="1"/>
  <c r="S202" i="2"/>
  <c r="U202" i="2" s="1"/>
  <c r="S208" i="2"/>
  <c r="U208" i="2" s="1"/>
  <c r="S214" i="2"/>
  <c r="U214" i="2" s="1"/>
  <c r="S220" i="2"/>
  <c r="U220" i="2" s="1"/>
  <c r="S226" i="2"/>
  <c r="S232" i="2"/>
  <c r="S238" i="2"/>
  <c r="S244" i="2"/>
  <c r="S250" i="2"/>
  <c r="S256" i="2"/>
  <c r="U256" i="2" s="1"/>
  <c r="S262" i="2"/>
  <c r="U262" i="2" s="1"/>
  <c r="S268" i="2"/>
  <c r="U268" i="2" s="1"/>
  <c r="S274" i="2"/>
  <c r="U274" i="2" s="1"/>
  <c r="S280" i="2"/>
  <c r="U280" i="2" s="1"/>
  <c r="S286" i="2"/>
  <c r="S292" i="2"/>
  <c r="S298" i="2"/>
  <c r="S304" i="2"/>
  <c r="S310" i="2"/>
  <c r="S316" i="2"/>
  <c r="S322" i="2"/>
  <c r="U322" i="2" s="1"/>
  <c r="S328" i="2"/>
  <c r="U328" i="2" s="1"/>
  <c r="S334" i="2"/>
  <c r="U334" i="2" s="1"/>
  <c r="S340" i="2"/>
  <c r="U340" i="2" s="1"/>
  <c r="S346" i="2"/>
  <c r="U346" i="2" s="1"/>
  <c r="S352" i="2"/>
  <c r="S358" i="2"/>
  <c r="S364" i="2"/>
  <c r="S370" i="2"/>
  <c r="S376" i="2"/>
  <c r="S382" i="2"/>
  <c r="U382" i="2" s="1"/>
  <c r="S388" i="2"/>
  <c r="U388" i="2" s="1"/>
  <c r="S394" i="2"/>
  <c r="U394" i="2" s="1"/>
  <c r="S400" i="2"/>
  <c r="U400" i="2" s="1"/>
  <c r="S406" i="2"/>
  <c r="U406" i="2" s="1"/>
  <c r="S412" i="2"/>
  <c r="S418" i="2"/>
  <c r="S424" i="2"/>
  <c r="S430" i="2"/>
  <c r="S436" i="2"/>
  <c r="S442" i="2"/>
  <c r="U4" i="1"/>
  <c r="U34" i="1"/>
  <c r="U7" i="1"/>
  <c r="U13" i="1"/>
  <c r="U19" i="1"/>
  <c r="U31" i="1"/>
  <c r="O287" i="1"/>
  <c r="O350" i="1"/>
  <c r="O98" i="1"/>
  <c r="O288" i="1"/>
  <c r="K106" i="1"/>
  <c r="O105" i="1"/>
  <c r="K222" i="1"/>
  <c r="O35" i="1"/>
  <c r="K42" i="1"/>
  <c r="O102" i="1"/>
  <c r="O223" i="1"/>
  <c r="O103" i="1"/>
  <c r="K352" i="1"/>
  <c r="O349" i="1"/>
  <c r="O285" i="1"/>
  <c r="O34" i="1"/>
  <c r="O95" i="1"/>
  <c r="O221" i="1"/>
  <c r="O283" i="1"/>
  <c r="O220" i="1"/>
  <c r="O224" i="1"/>
  <c r="K348" i="1"/>
  <c r="K289" i="1"/>
  <c r="O36" i="1"/>
  <c r="K38" i="1"/>
  <c r="K37" i="1"/>
  <c r="O101" i="1"/>
  <c r="K94" i="1"/>
  <c r="O416" i="1"/>
  <c r="O417" i="1"/>
  <c r="O418" i="1"/>
  <c r="O420" i="1"/>
  <c r="O419" i="1"/>
  <c r="K415" i="1"/>
  <c r="O415" i="1"/>
  <c r="K414" i="1"/>
  <c r="O414" i="1"/>
  <c r="K413" i="1"/>
  <c r="O413" i="1"/>
  <c r="K412" i="1"/>
  <c r="O412" i="1"/>
  <c r="K411" i="1"/>
  <c r="O411" i="1"/>
  <c r="K410" i="1"/>
  <c r="O410" i="1"/>
  <c r="K409" i="1"/>
  <c r="O409" i="1"/>
  <c r="U97" i="1" l="1"/>
  <c r="U46" i="1"/>
  <c r="U100" i="1"/>
  <c r="U43" i="1"/>
  <c r="U184" i="1"/>
  <c r="D41" i="4"/>
  <c r="U283" i="1"/>
  <c r="D60" i="4"/>
  <c r="U361" i="1"/>
  <c r="D79" i="4"/>
  <c r="U238" i="1"/>
  <c r="D52" i="4"/>
  <c r="U358" i="1"/>
  <c r="D78" i="4"/>
  <c r="U310" i="1"/>
  <c r="D69" i="4"/>
  <c r="U40" i="1"/>
  <c r="D54" i="4"/>
  <c r="U244" i="1"/>
  <c r="D37" i="4"/>
  <c r="U172" i="1"/>
  <c r="U418" i="1"/>
  <c r="D91" i="4"/>
  <c r="U124" i="1"/>
  <c r="U109" i="1"/>
  <c r="D23" i="4"/>
  <c r="U433" i="1"/>
  <c r="D96" i="4"/>
  <c r="U58" i="1"/>
  <c r="U61" i="1"/>
  <c r="U364" i="1"/>
  <c r="D80" i="4"/>
  <c r="U169" i="1"/>
  <c r="D36" i="4"/>
  <c r="D81" i="4"/>
  <c r="U367" i="1"/>
  <c r="U430" i="1"/>
  <c r="D95" i="4"/>
  <c r="D53" i="4"/>
  <c r="U241" i="1"/>
  <c r="U166" i="1"/>
  <c r="D35" i="4"/>
  <c r="D92" i="4"/>
  <c r="U421" i="1"/>
  <c r="U37" i="1"/>
  <c r="D74" i="4"/>
  <c r="U346" i="1"/>
  <c r="U430" i="2"/>
  <c r="E95" i="4"/>
  <c r="U442" i="2"/>
  <c r="E99" i="4"/>
  <c r="U298" i="2"/>
  <c r="E65" i="4"/>
  <c r="U250" i="2"/>
  <c r="E56" i="4"/>
  <c r="U415" i="2"/>
  <c r="E90" i="4"/>
  <c r="U436" i="2"/>
  <c r="E97" i="4"/>
  <c r="U292" i="2"/>
  <c r="E63" i="4"/>
  <c r="U244" i="2"/>
  <c r="E54" i="4"/>
  <c r="U100" i="2"/>
  <c r="E20" i="4"/>
  <c r="U52" i="2"/>
  <c r="E11" i="4"/>
  <c r="U229" i="2"/>
  <c r="E49" i="4"/>
  <c r="U181" i="2"/>
  <c r="E40" i="4"/>
  <c r="U223" i="2"/>
  <c r="E47" i="4"/>
  <c r="U361" i="2"/>
  <c r="E79" i="4"/>
  <c r="U109" i="2"/>
  <c r="E23" i="4"/>
  <c r="U55" i="2"/>
  <c r="E12" i="4"/>
  <c r="U238" i="2"/>
  <c r="E52" i="4"/>
  <c r="U61" i="2"/>
  <c r="E14" i="4"/>
  <c r="U307" i="2"/>
  <c r="E68" i="4"/>
  <c r="U424" i="2"/>
  <c r="E93" i="4"/>
  <c r="U376" i="2"/>
  <c r="E84" i="4"/>
  <c r="U232" i="2"/>
  <c r="E50" i="4"/>
  <c r="U184" i="2"/>
  <c r="E41" i="4"/>
  <c r="U367" i="2"/>
  <c r="E81" i="4"/>
  <c r="U97" i="2"/>
  <c r="E19" i="4"/>
  <c r="U421" i="2"/>
  <c r="E92" i="4"/>
  <c r="U127" i="2"/>
  <c r="E29" i="4"/>
  <c r="U418" i="2"/>
  <c r="E91" i="4"/>
  <c r="U370" i="2"/>
  <c r="E82" i="4"/>
  <c r="U226" i="2"/>
  <c r="E48" i="4"/>
  <c r="U178" i="2"/>
  <c r="E39" i="4"/>
  <c r="U34" i="2"/>
  <c r="E5" i="4"/>
  <c r="U349" i="2"/>
  <c r="E75" i="4"/>
  <c r="U49" i="2"/>
  <c r="E10" i="4"/>
  <c r="U289" i="2"/>
  <c r="E62" i="4"/>
  <c r="U427" i="2"/>
  <c r="E94" i="4"/>
  <c r="U286" i="2"/>
  <c r="E61" i="4"/>
  <c r="U40" i="2"/>
  <c r="E7" i="4"/>
  <c r="U373" i="2"/>
  <c r="E83" i="4"/>
  <c r="U313" i="2"/>
  <c r="E70" i="4"/>
  <c r="U412" i="2"/>
  <c r="E89" i="4"/>
  <c r="U364" i="2"/>
  <c r="E80" i="4"/>
  <c r="U316" i="2"/>
  <c r="E71" i="4"/>
  <c r="U172" i="2"/>
  <c r="E37" i="4"/>
  <c r="U124" i="2"/>
  <c r="E28" i="4"/>
  <c r="U37" i="2"/>
  <c r="E6" i="4"/>
  <c r="U433" i="2"/>
  <c r="E96" i="4"/>
  <c r="U235" i="2"/>
  <c r="E51" i="4"/>
  <c r="U175" i="2"/>
  <c r="E38" i="4"/>
  <c r="U163" i="2"/>
  <c r="E34" i="4"/>
  <c r="U190" i="2"/>
  <c r="E43" i="4"/>
  <c r="U358" i="2"/>
  <c r="E78" i="4"/>
  <c r="U310" i="2"/>
  <c r="E69" i="4"/>
  <c r="U166" i="2"/>
  <c r="E35" i="4"/>
  <c r="U187" i="2"/>
  <c r="E42" i="4"/>
  <c r="U241" i="2"/>
  <c r="E53" i="4"/>
  <c r="U352" i="2"/>
  <c r="E76" i="4"/>
  <c r="U304" i="2"/>
  <c r="E67" i="4"/>
  <c r="U160" i="2"/>
  <c r="E33" i="4"/>
  <c r="U112" i="2"/>
  <c r="E24" i="4"/>
  <c r="U64" i="2"/>
  <c r="E15" i="4"/>
  <c r="U439" i="2"/>
  <c r="E98" i="4"/>
  <c r="U379" i="2"/>
  <c r="E85" i="4"/>
  <c r="U169" i="2"/>
  <c r="E36" i="4"/>
  <c r="U46" i="2"/>
  <c r="E9" i="4"/>
  <c r="U118" i="2"/>
  <c r="E26" i="4"/>
  <c r="U301" i="2"/>
  <c r="E66" i="4"/>
  <c r="U295" i="2"/>
  <c r="E64" i="4"/>
  <c r="U103" i="2"/>
  <c r="E21" i="4"/>
  <c r="U106" i="2"/>
  <c r="E22" i="4"/>
  <c r="U58" i="2"/>
  <c r="E13" i="4"/>
  <c r="U253" i="2"/>
  <c r="E57" i="4"/>
  <c r="U247" i="2"/>
  <c r="E55" i="4"/>
  <c r="U355" i="2"/>
  <c r="E77" i="4"/>
  <c r="U121" i="2"/>
  <c r="E27" i="4"/>
  <c r="U115" i="2"/>
  <c r="E25" i="4"/>
  <c r="D70" i="4"/>
  <c r="U43" i="2"/>
</calcChain>
</file>

<file path=xl/sharedStrings.xml><?xml version="1.0" encoding="utf-8"?>
<sst xmlns="http://schemas.openxmlformats.org/spreadsheetml/2006/main" count="2095" uniqueCount="57">
  <si>
    <t>Frekvens</t>
  </si>
  <si>
    <t>Lower</t>
  </si>
  <si>
    <t>Center</t>
  </si>
  <si>
    <t>Upper</t>
  </si>
  <si>
    <t>1/1 oktave</t>
  </si>
  <si>
    <t>1/3 oktave</t>
  </si>
  <si>
    <t>Sound Velocity in Tube</t>
  </si>
  <si>
    <t>c_0</t>
  </si>
  <si>
    <t>Tube Attenuation</t>
  </si>
  <si>
    <t>k_0''</t>
  </si>
  <si>
    <t>x_min1</t>
  </si>
  <si>
    <t>Pressure</t>
  </si>
  <si>
    <t>Distance</t>
  </si>
  <si>
    <t>x_min2</t>
  </si>
  <si>
    <t>x_max</t>
  </si>
  <si>
    <t>Reflection Factor</t>
  </si>
  <si>
    <t>Absorption Factor</t>
  </si>
  <si>
    <t>Impedance</t>
  </si>
  <si>
    <t>Admittance</t>
  </si>
  <si>
    <t>Distance Between Minima Theory</t>
  </si>
  <si>
    <t>Distance Between Minima Measured</t>
  </si>
  <si>
    <t>In meters</t>
  </si>
  <si>
    <t>Material</t>
  </si>
  <si>
    <t>Empty Tube</t>
  </si>
  <si>
    <t>Reference Plane</t>
  </si>
  <si>
    <t xml:space="preserve"> according to slider</t>
  </si>
  <si>
    <t>Grey Felt</t>
  </si>
  <si>
    <t>Thin Vibrational Damper</t>
  </si>
  <si>
    <t>Thick Vibrational Damper</t>
  </si>
  <si>
    <t>Thin Rockfon</t>
  </si>
  <si>
    <t>Thick Rockfon</t>
  </si>
  <si>
    <t>Eggshell Foam</t>
  </si>
  <si>
    <t>Reference</t>
  </si>
  <si>
    <t>Pressure in dB</t>
  </si>
  <si>
    <t>Input sat til 40</t>
  </si>
  <si>
    <t>Input sat til 50</t>
  </si>
  <si>
    <t>Input sattil 30</t>
  </si>
  <si>
    <t>Output sat til 50</t>
  </si>
  <si>
    <t>Input sat til 30</t>
  </si>
  <si>
    <t>Input sat til 20</t>
  </si>
  <si>
    <t>Input at til 40</t>
  </si>
  <si>
    <t>n</t>
  </si>
  <si>
    <t>Absorption Factor Direct</t>
  </si>
  <si>
    <t>Absorption Factor Reciprok</t>
  </si>
  <si>
    <t>B&amp;K tube</t>
  </si>
  <si>
    <t>CLJ tube</t>
  </si>
  <si>
    <t>CLJ tube with TMM</t>
  </si>
  <si>
    <t>Frequency</t>
  </si>
  <si>
    <t>Empty tube</t>
  </si>
  <si>
    <t>Grey felt</t>
  </si>
  <si>
    <t>Thin vibrational damper</t>
  </si>
  <si>
    <t>Thick vibrational damper</t>
  </si>
  <si>
    <t>Thin rockofon</t>
  </si>
  <si>
    <t>Thick rockofon</t>
  </si>
  <si>
    <t>Egg tray foam</t>
  </si>
  <si>
    <t>Absorption Factors</t>
  </si>
  <si>
    <t>Reflection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</si>
</sst>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vertical="center"/>
    </xf>
    <xf numFmtId="0" fontId="0" fillId="0" borderId="18" xfId="0" applyBorder="1"/>
    <xf numFmtId="0" fontId="0" fillId="0" borderId="36" xfId="0" applyBorder="1"/>
    <xf numFmtId="0" fontId="0" fillId="0" borderId="37" xfId="0" applyBorder="1"/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5" xfId="0" applyBorder="1"/>
    <xf numFmtId="0" fontId="0" fillId="0" borderId="3" xfId="0" applyBorder="1"/>
    <xf numFmtId="0" fontId="0" fillId="0" borderId="20" xfId="0" applyBorder="1"/>
    <xf numFmtId="0" fontId="0" fillId="0" borderId="4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/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2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83</xdr:col>
      <xdr:colOff>457200</xdr:colOff>
      <xdr:row>43</xdr:row>
      <xdr:rowOff>114300</xdr:rowOff>
    </xdr:from>
    <xdr:to>
      <xdr:col>91</xdr:col>
      <xdr:colOff>285593</xdr:colOff>
      <xdr:row>56</xdr:row>
      <xdr:rowOff>53930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20989163-D497-049C-037D-ED385D6B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6900" y="8305800"/>
          <a:ext cx="4742204" cy="2383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18E1-618B-47D4-880C-888BB54CCB0B}">
  <dimension ref="A1:X443"/>
  <sheetViews>
    <sheetView zoomScale="70" zoomScaleNormal="70" workbookViewId="0">
      <pane ySplit="1" topLeftCell="A31" activePane="bottomLeft" state="frozen"/>
      <selection pane="bottomLeft" activeCell="M2" activeCellId="3" sqref="G1:G1048576 I1:I1048576 K1:K1048576 M1:M1048576"/>
    </sheetView>
    <sheetView workbookViewId="1"/>
  </sheetViews>
  <sheetFormatPr defaultRowHeight="14.4" x14ac:dyDescent="0.3"/>
  <cols>
    <col min="1" max="1" width="8" bestFit="1" customWidth="1"/>
    <col min="2" max="2" width="6.44140625" bestFit="1" customWidth="1"/>
    <col min="3" max="3" width="5" bestFit="1" customWidth="1"/>
    <col min="4" max="4" width="6.44140625" bestFit="1" customWidth="1"/>
    <col min="5" max="5" width="6.109375" bestFit="1" customWidth="1"/>
    <col min="6" max="6" width="8.21875" bestFit="1" customWidth="1"/>
    <col min="7" max="7" width="8.33203125" bestFit="1" customWidth="1"/>
    <col min="8" max="13" width="8.44140625" bestFit="1" customWidth="1"/>
    <col min="14" max="14" width="29.6640625" bestFit="1" customWidth="1"/>
    <col min="15" max="15" width="32.44140625" bestFit="1" customWidth="1"/>
    <col min="16" max="16" width="20.44140625" bestFit="1" customWidth="1"/>
    <col min="17" max="17" width="15.5546875" bestFit="1" customWidth="1"/>
    <col min="18" max="18" width="15.5546875" customWidth="1"/>
    <col min="19" max="19" width="15.44140625" bestFit="1" customWidth="1"/>
    <col min="20" max="20" width="15.44140625" customWidth="1"/>
    <col min="21" max="21" width="17.77734375" bestFit="1" customWidth="1"/>
    <col min="22" max="22" width="10.5546875" bestFit="1" customWidth="1"/>
    <col min="23" max="23" width="10.6640625" bestFit="1" customWidth="1"/>
  </cols>
  <sheetData>
    <row r="1" spans="1:24" ht="15" thickBot="1" x14ac:dyDescent="0.35">
      <c r="A1" s="22" t="s">
        <v>22</v>
      </c>
      <c r="B1" s="57" t="s">
        <v>0</v>
      </c>
      <c r="C1" s="59"/>
      <c r="D1" s="59"/>
      <c r="E1" s="58"/>
      <c r="F1" s="57" t="s">
        <v>32</v>
      </c>
      <c r="G1" s="58"/>
      <c r="H1" s="55" t="s">
        <v>10</v>
      </c>
      <c r="I1" s="56"/>
      <c r="J1" s="55" t="s">
        <v>14</v>
      </c>
      <c r="K1" s="56"/>
      <c r="L1" s="55" t="s">
        <v>13</v>
      </c>
      <c r="M1" s="56"/>
      <c r="N1" s="8" t="s">
        <v>19</v>
      </c>
      <c r="O1" s="8" t="s">
        <v>20</v>
      </c>
      <c r="P1" s="8" t="s">
        <v>6</v>
      </c>
      <c r="Q1" s="8" t="s">
        <v>8</v>
      </c>
      <c r="R1" s="8" t="s">
        <v>41</v>
      </c>
      <c r="S1" s="8" t="s">
        <v>15</v>
      </c>
      <c r="T1" s="8" t="s">
        <v>42</v>
      </c>
      <c r="U1" s="8" t="s">
        <v>43</v>
      </c>
      <c r="V1" s="8" t="s">
        <v>17</v>
      </c>
      <c r="W1" s="8" t="s">
        <v>18</v>
      </c>
      <c r="X1" s="2"/>
    </row>
    <row r="2" spans="1:24" ht="15" customHeight="1" thickBot="1" x14ac:dyDescent="0.35">
      <c r="B2" s="57" t="s">
        <v>4</v>
      </c>
      <c r="C2" s="58"/>
      <c r="D2" s="57" t="s">
        <v>5</v>
      </c>
      <c r="E2" s="58"/>
      <c r="F2" s="29" t="s">
        <v>33</v>
      </c>
      <c r="G2" s="29" t="s">
        <v>12</v>
      </c>
      <c r="H2" s="25" t="s">
        <v>11</v>
      </c>
      <c r="I2" s="26" t="s">
        <v>12</v>
      </c>
      <c r="J2" s="25" t="s">
        <v>11</v>
      </c>
      <c r="K2" s="26" t="s">
        <v>12</v>
      </c>
      <c r="L2" s="25" t="s">
        <v>11</v>
      </c>
      <c r="M2" s="26" t="s">
        <v>12</v>
      </c>
      <c r="N2" s="27" t="s">
        <v>21</v>
      </c>
      <c r="O2" s="27" t="s">
        <v>21</v>
      </c>
      <c r="P2" s="27" t="s">
        <v>7</v>
      </c>
      <c r="Q2" s="27" t="s">
        <v>9</v>
      </c>
      <c r="R2" s="27"/>
      <c r="S2" s="27"/>
      <c r="T2" s="27"/>
      <c r="U2" s="27"/>
      <c r="V2" s="27"/>
      <c r="W2" s="27"/>
      <c r="X2" s="28"/>
    </row>
    <row r="3" spans="1:24" x14ac:dyDescent="0.3">
      <c r="A3" s="52" t="s">
        <v>23</v>
      </c>
      <c r="B3" s="50" t="s">
        <v>1</v>
      </c>
      <c r="C3" s="51">
        <v>11</v>
      </c>
      <c r="D3" s="13" t="s">
        <v>1</v>
      </c>
      <c r="E3" s="14">
        <v>11.2</v>
      </c>
      <c r="F3" s="1">
        <v>1</v>
      </c>
      <c r="G3" s="23"/>
      <c r="H3" s="11"/>
      <c r="I3" s="23"/>
      <c r="J3" s="1">
        <v>1</v>
      </c>
      <c r="K3" s="1">
        <f>((M3-I3)/2)+I3</f>
        <v>0</v>
      </c>
      <c r="L3" s="23"/>
      <c r="M3" s="23"/>
      <c r="N3" s="23">
        <f>(343/E3)/2</f>
        <v>15.312500000000002</v>
      </c>
      <c r="O3" s="23">
        <f>M3-I3</f>
        <v>0</v>
      </c>
      <c r="P3" s="23">
        <v>343</v>
      </c>
      <c r="Q3" s="23"/>
      <c r="R3" s="1"/>
      <c r="S3" s="1"/>
      <c r="T3" s="1"/>
      <c r="U3" s="1"/>
      <c r="V3" s="23"/>
      <c r="W3" s="23"/>
      <c r="X3" s="4"/>
    </row>
    <row r="4" spans="1:24" x14ac:dyDescent="0.3">
      <c r="A4" s="53"/>
      <c r="B4" s="46"/>
      <c r="C4" s="47"/>
      <c r="D4" s="15" t="s">
        <v>2</v>
      </c>
      <c r="E4" s="16">
        <v>12.5</v>
      </c>
      <c r="F4" s="1">
        <v>1</v>
      </c>
      <c r="G4" s="1"/>
      <c r="H4" s="2"/>
      <c r="I4" s="1"/>
      <c r="J4" s="1">
        <v>1</v>
      </c>
      <c r="K4" s="1">
        <f>((M4-I4)/2)+I4</f>
        <v>0</v>
      </c>
      <c r="L4" s="1"/>
      <c r="M4" s="1"/>
      <c r="N4" s="1">
        <f>(343/E4)/2</f>
        <v>13.72</v>
      </c>
      <c r="O4" s="1">
        <f>M4-I4</f>
        <v>0</v>
      </c>
      <c r="P4" s="1">
        <v>343</v>
      </c>
      <c r="Q4" s="1"/>
      <c r="R4" s="1" t="e">
        <f>J4/H4</f>
        <v>#DIV/0!</v>
      </c>
      <c r="S4" s="1" t="e">
        <f>ABS((R4-1)/(R4+1))</f>
        <v>#DIV/0!</v>
      </c>
      <c r="T4" s="1" t="e">
        <f>ABS(4/(R4+(1/R4)+2))</f>
        <v>#DIV/0!</v>
      </c>
      <c r="U4" s="1" t="e">
        <f>ABS(1-ABS(S4)^2)</f>
        <v>#DIV/0!</v>
      </c>
      <c r="V4" s="1"/>
      <c r="W4" s="1"/>
      <c r="X4" s="5"/>
    </row>
    <row r="5" spans="1:24" ht="15" thickBot="1" x14ac:dyDescent="0.35">
      <c r="A5" s="53"/>
      <c r="B5" s="46"/>
      <c r="C5" s="47"/>
      <c r="D5" s="17" t="s">
        <v>3</v>
      </c>
      <c r="E5" s="18">
        <v>14.1</v>
      </c>
      <c r="F5" s="1">
        <v>1</v>
      </c>
      <c r="G5" s="1"/>
      <c r="H5" s="2"/>
      <c r="I5" s="1"/>
      <c r="J5" s="1">
        <v>1</v>
      </c>
      <c r="K5" s="1">
        <f>((M5-I5)/2)+I5</f>
        <v>0</v>
      </c>
      <c r="L5" s="1"/>
      <c r="M5" s="1"/>
      <c r="N5" s="1">
        <f>(343/E5)/2</f>
        <v>12.163120567375886</v>
      </c>
      <c r="O5" s="1">
        <f>M5-I5</f>
        <v>0</v>
      </c>
      <c r="P5" s="1">
        <v>343</v>
      </c>
      <c r="Q5" s="1"/>
      <c r="R5" s="1"/>
      <c r="S5" s="1"/>
      <c r="T5" s="1"/>
      <c r="U5" s="1"/>
      <c r="V5" s="1"/>
      <c r="W5" s="1"/>
      <c r="X5" s="5"/>
    </row>
    <row r="6" spans="1:24" x14ac:dyDescent="0.3">
      <c r="A6" s="53"/>
      <c r="B6" s="46" t="s">
        <v>2</v>
      </c>
      <c r="C6" s="47">
        <v>16</v>
      </c>
      <c r="D6" s="13" t="s">
        <v>1</v>
      </c>
      <c r="E6" s="14">
        <v>14.1</v>
      </c>
      <c r="F6" s="1">
        <v>1</v>
      </c>
      <c r="G6" s="1"/>
      <c r="H6" s="1"/>
      <c r="I6" s="1"/>
      <c r="J6" s="1">
        <v>1</v>
      </c>
      <c r="K6" s="1">
        <f>((M6-I6)/2)+I6</f>
        <v>0</v>
      </c>
      <c r="L6" s="1"/>
      <c r="M6" s="1"/>
      <c r="N6" s="1">
        <f>(343/E6)/2</f>
        <v>12.163120567375886</v>
      </c>
      <c r="O6" s="1">
        <f>M6-I6</f>
        <v>0</v>
      </c>
      <c r="P6" s="1">
        <v>343</v>
      </c>
      <c r="Q6" s="1"/>
      <c r="R6" s="1"/>
      <c r="S6" s="1"/>
      <c r="T6" s="1"/>
      <c r="U6" s="1"/>
      <c r="V6" s="1"/>
      <c r="W6" s="1"/>
      <c r="X6" s="5"/>
    </row>
    <row r="7" spans="1:24" x14ac:dyDescent="0.3">
      <c r="A7" s="53"/>
      <c r="B7" s="46"/>
      <c r="C7" s="47"/>
      <c r="D7" s="15" t="s">
        <v>2</v>
      </c>
      <c r="E7" s="16">
        <v>16</v>
      </c>
      <c r="F7" s="1">
        <v>1</v>
      </c>
      <c r="G7" s="1"/>
      <c r="H7" s="1"/>
      <c r="I7" s="1"/>
      <c r="J7" s="1">
        <v>1</v>
      </c>
      <c r="K7" s="1">
        <f>((M7-I7)/2)+I7</f>
        <v>0</v>
      </c>
      <c r="L7" s="1"/>
      <c r="M7" s="1"/>
      <c r="N7" s="1">
        <f>(343/E7)/2</f>
        <v>10.71875</v>
      </c>
      <c r="O7" s="1">
        <f>M7-I7</f>
        <v>0</v>
      </c>
      <c r="P7" s="1">
        <v>343</v>
      </c>
      <c r="Q7" s="1"/>
      <c r="R7" s="1" t="e">
        <f>J7/H7</f>
        <v>#DIV/0!</v>
      </c>
      <c r="S7" s="1" t="e">
        <f>ABS((R7-1)/(R7+1))</f>
        <v>#DIV/0!</v>
      </c>
      <c r="T7" s="1" t="e">
        <f t="shared" ref="T7" si="0">ABS(4/(R7+(1/R7)+2))</f>
        <v>#DIV/0!</v>
      </c>
      <c r="U7" s="1" t="e">
        <f t="shared" ref="U7" si="1">ABS(1-ABS(S7)^2)</f>
        <v>#DIV/0!</v>
      </c>
      <c r="V7" s="1"/>
      <c r="W7" s="1"/>
      <c r="X7" s="5"/>
    </row>
    <row r="8" spans="1:24" ht="15" thickBot="1" x14ac:dyDescent="0.35">
      <c r="A8" s="53"/>
      <c r="B8" s="46"/>
      <c r="C8" s="47"/>
      <c r="D8" s="17" t="s">
        <v>3</v>
      </c>
      <c r="E8" s="18">
        <v>17.8</v>
      </c>
      <c r="F8" s="1">
        <v>1</v>
      </c>
      <c r="G8" s="1"/>
      <c r="H8" s="1"/>
      <c r="I8" s="1"/>
      <c r="J8" s="1">
        <v>1</v>
      </c>
      <c r="K8" s="1">
        <f>((M8-I8)/2)+I8</f>
        <v>0</v>
      </c>
      <c r="L8" s="1"/>
      <c r="M8" s="1"/>
      <c r="N8" s="1">
        <f>(343/E8)/2</f>
        <v>9.6348314606741567</v>
      </c>
      <c r="O8" s="1">
        <f>M8-I8</f>
        <v>0</v>
      </c>
      <c r="P8" s="1">
        <v>343</v>
      </c>
      <c r="Q8" s="1"/>
      <c r="R8" s="1"/>
      <c r="S8" s="1"/>
      <c r="T8" s="1"/>
      <c r="U8" s="1"/>
      <c r="V8" s="1"/>
      <c r="W8" s="1"/>
      <c r="X8" s="5"/>
    </row>
    <row r="9" spans="1:24" x14ac:dyDescent="0.3">
      <c r="A9" s="53"/>
      <c r="B9" s="46" t="s">
        <v>3</v>
      </c>
      <c r="C9" s="47">
        <v>22</v>
      </c>
      <c r="D9" s="13" t="s">
        <v>1</v>
      </c>
      <c r="E9" s="14">
        <v>17.8</v>
      </c>
      <c r="F9" s="1">
        <v>1</v>
      </c>
      <c r="G9" s="1"/>
      <c r="H9" s="1"/>
      <c r="I9" s="1"/>
      <c r="J9" s="1">
        <v>1</v>
      </c>
      <c r="K9" s="1">
        <f>((M9-I9)/2)+I9</f>
        <v>0</v>
      </c>
      <c r="L9" s="1"/>
      <c r="M9" s="1"/>
      <c r="N9" s="1">
        <f>(343/E9)/2</f>
        <v>9.6348314606741567</v>
      </c>
      <c r="O9" s="1">
        <f>M9-I9</f>
        <v>0</v>
      </c>
      <c r="P9" s="1">
        <v>343</v>
      </c>
      <c r="Q9" s="1"/>
      <c r="R9" s="1"/>
      <c r="S9" s="1"/>
      <c r="T9" s="1"/>
      <c r="U9" s="1"/>
      <c r="V9" s="1"/>
      <c r="W9" s="1"/>
      <c r="X9" s="5"/>
    </row>
    <row r="10" spans="1:24" x14ac:dyDescent="0.3">
      <c r="A10" s="53"/>
      <c r="B10" s="46"/>
      <c r="C10" s="47"/>
      <c r="D10" s="15" t="s">
        <v>2</v>
      </c>
      <c r="E10" s="16">
        <v>20</v>
      </c>
      <c r="F10" s="1">
        <v>1</v>
      </c>
      <c r="G10" s="1"/>
      <c r="H10" s="1"/>
      <c r="I10" s="1"/>
      <c r="J10" s="1">
        <v>1</v>
      </c>
      <c r="K10" s="1">
        <f>((M10-I10)/2)+I10</f>
        <v>0</v>
      </c>
      <c r="L10" s="1"/>
      <c r="M10" s="1"/>
      <c r="N10" s="1">
        <f>(343/E10)/2</f>
        <v>8.5749999999999993</v>
      </c>
      <c r="O10" s="1">
        <f>M10-I10</f>
        <v>0</v>
      </c>
      <c r="P10" s="1">
        <v>343</v>
      </c>
      <c r="Q10" s="1"/>
      <c r="R10" s="1" t="e">
        <f>J10/H10</f>
        <v>#DIV/0!</v>
      </c>
      <c r="S10" s="1" t="e">
        <f>ABS((R10-1)/(R10+1))</f>
        <v>#DIV/0!</v>
      </c>
      <c r="T10" s="1" t="e">
        <f t="shared" ref="T10" si="2">ABS(4/(R10+(1/R10)+2))</f>
        <v>#DIV/0!</v>
      </c>
      <c r="U10" s="1" t="e">
        <f t="shared" ref="U10" si="3">ABS(1-ABS(S10)^2)</f>
        <v>#DIV/0!</v>
      </c>
      <c r="V10" s="1"/>
      <c r="W10" s="1"/>
      <c r="X10" s="5"/>
    </row>
    <row r="11" spans="1:24" ht="15" thickBot="1" x14ac:dyDescent="0.35">
      <c r="A11" s="53"/>
      <c r="B11" s="48"/>
      <c r="C11" s="49"/>
      <c r="D11" s="17" t="s">
        <v>3</v>
      </c>
      <c r="E11" s="18">
        <v>22.4</v>
      </c>
      <c r="F11" s="1">
        <v>1</v>
      </c>
      <c r="G11" s="1"/>
      <c r="H11" s="1"/>
      <c r="I11" s="1"/>
      <c r="J11" s="1">
        <v>1</v>
      </c>
      <c r="K11" s="1">
        <f>((M11-I11)/2)+I11</f>
        <v>0</v>
      </c>
      <c r="L11" s="1"/>
      <c r="M11" s="1"/>
      <c r="N11" s="1">
        <f>(343/E11)/2</f>
        <v>7.6562500000000009</v>
      </c>
      <c r="O11" s="1">
        <f>M11-I11</f>
        <v>0</v>
      </c>
      <c r="P11" s="1">
        <v>343</v>
      </c>
      <c r="Q11" s="1"/>
      <c r="R11" s="1"/>
      <c r="S11" s="1"/>
      <c r="T11" s="1"/>
      <c r="U11" s="1"/>
      <c r="V11" s="1"/>
      <c r="W11" s="1"/>
      <c r="X11" s="5"/>
    </row>
    <row r="12" spans="1:24" x14ac:dyDescent="0.3">
      <c r="A12" s="53"/>
      <c r="B12" s="50" t="s">
        <v>1</v>
      </c>
      <c r="C12" s="51">
        <v>22</v>
      </c>
      <c r="D12" s="19" t="s">
        <v>1</v>
      </c>
      <c r="E12" s="14">
        <v>22.4</v>
      </c>
      <c r="F12" s="1">
        <v>1</v>
      </c>
      <c r="G12" s="1"/>
      <c r="H12" s="1"/>
      <c r="I12" s="1"/>
      <c r="J12" s="1">
        <v>1</v>
      </c>
      <c r="K12" s="1">
        <f>((M12-I12)/2)+I12</f>
        <v>0</v>
      </c>
      <c r="L12" s="1"/>
      <c r="M12" s="1"/>
      <c r="N12" s="1">
        <f>(343/E12)/2</f>
        <v>7.6562500000000009</v>
      </c>
      <c r="O12" s="1">
        <f>M12-I12</f>
        <v>0</v>
      </c>
      <c r="P12" s="1">
        <v>343</v>
      </c>
      <c r="Q12" s="1"/>
      <c r="R12" s="1"/>
      <c r="S12" s="1"/>
      <c r="T12" s="1"/>
      <c r="U12" s="1"/>
      <c r="V12" s="1"/>
      <c r="W12" s="1"/>
      <c r="X12" s="5"/>
    </row>
    <row r="13" spans="1:24" x14ac:dyDescent="0.3">
      <c r="A13" s="53"/>
      <c r="B13" s="46"/>
      <c r="C13" s="47"/>
      <c r="D13" s="20" t="s">
        <v>2</v>
      </c>
      <c r="E13" s="16">
        <v>25</v>
      </c>
      <c r="F13" s="1">
        <v>1</v>
      </c>
      <c r="G13" s="1"/>
      <c r="H13" s="1"/>
      <c r="I13" s="1"/>
      <c r="J13" s="1">
        <v>1</v>
      </c>
      <c r="K13" s="1">
        <f>((M13-I13)/2)+I13</f>
        <v>0</v>
      </c>
      <c r="L13" s="1"/>
      <c r="M13" s="1"/>
      <c r="N13" s="1">
        <f>(343/E13)/2</f>
        <v>6.86</v>
      </c>
      <c r="O13" s="1">
        <f>M13-I13</f>
        <v>0</v>
      </c>
      <c r="P13" s="1">
        <v>343</v>
      </c>
      <c r="Q13" s="1"/>
      <c r="R13" s="1" t="e">
        <f>J13/H13</f>
        <v>#DIV/0!</v>
      </c>
      <c r="S13" s="1" t="e">
        <f>ABS((R13-1)/(R13+1))</f>
        <v>#DIV/0!</v>
      </c>
      <c r="T13" s="1" t="e">
        <f t="shared" ref="T13" si="4">ABS(4/(R13+(1/R13)+2))</f>
        <v>#DIV/0!</v>
      </c>
      <c r="U13" s="1" t="e">
        <f t="shared" ref="U13" si="5">ABS(1-ABS(S13)^2)</f>
        <v>#DIV/0!</v>
      </c>
      <c r="V13" s="1"/>
      <c r="W13" s="1"/>
      <c r="X13" s="5"/>
    </row>
    <row r="14" spans="1:24" ht="15" thickBot="1" x14ac:dyDescent="0.35">
      <c r="A14" s="53"/>
      <c r="B14" s="46"/>
      <c r="C14" s="47"/>
      <c r="D14" s="21" t="s">
        <v>3</v>
      </c>
      <c r="E14" s="18">
        <v>28.2</v>
      </c>
      <c r="F14" s="1">
        <v>1</v>
      </c>
      <c r="G14" s="1"/>
      <c r="H14" s="1"/>
      <c r="I14" s="1"/>
      <c r="J14" s="1">
        <v>1</v>
      </c>
      <c r="K14" s="1">
        <f>((M14-I14)/2)+I14</f>
        <v>0</v>
      </c>
      <c r="L14" s="1"/>
      <c r="M14" s="1"/>
      <c r="N14" s="1">
        <f>(343/E14)/2</f>
        <v>6.081560283687943</v>
      </c>
      <c r="O14" s="1">
        <f>M14-I14</f>
        <v>0</v>
      </c>
      <c r="P14" s="1">
        <v>343</v>
      </c>
      <c r="Q14" s="1"/>
      <c r="R14" s="1"/>
      <c r="S14" s="1"/>
      <c r="T14" s="1"/>
      <c r="U14" s="1"/>
      <c r="V14" s="1"/>
      <c r="W14" s="1"/>
      <c r="X14" s="5"/>
    </row>
    <row r="15" spans="1:24" x14ac:dyDescent="0.3">
      <c r="A15" s="53"/>
      <c r="B15" s="46" t="s">
        <v>2</v>
      </c>
      <c r="C15" s="47">
        <v>31.5</v>
      </c>
      <c r="D15" s="19" t="s">
        <v>1</v>
      </c>
      <c r="E15" s="14">
        <v>28.2</v>
      </c>
      <c r="F15" s="1">
        <v>1</v>
      </c>
      <c r="G15" s="1"/>
      <c r="H15" s="1"/>
      <c r="I15" s="1"/>
      <c r="J15" s="1">
        <v>1</v>
      </c>
      <c r="K15" s="1">
        <f>((M15-I15)/2)+I15</f>
        <v>0</v>
      </c>
      <c r="L15" s="1"/>
      <c r="M15" s="1"/>
      <c r="N15" s="1">
        <f>(343/E15)/2</f>
        <v>6.081560283687943</v>
      </c>
      <c r="O15" s="1">
        <f>M15-I15</f>
        <v>0</v>
      </c>
      <c r="P15" s="1">
        <v>343</v>
      </c>
      <c r="Q15" s="1"/>
      <c r="R15" s="1"/>
      <c r="S15" s="1"/>
      <c r="T15" s="1"/>
      <c r="U15" s="1"/>
      <c r="V15" s="1"/>
      <c r="W15" s="1"/>
      <c r="X15" s="5"/>
    </row>
    <row r="16" spans="1:24" x14ac:dyDescent="0.3">
      <c r="A16" s="53"/>
      <c r="B16" s="46"/>
      <c r="C16" s="47"/>
      <c r="D16" s="20" t="s">
        <v>2</v>
      </c>
      <c r="E16" s="16">
        <v>31.5</v>
      </c>
      <c r="F16" s="1">
        <v>1</v>
      </c>
      <c r="G16" s="1"/>
      <c r="H16" s="1"/>
      <c r="I16" s="1"/>
      <c r="J16" s="1">
        <v>1</v>
      </c>
      <c r="K16" s="1">
        <f>((M16-I16)/2)+I16</f>
        <v>0</v>
      </c>
      <c r="L16" s="1"/>
      <c r="M16" s="1"/>
      <c r="N16" s="1">
        <f>(343/E16)/2</f>
        <v>5.4444444444444446</v>
      </c>
      <c r="O16" s="1">
        <f>M16-I16</f>
        <v>0</v>
      </c>
      <c r="P16" s="1">
        <v>343</v>
      </c>
      <c r="Q16" s="1"/>
      <c r="R16" s="1" t="e">
        <f>J16/H16</f>
        <v>#DIV/0!</v>
      </c>
      <c r="S16" s="1" t="e">
        <f t="shared" ref="S16" si="6">ABS((R16-1)/(R16+1))</f>
        <v>#DIV/0!</v>
      </c>
      <c r="T16" s="1" t="e">
        <f t="shared" ref="T16" si="7">ABS(4/(R16+(1/R16)+2))</f>
        <v>#DIV/0!</v>
      </c>
      <c r="U16" s="1" t="e">
        <f t="shared" ref="U16" si="8">ABS(1-ABS(S16)^2)</f>
        <v>#DIV/0!</v>
      </c>
      <c r="V16" s="1"/>
      <c r="W16" s="1"/>
      <c r="X16" s="5"/>
    </row>
    <row r="17" spans="1:24" ht="15" thickBot="1" x14ac:dyDescent="0.35">
      <c r="A17" s="53"/>
      <c r="B17" s="46"/>
      <c r="C17" s="47"/>
      <c r="D17" s="21" t="s">
        <v>3</v>
      </c>
      <c r="E17" s="18">
        <v>35.5</v>
      </c>
      <c r="F17" s="1">
        <v>1</v>
      </c>
      <c r="G17" s="1"/>
      <c r="H17" s="1"/>
      <c r="I17" s="1"/>
      <c r="J17" s="1">
        <v>1</v>
      </c>
      <c r="K17" s="1">
        <f>((M17-I17)/2)+I17</f>
        <v>0</v>
      </c>
      <c r="L17" s="1"/>
      <c r="M17" s="1"/>
      <c r="N17" s="1">
        <f>(343/E17)/2</f>
        <v>4.830985915492958</v>
      </c>
      <c r="O17" s="1">
        <f>M17-I17</f>
        <v>0</v>
      </c>
      <c r="P17" s="1">
        <v>343</v>
      </c>
      <c r="Q17" s="1"/>
      <c r="R17" s="1"/>
      <c r="S17" s="1"/>
      <c r="T17" s="1"/>
      <c r="U17" s="1"/>
      <c r="V17" s="1"/>
      <c r="W17" s="1"/>
      <c r="X17" s="5"/>
    </row>
    <row r="18" spans="1:24" x14ac:dyDescent="0.3">
      <c r="A18" s="53"/>
      <c r="B18" s="46" t="s">
        <v>3</v>
      </c>
      <c r="C18" s="47">
        <v>44</v>
      </c>
      <c r="D18" s="19" t="s">
        <v>1</v>
      </c>
      <c r="E18" s="14">
        <v>35.5</v>
      </c>
      <c r="F18" s="1">
        <v>1</v>
      </c>
      <c r="G18" s="1"/>
      <c r="H18" s="1"/>
      <c r="I18" s="1"/>
      <c r="J18" s="1">
        <v>1</v>
      </c>
      <c r="K18" s="1">
        <f>((M18-I18)/2)+I18</f>
        <v>0</v>
      </c>
      <c r="L18" s="1"/>
      <c r="M18" s="1"/>
      <c r="N18" s="1">
        <f>(343/E18)/2</f>
        <v>4.830985915492958</v>
      </c>
      <c r="O18" s="1">
        <f>M18-I18</f>
        <v>0</v>
      </c>
      <c r="P18" s="1">
        <v>343</v>
      </c>
      <c r="Q18" s="1"/>
      <c r="R18" s="1"/>
      <c r="S18" s="1"/>
      <c r="T18" s="1"/>
      <c r="U18" s="1"/>
      <c r="V18" s="1"/>
      <c r="W18" s="1"/>
      <c r="X18" s="5"/>
    </row>
    <row r="19" spans="1:24" x14ac:dyDescent="0.3">
      <c r="A19" s="53"/>
      <c r="B19" s="46"/>
      <c r="C19" s="47"/>
      <c r="D19" s="20" t="s">
        <v>2</v>
      </c>
      <c r="E19" s="16">
        <v>40</v>
      </c>
      <c r="F19" s="1">
        <v>1</v>
      </c>
      <c r="G19" s="1"/>
      <c r="H19" s="1"/>
      <c r="I19" s="1"/>
      <c r="J19" s="1">
        <v>1</v>
      </c>
      <c r="K19" s="1">
        <f>((M19-I19)/2)+I19</f>
        <v>0</v>
      </c>
      <c r="L19" s="1"/>
      <c r="M19" s="1"/>
      <c r="N19" s="1">
        <f>(343/E19)/2</f>
        <v>4.2874999999999996</v>
      </c>
      <c r="O19" s="1">
        <f>M19-I19</f>
        <v>0</v>
      </c>
      <c r="P19" s="1">
        <v>343</v>
      </c>
      <c r="Q19" s="1"/>
      <c r="R19" s="1" t="e">
        <f>J19/H19</f>
        <v>#DIV/0!</v>
      </c>
      <c r="S19" s="1" t="e">
        <f t="shared" ref="S19" si="9">ABS((R19-1)/(R19+1))</f>
        <v>#DIV/0!</v>
      </c>
      <c r="T19" s="1" t="e">
        <f t="shared" ref="T19" si="10">ABS(4/(R19+(1/R19)+2))</f>
        <v>#DIV/0!</v>
      </c>
      <c r="U19" s="1" t="e">
        <f t="shared" ref="U19" si="11">ABS(1-ABS(S19)^2)</f>
        <v>#DIV/0!</v>
      </c>
      <c r="V19" s="1"/>
      <c r="W19" s="1"/>
      <c r="X19" s="5"/>
    </row>
    <row r="20" spans="1:24" ht="15" thickBot="1" x14ac:dyDescent="0.35">
      <c r="A20" s="53"/>
      <c r="B20" s="48"/>
      <c r="C20" s="49"/>
      <c r="D20" s="21" t="s">
        <v>3</v>
      </c>
      <c r="E20" s="18">
        <v>44.7</v>
      </c>
      <c r="F20" s="1">
        <v>1</v>
      </c>
      <c r="G20" s="1"/>
      <c r="H20" s="1"/>
      <c r="I20" s="1"/>
      <c r="J20" s="1">
        <v>1</v>
      </c>
      <c r="K20" s="1">
        <f>((M20-I20)/2)+I20</f>
        <v>0</v>
      </c>
      <c r="L20" s="1"/>
      <c r="M20" s="1"/>
      <c r="N20" s="1">
        <f>(343/E20)/2</f>
        <v>3.8366890380313197</v>
      </c>
      <c r="O20" s="1">
        <f>M20-I20</f>
        <v>0</v>
      </c>
      <c r="P20" s="1">
        <v>343</v>
      </c>
      <c r="Q20" s="1"/>
      <c r="R20" s="1"/>
      <c r="S20" s="1"/>
      <c r="T20" s="1"/>
      <c r="U20" s="1"/>
      <c r="V20" s="1"/>
      <c r="W20" s="1"/>
      <c r="X20" s="5"/>
    </row>
    <row r="21" spans="1:24" x14ac:dyDescent="0.3">
      <c r="A21" s="53"/>
      <c r="B21" s="50" t="s">
        <v>1</v>
      </c>
      <c r="C21" s="51">
        <v>44</v>
      </c>
      <c r="D21" s="19" t="s">
        <v>1</v>
      </c>
      <c r="E21" s="14">
        <v>44.7</v>
      </c>
      <c r="F21" s="1">
        <v>1</v>
      </c>
      <c r="G21" s="1"/>
      <c r="H21" s="1"/>
      <c r="I21" s="1"/>
      <c r="J21" s="1">
        <v>1</v>
      </c>
      <c r="K21" s="1">
        <f>((M21-I21)/2)+I21</f>
        <v>0</v>
      </c>
      <c r="L21" s="1"/>
      <c r="M21" s="1"/>
      <c r="N21" s="1">
        <f>(343/E21)/2</f>
        <v>3.8366890380313197</v>
      </c>
      <c r="O21" s="1">
        <f>M21-I21</f>
        <v>0</v>
      </c>
      <c r="P21" s="1">
        <v>343</v>
      </c>
      <c r="Q21" s="1"/>
      <c r="R21" s="1"/>
      <c r="S21" s="1"/>
      <c r="T21" s="1"/>
      <c r="U21" s="1"/>
      <c r="V21" s="1"/>
      <c r="W21" s="1"/>
      <c r="X21" s="5"/>
    </row>
    <row r="22" spans="1:24" x14ac:dyDescent="0.3">
      <c r="A22" s="53"/>
      <c r="B22" s="46"/>
      <c r="C22" s="47"/>
      <c r="D22" s="20" t="s">
        <v>2</v>
      </c>
      <c r="E22" s="16">
        <v>50</v>
      </c>
      <c r="F22" s="1">
        <v>1</v>
      </c>
      <c r="G22" s="1"/>
      <c r="H22" s="1"/>
      <c r="I22" s="1"/>
      <c r="J22" s="1">
        <v>1</v>
      </c>
      <c r="K22" s="1">
        <f>((M22-I22)/2)+I22</f>
        <v>0</v>
      </c>
      <c r="L22" s="1"/>
      <c r="M22" s="1"/>
      <c r="N22" s="1">
        <f>(343/E22)/2</f>
        <v>3.43</v>
      </c>
      <c r="O22" s="1">
        <f>M22-I22</f>
        <v>0</v>
      </c>
      <c r="P22" s="1">
        <v>343</v>
      </c>
      <c r="Q22" s="1"/>
      <c r="R22" s="1" t="e">
        <f>J22/H22</f>
        <v>#DIV/0!</v>
      </c>
      <c r="S22" s="1" t="e">
        <f t="shared" ref="S22" si="12">ABS((R22-1)/(R22+1))</f>
        <v>#DIV/0!</v>
      </c>
      <c r="T22" s="1" t="e">
        <f t="shared" ref="T22" si="13">ABS(4/(R22+(1/R22)+2))</f>
        <v>#DIV/0!</v>
      </c>
      <c r="U22" s="1" t="e">
        <f t="shared" ref="U22" si="14">ABS(1-ABS(S22)^2)</f>
        <v>#DIV/0!</v>
      </c>
      <c r="V22" s="1"/>
      <c r="W22" s="1"/>
      <c r="X22" s="5"/>
    </row>
    <row r="23" spans="1:24" ht="15" thickBot="1" x14ac:dyDescent="0.35">
      <c r="A23" s="53"/>
      <c r="B23" s="46"/>
      <c r="C23" s="47"/>
      <c r="D23" s="21" t="s">
        <v>3</v>
      </c>
      <c r="E23" s="18">
        <v>56.2</v>
      </c>
      <c r="F23" s="1">
        <v>1</v>
      </c>
      <c r="G23" s="1"/>
      <c r="H23" s="1"/>
      <c r="I23" s="1"/>
      <c r="J23" s="1">
        <v>1</v>
      </c>
      <c r="K23" s="1">
        <f>((M23-I23)/2)+I23</f>
        <v>0</v>
      </c>
      <c r="L23" s="1"/>
      <c r="M23" s="1"/>
      <c r="N23" s="1">
        <f>(343/E23)/2</f>
        <v>3.0516014234875444</v>
      </c>
      <c r="O23" s="1">
        <f>M23-I23</f>
        <v>0</v>
      </c>
      <c r="P23" s="1">
        <v>343</v>
      </c>
      <c r="Q23" s="1"/>
      <c r="R23" s="1"/>
      <c r="S23" s="1"/>
      <c r="T23" s="1"/>
      <c r="U23" s="1"/>
      <c r="V23" s="1"/>
      <c r="W23" s="1"/>
      <c r="X23" s="5"/>
    </row>
    <row r="24" spans="1:24" x14ac:dyDescent="0.3">
      <c r="A24" s="53"/>
      <c r="B24" s="46" t="s">
        <v>2</v>
      </c>
      <c r="C24" s="47">
        <v>63</v>
      </c>
      <c r="D24" s="19" t="s">
        <v>1</v>
      </c>
      <c r="E24" s="14">
        <v>56.2</v>
      </c>
      <c r="F24" s="1">
        <v>1</v>
      </c>
      <c r="G24" s="1"/>
      <c r="H24" s="1"/>
      <c r="I24" s="1"/>
      <c r="J24" s="1">
        <v>1</v>
      </c>
      <c r="K24" s="1">
        <f>((M24-I24)/2)+I24</f>
        <v>0</v>
      </c>
      <c r="L24" s="1"/>
      <c r="M24" s="1"/>
      <c r="N24" s="1">
        <f>(343/E24)/2</f>
        <v>3.0516014234875444</v>
      </c>
      <c r="O24" s="1">
        <f>M24-I24</f>
        <v>0</v>
      </c>
      <c r="P24" s="1">
        <v>343</v>
      </c>
      <c r="Q24" s="1"/>
      <c r="R24" s="1"/>
      <c r="S24" s="1"/>
      <c r="T24" s="1"/>
      <c r="U24" s="1"/>
      <c r="V24" s="1"/>
      <c r="W24" s="1"/>
      <c r="X24" s="5"/>
    </row>
    <row r="25" spans="1:24" x14ac:dyDescent="0.3">
      <c r="A25" s="53"/>
      <c r="B25" s="46"/>
      <c r="C25" s="47"/>
      <c r="D25" s="20" t="s">
        <v>2</v>
      </c>
      <c r="E25" s="16">
        <v>63</v>
      </c>
      <c r="F25" s="1">
        <v>1</v>
      </c>
      <c r="G25" s="1"/>
      <c r="H25" s="1"/>
      <c r="I25" s="1"/>
      <c r="J25" s="1">
        <v>1</v>
      </c>
      <c r="K25" s="1">
        <f>((M25-I25)/2)+I25</f>
        <v>0</v>
      </c>
      <c r="L25" s="1"/>
      <c r="M25" s="1"/>
      <c r="N25" s="1">
        <f>(343/E25)/2</f>
        <v>2.7222222222222223</v>
      </c>
      <c r="O25" s="1">
        <f>M25-I25</f>
        <v>0</v>
      </c>
      <c r="P25" s="1">
        <v>343</v>
      </c>
      <c r="Q25" s="1"/>
      <c r="R25" s="1" t="e">
        <f>J25/H25</f>
        <v>#DIV/0!</v>
      </c>
      <c r="S25" s="1" t="e">
        <f t="shared" ref="S25" si="15">ABS((R25-1)/(R25+1))</f>
        <v>#DIV/0!</v>
      </c>
      <c r="T25" s="1" t="e">
        <f t="shared" ref="T25" si="16">ABS(4/(R25+(1/R25)+2))</f>
        <v>#DIV/0!</v>
      </c>
      <c r="U25" s="1" t="e">
        <f t="shared" ref="U25" si="17">ABS(1-ABS(S25)^2)</f>
        <v>#DIV/0!</v>
      </c>
      <c r="V25" s="1"/>
      <c r="W25" s="1"/>
      <c r="X25" s="5"/>
    </row>
    <row r="26" spans="1:24" ht="15" thickBot="1" x14ac:dyDescent="0.35">
      <c r="A26" s="53"/>
      <c r="B26" s="46"/>
      <c r="C26" s="47"/>
      <c r="D26" s="21" t="s">
        <v>3</v>
      </c>
      <c r="E26" s="18">
        <v>70.8</v>
      </c>
      <c r="F26" s="1">
        <v>1</v>
      </c>
      <c r="G26" s="1"/>
      <c r="H26" s="1"/>
      <c r="I26" s="1"/>
      <c r="J26" s="1">
        <v>1</v>
      </c>
      <c r="K26" s="1">
        <f>((M26-I26)/2)+I26</f>
        <v>0</v>
      </c>
      <c r="L26" s="1"/>
      <c r="M26" s="1"/>
      <c r="N26" s="1">
        <f>(343/E26)/2</f>
        <v>2.4223163841807911</v>
      </c>
      <c r="O26" s="1">
        <f>M26-I26</f>
        <v>0</v>
      </c>
      <c r="P26" s="1">
        <v>343</v>
      </c>
      <c r="Q26" s="1"/>
      <c r="R26" s="1"/>
      <c r="S26" s="1"/>
      <c r="T26" s="1"/>
      <c r="U26" s="1"/>
      <c r="V26" s="1"/>
      <c r="W26" s="1"/>
      <c r="X26" s="5"/>
    </row>
    <row r="27" spans="1:24" x14ac:dyDescent="0.3">
      <c r="A27" s="53"/>
      <c r="B27" s="46" t="s">
        <v>3</v>
      </c>
      <c r="C27" s="47">
        <v>88</v>
      </c>
      <c r="D27" s="19" t="s">
        <v>1</v>
      </c>
      <c r="E27" s="14">
        <v>70.8</v>
      </c>
      <c r="F27" s="1">
        <v>1</v>
      </c>
      <c r="G27" s="1"/>
      <c r="H27" s="1"/>
      <c r="I27" s="1"/>
      <c r="J27" s="1">
        <v>1</v>
      </c>
      <c r="K27" s="1">
        <f>((M27-I27)/2)+I27</f>
        <v>0</v>
      </c>
      <c r="L27" s="1"/>
      <c r="M27" s="1"/>
      <c r="N27" s="1">
        <f>(343/E27)/2</f>
        <v>2.4223163841807911</v>
      </c>
      <c r="O27" s="1">
        <f>M27-I27</f>
        <v>0</v>
      </c>
      <c r="P27" s="1">
        <v>343</v>
      </c>
      <c r="Q27" s="1"/>
      <c r="R27" s="1"/>
      <c r="S27" s="1"/>
      <c r="T27" s="1"/>
      <c r="U27" s="1"/>
      <c r="V27" s="1"/>
      <c r="W27" s="1"/>
      <c r="X27" s="5"/>
    </row>
    <row r="28" spans="1:24" x14ac:dyDescent="0.3">
      <c r="A28" s="53"/>
      <c r="B28" s="46"/>
      <c r="C28" s="47"/>
      <c r="D28" s="20" t="s">
        <v>2</v>
      </c>
      <c r="E28" s="16">
        <v>80</v>
      </c>
      <c r="F28" s="1">
        <v>1</v>
      </c>
      <c r="G28" s="1"/>
      <c r="H28" s="1"/>
      <c r="I28" s="1"/>
      <c r="J28" s="1">
        <v>1</v>
      </c>
      <c r="K28" s="1">
        <f>((M28-I28)/2)+I28</f>
        <v>0</v>
      </c>
      <c r="L28" s="1"/>
      <c r="M28" s="1"/>
      <c r="N28" s="1">
        <f>(343/E28)/2</f>
        <v>2.1437499999999998</v>
      </c>
      <c r="O28" s="1">
        <f>M28-I28</f>
        <v>0</v>
      </c>
      <c r="P28" s="1">
        <v>343</v>
      </c>
      <c r="Q28" s="1"/>
      <c r="R28" s="1" t="e">
        <f>J28/H28</f>
        <v>#DIV/0!</v>
      </c>
      <c r="S28" s="1" t="e">
        <f t="shared" ref="S28" si="18">ABS((R28-1)/(R28+1))</f>
        <v>#DIV/0!</v>
      </c>
      <c r="T28" s="1" t="e">
        <f t="shared" ref="T28" si="19">ABS(4/(R28+(1/R28)+2))</f>
        <v>#DIV/0!</v>
      </c>
      <c r="U28" s="1" t="e">
        <f t="shared" ref="U28" si="20">ABS(1-ABS(S28)^2)</f>
        <v>#DIV/0!</v>
      </c>
      <c r="V28" s="1"/>
      <c r="W28" s="1"/>
      <c r="X28" s="5"/>
    </row>
    <row r="29" spans="1:24" ht="15" thickBot="1" x14ac:dyDescent="0.35">
      <c r="A29" s="53"/>
      <c r="B29" s="48"/>
      <c r="C29" s="49"/>
      <c r="D29" s="21" t="s">
        <v>3</v>
      </c>
      <c r="E29" s="18">
        <v>89.1</v>
      </c>
      <c r="F29" s="1">
        <v>1</v>
      </c>
      <c r="G29" s="1"/>
      <c r="H29" s="1"/>
      <c r="I29" s="1"/>
      <c r="J29" s="1">
        <v>1</v>
      </c>
      <c r="K29" s="1">
        <f>((M29-I29)/2)+I29</f>
        <v>0</v>
      </c>
      <c r="L29" s="1"/>
      <c r="M29" s="1"/>
      <c r="N29" s="1">
        <f>(343/E29)/2</f>
        <v>1.9248035914702584</v>
      </c>
      <c r="O29" s="1">
        <f>M29-I29</f>
        <v>0</v>
      </c>
      <c r="P29" s="1">
        <v>343</v>
      </c>
      <c r="Q29" s="1"/>
      <c r="R29" s="1"/>
      <c r="S29" s="1"/>
      <c r="T29" s="1"/>
      <c r="U29" s="1"/>
      <c r="V29" s="1"/>
      <c r="W29" s="1"/>
      <c r="X29" s="5"/>
    </row>
    <row r="30" spans="1:24" x14ac:dyDescent="0.3">
      <c r="A30" s="53"/>
      <c r="B30" s="50" t="s">
        <v>1</v>
      </c>
      <c r="C30" s="51">
        <v>88</v>
      </c>
      <c r="D30" s="19" t="s">
        <v>1</v>
      </c>
      <c r="E30" s="14">
        <v>89.1</v>
      </c>
      <c r="F30" s="1" t="s">
        <v>34</v>
      </c>
      <c r="G30" s="1"/>
      <c r="H30" s="1"/>
      <c r="I30" s="1"/>
      <c r="J30" s="1">
        <v>1</v>
      </c>
      <c r="K30" s="1">
        <f>((M30-I30)/2)+I30</f>
        <v>0</v>
      </c>
      <c r="L30" s="1"/>
      <c r="M30" s="1"/>
      <c r="N30" s="1">
        <f>(343/E30)/2</f>
        <v>1.9248035914702584</v>
      </c>
      <c r="O30" s="1">
        <f>M30-I30</f>
        <v>0</v>
      </c>
      <c r="P30" s="1">
        <v>343</v>
      </c>
      <c r="Q30" s="1"/>
      <c r="R30" s="1"/>
      <c r="S30" s="1"/>
      <c r="T30" s="1"/>
      <c r="U30" s="1"/>
      <c r="V30" s="1"/>
      <c r="W30" s="1"/>
      <c r="X30" s="5"/>
    </row>
    <row r="31" spans="1:24" x14ac:dyDescent="0.3">
      <c r="A31" s="53"/>
      <c r="B31" s="46"/>
      <c r="C31" s="47"/>
      <c r="D31" s="20" t="s">
        <v>2</v>
      </c>
      <c r="E31" s="16">
        <v>100</v>
      </c>
      <c r="F31" s="1">
        <v>-5</v>
      </c>
      <c r="G31" s="1">
        <v>-5</v>
      </c>
      <c r="H31" s="1">
        <v>-102</v>
      </c>
      <c r="I31" s="1">
        <v>857</v>
      </c>
      <c r="J31" s="1">
        <v>-5</v>
      </c>
      <c r="K31" s="1">
        <f>((M31-I31)/2)+I31</f>
        <v>1714</v>
      </c>
      <c r="L31" s="1"/>
      <c r="M31" s="1">
        <f t="shared" ref="M31:M43" si="21">I31*3</f>
        <v>2571</v>
      </c>
      <c r="N31" s="1">
        <f>(343/E31)/2</f>
        <v>1.7150000000000001</v>
      </c>
      <c r="O31" s="1">
        <f>M31-I31</f>
        <v>1714</v>
      </c>
      <c r="P31" s="1">
        <v>343</v>
      </c>
      <c r="Q31" s="1"/>
      <c r="R31" s="1">
        <f>J31/H31</f>
        <v>4.9019607843137254E-2</v>
      </c>
      <c r="S31" s="1">
        <f t="shared" ref="S31" si="22">ABS((R31-1)/(R31+1))</f>
        <v>0.90654205607476623</v>
      </c>
      <c r="T31" s="1">
        <f t="shared" ref="T31" si="23">ABS(4/(R31+(1/R31)+2))</f>
        <v>0.17818150056773518</v>
      </c>
      <c r="U31" s="1">
        <f t="shared" ref="U31" si="24">ABS(1-ABS(S31)^2)</f>
        <v>0.17818150056773541</v>
      </c>
      <c r="V31" s="1"/>
      <c r="W31" s="1"/>
      <c r="X31" s="5"/>
    </row>
    <row r="32" spans="1:24" ht="15" thickBot="1" x14ac:dyDescent="0.35">
      <c r="A32" s="53"/>
      <c r="B32" s="46"/>
      <c r="C32" s="47"/>
      <c r="D32" s="21" t="s">
        <v>3</v>
      </c>
      <c r="E32" s="18">
        <v>112</v>
      </c>
      <c r="F32" s="1" t="s">
        <v>37</v>
      </c>
      <c r="G32" s="1"/>
      <c r="H32" s="1"/>
      <c r="I32" s="1"/>
      <c r="J32" s="1">
        <v>1</v>
      </c>
      <c r="K32" s="1">
        <f>((M32-I32)/2)+I32</f>
        <v>0</v>
      </c>
      <c r="L32" s="1"/>
      <c r="M32" s="1">
        <f t="shared" si="21"/>
        <v>0</v>
      </c>
      <c r="N32" s="1">
        <f>(343/E32)/2</f>
        <v>1.53125</v>
      </c>
      <c r="O32" s="1">
        <f>M32-I32</f>
        <v>0</v>
      </c>
      <c r="P32" s="1">
        <v>343</v>
      </c>
      <c r="Q32" s="1"/>
      <c r="R32" s="1"/>
      <c r="S32" s="1"/>
      <c r="T32" s="1"/>
      <c r="U32" s="1"/>
      <c r="V32" s="1"/>
      <c r="W32" s="1"/>
      <c r="X32" s="5"/>
    </row>
    <row r="33" spans="1:24" x14ac:dyDescent="0.3">
      <c r="A33" s="53"/>
      <c r="B33" s="46" t="s">
        <v>2</v>
      </c>
      <c r="C33" s="47">
        <v>125</v>
      </c>
      <c r="D33" s="19" t="s">
        <v>1</v>
      </c>
      <c r="E33" s="14">
        <v>112</v>
      </c>
      <c r="F33" s="1" t="s">
        <v>38</v>
      </c>
      <c r="G33" s="1"/>
      <c r="H33" s="1"/>
      <c r="I33" s="1"/>
      <c r="J33" s="1">
        <v>1</v>
      </c>
      <c r="K33" s="1">
        <f>((M33-I33)/2)+I33</f>
        <v>0</v>
      </c>
      <c r="L33" s="1"/>
      <c r="M33" s="1">
        <f t="shared" si="21"/>
        <v>0</v>
      </c>
      <c r="N33" s="1">
        <f>(343/E33)/2</f>
        <v>1.53125</v>
      </c>
      <c r="O33" s="1">
        <f>M33-I33</f>
        <v>0</v>
      </c>
      <c r="P33" s="1">
        <v>343</v>
      </c>
      <c r="Q33" s="1"/>
      <c r="R33" s="1"/>
      <c r="S33" s="1"/>
      <c r="T33" s="1"/>
      <c r="U33" s="1"/>
      <c r="V33" s="1"/>
      <c r="W33" s="1"/>
      <c r="X33" s="5"/>
    </row>
    <row r="34" spans="1:24" x14ac:dyDescent="0.3">
      <c r="A34" s="53"/>
      <c r="B34" s="46"/>
      <c r="C34" s="47"/>
      <c r="D34" s="20" t="s">
        <v>2</v>
      </c>
      <c r="E34" s="16">
        <v>125</v>
      </c>
      <c r="F34" s="1">
        <v>-5</v>
      </c>
      <c r="G34" s="1">
        <v>-5</v>
      </c>
      <c r="H34" s="1">
        <v>-49</v>
      </c>
      <c r="I34" s="1">
        <v>686</v>
      </c>
      <c r="J34" s="1">
        <v>-5</v>
      </c>
      <c r="K34" s="1">
        <f>((M34-I34)/2)+I34</f>
        <v>1372</v>
      </c>
      <c r="L34" s="1"/>
      <c r="M34" s="1">
        <f t="shared" si="21"/>
        <v>2058</v>
      </c>
      <c r="N34" s="1">
        <f>(343/E34)/2</f>
        <v>1.3720000000000001</v>
      </c>
      <c r="O34" s="1">
        <f>M34-I34</f>
        <v>1372</v>
      </c>
      <c r="P34" s="1">
        <v>343</v>
      </c>
      <c r="Q34" s="1"/>
      <c r="R34" s="1">
        <f>J34/H34</f>
        <v>0.10204081632653061</v>
      </c>
      <c r="S34" s="1">
        <f t="shared" ref="S34" si="25">ABS((R34-1)/(R34+1))</f>
        <v>0.81481481481481488</v>
      </c>
      <c r="T34" s="1">
        <f t="shared" ref="T34" si="26">ABS(4/(R34+(1/R34)+2))</f>
        <v>0.33607681755829905</v>
      </c>
      <c r="U34" s="1">
        <f t="shared" ref="U34" si="27">ABS(1-ABS(S34)^2)</f>
        <v>0.33607681755829888</v>
      </c>
      <c r="V34" s="1"/>
      <c r="W34" s="1"/>
      <c r="X34" s="5"/>
    </row>
    <row r="35" spans="1:24" ht="15" thickBot="1" x14ac:dyDescent="0.35">
      <c r="A35" s="53"/>
      <c r="B35" s="46"/>
      <c r="C35" s="47"/>
      <c r="D35" s="21" t="s">
        <v>3</v>
      </c>
      <c r="E35" s="18">
        <v>141</v>
      </c>
      <c r="F35" s="1">
        <v>1</v>
      </c>
      <c r="G35" s="1"/>
      <c r="H35" s="1"/>
      <c r="I35" s="1"/>
      <c r="J35" s="1">
        <v>1</v>
      </c>
      <c r="K35" s="1">
        <f>((M35-I35)/2)+I35</f>
        <v>0</v>
      </c>
      <c r="L35" s="1"/>
      <c r="M35" s="1">
        <f t="shared" si="21"/>
        <v>0</v>
      </c>
      <c r="N35" s="1">
        <f>(343/E35)/2</f>
        <v>1.2163120567375887</v>
      </c>
      <c r="O35" s="1">
        <f>M35-I35</f>
        <v>0</v>
      </c>
      <c r="P35" s="1">
        <v>343</v>
      </c>
      <c r="Q35" s="1"/>
      <c r="R35" s="1"/>
      <c r="S35" s="1"/>
      <c r="T35" s="1"/>
      <c r="U35" s="1"/>
      <c r="V35" s="1"/>
      <c r="W35" s="1"/>
      <c r="X35" s="5"/>
    </row>
    <row r="36" spans="1:24" x14ac:dyDescent="0.3">
      <c r="A36" s="53"/>
      <c r="B36" s="46" t="s">
        <v>3</v>
      </c>
      <c r="C36" s="47">
        <v>177</v>
      </c>
      <c r="D36" s="19" t="s">
        <v>1</v>
      </c>
      <c r="E36" s="14">
        <v>141</v>
      </c>
      <c r="F36" s="1" t="s">
        <v>34</v>
      </c>
      <c r="G36" s="1"/>
      <c r="H36" s="1"/>
      <c r="I36" s="1"/>
      <c r="J36" s="1">
        <v>1</v>
      </c>
      <c r="K36" s="1">
        <f>((M36-I36)/2)+I36</f>
        <v>0</v>
      </c>
      <c r="L36" s="1"/>
      <c r="M36" s="1">
        <f t="shared" si="21"/>
        <v>0</v>
      </c>
      <c r="N36" s="1">
        <f>(343/E36)/2</f>
        <v>1.2163120567375887</v>
      </c>
      <c r="O36" s="1">
        <f>M36-I36</f>
        <v>0</v>
      </c>
      <c r="P36" s="1">
        <v>343</v>
      </c>
      <c r="Q36" s="1"/>
      <c r="R36" s="1"/>
      <c r="S36" s="1"/>
      <c r="T36" s="1"/>
      <c r="U36" s="1"/>
      <c r="V36" s="1"/>
      <c r="W36" s="1"/>
      <c r="X36" s="5"/>
    </row>
    <row r="37" spans="1:24" x14ac:dyDescent="0.3">
      <c r="A37" s="53"/>
      <c r="B37" s="46"/>
      <c r="C37" s="47"/>
      <c r="D37" s="20" t="s">
        <v>2</v>
      </c>
      <c r="E37" s="16">
        <v>160</v>
      </c>
      <c r="F37" s="1">
        <v>-5</v>
      </c>
      <c r="G37" s="1">
        <v>-5</v>
      </c>
      <c r="H37" s="1">
        <v>-39</v>
      </c>
      <c r="I37" s="1">
        <v>533</v>
      </c>
      <c r="J37" s="1">
        <v>-5</v>
      </c>
      <c r="K37" s="1">
        <f>((M37-I37)/2)+I37</f>
        <v>1066</v>
      </c>
      <c r="L37" s="1"/>
      <c r="M37" s="1">
        <f t="shared" si="21"/>
        <v>1599</v>
      </c>
      <c r="N37" s="1">
        <f>(343/E37)/2</f>
        <v>1.0718749999999999</v>
      </c>
      <c r="O37" s="1">
        <f>M37-I37</f>
        <v>1066</v>
      </c>
      <c r="P37" s="1">
        <v>343</v>
      </c>
      <c r="Q37" s="1"/>
      <c r="R37" s="1">
        <f>J37/H37</f>
        <v>0.12820512820512819</v>
      </c>
      <c r="S37" s="1">
        <f t="shared" ref="S37" si="28">ABS((R37-1)/(R37+1))</f>
        <v>0.77272727272727271</v>
      </c>
      <c r="T37" s="1">
        <f t="shared" ref="T37" si="29">ABS(4/(R37+(1/R37)+2))</f>
        <v>0.40289256198347106</v>
      </c>
      <c r="U37" s="1">
        <f t="shared" ref="U37" si="30">ABS(1-ABS(S37)^2)</f>
        <v>0.40289256198347112</v>
      </c>
      <c r="V37" s="1"/>
      <c r="W37" s="1"/>
      <c r="X37" s="5"/>
    </row>
    <row r="38" spans="1:24" ht="15" thickBot="1" x14ac:dyDescent="0.35">
      <c r="A38" s="53"/>
      <c r="B38" s="48"/>
      <c r="C38" s="49"/>
      <c r="D38" s="21" t="s">
        <v>3</v>
      </c>
      <c r="E38" s="18">
        <v>178</v>
      </c>
      <c r="F38" s="1">
        <v>1</v>
      </c>
      <c r="G38" s="1"/>
      <c r="H38" s="1"/>
      <c r="I38" s="1"/>
      <c r="J38" s="1">
        <v>1</v>
      </c>
      <c r="K38" s="1">
        <f>((M38-I38)/2)+I38</f>
        <v>0</v>
      </c>
      <c r="L38" s="1"/>
      <c r="M38" s="1">
        <f t="shared" si="21"/>
        <v>0</v>
      </c>
      <c r="N38" s="1">
        <f>(343/E38)/2</f>
        <v>0.9634831460674157</v>
      </c>
      <c r="O38" s="1">
        <f>M38-I38</f>
        <v>0</v>
      </c>
      <c r="P38" s="1">
        <v>343</v>
      </c>
      <c r="Q38" s="1"/>
      <c r="R38" s="1"/>
      <c r="S38" s="1"/>
      <c r="T38" s="1"/>
      <c r="U38" s="1"/>
      <c r="V38" s="1"/>
      <c r="W38" s="1"/>
      <c r="X38" s="5"/>
    </row>
    <row r="39" spans="1:24" x14ac:dyDescent="0.3">
      <c r="A39" s="53"/>
      <c r="B39" s="50" t="s">
        <v>1</v>
      </c>
      <c r="C39" s="51">
        <v>177</v>
      </c>
      <c r="D39" s="19" t="s">
        <v>1</v>
      </c>
      <c r="E39" s="14">
        <v>178</v>
      </c>
      <c r="F39" s="1" t="s">
        <v>34</v>
      </c>
      <c r="G39" s="1"/>
      <c r="H39" s="1"/>
      <c r="I39" s="1"/>
      <c r="J39" s="1">
        <v>1</v>
      </c>
      <c r="K39" s="1">
        <f>((M39-I39)/2)+I39</f>
        <v>0</v>
      </c>
      <c r="L39" s="1"/>
      <c r="M39" s="1">
        <f t="shared" si="21"/>
        <v>0</v>
      </c>
      <c r="N39" s="1">
        <f>(343/E39)/2</f>
        <v>0.9634831460674157</v>
      </c>
      <c r="O39" s="1">
        <f>M39-I39</f>
        <v>0</v>
      </c>
      <c r="P39" s="1">
        <v>343</v>
      </c>
      <c r="Q39" s="1"/>
      <c r="R39" s="1"/>
      <c r="S39" s="1"/>
      <c r="T39" s="1"/>
      <c r="U39" s="1"/>
      <c r="V39" s="1"/>
      <c r="W39" s="1"/>
      <c r="X39" s="5"/>
    </row>
    <row r="40" spans="1:24" x14ac:dyDescent="0.3">
      <c r="A40" s="53"/>
      <c r="B40" s="46"/>
      <c r="C40" s="47"/>
      <c r="D40" s="20" t="s">
        <v>2</v>
      </c>
      <c r="E40" s="16">
        <v>200</v>
      </c>
      <c r="F40" s="1">
        <v>-5</v>
      </c>
      <c r="G40" s="1">
        <v>-5</v>
      </c>
      <c r="H40" s="1">
        <v>-48</v>
      </c>
      <c r="I40" s="1">
        <v>427</v>
      </c>
      <c r="J40" s="1">
        <v>-5</v>
      </c>
      <c r="K40" s="1">
        <f>((M40-I40)/2)+I40</f>
        <v>854</v>
      </c>
      <c r="L40" s="1"/>
      <c r="M40" s="1">
        <f t="shared" si="21"/>
        <v>1281</v>
      </c>
      <c r="N40" s="1">
        <f>(343/E40)/2</f>
        <v>0.85750000000000004</v>
      </c>
      <c r="O40" s="1">
        <f>M40-I40</f>
        <v>854</v>
      </c>
      <c r="P40" s="1">
        <v>343</v>
      </c>
      <c r="Q40" s="1"/>
      <c r="R40" s="1">
        <f>J40/H40</f>
        <v>0.10416666666666667</v>
      </c>
      <c r="S40" s="1">
        <f>ABS((R40-1)/(R40+1))</f>
        <v>0.81132075471698106</v>
      </c>
      <c r="T40" s="1">
        <f t="shared" ref="T40" si="31">ABS(4/(R40+(1/R40)+2))</f>
        <v>0.34175863296546816</v>
      </c>
      <c r="U40" s="1">
        <f t="shared" ref="U40" si="32">ABS(1-ABS(S40)^2)</f>
        <v>0.34175863296546827</v>
      </c>
      <c r="V40" s="1"/>
      <c r="W40" s="1"/>
      <c r="X40" s="5"/>
    </row>
    <row r="41" spans="1:24" ht="15" thickBot="1" x14ac:dyDescent="0.35">
      <c r="A41" s="53"/>
      <c r="B41" s="46"/>
      <c r="C41" s="47"/>
      <c r="D41" s="21" t="s">
        <v>3</v>
      </c>
      <c r="E41" s="18">
        <v>224</v>
      </c>
      <c r="F41" s="1">
        <v>1</v>
      </c>
      <c r="G41" s="1"/>
      <c r="H41" s="1"/>
      <c r="I41" s="1"/>
      <c r="J41" s="1">
        <v>1</v>
      </c>
      <c r="K41" s="1">
        <f>((M41-I41)/2)+I41</f>
        <v>0</v>
      </c>
      <c r="L41" s="1"/>
      <c r="M41" s="1">
        <f t="shared" si="21"/>
        <v>0</v>
      </c>
      <c r="N41" s="1">
        <f>(343/E41)/2</f>
        <v>0.765625</v>
      </c>
      <c r="O41" s="1">
        <f>M41-I41</f>
        <v>0</v>
      </c>
      <c r="P41" s="1">
        <v>343</v>
      </c>
      <c r="Q41" s="1"/>
      <c r="R41" s="1"/>
      <c r="S41" s="1"/>
      <c r="T41" s="1"/>
      <c r="U41" s="1"/>
      <c r="V41" s="1"/>
      <c r="W41" s="1"/>
      <c r="X41" s="5"/>
    </row>
    <row r="42" spans="1:24" x14ac:dyDescent="0.3">
      <c r="A42" s="53"/>
      <c r="B42" s="46" t="s">
        <v>2</v>
      </c>
      <c r="C42" s="47">
        <v>250</v>
      </c>
      <c r="D42" s="19" t="s">
        <v>1</v>
      </c>
      <c r="E42" s="14">
        <v>224</v>
      </c>
      <c r="F42" s="1">
        <v>1</v>
      </c>
      <c r="G42" s="1"/>
      <c r="H42" s="1"/>
      <c r="I42" s="1"/>
      <c r="J42" s="1">
        <v>1</v>
      </c>
      <c r="K42" s="1">
        <f>((M42-I42)/2)+I42</f>
        <v>0</v>
      </c>
      <c r="L42" s="1"/>
      <c r="M42" s="1">
        <f t="shared" si="21"/>
        <v>0</v>
      </c>
      <c r="N42" s="1">
        <f>(343/E42)/2</f>
        <v>0.765625</v>
      </c>
      <c r="O42" s="1">
        <f>M42-I42</f>
        <v>0</v>
      </c>
      <c r="P42" s="1">
        <v>343</v>
      </c>
      <c r="Q42" s="1"/>
      <c r="R42" s="1"/>
      <c r="S42" s="1"/>
      <c r="T42" s="1"/>
      <c r="U42" s="1"/>
      <c r="V42" s="1"/>
      <c r="W42" s="1"/>
      <c r="X42" s="5"/>
    </row>
    <row r="43" spans="1:24" x14ac:dyDescent="0.3">
      <c r="A43" s="53"/>
      <c r="B43" s="46"/>
      <c r="C43" s="47"/>
      <c r="D43" s="20" t="s">
        <v>2</v>
      </c>
      <c r="E43" s="16">
        <v>250</v>
      </c>
      <c r="F43" s="1">
        <v>1</v>
      </c>
      <c r="G43" s="1">
        <v>0</v>
      </c>
      <c r="H43" s="1">
        <v>-38.5</v>
      </c>
      <c r="I43" s="1">
        <v>341</v>
      </c>
      <c r="J43" s="1">
        <v>-5</v>
      </c>
      <c r="K43" s="1">
        <f>((M43-I43)/2)+I43</f>
        <v>682</v>
      </c>
      <c r="L43" s="1"/>
      <c r="M43" s="1">
        <f t="shared" si="21"/>
        <v>1023</v>
      </c>
      <c r="N43" s="1">
        <f>(343/E43)/2</f>
        <v>0.68600000000000005</v>
      </c>
      <c r="O43" s="1">
        <f>M43-I43</f>
        <v>682</v>
      </c>
      <c r="P43" s="1">
        <v>343</v>
      </c>
      <c r="Q43" s="1"/>
      <c r="R43" s="1">
        <f>J43/H43</f>
        <v>0.12987012987012986</v>
      </c>
      <c r="S43" s="1">
        <f t="shared" ref="S43" si="33">ABS((R43-1)/(R43+1))</f>
        <v>0.77011494252873558</v>
      </c>
      <c r="T43" s="1">
        <f t="shared" ref="T43" si="34">ABS(4/(R43+(1/R43)+2))</f>
        <v>0.40692297529396221</v>
      </c>
      <c r="U43" s="1">
        <f t="shared" ref="U43" si="35">ABS(1-ABS(S43)^2)</f>
        <v>0.40692297529396226</v>
      </c>
      <c r="V43" s="1"/>
      <c r="W43" s="1"/>
      <c r="X43" s="5"/>
    </row>
    <row r="44" spans="1:24" ht="15" thickBot="1" x14ac:dyDescent="0.35">
      <c r="A44" s="53"/>
      <c r="B44" s="46"/>
      <c r="C44" s="47"/>
      <c r="D44" s="21" t="s">
        <v>3</v>
      </c>
      <c r="E44" s="18">
        <v>282</v>
      </c>
      <c r="F44" s="1">
        <v>1</v>
      </c>
      <c r="G44" s="1"/>
      <c r="H44" s="1"/>
      <c r="I44" s="1"/>
      <c r="J44" s="1">
        <v>1</v>
      </c>
      <c r="K44" s="1">
        <f>((M44-I44)/2)+I44</f>
        <v>0</v>
      </c>
      <c r="L44" s="1"/>
      <c r="M44" s="1"/>
      <c r="N44" s="1">
        <f>(343/E44)/2</f>
        <v>0.60815602836879434</v>
      </c>
      <c r="O44" s="1">
        <f>M44-I44</f>
        <v>0</v>
      </c>
      <c r="P44" s="1">
        <v>343</v>
      </c>
      <c r="Q44" s="1"/>
      <c r="R44" s="1"/>
      <c r="S44" s="1"/>
      <c r="T44" s="1"/>
      <c r="U44" s="1"/>
      <c r="V44" s="1"/>
      <c r="W44" s="1"/>
      <c r="X44" s="5"/>
    </row>
    <row r="45" spans="1:24" x14ac:dyDescent="0.3">
      <c r="A45" s="53"/>
      <c r="B45" s="46" t="s">
        <v>3</v>
      </c>
      <c r="C45" s="47">
        <v>355</v>
      </c>
      <c r="D45" s="19" t="s">
        <v>1</v>
      </c>
      <c r="E45" s="14">
        <v>282</v>
      </c>
      <c r="F45" s="1">
        <v>1</v>
      </c>
      <c r="G45" s="1"/>
      <c r="H45" s="1"/>
      <c r="I45" s="1"/>
      <c r="J45" s="1">
        <v>1</v>
      </c>
      <c r="K45" s="1">
        <f>((M45-I45)/2)+I45</f>
        <v>0</v>
      </c>
      <c r="L45" s="1"/>
      <c r="M45" s="1"/>
      <c r="N45" s="1">
        <f>(343/E45)/2</f>
        <v>0.60815602836879434</v>
      </c>
      <c r="O45" s="1">
        <f>M45-I45</f>
        <v>0</v>
      </c>
      <c r="P45" s="1">
        <v>343</v>
      </c>
      <c r="Q45" s="1"/>
      <c r="R45" s="1"/>
      <c r="S45" s="1"/>
      <c r="T45" s="1"/>
      <c r="U45" s="1"/>
      <c r="V45" s="1"/>
      <c r="W45" s="1"/>
      <c r="X45" s="5"/>
    </row>
    <row r="46" spans="1:24" x14ac:dyDescent="0.3">
      <c r="A46" s="53"/>
      <c r="B46" s="46"/>
      <c r="C46" s="47"/>
      <c r="D46" s="20" t="s">
        <v>2</v>
      </c>
      <c r="E46" s="16">
        <v>315</v>
      </c>
      <c r="F46" s="1">
        <v>1</v>
      </c>
      <c r="G46" s="1">
        <v>-5</v>
      </c>
      <c r="H46" s="1">
        <v>-44.5</v>
      </c>
      <c r="I46" s="1">
        <v>270</v>
      </c>
      <c r="J46" s="1">
        <v>-5</v>
      </c>
      <c r="K46" s="1">
        <f>((M46-I46)/2)+I46</f>
        <v>544</v>
      </c>
      <c r="L46" s="1">
        <v>-38</v>
      </c>
      <c r="M46" s="1">
        <v>818</v>
      </c>
      <c r="N46" s="1">
        <f>(343/E46)/2</f>
        <v>0.5444444444444444</v>
      </c>
      <c r="O46" s="1">
        <f>M46-I46</f>
        <v>548</v>
      </c>
      <c r="P46" s="1">
        <v>343</v>
      </c>
      <c r="Q46" s="1"/>
      <c r="R46" s="1">
        <f>J46/H46</f>
        <v>0.11235955056179775</v>
      </c>
      <c r="S46" s="1">
        <f t="shared" ref="S46" si="36">ABS((R46-1)/(R46+1))</f>
        <v>0.7979797979797979</v>
      </c>
      <c r="T46" s="1">
        <f t="shared" ref="T46" si="37">ABS(4/(R46+(1/R46)+2))</f>
        <v>0.36322824201612075</v>
      </c>
      <c r="U46" s="1">
        <f t="shared" ref="U46" si="38">ABS(1-ABS(S46)^2)</f>
        <v>0.36322824201612092</v>
      </c>
      <c r="V46" s="1"/>
      <c r="W46" s="1"/>
      <c r="X46" s="5"/>
    </row>
    <row r="47" spans="1:24" ht="15" thickBot="1" x14ac:dyDescent="0.35">
      <c r="A47" s="53"/>
      <c r="B47" s="48"/>
      <c r="C47" s="49"/>
      <c r="D47" s="21" t="s">
        <v>3</v>
      </c>
      <c r="E47" s="18">
        <v>355</v>
      </c>
      <c r="F47" s="1">
        <v>1</v>
      </c>
      <c r="G47" s="1"/>
      <c r="H47" s="1"/>
      <c r="I47" s="1"/>
      <c r="J47" s="1">
        <v>1</v>
      </c>
      <c r="K47" s="1">
        <f>((M47-I47)/2)+I47</f>
        <v>0</v>
      </c>
      <c r="L47" s="1"/>
      <c r="M47" s="1"/>
      <c r="N47" s="1">
        <f>(343/E47)/2</f>
        <v>0.4830985915492958</v>
      </c>
      <c r="O47" s="1">
        <f>M47-I47</f>
        <v>0</v>
      </c>
      <c r="P47" s="1">
        <v>343</v>
      </c>
      <c r="Q47" s="1"/>
      <c r="R47" s="1"/>
      <c r="S47" s="1"/>
      <c r="T47" s="1"/>
      <c r="U47" s="1"/>
      <c r="V47" s="1"/>
      <c r="W47" s="1"/>
      <c r="X47" s="5"/>
    </row>
    <row r="48" spans="1:24" x14ac:dyDescent="0.3">
      <c r="A48" s="53"/>
      <c r="B48" s="50" t="s">
        <v>1</v>
      </c>
      <c r="C48" s="51">
        <v>355</v>
      </c>
      <c r="D48" s="19" t="s">
        <v>1</v>
      </c>
      <c r="E48" s="14">
        <v>355</v>
      </c>
      <c r="F48" s="1">
        <v>1</v>
      </c>
      <c r="G48" s="1"/>
      <c r="H48" s="1"/>
      <c r="I48" s="1"/>
      <c r="J48" s="1">
        <v>1</v>
      </c>
      <c r="K48" s="1">
        <f>((M48-I48)/2)+I48</f>
        <v>0</v>
      </c>
      <c r="L48" s="1"/>
      <c r="M48" s="1"/>
      <c r="N48" s="1">
        <f>(343/E48)/2</f>
        <v>0.4830985915492958</v>
      </c>
      <c r="O48" s="1">
        <f>M48-I48</f>
        <v>0</v>
      </c>
      <c r="P48" s="1">
        <v>343</v>
      </c>
      <c r="Q48" s="1"/>
      <c r="R48" s="1"/>
      <c r="S48" s="1"/>
      <c r="T48" s="1"/>
      <c r="U48" s="1"/>
      <c r="V48" s="1"/>
      <c r="W48" s="1"/>
      <c r="X48" s="5"/>
    </row>
    <row r="49" spans="1:24" x14ac:dyDescent="0.3">
      <c r="A49" s="53"/>
      <c r="B49" s="46"/>
      <c r="C49" s="47"/>
      <c r="D49" s="20" t="s">
        <v>2</v>
      </c>
      <c r="E49" s="16">
        <v>400</v>
      </c>
      <c r="F49" s="1">
        <v>1</v>
      </c>
      <c r="G49" s="1">
        <v>-5</v>
      </c>
      <c r="H49" s="1">
        <v>-53</v>
      </c>
      <c r="I49" s="1">
        <v>212</v>
      </c>
      <c r="J49" s="1">
        <v>-5</v>
      </c>
      <c r="K49" s="1">
        <f>((M49-I49)/2)+I49</f>
        <v>427.5</v>
      </c>
      <c r="L49" s="1">
        <v>-42</v>
      </c>
      <c r="M49" s="1">
        <v>643</v>
      </c>
      <c r="N49" s="1">
        <f>(343/E49)/2</f>
        <v>0.42875000000000002</v>
      </c>
      <c r="O49" s="1">
        <f>M49-I49</f>
        <v>431</v>
      </c>
      <c r="P49" s="1">
        <v>343</v>
      </c>
      <c r="Q49" s="1"/>
      <c r="R49" s="1">
        <f>J49/H49</f>
        <v>9.4339622641509441E-2</v>
      </c>
      <c r="S49" s="1">
        <f t="shared" ref="S49" si="39">ABS((R49-1)/(R49+1))</f>
        <v>0.82758620689655171</v>
      </c>
      <c r="T49" s="1">
        <f t="shared" ref="T49" si="40">ABS(4/(R49+(1/R49)+2))</f>
        <v>0.31510107015457789</v>
      </c>
      <c r="U49" s="1">
        <f t="shared" ref="U49" si="41">ABS(1-ABS(S49)^2)</f>
        <v>0.31510107015457789</v>
      </c>
      <c r="V49" s="1"/>
      <c r="W49" s="1"/>
      <c r="X49" s="5"/>
    </row>
    <row r="50" spans="1:24" ht="15" thickBot="1" x14ac:dyDescent="0.35">
      <c r="A50" s="53"/>
      <c r="B50" s="46"/>
      <c r="C50" s="47"/>
      <c r="D50" s="21" t="s">
        <v>3</v>
      </c>
      <c r="E50" s="18">
        <v>447</v>
      </c>
      <c r="F50" s="1">
        <v>1</v>
      </c>
      <c r="G50" s="1"/>
      <c r="H50" s="1"/>
      <c r="I50" s="1"/>
      <c r="J50" s="1">
        <v>1</v>
      </c>
      <c r="K50" s="1">
        <f>((M50-I50)/2)+I50</f>
        <v>0</v>
      </c>
      <c r="L50" s="1"/>
      <c r="M50" s="1"/>
      <c r="N50" s="1">
        <f>(343/E50)/2</f>
        <v>0.38366890380313201</v>
      </c>
      <c r="O50" s="1">
        <f>M50-I50</f>
        <v>0</v>
      </c>
      <c r="P50" s="1">
        <v>343</v>
      </c>
      <c r="Q50" s="1"/>
      <c r="R50" s="1"/>
      <c r="S50" s="1"/>
      <c r="T50" s="1"/>
      <c r="U50" s="1"/>
      <c r="V50" s="1"/>
      <c r="W50" s="1"/>
      <c r="X50" s="5"/>
    </row>
    <row r="51" spans="1:24" x14ac:dyDescent="0.3">
      <c r="A51" s="53"/>
      <c r="B51" s="46" t="s">
        <v>2</v>
      </c>
      <c r="C51" s="47">
        <v>500</v>
      </c>
      <c r="D51" s="19" t="s">
        <v>1</v>
      </c>
      <c r="E51" s="14">
        <v>447</v>
      </c>
      <c r="F51" s="1">
        <v>1</v>
      </c>
      <c r="G51" s="1"/>
      <c r="H51" s="1"/>
      <c r="I51" s="1"/>
      <c r="J51" s="1">
        <v>1</v>
      </c>
      <c r="K51" s="1">
        <f>((M51-I51)/2)+I51</f>
        <v>0</v>
      </c>
      <c r="L51" s="1"/>
      <c r="M51" s="1"/>
      <c r="N51" s="1">
        <f>(343/E51)/2</f>
        <v>0.38366890380313201</v>
      </c>
      <c r="O51" s="1">
        <f>M51-I51</f>
        <v>0</v>
      </c>
      <c r="P51" s="1">
        <v>343</v>
      </c>
      <c r="Q51" s="1"/>
      <c r="R51" s="1"/>
      <c r="S51" s="1"/>
      <c r="T51" s="1"/>
      <c r="U51" s="1"/>
      <c r="V51" s="1"/>
      <c r="W51" s="1"/>
      <c r="X51" s="5"/>
    </row>
    <row r="52" spans="1:24" x14ac:dyDescent="0.3">
      <c r="A52" s="53"/>
      <c r="B52" s="46"/>
      <c r="C52" s="47"/>
      <c r="D52" s="20" t="s">
        <v>2</v>
      </c>
      <c r="E52" s="16">
        <v>500</v>
      </c>
      <c r="F52" s="1">
        <v>1</v>
      </c>
      <c r="G52" s="1">
        <v>-5</v>
      </c>
      <c r="H52" s="1">
        <v>-43.5</v>
      </c>
      <c r="I52" s="1">
        <v>168</v>
      </c>
      <c r="J52" s="1">
        <v>-5</v>
      </c>
      <c r="K52" s="1">
        <f>((M52-I52)/2)+I52</f>
        <v>341</v>
      </c>
      <c r="L52" s="1">
        <v>-37</v>
      </c>
      <c r="M52" s="1">
        <v>514</v>
      </c>
      <c r="N52" s="1">
        <f>(343/E52)/2</f>
        <v>0.34300000000000003</v>
      </c>
      <c r="O52" s="1">
        <f>M52-I52</f>
        <v>346</v>
      </c>
      <c r="P52" s="1">
        <v>343</v>
      </c>
      <c r="Q52" s="1"/>
      <c r="R52" s="1">
        <f>J52/H52</f>
        <v>0.11494252873563218</v>
      </c>
      <c r="S52" s="1">
        <f t="shared" ref="S52" si="42">ABS((R52-1)/(R52+1))</f>
        <v>0.79381443298969068</v>
      </c>
      <c r="T52" s="1">
        <f t="shared" ref="T52" si="43">ABS(4/(R52+(1/R52)+2))</f>
        <v>0.36985864597725582</v>
      </c>
      <c r="U52" s="1">
        <f t="shared" ref="U52" si="44">ABS(1-ABS(S52)^2)</f>
        <v>0.36985864597725593</v>
      </c>
      <c r="V52" s="1"/>
      <c r="W52" s="1"/>
      <c r="X52" s="5"/>
    </row>
    <row r="53" spans="1:24" ht="15" thickBot="1" x14ac:dyDescent="0.35">
      <c r="A53" s="53"/>
      <c r="B53" s="46"/>
      <c r="C53" s="47"/>
      <c r="D53" s="21" t="s">
        <v>3</v>
      </c>
      <c r="E53" s="18">
        <v>562</v>
      </c>
      <c r="F53" s="1">
        <v>1</v>
      </c>
      <c r="G53" s="1"/>
      <c r="H53" s="1"/>
      <c r="I53" s="1"/>
      <c r="J53" s="1">
        <v>1</v>
      </c>
      <c r="K53" s="1">
        <f>((M53-I53)/2)+I53</f>
        <v>0</v>
      </c>
      <c r="L53" s="1"/>
      <c r="M53" s="1"/>
      <c r="N53" s="1">
        <f>(343/E53)/2</f>
        <v>0.30516014234875444</v>
      </c>
      <c r="O53" s="1">
        <f>M53-I53</f>
        <v>0</v>
      </c>
      <c r="P53" s="1">
        <v>343</v>
      </c>
      <c r="Q53" s="1"/>
      <c r="R53" s="1"/>
      <c r="S53" s="1"/>
      <c r="T53" s="1"/>
      <c r="U53" s="1"/>
      <c r="V53" s="1"/>
      <c r="W53" s="1"/>
      <c r="X53" s="5"/>
    </row>
    <row r="54" spans="1:24" x14ac:dyDescent="0.3">
      <c r="A54" s="53"/>
      <c r="B54" s="46" t="s">
        <v>3</v>
      </c>
      <c r="C54" s="47">
        <v>710</v>
      </c>
      <c r="D54" s="19" t="s">
        <v>1</v>
      </c>
      <c r="E54" s="14">
        <v>562</v>
      </c>
      <c r="F54" s="1">
        <v>1</v>
      </c>
      <c r="G54" s="1"/>
      <c r="H54" s="1"/>
      <c r="I54" s="1"/>
      <c r="J54" s="1">
        <v>1</v>
      </c>
      <c r="K54" s="1">
        <f>((M54-I54)/2)+I54</f>
        <v>0</v>
      </c>
      <c r="L54" s="1"/>
      <c r="M54" s="1"/>
      <c r="N54" s="1">
        <f>(343/E54)/2</f>
        <v>0.30516014234875444</v>
      </c>
      <c r="O54" s="1">
        <f>M54-I54</f>
        <v>0</v>
      </c>
      <c r="P54" s="1">
        <v>343</v>
      </c>
      <c r="Q54" s="1"/>
      <c r="R54" s="1"/>
      <c r="S54" s="1"/>
      <c r="T54" s="1"/>
      <c r="U54" s="1"/>
      <c r="V54" s="1"/>
      <c r="W54" s="1"/>
      <c r="X54" s="5"/>
    </row>
    <row r="55" spans="1:24" x14ac:dyDescent="0.3">
      <c r="A55" s="53"/>
      <c r="B55" s="46"/>
      <c r="C55" s="47"/>
      <c r="D55" s="20" t="s">
        <v>2</v>
      </c>
      <c r="E55" s="16">
        <v>630</v>
      </c>
      <c r="F55" s="1">
        <v>1</v>
      </c>
      <c r="G55" s="1">
        <v>-5</v>
      </c>
      <c r="H55" s="1">
        <v>-53</v>
      </c>
      <c r="I55" s="1">
        <v>133</v>
      </c>
      <c r="J55" s="1">
        <v>-5</v>
      </c>
      <c r="K55" s="1">
        <f>((M55-I55)/2)+I55</f>
        <v>270</v>
      </c>
      <c r="L55" s="1">
        <v>-44</v>
      </c>
      <c r="M55" s="1">
        <v>407</v>
      </c>
      <c r="N55" s="1">
        <f>(343/E55)/2</f>
        <v>0.2722222222222222</v>
      </c>
      <c r="O55" s="1">
        <f>M55-I55</f>
        <v>274</v>
      </c>
      <c r="P55" s="1">
        <v>343</v>
      </c>
      <c r="Q55" s="1"/>
      <c r="R55" s="1">
        <f>J55/H55</f>
        <v>9.4339622641509441E-2</v>
      </c>
      <c r="S55" s="1">
        <f t="shared" ref="S55" si="45">ABS((R55-1)/(R55+1))</f>
        <v>0.82758620689655171</v>
      </c>
      <c r="T55" s="1">
        <f t="shared" ref="T55" si="46">ABS(4/(R55+(1/R55)+2))</f>
        <v>0.31510107015457789</v>
      </c>
      <c r="U55" s="1">
        <f t="shared" ref="U55" si="47">ABS(1-ABS(S55)^2)</f>
        <v>0.31510107015457789</v>
      </c>
      <c r="V55" s="1"/>
      <c r="W55" s="1"/>
      <c r="X55" s="5"/>
    </row>
    <row r="56" spans="1:24" ht="15" thickBot="1" x14ac:dyDescent="0.35">
      <c r="A56" s="53"/>
      <c r="B56" s="48"/>
      <c r="C56" s="49"/>
      <c r="D56" s="21" t="s">
        <v>3</v>
      </c>
      <c r="E56" s="18">
        <v>708</v>
      </c>
      <c r="F56" s="1">
        <v>1</v>
      </c>
      <c r="G56" s="1"/>
      <c r="H56" s="1"/>
      <c r="I56" s="1"/>
      <c r="J56" s="1">
        <v>1</v>
      </c>
      <c r="K56" s="1">
        <f>((M56-I56)/2)+I56</f>
        <v>0</v>
      </c>
      <c r="L56" s="1"/>
      <c r="M56" s="1"/>
      <c r="N56" s="1">
        <f>(343/E56)/2</f>
        <v>0.2422316384180791</v>
      </c>
      <c r="O56" s="1">
        <f>M56-I56</f>
        <v>0</v>
      </c>
      <c r="P56" s="1">
        <v>343</v>
      </c>
      <c r="Q56" s="1"/>
      <c r="R56" s="1"/>
      <c r="S56" s="1"/>
      <c r="T56" s="1"/>
      <c r="U56" s="1"/>
      <c r="V56" s="1"/>
      <c r="W56" s="1"/>
      <c r="X56" s="5"/>
    </row>
    <row r="57" spans="1:24" x14ac:dyDescent="0.3">
      <c r="A57" s="53"/>
      <c r="B57" s="50" t="s">
        <v>1</v>
      </c>
      <c r="C57" s="51">
        <v>710</v>
      </c>
      <c r="D57" s="19" t="s">
        <v>1</v>
      </c>
      <c r="E57" s="14">
        <v>708</v>
      </c>
      <c r="F57" s="1">
        <v>1</v>
      </c>
      <c r="G57" s="1"/>
      <c r="H57" s="1"/>
      <c r="I57" s="1"/>
      <c r="J57" s="1">
        <v>1</v>
      </c>
      <c r="K57" s="1">
        <f>((M57-I57)/2)+I57</f>
        <v>0</v>
      </c>
      <c r="L57" s="1"/>
      <c r="M57" s="1"/>
      <c r="N57" s="1">
        <f>(343/E57)/2</f>
        <v>0.2422316384180791</v>
      </c>
      <c r="O57" s="1">
        <f>M57-I57</f>
        <v>0</v>
      </c>
      <c r="P57" s="1">
        <v>343</v>
      </c>
      <c r="Q57" s="1"/>
      <c r="R57" s="1"/>
      <c r="S57" s="1"/>
      <c r="T57" s="1"/>
      <c r="U57" s="1"/>
      <c r="V57" s="1"/>
      <c r="W57" s="1"/>
      <c r="X57" s="5"/>
    </row>
    <row r="58" spans="1:24" x14ac:dyDescent="0.3">
      <c r="A58" s="53"/>
      <c r="B58" s="46"/>
      <c r="C58" s="47"/>
      <c r="D58" s="20" t="s">
        <v>2</v>
      </c>
      <c r="E58" s="16">
        <v>800</v>
      </c>
      <c r="F58" s="1">
        <v>1</v>
      </c>
      <c r="G58" s="1">
        <v>-5</v>
      </c>
      <c r="H58" s="1">
        <v>-47.5</v>
      </c>
      <c r="I58" s="1">
        <v>104</v>
      </c>
      <c r="J58" s="1">
        <v>-5</v>
      </c>
      <c r="K58" s="1">
        <f>((M58-I58)/2)+I58</f>
        <v>212</v>
      </c>
      <c r="L58" s="1">
        <v>-41.5</v>
      </c>
      <c r="M58" s="1">
        <v>320</v>
      </c>
      <c r="N58" s="1">
        <f>(343/E58)/2</f>
        <v>0.21437500000000001</v>
      </c>
      <c r="O58" s="1">
        <f>M58-I58</f>
        <v>216</v>
      </c>
      <c r="P58" s="1">
        <v>343</v>
      </c>
      <c r="Q58" s="1"/>
      <c r="R58" s="1">
        <f>J58/H58</f>
        <v>0.10526315789473684</v>
      </c>
      <c r="S58" s="1">
        <f t="shared" ref="S58" si="48">ABS((R58-1)/(R58+1))</f>
        <v>0.80952380952380965</v>
      </c>
      <c r="T58" s="1">
        <f t="shared" ref="T58:T109" si="49">ABS(4/(R58+(1/R58)+2))</f>
        <v>0.34467120181405897</v>
      </c>
      <c r="U58" s="1">
        <f t="shared" ref="U58" si="50">ABS(1-ABS(S58)^2)</f>
        <v>0.34467120181405875</v>
      </c>
      <c r="V58" s="1"/>
      <c r="W58" s="1"/>
      <c r="X58" s="5"/>
    </row>
    <row r="59" spans="1:24" ht="15" thickBot="1" x14ac:dyDescent="0.35">
      <c r="A59" s="53"/>
      <c r="B59" s="46"/>
      <c r="C59" s="47"/>
      <c r="D59" s="21" t="s">
        <v>3</v>
      </c>
      <c r="E59" s="18">
        <v>891</v>
      </c>
      <c r="F59" s="1">
        <v>1</v>
      </c>
      <c r="G59" s="1"/>
      <c r="H59" s="1"/>
      <c r="I59" s="1"/>
      <c r="J59" s="1">
        <v>1</v>
      </c>
      <c r="K59" s="1">
        <f>((M59-I59)/2)+I59</f>
        <v>0</v>
      </c>
      <c r="L59" s="1"/>
      <c r="M59" s="1"/>
      <c r="N59" s="1">
        <f>(343/E59)/2</f>
        <v>0.19248035914702583</v>
      </c>
      <c r="O59" s="1">
        <f>M59-I59</f>
        <v>0</v>
      </c>
      <c r="P59" s="1">
        <v>343</v>
      </c>
      <c r="Q59" s="1"/>
      <c r="R59" s="1"/>
      <c r="S59" s="1"/>
      <c r="T59" s="1"/>
      <c r="U59" s="1"/>
      <c r="V59" s="1"/>
      <c r="W59" s="1"/>
      <c r="X59" s="5"/>
    </row>
    <row r="60" spans="1:24" x14ac:dyDescent="0.3">
      <c r="A60" s="53"/>
      <c r="B60" s="46" t="s">
        <v>2</v>
      </c>
      <c r="C60" s="47">
        <v>1000</v>
      </c>
      <c r="D60" s="19" t="s">
        <v>1</v>
      </c>
      <c r="E60" s="14">
        <v>891</v>
      </c>
      <c r="F60" s="1">
        <v>1</v>
      </c>
      <c r="G60" s="1"/>
      <c r="H60" s="1"/>
      <c r="I60" s="1"/>
      <c r="J60" s="1">
        <v>1</v>
      </c>
      <c r="K60" s="1">
        <f>((M60-I60)/2)+I60</f>
        <v>0</v>
      </c>
      <c r="L60" s="1"/>
      <c r="M60" s="1"/>
      <c r="N60" s="1">
        <f>(343/E60)/2</f>
        <v>0.19248035914702583</v>
      </c>
      <c r="O60" s="1">
        <f>M60-I60</f>
        <v>0</v>
      </c>
      <c r="P60" s="1">
        <v>343</v>
      </c>
      <c r="Q60" s="1"/>
      <c r="R60" s="1"/>
      <c r="S60" s="1"/>
      <c r="T60" s="1"/>
      <c r="U60" s="1"/>
      <c r="V60" s="1"/>
      <c r="W60" s="1"/>
      <c r="X60" s="5"/>
    </row>
    <row r="61" spans="1:24" x14ac:dyDescent="0.3">
      <c r="A61" s="53"/>
      <c r="B61" s="46"/>
      <c r="C61" s="47"/>
      <c r="D61" s="20" t="s">
        <v>2</v>
      </c>
      <c r="E61" s="16">
        <v>1000</v>
      </c>
      <c r="F61" s="1">
        <v>1</v>
      </c>
      <c r="G61" s="1">
        <v>-5</v>
      </c>
      <c r="H61" s="1">
        <v>-54.5</v>
      </c>
      <c r="I61" s="1">
        <v>83</v>
      </c>
      <c r="J61" s="1">
        <v>-5</v>
      </c>
      <c r="K61" s="1">
        <f>((M61-I61)/2)+I61</f>
        <v>169</v>
      </c>
      <c r="L61" s="1">
        <v>-44</v>
      </c>
      <c r="M61" s="1">
        <v>255</v>
      </c>
      <c r="N61" s="1">
        <f>(343/E61)/2</f>
        <v>0.17150000000000001</v>
      </c>
      <c r="O61" s="1">
        <f>M61-I61</f>
        <v>172</v>
      </c>
      <c r="P61" s="1">
        <v>343</v>
      </c>
      <c r="Q61" s="1"/>
      <c r="R61" s="1">
        <f>J61/H61</f>
        <v>9.1743119266055051E-2</v>
      </c>
      <c r="S61" s="1">
        <f t="shared" ref="S61" si="51">ABS((R61-1)/(R61+1))</f>
        <v>0.83193277310924374</v>
      </c>
      <c r="T61" s="1">
        <f t="shared" ref="T61:T112" si="52">ABS(4/(R61+(1/R61)+2))</f>
        <v>0.30788786102676369</v>
      </c>
      <c r="U61" s="1">
        <f t="shared" ref="U61" si="53">ABS(1-ABS(S61)^2)</f>
        <v>0.30788786102676358</v>
      </c>
      <c r="V61" s="1"/>
      <c r="W61" s="1"/>
      <c r="X61" s="5"/>
    </row>
    <row r="62" spans="1:24" ht="15" thickBot="1" x14ac:dyDescent="0.35">
      <c r="A62" s="53"/>
      <c r="B62" s="46"/>
      <c r="C62" s="47"/>
      <c r="D62" s="21" t="s">
        <v>3</v>
      </c>
      <c r="E62" s="18">
        <v>1122</v>
      </c>
      <c r="F62" s="1">
        <v>1</v>
      </c>
      <c r="G62" s="1"/>
      <c r="H62" s="1"/>
      <c r="I62" s="1"/>
      <c r="J62" s="1">
        <v>1</v>
      </c>
      <c r="K62" s="1">
        <f>((M62-I62)/2)+I62</f>
        <v>0</v>
      </c>
      <c r="L62" s="1"/>
      <c r="M62" s="1"/>
      <c r="N62" s="1">
        <f>(343/E62)/2</f>
        <v>0.15285204991087345</v>
      </c>
      <c r="O62" s="1">
        <f>M62-I62</f>
        <v>0</v>
      </c>
      <c r="P62" s="1">
        <v>343</v>
      </c>
      <c r="Q62" s="1"/>
      <c r="R62" s="1"/>
      <c r="S62" s="1"/>
      <c r="T62" s="1"/>
      <c r="U62" s="1"/>
      <c r="V62" s="1"/>
      <c r="W62" s="1"/>
      <c r="X62" s="5"/>
    </row>
    <row r="63" spans="1:24" x14ac:dyDescent="0.3">
      <c r="A63" s="53"/>
      <c r="B63" s="46" t="s">
        <v>3</v>
      </c>
      <c r="C63" s="47">
        <v>1420</v>
      </c>
      <c r="D63" s="13" t="s">
        <v>1</v>
      </c>
      <c r="E63" s="14">
        <v>1122</v>
      </c>
      <c r="F63" s="1">
        <v>1</v>
      </c>
      <c r="G63" s="1"/>
      <c r="H63" s="1"/>
      <c r="I63" s="1"/>
      <c r="J63" s="1">
        <v>1</v>
      </c>
      <c r="K63" s="1">
        <f>((M63-I63)/2)+I63</f>
        <v>0</v>
      </c>
      <c r="L63" s="1"/>
      <c r="M63" s="1"/>
      <c r="N63" s="1">
        <f>(343/E63)/2</f>
        <v>0.15285204991087345</v>
      </c>
      <c r="O63" s="1">
        <f>M63-I63</f>
        <v>0</v>
      </c>
      <c r="P63" s="1">
        <v>343</v>
      </c>
      <c r="Q63" s="1"/>
      <c r="R63" s="1"/>
      <c r="S63" s="1"/>
      <c r="T63" s="1"/>
      <c r="U63" s="1"/>
      <c r="V63" s="1"/>
      <c r="W63" s="1"/>
      <c r="X63" s="5"/>
    </row>
    <row r="64" spans="1:24" x14ac:dyDescent="0.3">
      <c r="A64" s="53"/>
      <c r="B64" s="46"/>
      <c r="C64" s="47"/>
      <c r="D64" s="15" t="s">
        <v>2</v>
      </c>
      <c r="E64" s="16">
        <v>1250</v>
      </c>
      <c r="F64" s="1">
        <v>1</v>
      </c>
      <c r="G64" s="1">
        <v>-5</v>
      </c>
      <c r="H64" s="1">
        <v>-49</v>
      </c>
      <c r="I64" s="1">
        <v>64</v>
      </c>
      <c r="J64" s="1">
        <v>-5</v>
      </c>
      <c r="K64" s="1">
        <f>((M64-I64)/2)+I64</f>
        <v>133.5</v>
      </c>
      <c r="L64" s="1">
        <v>-45</v>
      </c>
      <c r="M64" s="1">
        <v>203</v>
      </c>
      <c r="N64" s="1">
        <f>(343/E64)/2</f>
        <v>0.13719999999999999</v>
      </c>
      <c r="O64" s="1">
        <f>M64-I64</f>
        <v>139</v>
      </c>
      <c r="P64" s="1">
        <v>343</v>
      </c>
      <c r="Q64" s="1"/>
      <c r="R64" s="1">
        <f>J64/H64</f>
        <v>0.10204081632653061</v>
      </c>
      <c r="S64" s="1">
        <f t="shared" ref="S64" si="54">ABS((R64-1)/(R64+1))</f>
        <v>0.81481481481481488</v>
      </c>
      <c r="T64" s="1">
        <f t="shared" ref="T64:T115" si="55">ABS(4/(R64+(1/R64)+2))</f>
        <v>0.33607681755829905</v>
      </c>
      <c r="U64" s="1">
        <f t="shared" ref="U64" si="56">ABS(1-ABS(S64)^2)</f>
        <v>0.33607681755829888</v>
      </c>
      <c r="V64" s="1"/>
      <c r="W64" s="1"/>
      <c r="X64" s="5"/>
    </row>
    <row r="65" spans="1:24" ht="15" thickBot="1" x14ac:dyDescent="0.35">
      <c r="A65" s="54"/>
      <c r="B65" s="48"/>
      <c r="C65" s="49"/>
      <c r="D65" s="17" t="s">
        <v>3</v>
      </c>
      <c r="E65" s="18">
        <v>1413</v>
      </c>
      <c r="F65" s="1">
        <v>1</v>
      </c>
      <c r="G65" s="1"/>
      <c r="H65" s="24"/>
      <c r="I65" s="24"/>
      <c r="J65" s="1">
        <v>1</v>
      </c>
      <c r="K65" s="1">
        <f>((M65-I65)/2)+I65</f>
        <v>0</v>
      </c>
      <c r="L65" s="24"/>
      <c r="M65" s="24"/>
      <c r="N65" s="24">
        <f>(343/E65)/2</f>
        <v>0.1213729653220099</v>
      </c>
      <c r="O65" s="24">
        <f>M65-I65</f>
        <v>0</v>
      </c>
      <c r="P65" s="1">
        <v>343</v>
      </c>
      <c r="Q65" s="24"/>
      <c r="R65" s="1"/>
      <c r="S65" s="1"/>
      <c r="T65" s="1"/>
      <c r="U65" s="1"/>
      <c r="V65" s="24"/>
      <c r="W65" s="24"/>
      <c r="X65" s="7"/>
    </row>
    <row r="66" spans="1:24" x14ac:dyDescent="0.3">
      <c r="A66" s="52" t="s">
        <v>26</v>
      </c>
      <c r="B66" s="50" t="s">
        <v>1</v>
      </c>
      <c r="C66" s="51">
        <v>11</v>
      </c>
      <c r="D66" s="13" t="s">
        <v>1</v>
      </c>
      <c r="E66" s="14">
        <v>11.2</v>
      </c>
      <c r="F66" s="1">
        <v>1</v>
      </c>
      <c r="G66" s="23"/>
      <c r="H66" s="11"/>
      <c r="I66" s="23"/>
      <c r="J66" s="1">
        <v>1</v>
      </c>
      <c r="K66" s="1">
        <f>((M66-I66)/2)+I66</f>
        <v>0</v>
      </c>
      <c r="L66" s="23"/>
      <c r="M66" s="23"/>
      <c r="N66" s="23">
        <f>(343/E66)/2</f>
        <v>15.312500000000002</v>
      </c>
      <c r="O66" s="23">
        <f>M66-I66</f>
        <v>0</v>
      </c>
      <c r="P66" s="1">
        <v>343</v>
      </c>
      <c r="Q66" s="23"/>
      <c r="R66" s="1"/>
      <c r="S66" s="1"/>
      <c r="T66" s="1"/>
      <c r="U66" s="1"/>
      <c r="V66" s="23"/>
      <c r="W66" s="23"/>
      <c r="X66" s="4"/>
    </row>
    <row r="67" spans="1:24" x14ac:dyDescent="0.3">
      <c r="A67" s="53"/>
      <c r="B67" s="46"/>
      <c r="C67" s="47"/>
      <c r="D67" s="15" t="s">
        <v>2</v>
      </c>
      <c r="E67" s="16">
        <v>12.5</v>
      </c>
      <c r="F67" s="1">
        <v>1</v>
      </c>
      <c r="G67" s="1"/>
      <c r="H67" s="2"/>
      <c r="I67" s="1"/>
      <c r="J67" s="1">
        <v>1</v>
      </c>
      <c r="K67" s="1">
        <f>((M67-I67)/2)+I67</f>
        <v>0</v>
      </c>
      <c r="L67" s="1"/>
      <c r="M67" s="1"/>
      <c r="N67" s="1">
        <f>(343/E67)/2</f>
        <v>13.72</v>
      </c>
      <c r="O67" s="1">
        <f>M67-I67</f>
        <v>0</v>
      </c>
      <c r="P67" s="1">
        <v>343</v>
      </c>
      <c r="Q67" s="1"/>
      <c r="R67" s="1" t="e">
        <f>J67/H67</f>
        <v>#DIV/0!</v>
      </c>
      <c r="S67" s="1" t="e">
        <f t="shared" ref="S67" si="57">ABS((R67-1)/(R67+1))</f>
        <v>#DIV/0!</v>
      </c>
      <c r="T67" s="1" t="e">
        <f t="shared" ref="T67:T118" si="58">ABS(4/(R67+(1/R67)+2))</f>
        <v>#DIV/0!</v>
      </c>
      <c r="U67" s="1" t="e">
        <f t="shared" ref="U67" si="59">ABS(1-ABS(S67)^2)</f>
        <v>#DIV/0!</v>
      </c>
      <c r="V67" s="1"/>
      <c r="W67" s="1"/>
      <c r="X67" s="5"/>
    </row>
    <row r="68" spans="1:24" ht="15" thickBot="1" x14ac:dyDescent="0.35">
      <c r="A68" s="53"/>
      <c r="B68" s="46"/>
      <c r="C68" s="47"/>
      <c r="D68" s="17" t="s">
        <v>3</v>
      </c>
      <c r="E68" s="18">
        <v>14.1</v>
      </c>
      <c r="F68" s="1">
        <v>1</v>
      </c>
      <c r="G68" s="1"/>
      <c r="H68" s="2"/>
      <c r="I68" s="1"/>
      <c r="J68" s="1">
        <v>1</v>
      </c>
      <c r="K68" s="1">
        <f>((M68-I68)/2)+I68</f>
        <v>0</v>
      </c>
      <c r="L68" s="1"/>
      <c r="M68" s="1"/>
      <c r="N68" s="1">
        <f>(343/E68)/2</f>
        <v>12.163120567375886</v>
      </c>
      <c r="O68" s="1">
        <f>M68-I68</f>
        <v>0</v>
      </c>
      <c r="P68" s="1">
        <v>343</v>
      </c>
      <c r="Q68" s="1"/>
      <c r="R68" s="1"/>
      <c r="S68" s="1"/>
      <c r="T68" s="1"/>
      <c r="U68" s="1"/>
      <c r="V68" s="1"/>
      <c r="W68" s="1"/>
      <c r="X68" s="5"/>
    </row>
    <row r="69" spans="1:24" x14ac:dyDescent="0.3">
      <c r="A69" s="53"/>
      <c r="B69" s="46" t="s">
        <v>2</v>
      </c>
      <c r="C69" s="47">
        <v>16</v>
      </c>
      <c r="D69" s="13" t="s">
        <v>1</v>
      </c>
      <c r="E69" s="14">
        <v>14.1</v>
      </c>
      <c r="F69" s="1">
        <v>1</v>
      </c>
      <c r="G69" s="1"/>
      <c r="H69" s="1"/>
      <c r="I69" s="1"/>
      <c r="J69" s="1">
        <v>1</v>
      </c>
      <c r="K69" s="1">
        <f>((M69-I69)/2)+I69</f>
        <v>0</v>
      </c>
      <c r="L69" s="1"/>
      <c r="M69" s="1"/>
      <c r="N69" s="1">
        <f>(343/E69)/2</f>
        <v>12.163120567375886</v>
      </c>
      <c r="O69" s="1">
        <f>M69-I69</f>
        <v>0</v>
      </c>
      <c r="P69" s="1">
        <v>343</v>
      </c>
      <c r="Q69" s="1"/>
      <c r="R69" s="1"/>
      <c r="S69" s="1"/>
      <c r="T69" s="1"/>
      <c r="U69" s="1"/>
      <c r="V69" s="1"/>
      <c r="W69" s="1"/>
      <c r="X69" s="5"/>
    </row>
    <row r="70" spans="1:24" x14ac:dyDescent="0.3">
      <c r="A70" s="53"/>
      <c r="B70" s="46"/>
      <c r="C70" s="47"/>
      <c r="D70" s="15" t="s">
        <v>2</v>
      </c>
      <c r="E70" s="16">
        <v>16</v>
      </c>
      <c r="F70" s="1">
        <v>1</v>
      </c>
      <c r="G70" s="1"/>
      <c r="H70" s="1"/>
      <c r="I70" s="1"/>
      <c r="J70" s="1">
        <v>1</v>
      </c>
      <c r="K70" s="1">
        <f>((M70-I70)/2)+I70</f>
        <v>0</v>
      </c>
      <c r="L70" s="1"/>
      <c r="M70" s="1"/>
      <c r="N70" s="1">
        <f>(343/E70)/2</f>
        <v>10.71875</v>
      </c>
      <c r="O70" s="1">
        <f>M70-I70</f>
        <v>0</v>
      </c>
      <c r="P70" s="1">
        <v>343</v>
      </c>
      <c r="Q70" s="1"/>
      <c r="R70" s="1" t="e">
        <f>J70/H70</f>
        <v>#DIV/0!</v>
      </c>
      <c r="S70" s="1" t="e">
        <f t="shared" ref="S70" si="60">ABS((R70-1)/(R70+1))</f>
        <v>#DIV/0!</v>
      </c>
      <c r="T70" s="1" t="e">
        <f t="shared" ref="T70:T121" si="61">ABS(4/(R70+(1/R70)+2))</f>
        <v>#DIV/0!</v>
      </c>
      <c r="U70" s="1" t="e">
        <f t="shared" ref="U70" si="62">ABS(1-ABS(S70)^2)</f>
        <v>#DIV/0!</v>
      </c>
      <c r="V70" s="1"/>
      <c r="W70" s="1"/>
      <c r="X70" s="5"/>
    </row>
    <row r="71" spans="1:24" ht="15" thickBot="1" x14ac:dyDescent="0.35">
      <c r="A71" s="53"/>
      <c r="B71" s="46"/>
      <c r="C71" s="47"/>
      <c r="D71" s="17" t="s">
        <v>3</v>
      </c>
      <c r="E71" s="18">
        <v>17.8</v>
      </c>
      <c r="F71" s="1">
        <v>1</v>
      </c>
      <c r="G71" s="1"/>
      <c r="H71" s="1"/>
      <c r="I71" s="1"/>
      <c r="J71" s="1">
        <v>1</v>
      </c>
      <c r="K71" s="1">
        <f>((M71-I71)/2)+I71</f>
        <v>0</v>
      </c>
      <c r="L71" s="1"/>
      <c r="M71" s="1"/>
      <c r="N71" s="1">
        <f>(343/E71)/2</f>
        <v>9.6348314606741567</v>
      </c>
      <c r="O71" s="1">
        <f>M71-I71</f>
        <v>0</v>
      </c>
      <c r="P71" s="1">
        <v>343</v>
      </c>
      <c r="Q71" s="1"/>
      <c r="R71" s="1"/>
      <c r="S71" s="1"/>
      <c r="T71" s="1"/>
      <c r="U71" s="1"/>
      <c r="V71" s="1"/>
      <c r="W71" s="1"/>
      <c r="X71" s="5"/>
    </row>
    <row r="72" spans="1:24" x14ac:dyDescent="0.3">
      <c r="A72" s="53"/>
      <c r="B72" s="46" t="s">
        <v>3</v>
      </c>
      <c r="C72" s="47">
        <v>22</v>
      </c>
      <c r="D72" s="13" t="s">
        <v>1</v>
      </c>
      <c r="E72" s="14">
        <v>17.8</v>
      </c>
      <c r="F72" s="1">
        <v>1</v>
      </c>
      <c r="G72" s="1"/>
      <c r="H72" s="1"/>
      <c r="I72" s="1"/>
      <c r="J72" s="1">
        <v>1</v>
      </c>
      <c r="K72" s="1">
        <f>((M72-I72)/2)+I72</f>
        <v>0</v>
      </c>
      <c r="L72" s="1"/>
      <c r="M72" s="1"/>
      <c r="N72" s="1">
        <f>(343/E72)/2</f>
        <v>9.6348314606741567</v>
      </c>
      <c r="O72" s="1">
        <f>M72-I72</f>
        <v>0</v>
      </c>
      <c r="P72" s="1">
        <v>343</v>
      </c>
      <c r="Q72" s="1"/>
      <c r="R72" s="1"/>
      <c r="S72" s="1"/>
      <c r="T72" s="1"/>
      <c r="U72" s="1"/>
      <c r="V72" s="1"/>
      <c r="W72" s="1"/>
      <c r="X72" s="5"/>
    </row>
    <row r="73" spans="1:24" x14ac:dyDescent="0.3">
      <c r="A73" s="53"/>
      <c r="B73" s="46"/>
      <c r="C73" s="47"/>
      <c r="D73" s="15" t="s">
        <v>2</v>
      </c>
      <c r="E73" s="16">
        <v>20</v>
      </c>
      <c r="F73" s="1">
        <v>1</v>
      </c>
      <c r="G73" s="1"/>
      <c r="H73" s="1"/>
      <c r="I73" s="1"/>
      <c r="J73" s="1">
        <v>1</v>
      </c>
      <c r="K73" s="1">
        <f>((M73-I73)/2)+I73</f>
        <v>0</v>
      </c>
      <c r="L73" s="1"/>
      <c r="M73" s="1"/>
      <c r="N73" s="1">
        <f>(343/E73)/2</f>
        <v>8.5749999999999993</v>
      </c>
      <c r="O73" s="1">
        <f>M73-I73</f>
        <v>0</v>
      </c>
      <c r="P73" s="1">
        <v>343</v>
      </c>
      <c r="Q73" s="1"/>
      <c r="R73" s="1" t="e">
        <f>J73/H73</f>
        <v>#DIV/0!</v>
      </c>
      <c r="S73" s="1" t="e">
        <f t="shared" ref="S73" si="63">ABS((R73-1)/(R73+1))</f>
        <v>#DIV/0!</v>
      </c>
      <c r="T73" s="1" t="e">
        <f t="shared" ref="T73:T124" si="64">ABS(4/(R73+(1/R73)+2))</f>
        <v>#DIV/0!</v>
      </c>
      <c r="U73" s="1" t="e">
        <f t="shared" ref="U73" si="65">ABS(1-ABS(S73)^2)</f>
        <v>#DIV/0!</v>
      </c>
      <c r="V73" s="1"/>
      <c r="W73" s="1"/>
      <c r="X73" s="5"/>
    </row>
    <row r="74" spans="1:24" ht="15" thickBot="1" x14ac:dyDescent="0.35">
      <c r="A74" s="53"/>
      <c r="B74" s="48"/>
      <c r="C74" s="49"/>
      <c r="D74" s="17" t="s">
        <v>3</v>
      </c>
      <c r="E74" s="18">
        <v>22.4</v>
      </c>
      <c r="F74" s="1">
        <v>1</v>
      </c>
      <c r="G74" s="1"/>
      <c r="H74" s="1"/>
      <c r="I74" s="1"/>
      <c r="J74" s="1">
        <v>1</v>
      </c>
      <c r="K74" s="1">
        <f>((M74-I74)/2)+I74</f>
        <v>0</v>
      </c>
      <c r="L74" s="1"/>
      <c r="M74" s="1"/>
      <c r="N74" s="1">
        <f>(343/E74)/2</f>
        <v>7.6562500000000009</v>
      </c>
      <c r="O74" s="1">
        <f>M74-I74</f>
        <v>0</v>
      </c>
      <c r="P74" s="1">
        <v>343</v>
      </c>
      <c r="Q74" s="1"/>
      <c r="R74" s="1"/>
      <c r="S74" s="1"/>
      <c r="T74" s="1"/>
      <c r="U74" s="1"/>
      <c r="V74" s="1"/>
      <c r="W74" s="1"/>
      <c r="X74" s="5"/>
    </row>
    <row r="75" spans="1:24" x14ac:dyDescent="0.3">
      <c r="A75" s="53"/>
      <c r="B75" s="50" t="s">
        <v>1</v>
      </c>
      <c r="C75" s="51">
        <v>22</v>
      </c>
      <c r="D75" s="19" t="s">
        <v>1</v>
      </c>
      <c r="E75" s="14">
        <v>22.4</v>
      </c>
      <c r="F75" s="1">
        <v>1</v>
      </c>
      <c r="G75" s="1"/>
      <c r="H75" s="1"/>
      <c r="I75" s="1"/>
      <c r="J75" s="1">
        <v>1</v>
      </c>
      <c r="K75" s="1">
        <f>((M75-I75)/2)+I75</f>
        <v>0</v>
      </c>
      <c r="L75" s="1"/>
      <c r="M75" s="1"/>
      <c r="N75" s="1">
        <f>(343/E75)/2</f>
        <v>7.6562500000000009</v>
      </c>
      <c r="O75" s="1">
        <f>M75-I75</f>
        <v>0</v>
      </c>
      <c r="P75" s="1">
        <v>343</v>
      </c>
      <c r="Q75" s="1"/>
      <c r="R75" s="1"/>
      <c r="S75" s="1"/>
      <c r="T75" s="1"/>
      <c r="U75" s="1"/>
      <c r="V75" s="1"/>
      <c r="W75" s="1"/>
      <c r="X75" s="5"/>
    </row>
    <row r="76" spans="1:24" x14ac:dyDescent="0.3">
      <c r="A76" s="53"/>
      <c r="B76" s="46"/>
      <c r="C76" s="47"/>
      <c r="D76" s="20" t="s">
        <v>2</v>
      </c>
      <c r="E76" s="16">
        <v>25</v>
      </c>
      <c r="F76" s="1">
        <v>1</v>
      </c>
      <c r="G76" s="1"/>
      <c r="H76" s="1"/>
      <c r="I76" s="1"/>
      <c r="J76" s="1">
        <v>1</v>
      </c>
      <c r="K76" s="1">
        <f>((M76-I76)/2)+I76</f>
        <v>0</v>
      </c>
      <c r="L76" s="1"/>
      <c r="M76" s="1"/>
      <c r="N76" s="1">
        <f>(343/E76)/2</f>
        <v>6.86</v>
      </c>
      <c r="O76" s="1">
        <f>M76-I76</f>
        <v>0</v>
      </c>
      <c r="P76" s="1">
        <v>343</v>
      </c>
      <c r="Q76" s="1"/>
      <c r="R76" s="1" t="e">
        <f>J76/H76</f>
        <v>#DIV/0!</v>
      </c>
      <c r="S76" s="1" t="e">
        <f t="shared" ref="S76" si="66">ABS((R76-1)/(R76+1))</f>
        <v>#DIV/0!</v>
      </c>
      <c r="T76" s="1" t="e">
        <f t="shared" ref="T76:T127" si="67">ABS(4/(R76+(1/R76)+2))</f>
        <v>#DIV/0!</v>
      </c>
      <c r="U76" s="1" t="e">
        <f t="shared" ref="U76" si="68">ABS(1-ABS(S76)^2)</f>
        <v>#DIV/0!</v>
      </c>
      <c r="V76" s="1"/>
      <c r="W76" s="1"/>
      <c r="X76" s="5"/>
    </row>
    <row r="77" spans="1:24" ht="15" thickBot="1" x14ac:dyDescent="0.35">
      <c r="A77" s="53"/>
      <c r="B77" s="46"/>
      <c r="C77" s="47"/>
      <c r="D77" s="21" t="s">
        <v>3</v>
      </c>
      <c r="E77" s="18">
        <v>28.2</v>
      </c>
      <c r="F77" s="1">
        <v>1</v>
      </c>
      <c r="G77" s="1"/>
      <c r="H77" s="1"/>
      <c r="I77" s="1"/>
      <c r="J77" s="1">
        <v>1</v>
      </c>
      <c r="K77" s="1">
        <f>((M77-I77)/2)+I77</f>
        <v>0</v>
      </c>
      <c r="L77" s="1"/>
      <c r="M77" s="1"/>
      <c r="N77" s="1">
        <f>(343/E77)/2</f>
        <v>6.081560283687943</v>
      </c>
      <c r="O77" s="1">
        <f>M77-I77</f>
        <v>0</v>
      </c>
      <c r="P77" s="1">
        <v>343</v>
      </c>
      <c r="Q77" s="1"/>
      <c r="R77" s="1"/>
      <c r="S77" s="1"/>
      <c r="T77" s="1"/>
      <c r="U77" s="1"/>
      <c r="V77" s="1"/>
      <c r="W77" s="1"/>
      <c r="X77" s="5"/>
    </row>
    <row r="78" spans="1:24" x14ac:dyDescent="0.3">
      <c r="A78" s="53"/>
      <c r="B78" s="46" t="s">
        <v>2</v>
      </c>
      <c r="C78" s="47">
        <v>31.5</v>
      </c>
      <c r="D78" s="19" t="s">
        <v>1</v>
      </c>
      <c r="E78" s="14">
        <v>28.2</v>
      </c>
      <c r="F78" s="1">
        <v>1</v>
      </c>
      <c r="G78" s="1"/>
      <c r="H78" s="1"/>
      <c r="I78" s="1"/>
      <c r="J78" s="1">
        <v>1</v>
      </c>
      <c r="K78" s="1">
        <f>((M78-I78)/2)+I78</f>
        <v>0</v>
      </c>
      <c r="L78" s="1"/>
      <c r="M78" s="1"/>
      <c r="N78" s="1">
        <f>(343/E78)/2</f>
        <v>6.081560283687943</v>
      </c>
      <c r="O78" s="1">
        <f>M78-I78</f>
        <v>0</v>
      </c>
      <c r="P78" s="1">
        <v>343</v>
      </c>
      <c r="Q78" s="1"/>
      <c r="R78" s="1"/>
      <c r="S78" s="1"/>
      <c r="T78" s="1"/>
      <c r="U78" s="1"/>
      <c r="V78" s="1"/>
      <c r="W78" s="1"/>
      <c r="X78" s="5"/>
    </row>
    <row r="79" spans="1:24" x14ac:dyDescent="0.3">
      <c r="A79" s="53"/>
      <c r="B79" s="46"/>
      <c r="C79" s="47"/>
      <c r="D79" s="20" t="s">
        <v>2</v>
      </c>
      <c r="E79" s="16">
        <v>31.5</v>
      </c>
      <c r="F79" s="1">
        <v>1</v>
      </c>
      <c r="G79" s="1"/>
      <c r="H79" s="1"/>
      <c r="I79" s="1"/>
      <c r="J79" s="1">
        <v>1</v>
      </c>
      <c r="K79" s="1">
        <f>((M79-I79)/2)+I79</f>
        <v>0</v>
      </c>
      <c r="L79" s="1"/>
      <c r="M79" s="1"/>
      <c r="N79" s="1">
        <f>(343/E79)/2</f>
        <v>5.4444444444444446</v>
      </c>
      <c r="O79" s="1">
        <f>M79-I79</f>
        <v>0</v>
      </c>
      <c r="P79" s="1">
        <v>343</v>
      </c>
      <c r="Q79" s="1"/>
      <c r="R79" s="1" t="e">
        <f>J79/H79</f>
        <v>#DIV/0!</v>
      </c>
      <c r="S79" s="1" t="e">
        <f t="shared" ref="S79:S115" si="69">ABS((R79-1)/(R79+1))</f>
        <v>#DIV/0!</v>
      </c>
      <c r="T79" s="1" t="e">
        <f t="shared" ref="T79:T130" si="70">ABS(4/(R79+(1/R79)+2))</f>
        <v>#DIV/0!</v>
      </c>
      <c r="U79" s="1" t="e">
        <f t="shared" ref="U79" si="71">ABS(1-ABS(S79)^2)</f>
        <v>#DIV/0!</v>
      </c>
      <c r="V79" s="1"/>
      <c r="W79" s="1"/>
      <c r="X79" s="5"/>
    </row>
    <row r="80" spans="1:24" ht="15" thickBot="1" x14ac:dyDescent="0.35">
      <c r="A80" s="53"/>
      <c r="B80" s="46"/>
      <c r="C80" s="47"/>
      <c r="D80" s="21" t="s">
        <v>3</v>
      </c>
      <c r="E80" s="18">
        <v>35.5</v>
      </c>
      <c r="F80" s="1">
        <v>1</v>
      </c>
      <c r="G80" s="1"/>
      <c r="H80" s="1"/>
      <c r="I80" s="1"/>
      <c r="J80" s="1">
        <v>1</v>
      </c>
      <c r="K80" s="1">
        <f>((M80-I80)/2)+I80</f>
        <v>0</v>
      </c>
      <c r="L80" s="1"/>
      <c r="M80" s="1"/>
      <c r="N80" s="1">
        <f>(343/E80)/2</f>
        <v>4.830985915492958</v>
      </c>
      <c r="O80" s="1">
        <f>M80-I80</f>
        <v>0</v>
      </c>
      <c r="P80" s="1">
        <v>343</v>
      </c>
      <c r="Q80" s="1"/>
      <c r="R80" s="1"/>
      <c r="S80" s="1"/>
      <c r="T80" s="1"/>
      <c r="U80" s="1"/>
      <c r="V80" s="1"/>
      <c r="W80" s="1"/>
      <c r="X80" s="5"/>
    </row>
    <row r="81" spans="1:24" x14ac:dyDescent="0.3">
      <c r="A81" s="53"/>
      <c r="B81" s="46" t="s">
        <v>3</v>
      </c>
      <c r="C81" s="47">
        <v>44</v>
      </c>
      <c r="D81" s="19" t="s">
        <v>1</v>
      </c>
      <c r="E81" s="14">
        <v>35.5</v>
      </c>
      <c r="F81" s="1">
        <v>1</v>
      </c>
      <c r="G81" s="1"/>
      <c r="H81" s="1"/>
      <c r="I81" s="1"/>
      <c r="J81" s="1">
        <v>1</v>
      </c>
      <c r="K81" s="1">
        <f>((M81-I81)/2)+I81</f>
        <v>0</v>
      </c>
      <c r="L81" s="1"/>
      <c r="M81" s="1"/>
      <c r="N81" s="1">
        <f>(343/E81)/2</f>
        <v>4.830985915492958</v>
      </c>
      <c r="O81" s="1">
        <f>M81-I81</f>
        <v>0</v>
      </c>
      <c r="P81" s="1">
        <v>343</v>
      </c>
      <c r="Q81" s="1"/>
      <c r="R81" s="1"/>
      <c r="S81" s="1"/>
      <c r="T81" s="1"/>
      <c r="U81" s="1"/>
      <c r="V81" s="1"/>
      <c r="W81" s="1"/>
      <c r="X81" s="5"/>
    </row>
    <row r="82" spans="1:24" x14ac:dyDescent="0.3">
      <c r="A82" s="53"/>
      <c r="B82" s="46"/>
      <c r="C82" s="47"/>
      <c r="D82" s="20" t="s">
        <v>2</v>
      </c>
      <c r="E82" s="16">
        <v>40</v>
      </c>
      <c r="F82" s="1">
        <v>1</v>
      </c>
      <c r="G82" s="1"/>
      <c r="H82" s="1"/>
      <c r="I82" s="1"/>
      <c r="J82" s="1">
        <v>1</v>
      </c>
      <c r="K82" s="1">
        <f>((M82-I82)/2)+I82</f>
        <v>0</v>
      </c>
      <c r="L82" s="1"/>
      <c r="M82" s="1"/>
      <c r="N82" s="1">
        <f>(343/E82)/2</f>
        <v>4.2874999999999996</v>
      </c>
      <c r="O82" s="1">
        <f>M82-I82</f>
        <v>0</v>
      </c>
      <c r="P82" s="1">
        <v>343</v>
      </c>
      <c r="Q82" s="1"/>
      <c r="R82" s="1" t="e">
        <f>J82/H82</f>
        <v>#DIV/0!</v>
      </c>
      <c r="S82" s="1" t="e">
        <f t="shared" ref="S82:S118" si="72">ABS((R82-1)/(R82+1))</f>
        <v>#DIV/0!</v>
      </c>
      <c r="T82" s="1" t="e">
        <f t="shared" ref="T82:T133" si="73">ABS(4/(R82+(1/R82)+2))</f>
        <v>#DIV/0!</v>
      </c>
      <c r="U82" s="1" t="e">
        <f t="shared" ref="U82" si="74">ABS(1-ABS(S82)^2)</f>
        <v>#DIV/0!</v>
      </c>
      <c r="V82" s="1"/>
      <c r="W82" s="1"/>
      <c r="X82" s="5"/>
    </row>
    <row r="83" spans="1:24" ht="15" thickBot="1" x14ac:dyDescent="0.35">
      <c r="A83" s="53"/>
      <c r="B83" s="48"/>
      <c r="C83" s="49"/>
      <c r="D83" s="21" t="s">
        <v>3</v>
      </c>
      <c r="E83" s="18">
        <v>44.7</v>
      </c>
      <c r="F83" s="1">
        <v>1</v>
      </c>
      <c r="G83" s="1"/>
      <c r="H83" s="1"/>
      <c r="I83" s="1"/>
      <c r="J83" s="1">
        <v>1</v>
      </c>
      <c r="K83" s="1">
        <f>((M83-I83)/2)+I83</f>
        <v>0</v>
      </c>
      <c r="L83" s="1"/>
      <c r="M83" s="1"/>
      <c r="N83" s="1">
        <f>(343/E83)/2</f>
        <v>3.8366890380313197</v>
      </c>
      <c r="O83" s="1">
        <f>M83-I83</f>
        <v>0</v>
      </c>
      <c r="P83" s="1">
        <v>343</v>
      </c>
      <c r="Q83" s="1"/>
      <c r="R83" s="1"/>
      <c r="S83" s="1"/>
      <c r="T83" s="1"/>
      <c r="U83" s="1"/>
      <c r="V83" s="1"/>
      <c r="W83" s="1"/>
      <c r="X83" s="5"/>
    </row>
    <row r="84" spans="1:24" x14ac:dyDescent="0.3">
      <c r="A84" s="53"/>
      <c r="B84" s="50" t="s">
        <v>1</v>
      </c>
      <c r="C84" s="51">
        <v>44</v>
      </c>
      <c r="D84" s="19" t="s">
        <v>1</v>
      </c>
      <c r="E84" s="14">
        <v>44.7</v>
      </c>
      <c r="F84" s="1">
        <v>1</v>
      </c>
      <c r="G84" s="1"/>
      <c r="H84" s="1"/>
      <c r="I84" s="1"/>
      <c r="J84" s="1">
        <v>1</v>
      </c>
      <c r="K84" s="1">
        <f>((M84-I84)/2)+I84</f>
        <v>0</v>
      </c>
      <c r="L84" s="1"/>
      <c r="M84" s="1"/>
      <c r="N84" s="1">
        <f>(343/E84)/2</f>
        <v>3.8366890380313197</v>
      </c>
      <c r="O84" s="1">
        <f>M84-I84</f>
        <v>0</v>
      </c>
      <c r="P84" s="1">
        <v>343</v>
      </c>
      <c r="Q84" s="1"/>
      <c r="R84" s="1"/>
      <c r="S84" s="1"/>
      <c r="T84" s="1"/>
      <c r="U84" s="1"/>
      <c r="V84" s="1"/>
      <c r="W84" s="1"/>
      <c r="X84" s="5"/>
    </row>
    <row r="85" spans="1:24" x14ac:dyDescent="0.3">
      <c r="A85" s="53"/>
      <c r="B85" s="46"/>
      <c r="C85" s="47"/>
      <c r="D85" s="20" t="s">
        <v>2</v>
      </c>
      <c r="E85" s="16">
        <v>50</v>
      </c>
      <c r="F85" s="1">
        <v>1</v>
      </c>
      <c r="G85" s="1"/>
      <c r="H85" s="1"/>
      <c r="I85" s="1"/>
      <c r="J85" s="1">
        <v>1</v>
      </c>
      <c r="K85" s="1">
        <f>((M85-I85)/2)+I85</f>
        <v>0</v>
      </c>
      <c r="L85" s="1"/>
      <c r="M85" s="1"/>
      <c r="N85" s="1">
        <f>(343/E85)/2</f>
        <v>3.43</v>
      </c>
      <c r="O85" s="1">
        <f>M85-I85</f>
        <v>0</v>
      </c>
      <c r="P85" s="1">
        <v>343</v>
      </c>
      <c r="Q85" s="1"/>
      <c r="R85" s="1" t="e">
        <f>J85/H85</f>
        <v>#DIV/0!</v>
      </c>
      <c r="S85" s="1" t="e">
        <f t="shared" ref="S85:S121" si="75">ABS((R85-1)/(R85+1))</f>
        <v>#DIV/0!</v>
      </c>
      <c r="T85" s="1" t="e">
        <f t="shared" ref="T85:T136" si="76">ABS(4/(R85+(1/R85)+2))</f>
        <v>#DIV/0!</v>
      </c>
      <c r="U85" s="1" t="e">
        <f t="shared" ref="U85" si="77">ABS(1-ABS(S85)^2)</f>
        <v>#DIV/0!</v>
      </c>
      <c r="V85" s="1"/>
      <c r="W85" s="1"/>
      <c r="X85" s="5"/>
    </row>
    <row r="86" spans="1:24" ht="15" thickBot="1" x14ac:dyDescent="0.35">
      <c r="A86" s="53"/>
      <c r="B86" s="46"/>
      <c r="C86" s="47"/>
      <c r="D86" s="21" t="s">
        <v>3</v>
      </c>
      <c r="E86" s="18">
        <v>56.2</v>
      </c>
      <c r="F86" s="1">
        <v>1</v>
      </c>
      <c r="G86" s="1"/>
      <c r="H86" s="1"/>
      <c r="I86" s="1"/>
      <c r="J86" s="1">
        <v>1</v>
      </c>
      <c r="K86" s="1">
        <f>((M86-I86)/2)+I86</f>
        <v>0</v>
      </c>
      <c r="L86" s="1"/>
      <c r="M86" s="1"/>
      <c r="N86" s="1">
        <f>(343/E86)/2</f>
        <v>3.0516014234875444</v>
      </c>
      <c r="O86" s="1">
        <f>M86-I86</f>
        <v>0</v>
      </c>
      <c r="P86" s="1">
        <v>343</v>
      </c>
      <c r="Q86" s="1"/>
      <c r="R86" s="1"/>
      <c r="S86" s="1"/>
      <c r="T86" s="1"/>
      <c r="U86" s="1"/>
      <c r="V86" s="1"/>
      <c r="W86" s="1"/>
      <c r="X86" s="5"/>
    </row>
    <row r="87" spans="1:24" x14ac:dyDescent="0.3">
      <c r="A87" s="53"/>
      <c r="B87" s="46" t="s">
        <v>2</v>
      </c>
      <c r="C87" s="47">
        <v>63</v>
      </c>
      <c r="D87" s="19" t="s">
        <v>1</v>
      </c>
      <c r="E87" s="14">
        <v>56.2</v>
      </c>
      <c r="F87" s="1">
        <v>1</v>
      </c>
      <c r="G87" s="1"/>
      <c r="H87" s="1"/>
      <c r="I87" s="1"/>
      <c r="J87" s="1">
        <v>1</v>
      </c>
      <c r="K87" s="1">
        <f>((M87-I87)/2)+I87</f>
        <v>0</v>
      </c>
      <c r="L87" s="1"/>
      <c r="M87" s="1"/>
      <c r="N87" s="1">
        <f>(343/E87)/2</f>
        <v>3.0516014234875444</v>
      </c>
      <c r="O87" s="1">
        <f>M87-I87</f>
        <v>0</v>
      </c>
      <c r="P87" s="1">
        <v>343</v>
      </c>
      <c r="Q87" s="1"/>
      <c r="R87" s="1"/>
      <c r="S87" s="1"/>
      <c r="T87" s="1"/>
      <c r="U87" s="1"/>
      <c r="V87" s="1"/>
      <c r="W87" s="1"/>
      <c r="X87" s="5"/>
    </row>
    <row r="88" spans="1:24" x14ac:dyDescent="0.3">
      <c r="A88" s="53"/>
      <c r="B88" s="46"/>
      <c r="C88" s="47"/>
      <c r="D88" s="20" t="s">
        <v>2</v>
      </c>
      <c r="E88" s="16">
        <v>63</v>
      </c>
      <c r="F88" s="1">
        <v>1</v>
      </c>
      <c r="G88" s="1"/>
      <c r="H88" s="1"/>
      <c r="I88" s="1"/>
      <c r="J88" s="1">
        <v>1</v>
      </c>
      <c r="K88" s="1">
        <f>((M88-I88)/2)+I88</f>
        <v>0</v>
      </c>
      <c r="L88" s="1"/>
      <c r="M88" s="1"/>
      <c r="N88" s="1">
        <f>(343/E88)/2</f>
        <v>2.7222222222222223</v>
      </c>
      <c r="O88" s="1">
        <f>M88-I88</f>
        <v>0</v>
      </c>
      <c r="P88" s="1">
        <v>343</v>
      </c>
      <c r="Q88" s="1"/>
      <c r="R88" s="1" t="e">
        <f>J88/H88</f>
        <v>#DIV/0!</v>
      </c>
      <c r="S88" s="1" t="e">
        <f t="shared" ref="S88:S124" si="78">ABS((R88-1)/(R88+1))</f>
        <v>#DIV/0!</v>
      </c>
      <c r="T88" s="1" t="e">
        <f t="shared" ref="T88:T139" si="79">ABS(4/(R88+(1/R88)+2))</f>
        <v>#DIV/0!</v>
      </c>
      <c r="U88" s="1" t="e">
        <f t="shared" ref="U88" si="80">ABS(1-ABS(S88)^2)</f>
        <v>#DIV/0!</v>
      </c>
      <c r="V88" s="1"/>
      <c r="W88" s="1"/>
      <c r="X88" s="5"/>
    </row>
    <row r="89" spans="1:24" ht="15" thickBot="1" x14ac:dyDescent="0.35">
      <c r="A89" s="53"/>
      <c r="B89" s="46"/>
      <c r="C89" s="47"/>
      <c r="D89" s="21" t="s">
        <v>3</v>
      </c>
      <c r="E89" s="18">
        <v>70.8</v>
      </c>
      <c r="F89" s="1">
        <v>1</v>
      </c>
      <c r="G89" s="1"/>
      <c r="H89" s="1"/>
      <c r="I89" s="1"/>
      <c r="J89" s="1">
        <v>1</v>
      </c>
      <c r="K89" s="1">
        <f>((M89-I89)/2)+I89</f>
        <v>0</v>
      </c>
      <c r="L89" s="1"/>
      <c r="M89" s="1"/>
      <c r="N89" s="1">
        <f>(343/E89)/2</f>
        <v>2.4223163841807911</v>
      </c>
      <c r="O89" s="1">
        <f>M89-I89</f>
        <v>0</v>
      </c>
      <c r="P89" s="1">
        <v>343</v>
      </c>
      <c r="Q89" s="1"/>
      <c r="R89" s="1"/>
      <c r="S89" s="1"/>
      <c r="T89" s="1"/>
      <c r="U89" s="1"/>
      <c r="V89" s="1"/>
      <c r="W89" s="1"/>
      <c r="X89" s="5"/>
    </row>
    <row r="90" spans="1:24" x14ac:dyDescent="0.3">
      <c r="A90" s="53"/>
      <c r="B90" s="46" t="s">
        <v>3</v>
      </c>
      <c r="C90" s="47">
        <v>88</v>
      </c>
      <c r="D90" s="19" t="s">
        <v>1</v>
      </c>
      <c r="E90" s="14">
        <v>70.8</v>
      </c>
      <c r="F90" s="1">
        <v>1</v>
      </c>
      <c r="G90" s="1"/>
      <c r="H90" s="1"/>
      <c r="I90" s="1"/>
      <c r="J90" s="1">
        <v>1</v>
      </c>
      <c r="K90" s="1">
        <f>((M90-I90)/2)+I90</f>
        <v>0</v>
      </c>
      <c r="L90" s="1"/>
      <c r="M90" s="1"/>
      <c r="N90" s="1">
        <f>(343/E90)/2</f>
        <v>2.4223163841807911</v>
      </c>
      <c r="O90" s="1">
        <f>M90-I90</f>
        <v>0</v>
      </c>
      <c r="P90" s="1">
        <v>343</v>
      </c>
      <c r="Q90" s="1"/>
      <c r="R90" s="1"/>
      <c r="S90" s="1"/>
      <c r="T90" s="1"/>
      <c r="U90" s="1"/>
      <c r="V90" s="1"/>
      <c r="W90" s="1"/>
      <c r="X90" s="5"/>
    </row>
    <row r="91" spans="1:24" x14ac:dyDescent="0.3">
      <c r="A91" s="53"/>
      <c r="B91" s="46"/>
      <c r="C91" s="47"/>
      <c r="D91" s="20" t="s">
        <v>2</v>
      </c>
      <c r="E91" s="16">
        <v>80</v>
      </c>
      <c r="F91" s="1">
        <v>1</v>
      </c>
      <c r="G91" s="1"/>
      <c r="H91" s="1"/>
      <c r="I91" s="1"/>
      <c r="J91" s="1">
        <v>1</v>
      </c>
      <c r="K91" s="1">
        <f>((M91-I91)/2)+I91</f>
        <v>0</v>
      </c>
      <c r="L91" s="1"/>
      <c r="M91" s="1"/>
      <c r="N91" s="1">
        <f>(343/E91)/2</f>
        <v>2.1437499999999998</v>
      </c>
      <c r="O91" s="1">
        <f>M91-I91</f>
        <v>0</v>
      </c>
      <c r="P91" s="1">
        <v>343</v>
      </c>
      <c r="Q91" s="1"/>
      <c r="R91" s="1" t="e">
        <f>J91/H91</f>
        <v>#DIV/0!</v>
      </c>
      <c r="S91" s="1" t="e">
        <f t="shared" ref="S91:S127" si="81">ABS((R91-1)/(R91+1))</f>
        <v>#DIV/0!</v>
      </c>
      <c r="T91" s="1" t="e">
        <f t="shared" ref="T91:T142" si="82">ABS(4/(R91+(1/R91)+2))</f>
        <v>#DIV/0!</v>
      </c>
      <c r="U91" s="1" t="e">
        <f t="shared" ref="U91" si="83">ABS(1-ABS(S91)^2)</f>
        <v>#DIV/0!</v>
      </c>
      <c r="V91" s="1"/>
      <c r="W91" s="1"/>
      <c r="X91" s="5"/>
    </row>
    <row r="92" spans="1:24" ht="15" thickBot="1" x14ac:dyDescent="0.35">
      <c r="A92" s="53"/>
      <c r="B92" s="48"/>
      <c r="C92" s="49"/>
      <c r="D92" s="21" t="s">
        <v>3</v>
      </c>
      <c r="E92" s="18">
        <v>89.1</v>
      </c>
      <c r="F92" s="1">
        <v>1</v>
      </c>
      <c r="G92" s="1"/>
      <c r="H92" s="1"/>
      <c r="I92" s="1"/>
      <c r="J92" s="1">
        <v>1</v>
      </c>
      <c r="K92" s="1">
        <f>((M92-I92)/2)+I92</f>
        <v>0</v>
      </c>
      <c r="L92" s="1"/>
      <c r="M92" s="1"/>
      <c r="N92" s="1">
        <f>(343/E92)/2</f>
        <v>1.9248035914702584</v>
      </c>
      <c r="O92" s="1">
        <f>M92-I92</f>
        <v>0</v>
      </c>
      <c r="P92" s="1">
        <v>343</v>
      </c>
      <c r="Q92" s="1"/>
      <c r="R92" s="1"/>
      <c r="S92" s="1"/>
      <c r="T92" s="1"/>
      <c r="U92" s="1"/>
      <c r="V92" s="1"/>
      <c r="W92" s="1"/>
      <c r="X92" s="5"/>
    </row>
    <row r="93" spans="1:24" x14ac:dyDescent="0.3">
      <c r="A93" s="53"/>
      <c r="B93" s="50" t="s">
        <v>1</v>
      </c>
      <c r="C93" s="51">
        <v>88</v>
      </c>
      <c r="D93" s="19" t="s">
        <v>1</v>
      </c>
      <c r="E93" s="14">
        <v>89.1</v>
      </c>
      <c r="F93" s="1" t="s">
        <v>38</v>
      </c>
      <c r="G93" s="1">
        <v>-3</v>
      </c>
      <c r="H93" s="1"/>
      <c r="I93" s="1"/>
      <c r="J93" s="1">
        <v>1</v>
      </c>
      <c r="K93" s="1">
        <f>((M93-I93)/2)+I93</f>
        <v>0</v>
      </c>
      <c r="L93" s="1"/>
      <c r="M93" s="1"/>
      <c r="N93" s="1">
        <f>(343/E93)/2</f>
        <v>1.9248035914702584</v>
      </c>
      <c r="O93" s="1">
        <f>M93-I93</f>
        <v>0</v>
      </c>
      <c r="P93" s="1">
        <v>343</v>
      </c>
      <c r="Q93" s="1"/>
      <c r="R93" s="1"/>
      <c r="S93" s="1"/>
      <c r="T93" s="1"/>
      <c r="U93" s="1"/>
      <c r="V93" s="1"/>
      <c r="W93" s="1"/>
      <c r="X93" s="5"/>
    </row>
    <row r="94" spans="1:24" x14ac:dyDescent="0.3">
      <c r="A94" s="53"/>
      <c r="B94" s="46"/>
      <c r="C94" s="47"/>
      <c r="D94" s="20" t="s">
        <v>2</v>
      </c>
      <c r="E94" s="16">
        <v>100</v>
      </c>
      <c r="F94" s="1">
        <v>-5</v>
      </c>
      <c r="G94" s="1">
        <v>-5</v>
      </c>
      <c r="H94" s="1">
        <v>-88</v>
      </c>
      <c r="I94" s="1">
        <v>857</v>
      </c>
      <c r="J94" s="1">
        <v>1</v>
      </c>
      <c r="K94" s="1">
        <f>((M94-I94)/2)+I94</f>
        <v>1714</v>
      </c>
      <c r="L94" s="1"/>
      <c r="M94" s="1">
        <f t="shared" ref="M94:M106" si="84">I94*3</f>
        <v>2571</v>
      </c>
      <c r="N94" s="1">
        <f>(343/E94)/2</f>
        <v>1.7150000000000001</v>
      </c>
      <c r="O94" s="1">
        <f>M94-I94</f>
        <v>1714</v>
      </c>
      <c r="P94" s="1">
        <v>343</v>
      </c>
      <c r="Q94" s="1"/>
      <c r="R94" s="1">
        <f>J94/H94</f>
        <v>-1.1363636363636364E-2</v>
      </c>
      <c r="S94" s="1">
        <f t="shared" ref="S94:S130" si="85">ABS((R94-1)/(R94+1))</f>
        <v>1.0229885057471266</v>
      </c>
      <c r="T94" s="1">
        <f>4/(R94+(1/R94)+2)</f>
        <v>-4.6505482890738539E-2</v>
      </c>
      <c r="U94" s="1">
        <f>1-ABS(S94)^2</f>
        <v>-4.6505482890738969E-2</v>
      </c>
      <c r="V94" s="1"/>
      <c r="W94" s="1"/>
      <c r="X94" s="5"/>
    </row>
    <row r="95" spans="1:24" ht="15" thickBot="1" x14ac:dyDescent="0.35">
      <c r="A95" s="53"/>
      <c r="B95" s="46"/>
      <c r="C95" s="47"/>
      <c r="D95" s="21" t="s">
        <v>3</v>
      </c>
      <c r="E95" s="18">
        <v>112</v>
      </c>
      <c r="F95" s="1">
        <v>1</v>
      </c>
      <c r="G95" s="1">
        <v>-3</v>
      </c>
      <c r="H95" s="1"/>
      <c r="I95" s="1"/>
      <c r="J95" s="1">
        <v>1</v>
      </c>
      <c r="K95" s="1">
        <f>((M95-I95)/2)+I95</f>
        <v>0</v>
      </c>
      <c r="L95" s="1"/>
      <c r="M95" s="1">
        <f t="shared" si="84"/>
        <v>0</v>
      </c>
      <c r="N95" s="1">
        <f>(343/E95)/2</f>
        <v>1.53125</v>
      </c>
      <c r="O95" s="1">
        <f>M95-I95</f>
        <v>0</v>
      </c>
      <c r="P95" s="1">
        <v>343</v>
      </c>
      <c r="Q95" s="1"/>
      <c r="R95" s="1"/>
      <c r="S95" s="1"/>
      <c r="T95" s="1"/>
      <c r="U95" s="1"/>
      <c r="V95" s="1"/>
      <c r="W95" s="1"/>
      <c r="X95" s="5"/>
    </row>
    <row r="96" spans="1:24" x14ac:dyDescent="0.3">
      <c r="A96" s="53"/>
      <c r="B96" s="46" t="s">
        <v>2</v>
      </c>
      <c r="C96" s="47">
        <v>125</v>
      </c>
      <c r="D96" s="19" t="s">
        <v>1</v>
      </c>
      <c r="E96" s="14">
        <v>112</v>
      </c>
      <c r="F96" s="1" t="s">
        <v>38</v>
      </c>
      <c r="G96" s="1">
        <v>-3</v>
      </c>
      <c r="H96" s="1"/>
      <c r="I96" s="1"/>
      <c r="J96" s="1">
        <v>1</v>
      </c>
      <c r="K96" s="1">
        <f>((M96-I96)/2)+I96</f>
        <v>0</v>
      </c>
      <c r="L96" s="1"/>
      <c r="M96" s="1">
        <f t="shared" si="84"/>
        <v>0</v>
      </c>
      <c r="N96" s="1">
        <f>(343/E96)/2</f>
        <v>1.53125</v>
      </c>
      <c r="O96" s="1">
        <f>M96-I96</f>
        <v>0</v>
      </c>
      <c r="P96" s="1">
        <v>343</v>
      </c>
      <c r="Q96" s="1"/>
      <c r="R96" s="1"/>
      <c r="S96" s="1"/>
      <c r="T96" s="1"/>
      <c r="U96" s="1"/>
      <c r="V96" s="1"/>
      <c r="W96" s="1"/>
      <c r="X96" s="5"/>
    </row>
    <row r="97" spans="1:24" x14ac:dyDescent="0.3">
      <c r="A97" s="53"/>
      <c r="B97" s="46"/>
      <c r="C97" s="47"/>
      <c r="D97" s="20" t="s">
        <v>2</v>
      </c>
      <c r="E97" s="16">
        <v>125</v>
      </c>
      <c r="F97" s="1">
        <v>-5</v>
      </c>
      <c r="G97" s="1">
        <v>-5</v>
      </c>
      <c r="H97" s="1">
        <v>-47.5</v>
      </c>
      <c r="I97" s="1">
        <v>683</v>
      </c>
      <c r="J97" s="1">
        <v>1</v>
      </c>
      <c r="K97" s="1">
        <f>((M97-I97)/2)+I97</f>
        <v>1366</v>
      </c>
      <c r="L97" s="1"/>
      <c r="M97" s="1">
        <f t="shared" si="84"/>
        <v>2049</v>
      </c>
      <c r="N97" s="1">
        <f>(343/E97)/2</f>
        <v>1.3720000000000001</v>
      </c>
      <c r="O97" s="1">
        <f>M97-I97</f>
        <v>1366</v>
      </c>
      <c r="P97" s="1">
        <v>343</v>
      </c>
      <c r="Q97" s="1"/>
      <c r="R97" s="1">
        <f>J97/H97</f>
        <v>-2.1052631578947368E-2</v>
      </c>
      <c r="S97" s="1">
        <f t="shared" ref="S97:S133" si="86">ABS((R97-1)/(R97+1))</f>
        <v>1.043010752688172</v>
      </c>
      <c r="T97" s="1">
        <f t="shared" ref="T97:T160" si="87">4/(R97+(1/R97)+2)</f>
        <v>-8.7871430223147182E-2</v>
      </c>
      <c r="U97" s="1">
        <f t="shared" ref="U97:U160" si="88">1-ABS(S97)^2</f>
        <v>-8.787143022314714E-2</v>
      </c>
      <c r="V97" s="1"/>
      <c r="W97" s="1"/>
      <c r="X97" s="5"/>
    </row>
    <row r="98" spans="1:24" ht="15" thickBot="1" x14ac:dyDescent="0.35">
      <c r="A98" s="53"/>
      <c r="B98" s="46"/>
      <c r="C98" s="47"/>
      <c r="D98" s="21" t="s">
        <v>3</v>
      </c>
      <c r="E98" s="18">
        <v>141</v>
      </c>
      <c r="F98" s="1">
        <v>1</v>
      </c>
      <c r="G98" s="1">
        <v>-3</v>
      </c>
      <c r="H98" s="1"/>
      <c r="I98" s="1"/>
      <c r="J98" s="1">
        <v>1</v>
      </c>
      <c r="K98" s="1">
        <f>((M98-I98)/2)+I98</f>
        <v>0</v>
      </c>
      <c r="L98" s="1"/>
      <c r="M98" s="1">
        <f t="shared" si="84"/>
        <v>0</v>
      </c>
      <c r="N98" s="1">
        <f>(343/E98)/2</f>
        <v>1.2163120567375887</v>
      </c>
      <c r="O98" s="1">
        <f>M98-I98</f>
        <v>0</v>
      </c>
      <c r="P98" s="1">
        <v>343</v>
      </c>
      <c r="Q98" s="1"/>
      <c r="R98" s="1"/>
      <c r="S98" s="1"/>
      <c r="T98" s="1"/>
      <c r="U98" s="1"/>
      <c r="V98" s="1"/>
      <c r="W98" s="1"/>
      <c r="X98" s="5"/>
    </row>
    <row r="99" spans="1:24" x14ac:dyDescent="0.3">
      <c r="A99" s="53"/>
      <c r="B99" s="46" t="s">
        <v>3</v>
      </c>
      <c r="C99" s="47">
        <v>177</v>
      </c>
      <c r="D99" s="19" t="s">
        <v>1</v>
      </c>
      <c r="E99" s="14">
        <v>141</v>
      </c>
      <c r="F99" s="1" t="s">
        <v>34</v>
      </c>
      <c r="G99" s="1">
        <v>-3</v>
      </c>
      <c r="H99" s="1"/>
      <c r="I99" s="1"/>
      <c r="J99" s="1">
        <v>1</v>
      </c>
      <c r="K99" s="1">
        <f>((M99-I99)/2)+I99</f>
        <v>0</v>
      </c>
      <c r="L99" s="1"/>
      <c r="M99" s="1">
        <f t="shared" si="84"/>
        <v>0</v>
      </c>
      <c r="N99" s="1">
        <f>(343/E99)/2</f>
        <v>1.2163120567375887</v>
      </c>
      <c r="O99" s="1">
        <f>M99-I99</f>
        <v>0</v>
      </c>
      <c r="P99" s="1">
        <v>343</v>
      </c>
      <c r="Q99" s="1"/>
      <c r="R99" s="1"/>
      <c r="S99" s="1"/>
      <c r="T99" s="1"/>
      <c r="U99" s="1"/>
      <c r="V99" s="1"/>
      <c r="W99" s="1"/>
      <c r="X99" s="5"/>
    </row>
    <row r="100" spans="1:24" x14ac:dyDescent="0.3">
      <c r="A100" s="53"/>
      <c r="B100" s="46"/>
      <c r="C100" s="47"/>
      <c r="D100" s="20" t="s">
        <v>2</v>
      </c>
      <c r="E100" s="16">
        <v>160</v>
      </c>
      <c r="F100" s="1">
        <v>-5</v>
      </c>
      <c r="G100" s="1">
        <v>-5</v>
      </c>
      <c r="H100" s="1">
        <v>-42</v>
      </c>
      <c r="I100" s="1">
        <v>533</v>
      </c>
      <c r="J100" s="1">
        <v>1</v>
      </c>
      <c r="K100" s="1">
        <f>((M100-I100)/2)+I100</f>
        <v>1066</v>
      </c>
      <c r="L100" s="1"/>
      <c r="M100" s="1">
        <f t="shared" si="84"/>
        <v>1599</v>
      </c>
      <c r="N100" s="1">
        <f>(343/E100)/2</f>
        <v>1.0718749999999999</v>
      </c>
      <c r="O100" s="1">
        <f>M100-I100</f>
        <v>1066</v>
      </c>
      <c r="P100" s="1">
        <v>343</v>
      </c>
      <c r="Q100" s="1"/>
      <c r="R100" s="1">
        <f>J100/H100</f>
        <v>-2.3809523809523808E-2</v>
      </c>
      <c r="S100" s="1">
        <f t="shared" ref="S100:S136" si="89">ABS((R100-1)/(R100+1))</f>
        <v>1.0487804878048781</v>
      </c>
      <c r="T100" s="1">
        <f t="shared" ref="T100:T163" si="90">4/(R100+(1/R100)+2)</f>
        <v>-9.9940511600237952E-2</v>
      </c>
      <c r="U100" s="1">
        <f t="shared" ref="U100:U163" si="91">1-ABS(S100)^2</f>
        <v>-9.9940511600238091E-2</v>
      </c>
      <c r="V100" s="1"/>
      <c r="W100" s="1"/>
      <c r="X100" s="5"/>
    </row>
    <row r="101" spans="1:24" ht="15" thickBot="1" x14ac:dyDescent="0.35">
      <c r="A101" s="53"/>
      <c r="B101" s="48"/>
      <c r="C101" s="49"/>
      <c r="D101" s="21" t="s">
        <v>3</v>
      </c>
      <c r="E101" s="18">
        <v>178</v>
      </c>
      <c r="F101" s="1">
        <v>1</v>
      </c>
      <c r="G101" s="1">
        <v>-3</v>
      </c>
      <c r="H101" s="1"/>
      <c r="I101" s="1"/>
      <c r="J101" s="1">
        <v>1</v>
      </c>
      <c r="K101" s="1">
        <f>((M101-I101)/2)+I101</f>
        <v>0</v>
      </c>
      <c r="L101" s="1"/>
      <c r="M101" s="1">
        <f t="shared" si="84"/>
        <v>0</v>
      </c>
      <c r="N101" s="1">
        <f>(343/E101)/2</f>
        <v>0.9634831460674157</v>
      </c>
      <c r="O101" s="1">
        <f>M101-I101</f>
        <v>0</v>
      </c>
      <c r="P101" s="1">
        <v>343</v>
      </c>
      <c r="Q101" s="1"/>
      <c r="R101" s="1"/>
      <c r="S101" s="1"/>
      <c r="T101" s="1"/>
      <c r="U101" s="1"/>
      <c r="V101" s="1"/>
      <c r="W101" s="1"/>
      <c r="X101" s="5"/>
    </row>
    <row r="102" spans="1:24" x14ac:dyDescent="0.3">
      <c r="A102" s="53"/>
      <c r="B102" s="50" t="s">
        <v>1</v>
      </c>
      <c r="C102" s="51">
        <v>177</v>
      </c>
      <c r="D102" s="19" t="s">
        <v>1</v>
      </c>
      <c r="E102" s="14">
        <v>178</v>
      </c>
      <c r="F102" s="1" t="s">
        <v>34</v>
      </c>
      <c r="G102" s="1">
        <v>-3</v>
      </c>
      <c r="H102" s="1"/>
      <c r="I102" s="1"/>
      <c r="J102" s="1">
        <v>1</v>
      </c>
      <c r="K102" s="1">
        <f>((M102-I102)/2)+I102</f>
        <v>0</v>
      </c>
      <c r="L102" s="1"/>
      <c r="M102" s="1">
        <f t="shared" si="84"/>
        <v>0</v>
      </c>
      <c r="N102" s="1">
        <f>(343/E102)/2</f>
        <v>0.9634831460674157</v>
      </c>
      <c r="O102" s="1">
        <f>M102-I102</f>
        <v>0</v>
      </c>
      <c r="P102" s="1">
        <v>343</v>
      </c>
      <c r="Q102" s="1"/>
      <c r="R102" s="1"/>
      <c r="S102" s="1"/>
      <c r="T102" s="1"/>
      <c r="U102" s="1"/>
      <c r="V102" s="1"/>
      <c r="W102" s="1"/>
      <c r="X102" s="5"/>
    </row>
    <row r="103" spans="1:24" x14ac:dyDescent="0.3">
      <c r="A103" s="53"/>
      <c r="B103" s="46"/>
      <c r="C103" s="47"/>
      <c r="D103" s="20" t="s">
        <v>2</v>
      </c>
      <c r="E103" s="16">
        <v>200</v>
      </c>
      <c r="F103" s="1">
        <v>-5</v>
      </c>
      <c r="G103" s="1">
        <v>-5</v>
      </c>
      <c r="H103" s="1">
        <v>-47</v>
      </c>
      <c r="I103" s="1">
        <v>426</v>
      </c>
      <c r="J103" s="1">
        <v>1</v>
      </c>
      <c r="K103" s="1">
        <f>((M103-I103)/2)+I103</f>
        <v>852</v>
      </c>
      <c r="L103" s="1"/>
      <c r="M103" s="1">
        <f t="shared" si="84"/>
        <v>1278</v>
      </c>
      <c r="N103" s="1">
        <f>(343/E103)/2</f>
        <v>0.85750000000000004</v>
      </c>
      <c r="O103" s="1">
        <f>M103-I103</f>
        <v>852</v>
      </c>
      <c r="P103" s="1">
        <v>343</v>
      </c>
      <c r="Q103" s="1"/>
      <c r="R103" s="1">
        <f>J103/H103</f>
        <v>-2.1276595744680851E-2</v>
      </c>
      <c r="S103" s="1">
        <f t="shared" ref="S103" si="92">ABS((R103-1)/(R103+1))</f>
        <v>1.0434782608695652</v>
      </c>
      <c r="T103" s="1">
        <f t="shared" ref="T103:T166" si="93">4/(R103+(1/R103)+2)</f>
        <v>-8.8846880907372403E-2</v>
      </c>
      <c r="U103" s="1">
        <f t="shared" ref="U103:U166" si="94">1-ABS(S103)^2</f>
        <v>-8.8846880907372361E-2</v>
      </c>
      <c r="V103" s="1"/>
      <c r="W103" s="1"/>
      <c r="X103" s="5"/>
    </row>
    <row r="104" spans="1:24" ht="15" thickBot="1" x14ac:dyDescent="0.35">
      <c r="A104" s="53"/>
      <c r="B104" s="46"/>
      <c r="C104" s="47"/>
      <c r="D104" s="21" t="s">
        <v>3</v>
      </c>
      <c r="E104" s="18">
        <v>224</v>
      </c>
      <c r="F104" s="1">
        <v>1</v>
      </c>
      <c r="G104" s="1">
        <v>-3</v>
      </c>
      <c r="H104" s="1"/>
      <c r="I104" s="1"/>
      <c r="J104" s="1">
        <v>1</v>
      </c>
      <c r="K104" s="1">
        <f>((M104-I104)/2)+I104</f>
        <v>0</v>
      </c>
      <c r="L104" s="1"/>
      <c r="M104" s="1">
        <f t="shared" si="84"/>
        <v>0</v>
      </c>
      <c r="N104" s="1">
        <f>(343/E104)/2</f>
        <v>0.765625</v>
      </c>
      <c r="O104" s="1">
        <f>M104-I104</f>
        <v>0</v>
      </c>
      <c r="P104" s="1">
        <v>343</v>
      </c>
      <c r="Q104" s="1"/>
      <c r="R104" s="1"/>
      <c r="S104" s="1"/>
      <c r="T104" s="1"/>
      <c r="U104" s="1"/>
      <c r="V104" s="1"/>
      <c r="W104" s="1"/>
      <c r="X104" s="5"/>
    </row>
    <row r="105" spans="1:24" x14ac:dyDescent="0.3">
      <c r="A105" s="53"/>
      <c r="B105" s="46" t="s">
        <v>2</v>
      </c>
      <c r="C105" s="47">
        <v>250</v>
      </c>
      <c r="D105" s="19" t="s">
        <v>1</v>
      </c>
      <c r="E105" s="14">
        <v>224</v>
      </c>
      <c r="F105" s="1">
        <v>1</v>
      </c>
      <c r="G105" s="1">
        <v>-3</v>
      </c>
      <c r="H105" s="1"/>
      <c r="I105" s="1"/>
      <c r="J105" s="1">
        <v>1</v>
      </c>
      <c r="K105" s="1">
        <f>((M105-I105)/2)+I105</f>
        <v>0</v>
      </c>
      <c r="L105" s="1"/>
      <c r="M105" s="1">
        <f t="shared" si="84"/>
        <v>0</v>
      </c>
      <c r="N105" s="1">
        <f>(343/E105)/2</f>
        <v>0.765625</v>
      </c>
      <c r="O105" s="1">
        <f>M105-I105</f>
        <v>0</v>
      </c>
      <c r="P105" s="1">
        <v>343</v>
      </c>
      <c r="Q105" s="1"/>
      <c r="R105" s="1"/>
      <c r="S105" s="1"/>
      <c r="T105" s="1"/>
      <c r="U105" s="1"/>
      <c r="V105" s="1"/>
      <c r="W105" s="1"/>
      <c r="X105" s="5"/>
    </row>
    <row r="106" spans="1:24" x14ac:dyDescent="0.3">
      <c r="A106" s="53"/>
      <c r="B106" s="46"/>
      <c r="C106" s="47"/>
      <c r="D106" s="20" t="s">
        <v>2</v>
      </c>
      <c r="E106" s="16">
        <v>250</v>
      </c>
      <c r="F106" s="1">
        <v>1</v>
      </c>
      <c r="G106" s="1">
        <v>-4</v>
      </c>
      <c r="H106" s="1">
        <v>-36</v>
      </c>
      <c r="I106" s="1">
        <v>338</v>
      </c>
      <c r="J106" s="1">
        <v>1</v>
      </c>
      <c r="K106" s="1">
        <f>((M106-I106)/2)+I106</f>
        <v>676</v>
      </c>
      <c r="L106" s="1"/>
      <c r="M106" s="1">
        <f t="shared" si="84"/>
        <v>1014</v>
      </c>
      <c r="N106" s="1">
        <f>(343/E106)/2</f>
        <v>0.68600000000000005</v>
      </c>
      <c r="O106" s="1">
        <f>M106-I106</f>
        <v>676</v>
      </c>
      <c r="P106" s="1">
        <v>343</v>
      </c>
      <c r="Q106" s="1"/>
      <c r="R106" s="1">
        <f>J106/H106</f>
        <v>-2.7777777777777776E-2</v>
      </c>
      <c r="S106" s="1">
        <f t="shared" ref="S106" si="95">ABS((R106-1)/(R106+1))</f>
        <v>1.0571428571428572</v>
      </c>
      <c r="T106" s="1">
        <f t="shared" ref="T106:T169" si="96">4/(R106+(1/R106)+2)</f>
        <v>-0.11755102040816326</v>
      </c>
      <c r="U106" s="1">
        <f t="shared" ref="U106:U169" si="97">1-ABS(S106)^2</f>
        <v>-0.11755102040816334</v>
      </c>
      <c r="V106" s="1"/>
      <c r="W106" s="1"/>
      <c r="X106" s="5"/>
    </row>
    <row r="107" spans="1:24" ht="15" thickBot="1" x14ac:dyDescent="0.35">
      <c r="A107" s="53"/>
      <c r="B107" s="46"/>
      <c r="C107" s="47"/>
      <c r="D107" s="21" t="s">
        <v>3</v>
      </c>
      <c r="E107" s="18">
        <v>282</v>
      </c>
      <c r="F107" s="1">
        <v>1</v>
      </c>
      <c r="G107" s="1">
        <v>-3</v>
      </c>
      <c r="H107" s="1"/>
      <c r="I107" s="1"/>
      <c r="J107" s="1">
        <v>1</v>
      </c>
      <c r="K107" s="1">
        <f>((M107-I107)/2)+I107</f>
        <v>0</v>
      </c>
      <c r="L107" s="1"/>
      <c r="M107" s="1"/>
      <c r="N107" s="1">
        <f>(343/E107)/2</f>
        <v>0.60815602836879434</v>
      </c>
      <c r="O107" s="1">
        <f>M107-I107</f>
        <v>0</v>
      </c>
      <c r="P107" s="1">
        <v>343</v>
      </c>
      <c r="Q107" s="1"/>
      <c r="R107" s="1"/>
      <c r="S107" s="1"/>
      <c r="T107" s="1"/>
      <c r="U107" s="1"/>
      <c r="V107" s="1"/>
      <c r="W107" s="1"/>
      <c r="X107" s="5"/>
    </row>
    <row r="108" spans="1:24" x14ac:dyDescent="0.3">
      <c r="A108" s="53"/>
      <c r="B108" s="46" t="s">
        <v>3</v>
      </c>
      <c r="C108" s="47">
        <v>355</v>
      </c>
      <c r="D108" s="19" t="s">
        <v>1</v>
      </c>
      <c r="E108" s="14">
        <v>282</v>
      </c>
      <c r="F108" s="1">
        <v>1</v>
      </c>
      <c r="G108" s="1">
        <v>-3</v>
      </c>
      <c r="H108" s="1"/>
      <c r="I108" s="1"/>
      <c r="J108" s="1">
        <v>1</v>
      </c>
      <c r="K108" s="1">
        <f>((M108-I108)/2)+I108</f>
        <v>0</v>
      </c>
      <c r="L108" s="1"/>
      <c r="M108" s="1"/>
      <c r="N108" s="1">
        <f>(343/E108)/2</f>
        <v>0.60815602836879434</v>
      </c>
      <c r="O108" s="1">
        <f>M108-I108</f>
        <v>0</v>
      </c>
      <c r="P108" s="1">
        <v>343</v>
      </c>
      <c r="Q108" s="1"/>
      <c r="R108" s="1"/>
      <c r="S108" s="1"/>
      <c r="T108" s="1"/>
      <c r="U108" s="1"/>
      <c r="V108" s="1"/>
      <c r="W108" s="1"/>
      <c r="X108" s="5"/>
    </row>
    <row r="109" spans="1:24" x14ac:dyDescent="0.3">
      <c r="A109" s="53"/>
      <c r="B109" s="46"/>
      <c r="C109" s="47"/>
      <c r="D109" s="20" t="s">
        <v>2</v>
      </c>
      <c r="E109" s="16">
        <v>315</v>
      </c>
      <c r="F109" s="1">
        <v>1</v>
      </c>
      <c r="G109" s="1">
        <v>0</v>
      </c>
      <c r="H109" s="1">
        <v>-40</v>
      </c>
      <c r="I109" s="1">
        <v>267</v>
      </c>
      <c r="J109" s="1">
        <v>1</v>
      </c>
      <c r="K109" s="1">
        <f>((M109-I109)/2)+I109</f>
        <v>541.5</v>
      </c>
      <c r="L109" s="1">
        <v>-36</v>
      </c>
      <c r="M109" s="1">
        <v>816</v>
      </c>
      <c r="N109" s="1">
        <f>(343/E109)/2</f>
        <v>0.5444444444444444</v>
      </c>
      <c r="O109" s="1">
        <f>M109-I109</f>
        <v>549</v>
      </c>
      <c r="P109" s="1">
        <v>343</v>
      </c>
      <c r="Q109" s="1"/>
      <c r="R109" s="1">
        <f>J109/H109</f>
        <v>-2.5000000000000001E-2</v>
      </c>
      <c r="S109" s="1">
        <f t="shared" ref="S109" si="98">ABS((R109-1)/(R109+1))</f>
        <v>1.0512820512820513</v>
      </c>
      <c r="T109" s="1">
        <f t="shared" ref="T109:T172" si="99">4/(R109+(1/R109)+2)</f>
        <v>-0.10519395134779751</v>
      </c>
      <c r="U109" s="1">
        <f t="shared" ref="U109:U172" si="100">1-ABS(S109)^2</f>
        <v>-0.10519395134779752</v>
      </c>
      <c r="V109" s="1"/>
      <c r="W109" s="1"/>
      <c r="X109" s="5"/>
    </row>
    <row r="110" spans="1:24" ht="15" thickBot="1" x14ac:dyDescent="0.35">
      <c r="A110" s="53"/>
      <c r="B110" s="48"/>
      <c r="C110" s="49"/>
      <c r="D110" s="21" t="s">
        <v>3</v>
      </c>
      <c r="E110" s="18">
        <v>355</v>
      </c>
      <c r="F110" s="1">
        <v>1</v>
      </c>
      <c r="G110" s="1">
        <v>-3</v>
      </c>
      <c r="H110" s="1"/>
      <c r="I110" s="1"/>
      <c r="J110" s="1">
        <v>1</v>
      </c>
      <c r="K110" s="1">
        <f>((M110-I110)/2)+I110</f>
        <v>0</v>
      </c>
      <c r="L110" s="1"/>
      <c r="M110" s="1"/>
      <c r="N110" s="1">
        <f>(343/E110)/2</f>
        <v>0.4830985915492958</v>
      </c>
      <c r="O110" s="1">
        <f>M110-I110</f>
        <v>0</v>
      </c>
      <c r="P110" s="1">
        <v>343</v>
      </c>
      <c r="Q110" s="1"/>
      <c r="R110" s="1"/>
      <c r="S110" s="1"/>
      <c r="T110" s="1"/>
      <c r="U110" s="1"/>
      <c r="V110" s="1"/>
      <c r="W110" s="1"/>
      <c r="X110" s="5"/>
    </row>
    <row r="111" spans="1:24" x14ac:dyDescent="0.3">
      <c r="A111" s="53"/>
      <c r="B111" s="50" t="s">
        <v>1</v>
      </c>
      <c r="C111" s="51">
        <v>355</v>
      </c>
      <c r="D111" s="19" t="s">
        <v>1</v>
      </c>
      <c r="E111" s="14">
        <v>355</v>
      </c>
      <c r="F111" s="1">
        <v>1</v>
      </c>
      <c r="G111" s="1">
        <v>-3</v>
      </c>
      <c r="H111" s="1"/>
      <c r="I111" s="1"/>
      <c r="J111" s="1">
        <v>1</v>
      </c>
      <c r="K111" s="1">
        <f>((M111-I111)/2)+I111</f>
        <v>0</v>
      </c>
      <c r="L111" s="1"/>
      <c r="M111" s="1"/>
      <c r="N111" s="1">
        <f>(343/E111)/2</f>
        <v>0.4830985915492958</v>
      </c>
      <c r="O111" s="1">
        <f>M111-I111</f>
        <v>0</v>
      </c>
      <c r="P111" s="1">
        <v>343</v>
      </c>
      <c r="Q111" s="1"/>
      <c r="R111" s="1"/>
      <c r="S111" s="1"/>
      <c r="T111" s="1"/>
      <c r="U111" s="1"/>
      <c r="V111" s="1"/>
      <c r="W111" s="1"/>
      <c r="X111" s="5"/>
    </row>
    <row r="112" spans="1:24" x14ac:dyDescent="0.3">
      <c r="A112" s="53"/>
      <c r="B112" s="46"/>
      <c r="C112" s="47"/>
      <c r="D112" s="20" t="s">
        <v>2</v>
      </c>
      <c r="E112" s="16">
        <v>400</v>
      </c>
      <c r="F112" s="1">
        <v>1</v>
      </c>
      <c r="G112" s="1">
        <v>-3</v>
      </c>
      <c r="H112" s="1">
        <v>-46</v>
      </c>
      <c r="I112" s="1">
        <v>210</v>
      </c>
      <c r="J112" s="1">
        <v>1</v>
      </c>
      <c r="K112" s="1">
        <f>((M112-I112)/2)+I112</f>
        <v>425</v>
      </c>
      <c r="L112" s="1">
        <v>-41</v>
      </c>
      <c r="M112" s="1">
        <v>640</v>
      </c>
      <c r="N112" s="1">
        <f>(343/E112)/2</f>
        <v>0.42875000000000002</v>
      </c>
      <c r="O112" s="1">
        <f>M112-I112</f>
        <v>430</v>
      </c>
      <c r="P112" s="1">
        <v>343</v>
      </c>
      <c r="Q112" s="1"/>
      <c r="R112" s="1">
        <f>J112/H112</f>
        <v>-2.1739130434782608E-2</v>
      </c>
      <c r="S112" s="1">
        <f t="shared" ref="S112" si="101">ABS((R112-1)/(R112+1))</f>
        <v>1.0444444444444445</v>
      </c>
      <c r="T112" s="1">
        <f t="shared" ref="T112:T175" si="102">4/(R112+(1/R112)+2)</f>
        <v>-9.0864197530864194E-2</v>
      </c>
      <c r="U112" s="1">
        <f t="shared" ref="U112:U175" si="103">1-ABS(S112)^2</f>
        <v>-9.0864197530864388E-2</v>
      </c>
      <c r="V112" s="1"/>
      <c r="W112" s="1"/>
      <c r="X112" s="5"/>
    </row>
    <row r="113" spans="1:24" ht="15" thickBot="1" x14ac:dyDescent="0.35">
      <c r="A113" s="53"/>
      <c r="B113" s="46"/>
      <c r="C113" s="47"/>
      <c r="D113" s="21" t="s">
        <v>3</v>
      </c>
      <c r="E113" s="18">
        <v>447</v>
      </c>
      <c r="F113" s="1">
        <v>1</v>
      </c>
      <c r="G113" s="1">
        <v>-3</v>
      </c>
      <c r="H113" s="1"/>
      <c r="I113" s="1"/>
      <c r="J113" s="1">
        <v>1</v>
      </c>
      <c r="K113" s="1">
        <f>((M113-I113)/2)+I113</f>
        <v>0</v>
      </c>
      <c r="L113" s="1"/>
      <c r="M113" s="1"/>
      <c r="N113" s="1">
        <f>(343/E113)/2</f>
        <v>0.38366890380313201</v>
      </c>
      <c r="O113" s="1">
        <f>M113-I113</f>
        <v>0</v>
      </c>
      <c r="P113" s="1">
        <v>343</v>
      </c>
      <c r="Q113" s="1"/>
      <c r="R113" s="1"/>
      <c r="S113" s="1"/>
      <c r="T113" s="1"/>
      <c r="U113" s="1"/>
      <c r="V113" s="1"/>
      <c r="W113" s="1"/>
      <c r="X113" s="5"/>
    </row>
    <row r="114" spans="1:24" x14ac:dyDescent="0.3">
      <c r="A114" s="53"/>
      <c r="B114" s="46" t="s">
        <v>2</v>
      </c>
      <c r="C114" s="47">
        <v>500</v>
      </c>
      <c r="D114" s="19" t="s">
        <v>1</v>
      </c>
      <c r="E114" s="14">
        <v>447</v>
      </c>
      <c r="F114" s="1">
        <v>1</v>
      </c>
      <c r="G114" s="1">
        <v>-3</v>
      </c>
      <c r="H114" s="1"/>
      <c r="I114" s="1"/>
      <c r="J114" s="1">
        <v>1</v>
      </c>
      <c r="K114" s="1">
        <f>((M114-I114)/2)+I114</f>
        <v>0</v>
      </c>
      <c r="L114" s="1"/>
      <c r="M114" s="1"/>
      <c r="N114" s="1">
        <f>(343/E114)/2</f>
        <v>0.38366890380313201</v>
      </c>
      <c r="O114" s="1">
        <f>M114-I114</f>
        <v>0</v>
      </c>
      <c r="P114" s="1">
        <v>343</v>
      </c>
      <c r="Q114" s="1"/>
      <c r="R114" s="1"/>
      <c r="S114" s="1"/>
      <c r="T114" s="1"/>
      <c r="U114" s="1"/>
      <c r="V114" s="1"/>
      <c r="W114" s="1"/>
      <c r="X114" s="5"/>
    </row>
    <row r="115" spans="1:24" x14ac:dyDescent="0.3">
      <c r="A115" s="53"/>
      <c r="B115" s="46"/>
      <c r="C115" s="47"/>
      <c r="D115" s="20" t="s">
        <v>2</v>
      </c>
      <c r="E115" s="16">
        <v>500</v>
      </c>
      <c r="F115" s="1">
        <v>1</v>
      </c>
      <c r="G115" s="1">
        <v>-5</v>
      </c>
      <c r="H115" s="1">
        <v>-38</v>
      </c>
      <c r="I115" s="1">
        <v>163</v>
      </c>
      <c r="J115" s="1">
        <v>1</v>
      </c>
      <c r="K115" s="1">
        <f>((M115-I115)/2)+I115</f>
        <v>337.5</v>
      </c>
      <c r="L115" s="1">
        <v>-36</v>
      </c>
      <c r="M115" s="1">
        <v>512</v>
      </c>
      <c r="N115" s="1">
        <f>(343/E115)/2</f>
        <v>0.34300000000000003</v>
      </c>
      <c r="O115" s="1">
        <f>M115-I115</f>
        <v>349</v>
      </c>
      <c r="P115" s="1">
        <v>343</v>
      </c>
      <c r="Q115" s="1"/>
      <c r="R115" s="1">
        <f>J115/H115</f>
        <v>-2.6315789473684209E-2</v>
      </c>
      <c r="S115" s="1">
        <f t="shared" si="69"/>
        <v>1.0540540540540542</v>
      </c>
      <c r="T115" s="1">
        <f t="shared" ref="T115:T178" si="104">4/(R115+(1/R115)+2)</f>
        <v>-0.11102994886778671</v>
      </c>
      <c r="U115" s="1">
        <f t="shared" ref="U115:U178" si="105">1-ABS(S115)^2</f>
        <v>-0.11102994886778705</v>
      </c>
      <c r="V115" s="1"/>
      <c r="W115" s="1"/>
      <c r="X115" s="5"/>
    </row>
    <row r="116" spans="1:24" ht="15" thickBot="1" x14ac:dyDescent="0.35">
      <c r="A116" s="53"/>
      <c r="B116" s="46"/>
      <c r="C116" s="47"/>
      <c r="D116" s="21" t="s">
        <v>3</v>
      </c>
      <c r="E116" s="18">
        <v>562</v>
      </c>
      <c r="F116" s="1">
        <v>1</v>
      </c>
      <c r="G116" s="1">
        <v>-3</v>
      </c>
      <c r="H116" s="1"/>
      <c r="I116" s="1"/>
      <c r="J116" s="1">
        <v>1</v>
      </c>
      <c r="K116" s="1">
        <f>((M116-I116)/2)+I116</f>
        <v>0</v>
      </c>
      <c r="L116" s="1"/>
      <c r="M116" s="1"/>
      <c r="N116" s="1">
        <f>(343/E116)/2</f>
        <v>0.30516014234875444</v>
      </c>
      <c r="O116" s="1">
        <f>M116-I116</f>
        <v>0</v>
      </c>
      <c r="P116" s="1">
        <v>343</v>
      </c>
      <c r="Q116" s="1"/>
      <c r="R116" s="1"/>
      <c r="S116" s="1"/>
      <c r="T116" s="1"/>
      <c r="U116" s="1"/>
      <c r="V116" s="1"/>
      <c r="W116" s="1"/>
      <c r="X116" s="5"/>
    </row>
    <row r="117" spans="1:24" x14ac:dyDescent="0.3">
      <c r="A117" s="53"/>
      <c r="B117" s="46" t="s">
        <v>3</v>
      </c>
      <c r="C117" s="47">
        <v>710</v>
      </c>
      <c r="D117" s="19" t="s">
        <v>1</v>
      </c>
      <c r="E117" s="14">
        <v>562</v>
      </c>
      <c r="F117" s="1">
        <v>1</v>
      </c>
      <c r="G117" s="1">
        <v>-3</v>
      </c>
      <c r="H117" s="1"/>
      <c r="I117" s="1"/>
      <c r="J117" s="1">
        <v>1</v>
      </c>
      <c r="K117" s="1">
        <f>((M117-I117)/2)+I117</f>
        <v>0</v>
      </c>
      <c r="L117" s="1"/>
      <c r="M117" s="1"/>
      <c r="N117" s="1">
        <f>(343/E117)/2</f>
        <v>0.30516014234875444</v>
      </c>
      <c r="O117" s="1">
        <f>M117-I117</f>
        <v>0</v>
      </c>
      <c r="P117" s="1">
        <v>343</v>
      </c>
      <c r="Q117" s="1"/>
      <c r="R117" s="1"/>
      <c r="S117" s="1"/>
      <c r="T117" s="1"/>
      <c r="U117" s="1"/>
      <c r="V117" s="1"/>
      <c r="W117" s="1"/>
      <c r="X117" s="5"/>
    </row>
    <row r="118" spans="1:24" x14ac:dyDescent="0.3">
      <c r="A118" s="53"/>
      <c r="B118" s="46"/>
      <c r="C118" s="47"/>
      <c r="D118" s="20" t="s">
        <v>2</v>
      </c>
      <c r="E118" s="16">
        <v>630</v>
      </c>
      <c r="F118" s="1">
        <v>1</v>
      </c>
      <c r="G118" s="1">
        <v>-3</v>
      </c>
      <c r="H118" s="1">
        <v>-43</v>
      </c>
      <c r="I118" s="1">
        <v>131</v>
      </c>
      <c r="J118" s="1">
        <v>1</v>
      </c>
      <c r="K118" s="1">
        <f>((M118-I118)/2)+I118</f>
        <v>270.5</v>
      </c>
      <c r="L118" s="1">
        <v>-38</v>
      </c>
      <c r="M118" s="1">
        <v>410</v>
      </c>
      <c r="N118" s="1">
        <f>(343/E118)/2</f>
        <v>0.2722222222222222</v>
      </c>
      <c r="O118" s="1">
        <f>M118-I118</f>
        <v>279</v>
      </c>
      <c r="P118" s="1">
        <v>343</v>
      </c>
      <c r="Q118" s="1"/>
      <c r="R118" s="1">
        <f>J118/H118</f>
        <v>-2.3255813953488372E-2</v>
      </c>
      <c r="S118" s="1">
        <f t="shared" si="72"/>
        <v>1.0476190476190477</v>
      </c>
      <c r="T118" s="1">
        <f t="shared" ref="T118:T181" si="106">4/(R118+(1/R118)+2)</f>
        <v>-9.7505668934240355E-2</v>
      </c>
      <c r="U118" s="1">
        <f t="shared" ref="U118:U181" si="107">1-ABS(S118)^2</f>
        <v>-9.7505668934240397E-2</v>
      </c>
      <c r="V118" s="1"/>
      <c r="W118" s="1"/>
      <c r="X118" s="5"/>
    </row>
    <row r="119" spans="1:24" ht="15" thickBot="1" x14ac:dyDescent="0.35">
      <c r="A119" s="53"/>
      <c r="B119" s="48"/>
      <c r="C119" s="49"/>
      <c r="D119" s="21" t="s">
        <v>3</v>
      </c>
      <c r="E119" s="18">
        <v>708</v>
      </c>
      <c r="F119" s="1">
        <v>1</v>
      </c>
      <c r="G119" s="1">
        <v>-3</v>
      </c>
      <c r="H119" s="1"/>
      <c r="I119" s="1"/>
      <c r="J119" s="1">
        <v>1</v>
      </c>
      <c r="K119" s="1">
        <f>((M119-I119)/2)+I119</f>
        <v>0</v>
      </c>
      <c r="L119" s="1"/>
      <c r="M119" s="1"/>
      <c r="N119" s="1">
        <f>(343/E119)/2</f>
        <v>0.2422316384180791</v>
      </c>
      <c r="O119" s="1">
        <f>M119-I119</f>
        <v>0</v>
      </c>
      <c r="P119" s="1">
        <v>343</v>
      </c>
      <c r="Q119" s="1"/>
      <c r="R119" s="1"/>
      <c r="S119" s="1"/>
      <c r="T119" s="1"/>
      <c r="U119" s="1"/>
      <c r="V119" s="1"/>
      <c r="W119" s="1"/>
      <c r="X119" s="5"/>
    </row>
    <row r="120" spans="1:24" x14ac:dyDescent="0.3">
      <c r="A120" s="53"/>
      <c r="B120" s="50" t="s">
        <v>1</v>
      </c>
      <c r="C120" s="51">
        <v>710</v>
      </c>
      <c r="D120" s="19" t="s">
        <v>1</v>
      </c>
      <c r="E120" s="14">
        <v>708</v>
      </c>
      <c r="F120" s="1">
        <v>1</v>
      </c>
      <c r="G120" s="1">
        <v>-3</v>
      </c>
      <c r="H120" s="1"/>
      <c r="I120" s="1"/>
      <c r="J120" s="1">
        <v>1</v>
      </c>
      <c r="K120" s="1">
        <f>((M120-I120)/2)+I120</f>
        <v>0</v>
      </c>
      <c r="L120" s="1"/>
      <c r="M120" s="1"/>
      <c r="N120" s="1">
        <f>(343/E120)/2</f>
        <v>0.2422316384180791</v>
      </c>
      <c r="O120" s="1">
        <f>M120-I120</f>
        <v>0</v>
      </c>
      <c r="P120" s="1">
        <v>343</v>
      </c>
      <c r="Q120" s="1"/>
      <c r="R120" s="1"/>
      <c r="S120" s="1"/>
      <c r="T120" s="1"/>
      <c r="U120" s="1"/>
      <c r="V120" s="1"/>
      <c r="W120" s="1"/>
      <c r="X120" s="5"/>
    </row>
    <row r="121" spans="1:24" x14ac:dyDescent="0.3">
      <c r="A121" s="53"/>
      <c r="B121" s="46"/>
      <c r="C121" s="47"/>
      <c r="D121" s="20" t="s">
        <v>2</v>
      </c>
      <c r="E121" s="16">
        <v>800</v>
      </c>
      <c r="F121" s="1">
        <v>1</v>
      </c>
      <c r="G121" s="1">
        <v>47</v>
      </c>
      <c r="H121" s="1">
        <v>-35</v>
      </c>
      <c r="I121" s="1">
        <v>101</v>
      </c>
      <c r="J121" s="1">
        <v>1</v>
      </c>
      <c r="K121" s="1">
        <f>((M121-I121)/2)+I121</f>
        <v>209</v>
      </c>
      <c r="L121" s="1">
        <v>-37</v>
      </c>
      <c r="M121" s="1">
        <v>317</v>
      </c>
      <c r="N121" s="1">
        <f>(343/E121)/2</f>
        <v>0.21437500000000001</v>
      </c>
      <c r="O121" s="1">
        <f>M121-I121</f>
        <v>216</v>
      </c>
      <c r="P121" s="1">
        <v>343</v>
      </c>
      <c r="Q121" s="1"/>
      <c r="R121" s="1">
        <f>J121/H121</f>
        <v>-2.8571428571428571E-2</v>
      </c>
      <c r="S121" s="1">
        <f t="shared" si="75"/>
        <v>1.0588235294117647</v>
      </c>
      <c r="T121" s="1">
        <f t="shared" ref="T121:T184" si="108">4/(R121+(1/R121)+2)</f>
        <v>-0.12110726643598614</v>
      </c>
      <c r="U121" s="1">
        <f t="shared" ref="U121:U184" si="109">1-ABS(S121)^2</f>
        <v>-0.12110726643598624</v>
      </c>
      <c r="V121" s="1"/>
      <c r="W121" s="1"/>
      <c r="X121" s="5"/>
    </row>
    <row r="122" spans="1:24" ht="15" thickBot="1" x14ac:dyDescent="0.35">
      <c r="A122" s="53"/>
      <c r="B122" s="46"/>
      <c r="C122" s="47"/>
      <c r="D122" s="21" t="s">
        <v>3</v>
      </c>
      <c r="E122" s="18">
        <v>891</v>
      </c>
      <c r="F122" s="1">
        <v>1</v>
      </c>
      <c r="G122" s="1">
        <v>-3</v>
      </c>
      <c r="H122" s="1"/>
      <c r="I122" s="1"/>
      <c r="J122" s="1">
        <v>1</v>
      </c>
      <c r="K122" s="1">
        <f>((M122-I122)/2)+I122</f>
        <v>0</v>
      </c>
      <c r="L122" s="1"/>
      <c r="M122" s="1"/>
      <c r="N122" s="1">
        <f>(343/E122)/2</f>
        <v>0.19248035914702583</v>
      </c>
      <c r="O122" s="1">
        <f>M122-I122</f>
        <v>0</v>
      </c>
      <c r="P122" s="1">
        <v>343</v>
      </c>
      <c r="Q122" s="1"/>
      <c r="R122" s="1"/>
      <c r="S122" s="1"/>
      <c r="T122" s="1"/>
      <c r="U122" s="1"/>
      <c r="V122" s="1"/>
      <c r="W122" s="1"/>
      <c r="X122" s="5"/>
    </row>
    <row r="123" spans="1:24" x14ac:dyDescent="0.3">
      <c r="A123" s="53"/>
      <c r="B123" s="46" t="s">
        <v>2</v>
      </c>
      <c r="C123" s="47">
        <v>1000</v>
      </c>
      <c r="D123" s="19" t="s">
        <v>1</v>
      </c>
      <c r="E123" s="14">
        <v>891</v>
      </c>
      <c r="F123" s="1">
        <v>1</v>
      </c>
      <c r="G123" s="1">
        <v>-3</v>
      </c>
      <c r="H123" s="1"/>
      <c r="I123" s="1"/>
      <c r="J123" s="1">
        <v>1</v>
      </c>
      <c r="K123" s="1">
        <f>((M123-I123)/2)+I123</f>
        <v>0</v>
      </c>
      <c r="L123" s="1"/>
      <c r="M123" s="1"/>
      <c r="N123" s="1">
        <f>(343/E123)/2</f>
        <v>0.19248035914702583</v>
      </c>
      <c r="O123" s="1">
        <f>M123-I123</f>
        <v>0</v>
      </c>
      <c r="P123" s="1">
        <v>343</v>
      </c>
      <c r="Q123" s="1"/>
      <c r="R123" s="1"/>
      <c r="S123" s="1"/>
      <c r="T123" s="1"/>
      <c r="U123" s="1"/>
      <c r="V123" s="1"/>
      <c r="W123" s="1"/>
      <c r="X123" s="5"/>
    </row>
    <row r="124" spans="1:24" x14ac:dyDescent="0.3">
      <c r="A124" s="53"/>
      <c r="B124" s="46"/>
      <c r="C124" s="47"/>
      <c r="D124" s="20" t="s">
        <v>2</v>
      </c>
      <c r="E124" s="16">
        <v>1000</v>
      </c>
      <c r="F124" s="1">
        <v>1</v>
      </c>
      <c r="G124" s="1">
        <v>-3</v>
      </c>
      <c r="H124" s="1">
        <v>-39.5</v>
      </c>
      <c r="I124" s="1">
        <v>79</v>
      </c>
      <c r="J124" s="1">
        <v>1</v>
      </c>
      <c r="K124" s="1">
        <f>((M124-I124)/2)+I124</f>
        <v>166</v>
      </c>
      <c r="L124" s="1">
        <v>-37</v>
      </c>
      <c r="M124" s="1">
        <v>253</v>
      </c>
      <c r="N124" s="1">
        <f>(343/E124)/2</f>
        <v>0.17150000000000001</v>
      </c>
      <c r="O124" s="1">
        <f>M124-I124</f>
        <v>174</v>
      </c>
      <c r="P124" s="1">
        <v>343</v>
      </c>
      <c r="Q124" s="1"/>
      <c r="R124" s="1">
        <f>J124/H124</f>
        <v>-2.5316455696202531E-2</v>
      </c>
      <c r="S124" s="1">
        <f t="shared" si="78"/>
        <v>1.051948051948052</v>
      </c>
      <c r="T124" s="1">
        <f t="shared" ref="T124:T187" si="110">4/(R124+(1/R124)+2)</f>
        <v>-0.10659470399730141</v>
      </c>
      <c r="U124" s="1">
        <f t="shared" ref="U124:U187" si="111">1-ABS(S124)^2</f>
        <v>-0.10659470399730142</v>
      </c>
      <c r="V124" s="1"/>
      <c r="W124" s="1"/>
      <c r="X124" s="5"/>
    </row>
    <row r="125" spans="1:24" ht="15" thickBot="1" x14ac:dyDescent="0.35">
      <c r="A125" s="53"/>
      <c r="B125" s="46"/>
      <c r="C125" s="47"/>
      <c r="D125" s="21" t="s">
        <v>3</v>
      </c>
      <c r="E125" s="18">
        <v>1122</v>
      </c>
      <c r="F125" s="1">
        <v>1</v>
      </c>
      <c r="G125" s="1">
        <v>-3</v>
      </c>
      <c r="H125" s="1"/>
      <c r="I125" s="1"/>
      <c r="J125" s="1">
        <v>1</v>
      </c>
      <c r="K125" s="1">
        <f>((M125-I125)/2)+I125</f>
        <v>0</v>
      </c>
      <c r="L125" s="1"/>
      <c r="M125" s="1"/>
      <c r="N125" s="1">
        <f>(343/E125)/2</f>
        <v>0.15285204991087345</v>
      </c>
      <c r="O125" s="1">
        <f>M125-I125</f>
        <v>0</v>
      </c>
      <c r="P125" s="1">
        <v>343</v>
      </c>
      <c r="Q125" s="1"/>
      <c r="R125" s="1"/>
      <c r="S125" s="1"/>
      <c r="T125" s="1"/>
      <c r="U125" s="1"/>
      <c r="V125" s="1"/>
      <c r="W125" s="1"/>
      <c r="X125" s="5"/>
    </row>
    <row r="126" spans="1:24" x14ac:dyDescent="0.3">
      <c r="A126" s="53"/>
      <c r="B126" s="46" t="s">
        <v>3</v>
      </c>
      <c r="C126" s="47">
        <v>1420</v>
      </c>
      <c r="D126" s="13" t="s">
        <v>1</v>
      </c>
      <c r="E126" s="14">
        <v>1122</v>
      </c>
      <c r="F126" s="1">
        <v>1</v>
      </c>
      <c r="G126" s="1">
        <v>-3</v>
      </c>
      <c r="H126" s="1"/>
      <c r="I126" s="1"/>
      <c r="J126" s="1">
        <v>1</v>
      </c>
      <c r="K126" s="1">
        <f>((M126-I126)/2)+I126</f>
        <v>0</v>
      </c>
      <c r="L126" s="1"/>
      <c r="M126" s="1"/>
      <c r="N126" s="1">
        <f>(343/E126)/2</f>
        <v>0.15285204991087345</v>
      </c>
      <c r="O126" s="1">
        <f>M126-I126</f>
        <v>0</v>
      </c>
      <c r="P126" s="1">
        <v>343</v>
      </c>
      <c r="Q126" s="1"/>
      <c r="R126" s="1"/>
      <c r="S126" s="1"/>
      <c r="T126" s="1"/>
      <c r="U126" s="1"/>
      <c r="V126" s="1"/>
      <c r="W126" s="1"/>
      <c r="X126" s="5"/>
    </row>
    <row r="127" spans="1:24" x14ac:dyDescent="0.3">
      <c r="A127" s="53"/>
      <c r="B127" s="46"/>
      <c r="C127" s="47"/>
      <c r="D127" s="15" t="s">
        <v>2</v>
      </c>
      <c r="E127" s="16">
        <v>1250</v>
      </c>
      <c r="F127" s="1">
        <v>1</v>
      </c>
      <c r="G127" s="1">
        <v>-2</v>
      </c>
      <c r="H127" s="1">
        <v>-37</v>
      </c>
      <c r="I127" s="1">
        <v>62</v>
      </c>
      <c r="J127" s="1">
        <v>1</v>
      </c>
      <c r="K127" s="1">
        <f>((M127-I127)/2)+I127</f>
        <v>131.5</v>
      </c>
      <c r="L127" s="1">
        <v>-36</v>
      </c>
      <c r="M127" s="1">
        <v>201</v>
      </c>
      <c r="N127" s="1">
        <f>(343/E127)/2</f>
        <v>0.13719999999999999</v>
      </c>
      <c r="O127" s="1">
        <f>M127-I127</f>
        <v>139</v>
      </c>
      <c r="P127" s="1">
        <v>343</v>
      </c>
      <c r="Q127" s="1"/>
      <c r="R127" s="1">
        <f>J127/H127</f>
        <v>-2.7027027027027029E-2</v>
      </c>
      <c r="S127" s="1">
        <f t="shared" si="81"/>
        <v>1.0555555555555554</v>
      </c>
      <c r="T127" s="1">
        <f t="shared" ref="T127:T190" si="112">4/(R127+(1/R127)+2)</f>
        <v>-0.11419753086419754</v>
      </c>
      <c r="U127" s="1">
        <f t="shared" ref="U127:U190" si="113">1-ABS(S127)^2</f>
        <v>-0.11419753086419715</v>
      </c>
      <c r="V127" s="1"/>
      <c r="W127" s="1"/>
      <c r="X127" s="5"/>
    </row>
    <row r="128" spans="1:24" ht="15" thickBot="1" x14ac:dyDescent="0.35">
      <c r="A128" s="54"/>
      <c r="B128" s="48"/>
      <c r="C128" s="49"/>
      <c r="D128" s="17" t="s">
        <v>3</v>
      </c>
      <c r="E128" s="18">
        <v>1413</v>
      </c>
      <c r="F128" s="1">
        <v>1</v>
      </c>
      <c r="G128" s="24">
        <v>-3</v>
      </c>
      <c r="H128" s="24"/>
      <c r="I128" s="24"/>
      <c r="J128" s="1">
        <v>1</v>
      </c>
      <c r="K128" s="1">
        <f>((M128-I128)/2)+I128</f>
        <v>0</v>
      </c>
      <c r="L128" s="24"/>
      <c r="M128" s="24"/>
      <c r="N128" s="24">
        <f>(343/E128)/2</f>
        <v>0.1213729653220099</v>
      </c>
      <c r="O128" s="24">
        <f>M128-I128</f>
        <v>0</v>
      </c>
      <c r="P128" s="1">
        <v>343</v>
      </c>
      <c r="Q128" s="24"/>
      <c r="R128" s="1"/>
      <c r="S128" s="1"/>
      <c r="T128" s="1"/>
      <c r="U128" s="1"/>
      <c r="V128" s="24"/>
      <c r="W128" s="24"/>
      <c r="X128" s="7"/>
    </row>
    <row r="129" spans="1:24" x14ac:dyDescent="0.3">
      <c r="A129" s="52" t="s">
        <v>27</v>
      </c>
      <c r="B129" s="50" t="s">
        <v>1</v>
      </c>
      <c r="C129" s="51">
        <v>11</v>
      </c>
      <c r="D129" s="13" t="s">
        <v>1</v>
      </c>
      <c r="E129" s="14">
        <v>11.2</v>
      </c>
      <c r="F129" s="1">
        <v>1</v>
      </c>
      <c r="G129" s="23"/>
      <c r="H129" s="11"/>
      <c r="I129" s="23"/>
      <c r="J129" s="1">
        <v>1</v>
      </c>
      <c r="K129" s="1">
        <f>((M129-I129)/2)+I129</f>
        <v>0</v>
      </c>
      <c r="L129" s="23"/>
      <c r="M129" s="23"/>
      <c r="N129" s="23">
        <f>(343/E129)/2</f>
        <v>15.312500000000002</v>
      </c>
      <c r="O129" s="23">
        <f>M129-I129</f>
        <v>0</v>
      </c>
      <c r="P129" s="1">
        <v>343</v>
      </c>
      <c r="Q129" s="23"/>
      <c r="R129" s="1"/>
      <c r="S129" s="1"/>
      <c r="T129" s="1"/>
      <c r="U129" s="1"/>
      <c r="V129" s="23"/>
      <c r="W129" s="23"/>
      <c r="X129" s="4"/>
    </row>
    <row r="130" spans="1:24" x14ac:dyDescent="0.3">
      <c r="A130" s="53"/>
      <c r="B130" s="46"/>
      <c r="C130" s="47"/>
      <c r="D130" s="15" t="s">
        <v>2</v>
      </c>
      <c r="E130" s="16">
        <v>12.5</v>
      </c>
      <c r="F130" s="1">
        <v>1</v>
      </c>
      <c r="G130" s="1"/>
      <c r="H130" s="2"/>
      <c r="I130" s="1"/>
      <c r="J130" s="1">
        <v>1</v>
      </c>
      <c r="K130" s="1">
        <f>((M130-I130)/2)+I130</f>
        <v>0</v>
      </c>
      <c r="L130" s="1"/>
      <c r="M130" s="1"/>
      <c r="N130" s="1">
        <f>(343/E130)/2</f>
        <v>13.72</v>
      </c>
      <c r="O130" s="1">
        <f>M130-I130</f>
        <v>0</v>
      </c>
      <c r="P130" s="1">
        <v>343</v>
      </c>
      <c r="Q130" s="1"/>
      <c r="R130" s="1" t="e">
        <f>J130/H130</f>
        <v>#DIV/0!</v>
      </c>
      <c r="S130" s="1" t="e">
        <f t="shared" si="85"/>
        <v>#DIV/0!</v>
      </c>
      <c r="T130" s="1" t="e">
        <f t="shared" ref="T130:T193" si="114">4/(R130+(1/R130)+2)</f>
        <v>#DIV/0!</v>
      </c>
      <c r="U130" s="1" t="e">
        <f t="shared" ref="U130:U193" si="115">1-ABS(S130)^2</f>
        <v>#DIV/0!</v>
      </c>
      <c r="V130" s="1"/>
      <c r="W130" s="1"/>
      <c r="X130" s="5"/>
    </row>
    <row r="131" spans="1:24" ht="15" thickBot="1" x14ac:dyDescent="0.35">
      <c r="A131" s="53"/>
      <c r="B131" s="46"/>
      <c r="C131" s="47"/>
      <c r="D131" s="17" t="s">
        <v>3</v>
      </c>
      <c r="E131" s="18">
        <v>14.1</v>
      </c>
      <c r="F131" s="1">
        <v>1</v>
      </c>
      <c r="G131" s="1"/>
      <c r="H131" s="2"/>
      <c r="I131" s="1"/>
      <c r="J131" s="1">
        <v>1</v>
      </c>
      <c r="K131" s="1">
        <f>((M131-I131)/2)+I131</f>
        <v>0</v>
      </c>
      <c r="L131" s="1"/>
      <c r="M131" s="1"/>
      <c r="N131" s="1">
        <f>(343/E131)/2</f>
        <v>12.163120567375886</v>
      </c>
      <c r="O131" s="1">
        <f>M131-I131</f>
        <v>0</v>
      </c>
      <c r="P131" s="1">
        <v>343</v>
      </c>
      <c r="Q131" s="1"/>
      <c r="R131" s="1"/>
      <c r="S131" s="1"/>
      <c r="T131" s="1"/>
      <c r="U131" s="1"/>
      <c r="V131" s="1"/>
      <c r="W131" s="1"/>
      <c r="X131" s="5"/>
    </row>
    <row r="132" spans="1:24" x14ac:dyDescent="0.3">
      <c r="A132" s="53"/>
      <c r="B132" s="46" t="s">
        <v>2</v>
      </c>
      <c r="C132" s="47">
        <v>16</v>
      </c>
      <c r="D132" s="13" t="s">
        <v>1</v>
      </c>
      <c r="E132" s="14">
        <v>14.1</v>
      </c>
      <c r="F132" s="1">
        <v>1</v>
      </c>
      <c r="G132" s="1"/>
      <c r="H132" s="1"/>
      <c r="I132" s="1"/>
      <c r="J132" s="1">
        <v>1</v>
      </c>
      <c r="K132" s="1">
        <f>((M132-I132)/2)+I132</f>
        <v>0</v>
      </c>
      <c r="L132" s="1"/>
      <c r="M132" s="1"/>
      <c r="N132" s="1">
        <f>(343/E132)/2</f>
        <v>12.163120567375886</v>
      </c>
      <c r="O132" s="1">
        <f>M132-I132</f>
        <v>0</v>
      </c>
      <c r="P132" s="1">
        <v>343</v>
      </c>
      <c r="Q132" s="1"/>
      <c r="R132" s="1"/>
      <c r="S132" s="1"/>
      <c r="T132" s="1"/>
      <c r="U132" s="1"/>
      <c r="V132" s="1"/>
      <c r="W132" s="1"/>
      <c r="X132" s="5"/>
    </row>
    <row r="133" spans="1:24" x14ac:dyDescent="0.3">
      <c r="A133" s="53"/>
      <c r="B133" s="46"/>
      <c r="C133" s="47"/>
      <c r="D133" s="15" t="s">
        <v>2</v>
      </c>
      <c r="E133" s="16">
        <v>16</v>
      </c>
      <c r="F133" s="1">
        <v>1</v>
      </c>
      <c r="G133" s="1"/>
      <c r="H133" s="1"/>
      <c r="I133" s="1"/>
      <c r="J133" s="1">
        <v>1</v>
      </c>
      <c r="K133" s="1">
        <f>((M133-I133)/2)+I133</f>
        <v>0</v>
      </c>
      <c r="L133" s="1"/>
      <c r="M133" s="1"/>
      <c r="N133" s="1">
        <f>(343/E133)/2</f>
        <v>10.71875</v>
      </c>
      <c r="O133" s="1">
        <f>M133-I133</f>
        <v>0</v>
      </c>
      <c r="P133" s="1">
        <v>343</v>
      </c>
      <c r="Q133" s="1"/>
      <c r="R133" s="1" t="e">
        <f>J133/H133</f>
        <v>#DIV/0!</v>
      </c>
      <c r="S133" s="1" t="e">
        <f t="shared" si="86"/>
        <v>#DIV/0!</v>
      </c>
      <c r="T133" s="1" t="e">
        <f t="shared" ref="T133:T196" si="116">4/(R133+(1/R133)+2)</f>
        <v>#DIV/0!</v>
      </c>
      <c r="U133" s="1" t="e">
        <f t="shared" ref="U133:U196" si="117">1-ABS(S133)^2</f>
        <v>#DIV/0!</v>
      </c>
      <c r="V133" s="1"/>
      <c r="W133" s="1"/>
      <c r="X133" s="5"/>
    </row>
    <row r="134" spans="1:24" ht="15" thickBot="1" x14ac:dyDescent="0.35">
      <c r="A134" s="53"/>
      <c r="B134" s="46"/>
      <c r="C134" s="47"/>
      <c r="D134" s="17" t="s">
        <v>3</v>
      </c>
      <c r="E134" s="18">
        <v>17.8</v>
      </c>
      <c r="F134" s="1">
        <v>1</v>
      </c>
      <c r="G134" s="1"/>
      <c r="H134" s="1"/>
      <c r="I134" s="1"/>
      <c r="J134" s="1">
        <v>1</v>
      </c>
      <c r="K134" s="1">
        <f>((M134-I134)/2)+I134</f>
        <v>0</v>
      </c>
      <c r="L134" s="1"/>
      <c r="M134" s="1"/>
      <c r="N134" s="1">
        <f>(343/E134)/2</f>
        <v>9.6348314606741567</v>
      </c>
      <c r="O134" s="1">
        <f>M134-I134</f>
        <v>0</v>
      </c>
      <c r="P134" s="1">
        <v>343</v>
      </c>
      <c r="Q134" s="1"/>
      <c r="R134" s="1"/>
      <c r="S134" s="1"/>
      <c r="T134" s="1"/>
      <c r="U134" s="1"/>
      <c r="V134" s="1"/>
      <c r="W134" s="1"/>
      <c r="X134" s="5"/>
    </row>
    <row r="135" spans="1:24" x14ac:dyDescent="0.3">
      <c r="A135" s="53"/>
      <c r="B135" s="46" t="s">
        <v>3</v>
      </c>
      <c r="C135" s="47">
        <v>22</v>
      </c>
      <c r="D135" s="13" t="s">
        <v>1</v>
      </c>
      <c r="E135" s="14">
        <v>17.8</v>
      </c>
      <c r="F135" s="1">
        <v>1</v>
      </c>
      <c r="G135" s="1"/>
      <c r="H135" s="1"/>
      <c r="I135" s="1"/>
      <c r="J135" s="1">
        <v>1</v>
      </c>
      <c r="K135" s="1">
        <f>((M135-I135)/2)+I135</f>
        <v>0</v>
      </c>
      <c r="L135" s="1"/>
      <c r="M135" s="1"/>
      <c r="N135" s="1">
        <f>(343/E135)/2</f>
        <v>9.6348314606741567</v>
      </c>
      <c r="O135" s="1">
        <f>M135-I135</f>
        <v>0</v>
      </c>
      <c r="P135" s="1">
        <v>343</v>
      </c>
      <c r="Q135" s="1"/>
      <c r="R135" s="1"/>
      <c r="S135" s="1"/>
      <c r="T135" s="1"/>
      <c r="U135" s="1"/>
      <c r="V135" s="1"/>
      <c r="W135" s="1"/>
      <c r="X135" s="5"/>
    </row>
    <row r="136" spans="1:24" x14ac:dyDescent="0.3">
      <c r="A136" s="53"/>
      <c r="B136" s="46"/>
      <c r="C136" s="47"/>
      <c r="D136" s="15" t="s">
        <v>2</v>
      </c>
      <c r="E136" s="16">
        <v>20</v>
      </c>
      <c r="F136" s="1">
        <v>1</v>
      </c>
      <c r="G136" s="1"/>
      <c r="H136" s="1"/>
      <c r="I136" s="1"/>
      <c r="J136" s="1">
        <v>1</v>
      </c>
      <c r="K136" s="1">
        <f>((M136-I136)/2)+I136</f>
        <v>0</v>
      </c>
      <c r="L136" s="1"/>
      <c r="M136" s="1"/>
      <c r="N136" s="1">
        <f>(343/E136)/2</f>
        <v>8.5749999999999993</v>
      </c>
      <c r="O136" s="1">
        <f>M136-I136</f>
        <v>0</v>
      </c>
      <c r="P136" s="1">
        <v>343</v>
      </c>
      <c r="Q136" s="1"/>
      <c r="R136" s="1" t="e">
        <f>J136/H136</f>
        <v>#DIV/0!</v>
      </c>
      <c r="S136" s="1" t="e">
        <f t="shared" si="89"/>
        <v>#DIV/0!</v>
      </c>
      <c r="T136" s="1" t="e">
        <f t="shared" ref="T136:T199" si="118">4/(R136+(1/R136)+2)</f>
        <v>#DIV/0!</v>
      </c>
      <c r="U136" s="1" t="e">
        <f t="shared" ref="U136:U199" si="119">1-ABS(S136)^2</f>
        <v>#DIV/0!</v>
      </c>
      <c r="V136" s="1"/>
      <c r="W136" s="1"/>
      <c r="X136" s="5"/>
    </row>
    <row r="137" spans="1:24" ht="15" thickBot="1" x14ac:dyDescent="0.35">
      <c r="A137" s="53"/>
      <c r="B137" s="48"/>
      <c r="C137" s="49"/>
      <c r="D137" s="17" t="s">
        <v>3</v>
      </c>
      <c r="E137" s="18">
        <v>22.4</v>
      </c>
      <c r="F137" s="1">
        <v>1</v>
      </c>
      <c r="G137" s="1"/>
      <c r="H137" s="1"/>
      <c r="I137" s="1"/>
      <c r="J137" s="1">
        <v>1</v>
      </c>
      <c r="K137" s="1">
        <f>((M137-I137)/2)+I137</f>
        <v>0</v>
      </c>
      <c r="L137" s="1"/>
      <c r="M137" s="1"/>
      <c r="N137" s="1">
        <f>(343/E137)/2</f>
        <v>7.6562500000000009</v>
      </c>
      <c r="O137" s="1">
        <f>M137-I137</f>
        <v>0</v>
      </c>
      <c r="P137" s="1">
        <v>343</v>
      </c>
      <c r="Q137" s="1"/>
      <c r="R137" s="1"/>
      <c r="S137" s="1"/>
      <c r="T137" s="1"/>
      <c r="U137" s="1"/>
      <c r="V137" s="1"/>
      <c r="W137" s="1"/>
      <c r="X137" s="5"/>
    </row>
    <row r="138" spans="1:24" x14ac:dyDescent="0.3">
      <c r="A138" s="53"/>
      <c r="B138" s="50" t="s">
        <v>1</v>
      </c>
      <c r="C138" s="51">
        <v>22</v>
      </c>
      <c r="D138" s="19" t="s">
        <v>1</v>
      </c>
      <c r="E138" s="14">
        <v>22.4</v>
      </c>
      <c r="F138" s="1">
        <v>1</v>
      </c>
      <c r="G138" s="1"/>
      <c r="H138" s="1"/>
      <c r="I138" s="1"/>
      <c r="J138" s="1">
        <v>1</v>
      </c>
      <c r="K138" s="1">
        <f>((M138-I138)/2)+I138</f>
        <v>0</v>
      </c>
      <c r="L138" s="1"/>
      <c r="M138" s="1"/>
      <c r="N138" s="1">
        <f>(343/E138)/2</f>
        <v>7.6562500000000009</v>
      </c>
      <c r="O138" s="1">
        <f>M138-I138</f>
        <v>0</v>
      </c>
      <c r="P138" s="1">
        <v>343</v>
      </c>
      <c r="Q138" s="1"/>
      <c r="R138" s="1"/>
      <c r="S138" s="1"/>
      <c r="T138" s="1"/>
      <c r="U138" s="1"/>
      <c r="V138" s="1"/>
      <c r="W138" s="1"/>
      <c r="X138" s="5"/>
    </row>
    <row r="139" spans="1:24" x14ac:dyDescent="0.3">
      <c r="A139" s="53"/>
      <c r="B139" s="46"/>
      <c r="C139" s="47"/>
      <c r="D139" s="20" t="s">
        <v>2</v>
      </c>
      <c r="E139" s="16">
        <v>25</v>
      </c>
      <c r="F139" s="1">
        <v>1</v>
      </c>
      <c r="G139" s="1"/>
      <c r="H139" s="1"/>
      <c r="I139" s="1"/>
      <c r="J139" s="1">
        <v>1</v>
      </c>
      <c r="K139" s="1">
        <f>((M139-I139)/2)+I139</f>
        <v>0</v>
      </c>
      <c r="L139" s="1"/>
      <c r="M139" s="1"/>
      <c r="N139" s="1">
        <f>(343/E139)/2</f>
        <v>6.86</v>
      </c>
      <c r="O139" s="1">
        <f>M139-I139</f>
        <v>0</v>
      </c>
      <c r="P139" s="1">
        <v>343</v>
      </c>
      <c r="Q139" s="1"/>
      <c r="R139" s="1" t="e">
        <f>J139/H139</f>
        <v>#DIV/0!</v>
      </c>
      <c r="S139" s="1" t="e">
        <f t="shared" ref="S139" si="120">ABS((R139-1)/(R139+1))</f>
        <v>#DIV/0!</v>
      </c>
      <c r="T139" s="1" t="e">
        <f t="shared" ref="T139:T202" si="121">4/(R139+(1/R139)+2)</f>
        <v>#DIV/0!</v>
      </c>
      <c r="U139" s="1" t="e">
        <f t="shared" ref="U139:U202" si="122">1-ABS(S139)^2</f>
        <v>#DIV/0!</v>
      </c>
      <c r="V139" s="1"/>
      <c r="W139" s="1"/>
      <c r="X139" s="5"/>
    </row>
    <row r="140" spans="1:24" ht="15" thickBot="1" x14ac:dyDescent="0.35">
      <c r="A140" s="53"/>
      <c r="B140" s="46"/>
      <c r="C140" s="47"/>
      <c r="D140" s="21" t="s">
        <v>3</v>
      </c>
      <c r="E140" s="18">
        <v>28.2</v>
      </c>
      <c r="F140" s="1">
        <v>1</v>
      </c>
      <c r="G140" s="1"/>
      <c r="H140" s="1"/>
      <c r="I140" s="1"/>
      <c r="J140" s="1">
        <v>1</v>
      </c>
      <c r="K140" s="1">
        <f>((M140-I140)/2)+I140</f>
        <v>0</v>
      </c>
      <c r="L140" s="1"/>
      <c r="M140" s="1"/>
      <c r="N140" s="1">
        <f>(343/E140)/2</f>
        <v>6.081560283687943</v>
      </c>
      <c r="O140" s="1">
        <f>M140-I140</f>
        <v>0</v>
      </c>
      <c r="P140" s="1">
        <v>343</v>
      </c>
      <c r="Q140" s="1"/>
      <c r="R140" s="1"/>
      <c r="S140" s="1"/>
      <c r="T140" s="1"/>
      <c r="U140" s="1"/>
      <c r="V140" s="1"/>
      <c r="W140" s="1"/>
      <c r="X140" s="5"/>
    </row>
    <row r="141" spans="1:24" x14ac:dyDescent="0.3">
      <c r="A141" s="53"/>
      <c r="B141" s="46" t="s">
        <v>2</v>
      </c>
      <c r="C141" s="47">
        <v>31.5</v>
      </c>
      <c r="D141" s="19" t="s">
        <v>1</v>
      </c>
      <c r="E141" s="14">
        <v>28.2</v>
      </c>
      <c r="F141" s="1">
        <v>1</v>
      </c>
      <c r="G141" s="1"/>
      <c r="H141" s="1"/>
      <c r="I141" s="1"/>
      <c r="J141" s="1">
        <v>1</v>
      </c>
      <c r="K141" s="1">
        <f>((M141-I141)/2)+I141</f>
        <v>0</v>
      </c>
      <c r="L141" s="1"/>
      <c r="M141" s="1"/>
      <c r="N141" s="1">
        <f>(343/E141)/2</f>
        <v>6.081560283687943</v>
      </c>
      <c r="O141" s="1">
        <f>M141-I141</f>
        <v>0</v>
      </c>
      <c r="P141" s="1">
        <v>343</v>
      </c>
      <c r="Q141" s="1"/>
      <c r="R141" s="1"/>
      <c r="S141" s="1"/>
      <c r="T141" s="1"/>
      <c r="U141" s="1"/>
      <c r="V141" s="1"/>
      <c r="W141" s="1"/>
      <c r="X141" s="5"/>
    </row>
    <row r="142" spans="1:24" x14ac:dyDescent="0.3">
      <c r="A142" s="53"/>
      <c r="B142" s="46"/>
      <c r="C142" s="47"/>
      <c r="D142" s="20" t="s">
        <v>2</v>
      </c>
      <c r="E142" s="16">
        <v>31.5</v>
      </c>
      <c r="F142" s="1">
        <v>1</v>
      </c>
      <c r="G142" s="1"/>
      <c r="H142" s="1"/>
      <c r="I142" s="1"/>
      <c r="J142" s="1">
        <v>1</v>
      </c>
      <c r="K142" s="1">
        <f>((M142-I142)/2)+I142</f>
        <v>0</v>
      </c>
      <c r="L142" s="1"/>
      <c r="M142" s="1"/>
      <c r="N142" s="1">
        <f>(343/E142)/2</f>
        <v>5.4444444444444446</v>
      </c>
      <c r="O142" s="1">
        <f>M142-I142</f>
        <v>0</v>
      </c>
      <c r="P142" s="1">
        <v>343</v>
      </c>
      <c r="Q142" s="1"/>
      <c r="R142" s="1" t="e">
        <f>J142/H142</f>
        <v>#DIV/0!</v>
      </c>
      <c r="S142" s="1" t="e">
        <f t="shared" ref="S142" si="123">ABS((R142-1)/(R142+1))</f>
        <v>#DIV/0!</v>
      </c>
      <c r="T142" s="1" t="e">
        <f t="shared" ref="T142:T205" si="124">4/(R142+(1/R142)+2)</f>
        <v>#DIV/0!</v>
      </c>
      <c r="U142" s="1" t="e">
        <f t="shared" ref="U142:U205" si="125">1-ABS(S142)^2</f>
        <v>#DIV/0!</v>
      </c>
      <c r="V142" s="1"/>
      <c r="W142" s="1"/>
      <c r="X142" s="5"/>
    </row>
    <row r="143" spans="1:24" ht="15" thickBot="1" x14ac:dyDescent="0.35">
      <c r="A143" s="53"/>
      <c r="B143" s="46"/>
      <c r="C143" s="47"/>
      <c r="D143" s="21" t="s">
        <v>3</v>
      </c>
      <c r="E143" s="18">
        <v>35.5</v>
      </c>
      <c r="F143" s="1">
        <v>1</v>
      </c>
      <c r="G143" s="1"/>
      <c r="H143" s="1"/>
      <c r="I143" s="1"/>
      <c r="J143" s="1">
        <v>1</v>
      </c>
      <c r="K143" s="1">
        <f>((M143-I143)/2)+I143</f>
        <v>0</v>
      </c>
      <c r="L143" s="1"/>
      <c r="M143" s="1"/>
      <c r="N143" s="1">
        <f>(343/E143)/2</f>
        <v>4.830985915492958</v>
      </c>
      <c r="O143" s="1">
        <f>M143-I143</f>
        <v>0</v>
      </c>
      <c r="P143" s="1">
        <v>343</v>
      </c>
      <c r="Q143" s="1"/>
      <c r="R143" s="1"/>
      <c r="S143" s="1"/>
      <c r="T143" s="1"/>
      <c r="U143" s="1"/>
      <c r="V143" s="1"/>
      <c r="W143" s="1"/>
      <c r="X143" s="5"/>
    </row>
    <row r="144" spans="1:24" x14ac:dyDescent="0.3">
      <c r="A144" s="53"/>
      <c r="B144" s="46" t="s">
        <v>3</v>
      </c>
      <c r="C144" s="47">
        <v>44</v>
      </c>
      <c r="D144" s="19" t="s">
        <v>1</v>
      </c>
      <c r="E144" s="14">
        <v>35.5</v>
      </c>
      <c r="F144" s="1">
        <v>1</v>
      </c>
      <c r="G144" s="1"/>
      <c r="H144" s="1"/>
      <c r="I144" s="1"/>
      <c r="J144" s="1">
        <v>1</v>
      </c>
      <c r="K144" s="1">
        <f>((M144-I144)/2)+I144</f>
        <v>0</v>
      </c>
      <c r="L144" s="1"/>
      <c r="M144" s="1"/>
      <c r="N144" s="1">
        <f>(343/E144)/2</f>
        <v>4.830985915492958</v>
      </c>
      <c r="O144" s="1">
        <f>M144-I144</f>
        <v>0</v>
      </c>
      <c r="P144" s="1">
        <v>343</v>
      </c>
      <c r="Q144" s="1"/>
      <c r="R144" s="1"/>
      <c r="S144" s="1"/>
      <c r="T144" s="1"/>
      <c r="U144" s="1"/>
      <c r="V144" s="1"/>
      <c r="W144" s="1"/>
      <c r="X144" s="5"/>
    </row>
    <row r="145" spans="1:24" x14ac:dyDescent="0.3">
      <c r="A145" s="53"/>
      <c r="B145" s="46"/>
      <c r="C145" s="47"/>
      <c r="D145" s="20" t="s">
        <v>2</v>
      </c>
      <c r="E145" s="16">
        <v>40</v>
      </c>
      <c r="F145" s="1">
        <v>1</v>
      </c>
      <c r="G145" s="1"/>
      <c r="H145" s="1"/>
      <c r="I145" s="1"/>
      <c r="J145" s="1">
        <v>1</v>
      </c>
      <c r="K145" s="1">
        <f>((M145-I145)/2)+I145</f>
        <v>0</v>
      </c>
      <c r="L145" s="1"/>
      <c r="M145" s="1"/>
      <c r="N145" s="1">
        <f>(343/E145)/2</f>
        <v>4.2874999999999996</v>
      </c>
      <c r="O145" s="1">
        <f>M145-I145</f>
        <v>0</v>
      </c>
      <c r="P145" s="1">
        <v>343</v>
      </c>
      <c r="Q145" s="1"/>
      <c r="R145" s="1" t="e">
        <f>J145/H145</f>
        <v>#DIV/0!</v>
      </c>
      <c r="S145" s="1" t="e">
        <f t="shared" ref="S145" si="126">ABS((R145-1)/(R145+1))</f>
        <v>#DIV/0!</v>
      </c>
      <c r="T145" s="1" t="e">
        <f t="shared" ref="T145:T208" si="127">4/(R145+(1/R145)+2)</f>
        <v>#DIV/0!</v>
      </c>
      <c r="U145" s="1" t="e">
        <f t="shared" ref="U145:U208" si="128">1-ABS(S145)^2</f>
        <v>#DIV/0!</v>
      </c>
      <c r="V145" s="1"/>
      <c r="W145" s="1"/>
      <c r="X145" s="5"/>
    </row>
    <row r="146" spans="1:24" ht="15" thickBot="1" x14ac:dyDescent="0.35">
      <c r="A146" s="53"/>
      <c r="B146" s="48"/>
      <c r="C146" s="49"/>
      <c r="D146" s="21" t="s">
        <v>3</v>
      </c>
      <c r="E146" s="18">
        <v>44.7</v>
      </c>
      <c r="F146" s="1">
        <v>1</v>
      </c>
      <c r="G146" s="1"/>
      <c r="H146" s="1"/>
      <c r="I146" s="1"/>
      <c r="J146" s="1">
        <v>1</v>
      </c>
      <c r="K146" s="1">
        <f>((M146-I146)/2)+I146</f>
        <v>0</v>
      </c>
      <c r="L146" s="1"/>
      <c r="M146" s="1"/>
      <c r="N146" s="1">
        <f>(343/E146)/2</f>
        <v>3.8366890380313197</v>
      </c>
      <c r="O146" s="1">
        <f>M146-I146</f>
        <v>0</v>
      </c>
      <c r="P146" s="1">
        <v>343</v>
      </c>
      <c r="Q146" s="1"/>
      <c r="R146" s="1"/>
      <c r="S146" s="1"/>
      <c r="T146" s="1"/>
      <c r="U146" s="1"/>
      <c r="V146" s="1"/>
      <c r="W146" s="1"/>
      <c r="X146" s="5"/>
    </row>
    <row r="147" spans="1:24" x14ac:dyDescent="0.3">
      <c r="A147" s="53"/>
      <c r="B147" s="50" t="s">
        <v>1</v>
      </c>
      <c r="C147" s="51">
        <v>44</v>
      </c>
      <c r="D147" s="19" t="s">
        <v>1</v>
      </c>
      <c r="E147" s="14">
        <v>44.7</v>
      </c>
      <c r="F147" s="1">
        <v>1</v>
      </c>
      <c r="G147" s="1"/>
      <c r="H147" s="1"/>
      <c r="I147" s="1"/>
      <c r="J147" s="1">
        <v>1</v>
      </c>
      <c r="K147" s="1">
        <f>((M147-I147)/2)+I147</f>
        <v>0</v>
      </c>
      <c r="L147" s="1"/>
      <c r="M147" s="1"/>
      <c r="N147" s="1">
        <f>(343/E147)/2</f>
        <v>3.8366890380313197</v>
      </c>
      <c r="O147" s="1">
        <f>M147-I147</f>
        <v>0</v>
      </c>
      <c r="P147" s="1">
        <v>343</v>
      </c>
      <c r="Q147" s="1"/>
      <c r="R147" s="1"/>
      <c r="S147" s="1"/>
      <c r="T147" s="1"/>
      <c r="U147" s="1"/>
      <c r="V147" s="1"/>
      <c r="W147" s="1"/>
      <c r="X147" s="5"/>
    </row>
    <row r="148" spans="1:24" x14ac:dyDescent="0.3">
      <c r="A148" s="53"/>
      <c r="B148" s="46"/>
      <c r="C148" s="47"/>
      <c r="D148" s="20" t="s">
        <v>2</v>
      </c>
      <c r="E148" s="16">
        <v>50</v>
      </c>
      <c r="F148" s="1">
        <v>1</v>
      </c>
      <c r="G148" s="1"/>
      <c r="H148" s="1"/>
      <c r="I148" s="1"/>
      <c r="J148" s="1">
        <v>1</v>
      </c>
      <c r="K148" s="1">
        <f>((M148-I148)/2)+I148</f>
        <v>0</v>
      </c>
      <c r="L148" s="1"/>
      <c r="M148" s="1"/>
      <c r="N148" s="1">
        <f>(343/E148)/2</f>
        <v>3.43</v>
      </c>
      <c r="O148" s="1">
        <f>M148-I148</f>
        <v>0</v>
      </c>
      <c r="P148" s="1">
        <v>343</v>
      </c>
      <c r="Q148" s="1"/>
      <c r="R148" s="1" t="e">
        <f>J148/H148</f>
        <v>#DIV/0!</v>
      </c>
      <c r="S148" s="1" t="e">
        <f t="shared" ref="S148" si="129">ABS((R148-1)/(R148+1))</f>
        <v>#DIV/0!</v>
      </c>
      <c r="T148" s="1" t="e">
        <f t="shared" ref="T148:T211" si="130">4/(R148+(1/R148)+2)</f>
        <v>#DIV/0!</v>
      </c>
      <c r="U148" s="1" t="e">
        <f t="shared" ref="U148:U211" si="131">1-ABS(S148)^2</f>
        <v>#DIV/0!</v>
      </c>
      <c r="V148" s="1"/>
      <c r="W148" s="1"/>
      <c r="X148" s="5"/>
    </row>
    <row r="149" spans="1:24" ht="15" thickBot="1" x14ac:dyDescent="0.35">
      <c r="A149" s="53"/>
      <c r="B149" s="46"/>
      <c r="C149" s="47"/>
      <c r="D149" s="21" t="s">
        <v>3</v>
      </c>
      <c r="E149" s="18">
        <v>56.2</v>
      </c>
      <c r="F149" s="1">
        <v>1</v>
      </c>
      <c r="G149" s="1"/>
      <c r="H149" s="1"/>
      <c r="I149" s="1"/>
      <c r="J149" s="1">
        <v>1</v>
      </c>
      <c r="K149" s="1">
        <f>((M149-I149)/2)+I149</f>
        <v>0</v>
      </c>
      <c r="L149" s="1"/>
      <c r="M149" s="1"/>
      <c r="N149" s="1">
        <f>(343/E149)/2</f>
        <v>3.0516014234875444</v>
      </c>
      <c r="O149" s="1">
        <f>M149-I149</f>
        <v>0</v>
      </c>
      <c r="P149" s="1">
        <v>343</v>
      </c>
      <c r="Q149" s="1"/>
      <c r="R149" s="1"/>
      <c r="S149" s="1"/>
      <c r="T149" s="1"/>
      <c r="U149" s="1"/>
      <c r="V149" s="1"/>
      <c r="W149" s="1"/>
      <c r="X149" s="5"/>
    </row>
    <row r="150" spans="1:24" x14ac:dyDescent="0.3">
      <c r="A150" s="53"/>
      <c r="B150" s="46" t="s">
        <v>2</v>
      </c>
      <c r="C150" s="47">
        <v>63</v>
      </c>
      <c r="D150" s="19" t="s">
        <v>1</v>
      </c>
      <c r="E150" s="14">
        <v>56.2</v>
      </c>
      <c r="F150" s="1">
        <v>1</v>
      </c>
      <c r="G150" s="1"/>
      <c r="H150" s="1"/>
      <c r="I150" s="1"/>
      <c r="J150" s="1">
        <v>1</v>
      </c>
      <c r="K150" s="1">
        <f>((M150-I150)/2)+I150</f>
        <v>0</v>
      </c>
      <c r="L150" s="1"/>
      <c r="M150" s="1"/>
      <c r="N150" s="1">
        <f>(343/E150)/2</f>
        <v>3.0516014234875444</v>
      </c>
      <c r="O150" s="1">
        <f>M150-I150</f>
        <v>0</v>
      </c>
      <c r="P150" s="1">
        <v>343</v>
      </c>
      <c r="Q150" s="1"/>
      <c r="R150" s="1"/>
      <c r="S150" s="1"/>
      <c r="T150" s="1"/>
      <c r="U150" s="1"/>
      <c r="V150" s="1"/>
      <c r="W150" s="1"/>
      <c r="X150" s="5"/>
    </row>
    <row r="151" spans="1:24" x14ac:dyDescent="0.3">
      <c r="A151" s="53"/>
      <c r="B151" s="46"/>
      <c r="C151" s="47"/>
      <c r="D151" s="20" t="s">
        <v>2</v>
      </c>
      <c r="E151" s="16">
        <v>63</v>
      </c>
      <c r="F151" s="1">
        <v>1</v>
      </c>
      <c r="G151" s="1"/>
      <c r="H151" s="1"/>
      <c r="I151" s="1"/>
      <c r="J151" s="1">
        <v>1</v>
      </c>
      <c r="K151" s="1">
        <f>((M151-I151)/2)+I151</f>
        <v>0</v>
      </c>
      <c r="L151" s="1"/>
      <c r="M151" s="1"/>
      <c r="N151" s="1">
        <f>(343/E151)/2</f>
        <v>2.7222222222222223</v>
      </c>
      <c r="O151" s="1">
        <f>M151-I151</f>
        <v>0</v>
      </c>
      <c r="P151" s="1">
        <v>343</v>
      </c>
      <c r="Q151" s="1"/>
      <c r="R151" s="1" t="e">
        <f>J151/H151</f>
        <v>#DIV/0!</v>
      </c>
      <c r="S151" s="1" t="e">
        <f t="shared" ref="S151:S187" si="132">ABS((R151-1)/(R151+1))</f>
        <v>#DIV/0!</v>
      </c>
      <c r="T151" s="1" t="e">
        <f t="shared" ref="T151:T214" si="133">4/(R151+(1/R151)+2)</f>
        <v>#DIV/0!</v>
      </c>
      <c r="U151" s="1" t="e">
        <f t="shared" ref="U151:U214" si="134">1-ABS(S151)^2</f>
        <v>#DIV/0!</v>
      </c>
      <c r="V151" s="1"/>
      <c r="W151" s="1"/>
      <c r="X151" s="5"/>
    </row>
    <row r="152" spans="1:24" ht="15" thickBot="1" x14ac:dyDescent="0.35">
      <c r="A152" s="53"/>
      <c r="B152" s="46"/>
      <c r="C152" s="47"/>
      <c r="D152" s="21" t="s">
        <v>3</v>
      </c>
      <c r="E152" s="18">
        <v>70.8</v>
      </c>
      <c r="F152" s="1">
        <v>1</v>
      </c>
      <c r="G152" s="1"/>
      <c r="H152" s="1"/>
      <c r="I152" s="1"/>
      <c r="J152" s="1">
        <v>1</v>
      </c>
      <c r="K152" s="1">
        <f>((M152-I152)/2)+I152</f>
        <v>0</v>
      </c>
      <c r="L152" s="1"/>
      <c r="M152" s="1"/>
      <c r="N152" s="1">
        <f>(343/E152)/2</f>
        <v>2.4223163841807911</v>
      </c>
      <c r="O152" s="1">
        <f>M152-I152</f>
        <v>0</v>
      </c>
      <c r="P152" s="1">
        <v>343</v>
      </c>
      <c r="Q152" s="1"/>
      <c r="R152" s="1"/>
      <c r="S152" s="1"/>
      <c r="T152" s="1"/>
      <c r="U152" s="1"/>
      <c r="V152" s="1"/>
      <c r="W152" s="1"/>
      <c r="X152" s="5"/>
    </row>
    <row r="153" spans="1:24" x14ac:dyDescent="0.3">
      <c r="A153" s="53"/>
      <c r="B153" s="46" t="s">
        <v>3</v>
      </c>
      <c r="C153" s="47">
        <v>88</v>
      </c>
      <c r="D153" s="19" t="s">
        <v>1</v>
      </c>
      <c r="E153" s="14">
        <v>70.8</v>
      </c>
      <c r="F153" s="1">
        <v>1</v>
      </c>
      <c r="G153" s="1"/>
      <c r="H153" s="1"/>
      <c r="I153" s="1"/>
      <c r="J153" s="1">
        <v>1</v>
      </c>
      <c r="K153" s="1">
        <f>((M153-I153)/2)+I153</f>
        <v>0</v>
      </c>
      <c r="L153" s="1"/>
      <c r="M153" s="1"/>
      <c r="N153" s="1">
        <f>(343/E153)/2</f>
        <v>2.4223163841807911</v>
      </c>
      <c r="O153" s="1">
        <f>M153-I153</f>
        <v>0</v>
      </c>
      <c r="P153" s="1">
        <v>343</v>
      </c>
      <c r="Q153" s="1"/>
      <c r="R153" s="1"/>
      <c r="S153" s="1"/>
      <c r="T153" s="1"/>
      <c r="U153" s="1"/>
      <c r="V153" s="1"/>
      <c r="W153" s="1"/>
      <c r="X153" s="5"/>
    </row>
    <row r="154" spans="1:24" x14ac:dyDescent="0.3">
      <c r="A154" s="53"/>
      <c r="B154" s="46"/>
      <c r="C154" s="47"/>
      <c r="D154" s="20" t="s">
        <v>2</v>
      </c>
      <c r="E154" s="16">
        <v>80</v>
      </c>
      <c r="F154" s="1">
        <v>1</v>
      </c>
      <c r="G154" s="1"/>
      <c r="H154" s="1"/>
      <c r="I154" s="1"/>
      <c r="J154" s="1">
        <v>1</v>
      </c>
      <c r="K154" s="1">
        <f>((M154-I154)/2)+I154</f>
        <v>0</v>
      </c>
      <c r="L154" s="1"/>
      <c r="M154" s="1"/>
      <c r="N154" s="1">
        <f>(343/E154)/2</f>
        <v>2.1437499999999998</v>
      </c>
      <c r="O154" s="1">
        <f>M154-I154</f>
        <v>0</v>
      </c>
      <c r="P154" s="1">
        <v>343</v>
      </c>
      <c r="Q154" s="1"/>
      <c r="R154" s="1" t="e">
        <f>J154/H154</f>
        <v>#DIV/0!</v>
      </c>
      <c r="S154" s="1" t="e">
        <f t="shared" ref="S154:S190" si="135">ABS((R154-1)/(R154+1))</f>
        <v>#DIV/0!</v>
      </c>
      <c r="T154" s="1" t="e">
        <f t="shared" ref="T154:T217" si="136">4/(R154+(1/R154)+2)</f>
        <v>#DIV/0!</v>
      </c>
      <c r="U154" s="1" t="e">
        <f t="shared" ref="U154:U217" si="137">1-ABS(S154)^2</f>
        <v>#DIV/0!</v>
      </c>
      <c r="V154" s="1"/>
      <c r="W154" s="1"/>
      <c r="X154" s="5"/>
    </row>
    <row r="155" spans="1:24" ht="15" thickBot="1" x14ac:dyDescent="0.35">
      <c r="A155" s="53"/>
      <c r="B155" s="48"/>
      <c r="C155" s="49"/>
      <c r="D155" s="21" t="s">
        <v>3</v>
      </c>
      <c r="E155" s="18">
        <v>89.1</v>
      </c>
      <c r="F155" s="1">
        <v>1</v>
      </c>
      <c r="G155" s="1"/>
      <c r="H155" s="1"/>
      <c r="I155" s="1"/>
      <c r="J155" s="1">
        <v>1</v>
      </c>
      <c r="K155" s="1">
        <f>((M155-I155)/2)+I155</f>
        <v>0</v>
      </c>
      <c r="L155" s="1"/>
      <c r="M155" s="1"/>
      <c r="N155" s="1">
        <f>(343/E155)/2</f>
        <v>1.9248035914702584</v>
      </c>
      <c r="O155" s="1">
        <f>M155-I155</f>
        <v>0</v>
      </c>
      <c r="P155" s="1">
        <v>343</v>
      </c>
      <c r="Q155" s="1"/>
      <c r="R155" s="1"/>
      <c r="S155" s="1"/>
      <c r="T155" s="1"/>
      <c r="U155" s="1"/>
      <c r="V155" s="1"/>
      <c r="W155" s="1"/>
      <c r="X155" s="5"/>
    </row>
    <row r="156" spans="1:24" x14ac:dyDescent="0.3">
      <c r="A156" s="53"/>
      <c r="B156" s="50" t="s">
        <v>1</v>
      </c>
      <c r="C156" s="51">
        <v>88</v>
      </c>
      <c r="D156" s="19" t="s">
        <v>1</v>
      </c>
      <c r="E156" s="14">
        <v>89.1</v>
      </c>
      <c r="F156" s="1" t="s">
        <v>38</v>
      </c>
      <c r="G156" s="1"/>
      <c r="H156" s="1"/>
      <c r="I156" s="1"/>
      <c r="J156" s="1">
        <v>1</v>
      </c>
      <c r="K156" s="1">
        <f>((M156-I156)/2)+I156</f>
        <v>0</v>
      </c>
      <c r="L156" s="1"/>
      <c r="M156" s="1"/>
      <c r="N156" s="1">
        <f>(343/E156)/2</f>
        <v>1.9248035914702584</v>
      </c>
      <c r="O156" s="1">
        <f>M156-I156</f>
        <v>0</v>
      </c>
      <c r="P156" s="1">
        <v>343</v>
      </c>
      <c r="Q156" s="1"/>
      <c r="R156" s="1"/>
      <c r="S156" s="1"/>
      <c r="T156" s="1"/>
      <c r="U156" s="1"/>
      <c r="V156" s="1"/>
      <c r="W156" s="1"/>
      <c r="X156" s="5"/>
    </row>
    <row r="157" spans="1:24" x14ac:dyDescent="0.3">
      <c r="A157" s="53"/>
      <c r="B157" s="46"/>
      <c r="C157" s="47"/>
      <c r="D157" s="20" t="s">
        <v>2</v>
      </c>
      <c r="E157" s="16">
        <v>100</v>
      </c>
      <c r="F157" s="1">
        <v>-5</v>
      </c>
      <c r="G157" s="1">
        <v>-5</v>
      </c>
      <c r="H157" s="1">
        <v>-86</v>
      </c>
      <c r="I157" s="1">
        <v>857</v>
      </c>
      <c r="J157" s="1">
        <v>1</v>
      </c>
      <c r="K157" s="1">
        <f>((M157-I157)/2)+I157</f>
        <v>428.5</v>
      </c>
      <c r="L157" s="1"/>
      <c r="M157" s="1"/>
      <c r="N157" s="1">
        <f>(343/E157)/2</f>
        <v>1.7150000000000001</v>
      </c>
      <c r="O157" s="1">
        <f>M157-I157</f>
        <v>-857</v>
      </c>
      <c r="P157" s="1">
        <v>343</v>
      </c>
      <c r="Q157" s="1"/>
      <c r="R157" s="1">
        <f>J157/H157</f>
        <v>-1.1627906976744186E-2</v>
      </c>
      <c r="S157" s="1">
        <f t="shared" ref="S157:S193" si="138">ABS((R157-1)/(R157+1))</f>
        <v>1.023529411764706</v>
      </c>
      <c r="T157" s="1">
        <f t="shared" ref="T157:T220" si="139">4/(R157+(1/R157)+2)</f>
        <v>-4.7612456747404844E-2</v>
      </c>
      <c r="U157" s="1">
        <f t="shared" ref="U157:U220" si="140">1-ABS(S157)^2</f>
        <v>-4.7612456747405218E-2</v>
      </c>
      <c r="V157" s="1"/>
      <c r="W157" s="1"/>
      <c r="X157" s="5"/>
    </row>
    <row r="158" spans="1:24" ht="15" thickBot="1" x14ac:dyDescent="0.35">
      <c r="A158" s="53"/>
      <c r="B158" s="46"/>
      <c r="C158" s="47"/>
      <c r="D158" s="21" t="s">
        <v>3</v>
      </c>
      <c r="E158" s="18">
        <v>112</v>
      </c>
      <c r="F158" s="1">
        <v>1</v>
      </c>
      <c r="G158" s="1"/>
      <c r="H158" s="1"/>
      <c r="I158" s="1"/>
      <c r="J158" s="1">
        <v>1</v>
      </c>
      <c r="K158" s="1">
        <f>((M158-I158)/2)+I158</f>
        <v>0</v>
      </c>
      <c r="L158" s="1"/>
      <c r="M158" s="1"/>
      <c r="N158" s="1">
        <f>(343/E158)/2</f>
        <v>1.53125</v>
      </c>
      <c r="O158" s="1">
        <f>M158-I158</f>
        <v>0</v>
      </c>
      <c r="P158" s="1">
        <v>343</v>
      </c>
      <c r="Q158" s="1"/>
      <c r="R158" s="1"/>
      <c r="S158" s="1"/>
      <c r="T158" s="1"/>
      <c r="U158" s="1"/>
      <c r="V158" s="1"/>
      <c r="W158" s="1"/>
      <c r="X158" s="5"/>
    </row>
    <row r="159" spans="1:24" x14ac:dyDescent="0.3">
      <c r="A159" s="53"/>
      <c r="B159" s="46" t="s">
        <v>2</v>
      </c>
      <c r="C159" s="47">
        <v>125</v>
      </c>
      <c r="D159" s="19" t="s">
        <v>1</v>
      </c>
      <c r="E159" s="14">
        <v>112</v>
      </c>
      <c r="F159" s="1" t="s">
        <v>34</v>
      </c>
      <c r="G159" s="1"/>
      <c r="H159" s="1"/>
      <c r="I159" s="1"/>
      <c r="J159" s="1">
        <v>1</v>
      </c>
      <c r="K159" s="1">
        <f>((M159-I159)/2)+I159</f>
        <v>0</v>
      </c>
      <c r="L159" s="1"/>
      <c r="M159" s="1"/>
      <c r="N159" s="1">
        <f>(343/E159)/2</f>
        <v>1.53125</v>
      </c>
      <c r="O159" s="1">
        <f>M159-I159</f>
        <v>0</v>
      </c>
      <c r="P159" s="1">
        <v>343</v>
      </c>
      <c r="Q159" s="1"/>
      <c r="R159" s="1"/>
      <c r="S159" s="1"/>
      <c r="T159" s="1"/>
      <c r="U159" s="1"/>
      <c r="V159" s="1"/>
      <c r="W159" s="1"/>
      <c r="X159" s="5"/>
    </row>
    <row r="160" spans="1:24" x14ac:dyDescent="0.3">
      <c r="A160" s="53"/>
      <c r="B160" s="46"/>
      <c r="C160" s="47"/>
      <c r="D160" s="20" t="s">
        <v>2</v>
      </c>
      <c r="E160" s="16">
        <v>125</v>
      </c>
      <c r="F160" s="1">
        <v>1</v>
      </c>
      <c r="G160" s="1">
        <v>-5</v>
      </c>
      <c r="H160" s="1">
        <v>-44.5</v>
      </c>
      <c r="I160" s="1">
        <v>682</v>
      </c>
      <c r="J160" s="1">
        <v>1</v>
      </c>
      <c r="K160" s="1">
        <f>((M160-I160)/2)+I160</f>
        <v>341</v>
      </c>
      <c r="L160" s="1"/>
      <c r="M160" s="1"/>
      <c r="N160" s="1">
        <f>(343/E160)/2</f>
        <v>1.3720000000000001</v>
      </c>
      <c r="O160" s="1">
        <f>M160-I160</f>
        <v>-682</v>
      </c>
      <c r="P160" s="1">
        <v>343</v>
      </c>
      <c r="Q160" s="1"/>
      <c r="R160" s="1">
        <f>J160/H160</f>
        <v>-2.247191011235955E-2</v>
      </c>
      <c r="S160" s="1">
        <f t="shared" ref="S160:S196" si="141">ABS((R160-1)/(R160+1))</f>
        <v>1.045977011494253</v>
      </c>
      <c r="T160" s="1">
        <f t="shared" ref="T160:T223" si="142">4/(R160+(1/R160)+2)</f>
        <v>-9.4067908574448411E-2</v>
      </c>
      <c r="U160" s="1">
        <f t="shared" ref="U160:U223" si="143">1-ABS(S160)^2</f>
        <v>-9.4067908574448689E-2</v>
      </c>
      <c r="V160" s="1"/>
      <c r="W160" s="1"/>
      <c r="X160" s="5"/>
    </row>
    <row r="161" spans="1:24" ht="15" thickBot="1" x14ac:dyDescent="0.35">
      <c r="A161" s="53"/>
      <c r="B161" s="46"/>
      <c r="C161" s="47"/>
      <c r="D161" s="21" t="s">
        <v>3</v>
      </c>
      <c r="E161" s="18">
        <v>141</v>
      </c>
      <c r="F161" s="1">
        <v>1</v>
      </c>
      <c r="G161" s="1"/>
      <c r="H161" s="1"/>
      <c r="I161" s="1"/>
      <c r="J161" s="1">
        <v>1</v>
      </c>
      <c r="K161" s="1">
        <f>((M161-I161)/2)+I161</f>
        <v>0</v>
      </c>
      <c r="L161" s="1"/>
      <c r="M161" s="1"/>
      <c r="N161" s="1">
        <f>(343/E161)/2</f>
        <v>1.2163120567375887</v>
      </c>
      <c r="O161" s="1">
        <f>M161-I161</f>
        <v>0</v>
      </c>
      <c r="P161" s="1">
        <v>343</v>
      </c>
      <c r="Q161" s="1"/>
      <c r="R161" s="1"/>
      <c r="S161" s="1"/>
      <c r="T161" s="1"/>
      <c r="U161" s="1"/>
      <c r="V161" s="1"/>
      <c r="W161" s="1"/>
      <c r="X161" s="5"/>
    </row>
    <row r="162" spans="1:24" x14ac:dyDescent="0.3">
      <c r="A162" s="53"/>
      <c r="B162" s="46" t="s">
        <v>3</v>
      </c>
      <c r="C162" s="47">
        <v>177</v>
      </c>
      <c r="D162" s="19" t="s">
        <v>1</v>
      </c>
      <c r="E162" s="14">
        <v>141</v>
      </c>
      <c r="F162" s="1" t="s">
        <v>34</v>
      </c>
      <c r="G162" s="1"/>
      <c r="H162" s="1"/>
      <c r="I162" s="1"/>
      <c r="J162" s="1">
        <v>1</v>
      </c>
      <c r="K162" s="1">
        <f>((M162-I162)/2)+I162</f>
        <v>0</v>
      </c>
      <c r="L162" s="1"/>
      <c r="M162" s="1"/>
      <c r="N162" s="1">
        <f>(343/E162)/2</f>
        <v>1.2163120567375887</v>
      </c>
      <c r="O162" s="1">
        <f>M162-I162</f>
        <v>0</v>
      </c>
      <c r="P162" s="1">
        <v>343</v>
      </c>
      <c r="Q162" s="1"/>
      <c r="R162" s="1"/>
      <c r="S162" s="1"/>
      <c r="T162" s="1"/>
      <c r="U162" s="1"/>
      <c r="V162" s="1"/>
      <c r="W162" s="1"/>
      <c r="X162" s="5"/>
    </row>
    <row r="163" spans="1:24" x14ac:dyDescent="0.3">
      <c r="A163" s="53"/>
      <c r="B163" s="46"/>
      <c r="C163" s="47"/>
      <c r="D163" s="20" t="s">
        <v>2</v>
      </c>
      <c r="E163" s="16">
        <v>160</v>
      </c>
      <c r="F163" s="1">
        <v>1</v>
      </c>
      <c r="G163" s="1">
        <v>-5</v>
      </c>
      <c r="H163" s="1">
        <v>-38</v>
      </c>
      <c r="I163" s="1">
        <v>522</v>
      </c>
      <c r="J163" s="1">
        <v>1</v>
      </c>
      <c r="K163" s="1">
        <f>((M163-I163)/2)+I163</f>
        <v>261</v>
      </c>
      <c r="L163" s="1"/>
      <c r="M163" s="1"/>
      <c r="N163" s="1">
        <f>(343/E163)/2</f>
        <v>1.0718749999999999</v>
      </c>
      <c r="O163" s="1">
        <f>M163-I163</f>
        <v>-522</v>
      </c>
      <c r="P163" s="1">
        <v>343</v>
      </c>
      <c r="Q163" s="1"/>
      <c r="R163" s="1">
        <f>J163/H163</f>
        <v>-2.6315789473684209E-2</v>
      </c>
      <c r="S163" s="1">
        <f t="shared" ref="S163:S199" si="144">ABS((R163-1)/(R163+1))</f>
        <v>1.0540540540540542</v>
      </c>
      <c r="T163" s="1">
        <f t="shared" ref="T163:T226" si="145">4/(R163+(1/R163)+2)</f>
        <v>-0.11102994886778671</v>
      </c>
      <c r="U163" s="1">
        <f t="shared" ref="U163:U226" si="146">1-ABS(S163)^2</f>
        <v>-0.11102994886778705</v>
      </c>
      <c r="V163" s="1"/>
      <c r="W163" s="1"/>
      <c r="X163" s="5"/>
    </row>
    <row r="164" spans="1:24" ht="15" thickBot="1" x14ac:dyDescent="0.35">
      <c r="A164" s="53"/>
      <c r="B164" s="48"/>
      <c r="C164" s="49"/>
      <c r="D164" s="21" t="s">
        <v>3</v>
      </c>
      <c r="E164" s="18">
        <v>178</v>
      </c>
      <c r="F164" s="1">
        <v>1</v>
      </c>
      <c r="G164" s="1"/>
      <c r="H164" s="1"/>
      <c r="I164" s="1"/>
      <c r="J164" s="1">
        <v>1</v>
      </c>
      <c r="K164" s="1">
        <f>((M164-I164)/2)+I164</f>
        <v>0</v>
      </c>
      <c r="L164" s="1"/>
      <c r="M164" s="1"/>
      <c r="N164" s="1">
        <f>(343/E164)/2</f>
        <v>0.9634831460674157</v>
      </c>
      <c r="O164" s="1">
        <f>M164-I164</f>
        <v>0</v>
      </c>
      <c r="P164" s="1">
        <v>343</v>
      </c>
      <c r="Q164" s="1"/>
      <c r="R164" s="1"/>
      <c r="S164" s="1"/>
      <c r="T164" s="1"/>
      <c r="U164" s="1"/>
      <c r="V164" s="1"/>
      <c r="W164" s="1"/>
      <c r="X164" s="5"/>
    </row>
    <row r="165" spans="1:24" x14ac:dyDescent="0.3">
      <c r="A165" s="53"/>
      <c r="B165" s="50" t="s">
        <v>1</v>
      </c>
      <c r="C165" s="51">
        <v>177</v>
      </c>
      <c r="D165" s="19" t="s">
        <v>1</v>
      </c>
      <c r="E165" s="14">
        <v>178</v>
      </c>
      <c r="F165" s="1" t="s">
        <v>34</v>
      </c>
      <c r="G165" s="1"/>
      <c r="H165" s="1"/>
      <c r="I165" s="1"/>
      <c r="J165" s="1">
        <v>1</v>
      </c>
      <c r="K165" s="1">
        <f>((M165-I165)/2)+I165</f>
        <v>0</v>
      </c>
      <c r="L165" s="1"/>
      <c r="M165" s="1"/>
      <c r="N165" s="1">
        <f>(343/E165)/2</f>
        <v>0.9634831460674157</v>
      </c>
      <c r="O165" s="1">
        <f>M165-I165</f>
        <v>0</v>
      </c>
      <c r="P165" s="1">
        <v>343</v>
      </c>
      <c r="Q165" s="1"/>
      <c r="R165" s="1"/>
      <c r="S165" s="1"/>
      <c r="T165" s="1"/>
      <c r="U165" s="1"/>
      <c r="V165" s="1"/>
      <c r="W165" s="1"/>
      <c r="X165" s="5"/>
    </row>
    <row r="166" spans="1:24" x14ac:dyDescent="0.3">
      <c r="A166" s="53"/>
      <c r="B166" s="46"/>
      <c r="C166" s="47"/>
      <c r="D166" s="20" t="s">
        <v>2</v>
      </c>
      <c r="E166" s="16">
        <v>200</v>
      </c>
      <c r="F166" s="1">
        <v>1</v>
      </c>
      <c r="G166" s="1">
        <v>-5</v>
      </c>
      <c r="H166" s="1">
        <v>-42</v>
      </c>
      <c r="I166" s="1">
        <v>414</v>
      </c>
      <c r="J166" s="1">
        <v>1</v>
      </c>
      <c r="K166" s="1">
        <f>((M166-I166)/2)+I166</f>
        <v>207</v>
      </c>
      <c r="L166" s="1"/>
      <c r="M166" s="1"/>
      <c r="N166" s="1">
        <f>(343/E166)/2</f>
        <v>0.85750000000000004</v>
      </c>
      <c r="O166" s="1">
        <f>M166-I166</f>
        <v>-414</v>
      </c>
      <c r="P166" s="1">
        <v>343</v>
      </c>
      <c r="Q166" s="1"/>
      <c r="R166" s="1">
        <f>J166/H166</f>
        <v>-2.3809523809523808E-2</v>
      </c>
      <c r="S166" s="1">
        <f t="shared" ref="S166:S202" si="147">ABS((R166-1)/(R166+1))</f>
        <v>1.0487804878048781</v>
      </c>
      <c r="T166" s="1">
        <f t="shared" ref="T166:T229" si="148">4/(R166+(1/R166)+2)</f>
        <v>-9.9940511600237952E-2</v>
      </c>
      <c r="U166" s="1">
        <f t="shared" ref="U166:U229" si="149">1-ABS(S166)^2</f>
        <v>-9.9940511600238091E-2</v>
      </c>
      <c r="V166" s="1"/>
      <c r="W166" s="1"/>
      <c r="X166" s="5"/>
    </row>
    <row r="167" spans="1:24" ht="15" thickBot="1" x14ac:dyDescent="0.35">
      <c r="A167" s="53"/>
      <c r="B167" s="46"/>
      <c r="C167" s="47"/>
      <c r="D167" s="21" t="s">
        <v>3</v>
      </c>
      <c r="E167" s="18">
        <v>224</v>
      </c>
      <c r="F167" s="1">
        <v>1</v>
      </c>
      <c r="G167" s="1"/>
      <c r="H167" s="1"/>
      <c r="I167" s="1"/>
      <c r="J167" s="1">
        <v>1</v>
      </c>
      <c r="K167" s="1">
        <f>((M167-I167)/2)+I167</f>
        <v>0</v>
      </c>
      <c r="L167" s="1"/>
      <c r="M167" s="1"/>
      <c r="N167" s="1">
        <f>(343/E167)/2</f>
        <v>0.765625</v>
      </c>
      <c r="O167" s="1">
        <f>M167-I167</f>
        <v>0</v>
      </c>
      <c r="P167" s="1">
        <v>343</v>
      </c>
      <c r="Q167" s="1"/>
      <c r="R167" s="1"/>
      <c r="S167" s="1"/>
      <c r="T167" s="1"/>
      <c r="U167" s="1"/>
      <c r="V167" s="1"/>
      <c r="W167" s="1"/>
      <c r="X167" s="5"/>
    </row>
    <row r="168" spans="1:24" x14ac:dyDescent="0.3">
      <c r="A168" s="53"/>
      <c r="B168" s="46" t="s">
        <v>2</v>
      </c>
      <c r="C168" s="47">
        <v>250</v>
      </c>
      <c r="D168" s="19" t="s">
        <v>1</v>
      </c>
      <c r="E168" s="14">
        <v>224</v>
      </c>
      <c r="F168" s="1" t="s">
        <v>34</v>
      </c>
      <c r="G168" s="1"/>
      <c r="H168" s="1"/>
      <c r="I168" s="1"/>
      <c r="J168" s="1">
        <v>1</v>
      </c>
      <c r="K168" s="1">
        <f>((M168-I168)/2)+I168</f>
        <v>0</v>
      </c>
      <c r="L168" s="1"/>
      <c r="M168" s="1"/>
      <c r="N168" s="1">
        <f>(343/E168)/2</f>
        <v>0.765625</v>
      </c>
      <c r="O168" s="1">
        <f>M168-I168</f>
        <v>0</v>
      </c>
      <c r="P168" s="1">
        <v>343</v>
      </c>
      <c r="Q168" s="1"/>
      <c r="R168" s="1"/>
      <c r="S168" s="1"/>
      <c r="T168" s="1"/>
      <c r="U168" s="1"/>
      <c r="V168" s="1"/>
      <c r="W168" s="1"/>
      <c r="X168" s="5"/>
    </row>
    <row r="169" spans="1:24" x14ac:dyDescent="0.3">
      <c r="A169" s="53"/>
      <c r="B169" s="46"/>
      <c r="C169" s="47"/>
      <c r="D169" s="20" t="s">
        <v>2</v>
      </c>
      <c r="E169" s="16">
        <v>250</v>
      </c>
      <c r="F169" s="1">
        <v>1</v>
      </c>
      <c r="G169" s="1">
        <v>-5</v>
      </c>
      <c r="H169" s="1">
        <v>-41</v>
      </c>
      <c r="I169" s="1">
        <v>329</v>
      </c>
      <c r="J169" s="1">
        <v>1</v>
      </c>
      <c r="K169" s="1">
        <f>((M169-I169)/2)+I169</f>
        <v>164.5</v>
      </c>
      <c r="L169" s="1"/>
      <c r="M169" s="1"/>
      <c r="N169" s="1">
        <f>(343/E169)/2</f>
        <v>0.68600000000000005</v>
      </c>
      <c r="O169" s="1">
        <f>M169-I169</f>
        <v>-329</v>
      </c>
      <c r="P169" s="1">
        <v>343</v>
      </c>
      <c r="Q169" s="1"/>
      <c r="R169" s="1">
        <f>J169/H169</f>
        <v>-2.4390243902439025E-2</v>
      </c>
      <c r="S169" s="1">
        <f t="shared" ref="S169:S205" si="150">ABS((R169-1)/(R169+1))</f>
        <v>1.05</v>
      </c>
      <c r="T169" s="1">
        <f t="shared" ref="T169:T232" si="151">4/(R169+(1/R169)+2)</f>
        <v>-0.10250000000000001</v>
      </c>
      <c r="U169" s="1">
        <f t="shared" ref="U169:U232" si="152">1-ABS(S169)^2</f>
        <v>-0.10250000000000004</v>
      </c>
      <c r="V169" s="1"/>
      <c r="W169" s="1"/>
      <c r="X169" s="5"/>
    </row>
    <row r="170" spans="1:24" ht="15" thickBot="1" x14ac:dyDescent="0.35">
      <c r="A170" s="53"/>
      <c r="B170" s="46"/>
      <c r="C170" s="47"/>
      <c r="D170" s="21" t="s">
        <v>3</v>
      </c>
      <c r="E170" s="18">
        <v>282</v>
      </c>
      <c r="F170" s="1">
        <v>1</v>
      </c>
      <c r="G170" s="1"/>
      <c r="H170" s="1"/>
      <c r="I170" s="1"/>
      <c r="J170" s="1">
        <v>1</v>
      </c>
      <c r="K170" s="1">
        <f>((M170-I170)/2)+I170</f>
        <v>0</v>
      </c>
      <c r="L170" s="1"/>
      <c r="M170" s="1"/>
      <c r="N170" s="1">
        <f>(343/E170)/2</f>
        <v>0.60815602836879434</v>
      </c>
      <c r="O170" s="1">
        <f>M170-I170</f>
        <v>0</v>
      </c>
      <c r="P170" s="1">
        <v>343</v>
      </c>
      <c r="Q170" s="1"/>
      <c r="R170" s="1"/>
      <c r="S170" s="1"/>
      <c r="T170" s="1"/>
      <c r="U170" s="1"/>
      <c r="V170" s="1"/>
      <c r="W170" s="1"/>
      <c r="X170" s="5"/>
    </row>
    <row r="171" spans="1:24" x14ac:dyDescent="0.3">
      <c r="A171" s="53"/>
      <c r="B171" s="46" t="s">
        <v>3</v>
      </c>
      <c r="C171" s="47">
        <v>355</v>
      </c>
      <c r="D171" s="19" t="s">
        <v>1</v>
      </c>
      <c r="E171" s="14">
        <v>282</v>
      </c>
      <c r="F171" s="1" t="s">
        <v>35</v>
      </c>
      <c r="G171" s="1"/>
      <c r="H171" s="1"/>
      <c r="I171" s="1"/>
      <c r="J171" s="1">
        <v>1</v>
      </c>
      <c r="K171" s="1">
        <f>((M171-I171)/2)+I171</f>
        <v>0</v>
      </c>
      <c r="L171" s="1"/>
      <c r="M171" s="1"/>
      <c r="N171" s="1">
        <f>(343/E171)/2</f>
        <v>0.60815602836879434</v>
      </c>
      <c r="O171" s="1">
        <f>M171-I171</f>
        <v>0</v>
      </c>
      <c r="P171" s="1">
        <v>343</v>
      </c>
      <c r="Q171" s="1"/>
      <c r="R171" s="1"/>
      <c r="S171" s="1"/>
      <c r="T171" s="1"/>
      <c r="U171" s="1"/>
      <c r="V171" s="1"/>
      <c r="W171" s="1"/>
      <c r="X171" s="5"/>
    </row>
    <row r="172" spans="1:24" x14ac:dyDescent="0.3">
      <c r="A172" s="53"/>
      <c r="B172" s="46"/>
      <c r="C172" s="47"/>
      <c r="D172" s="20" t="s">
        <v>2</v>
      </c>
      <c r="E172" s="16">
        <v>315</v>
      </c>
      <c r="F172" s="1">
        <v>1</v>
      </c>
      <c r="G172" s="1">
        <v>-5</v>
      </c>
      <c r="H172" s="1">
        <v>-38</v>
      </c>
      <c r="I172" s="1">
        <v>258</v>
      </c>
      <c r="J172" s="1">
        <v>1</v>
      </c>
      <c r="K172" s="1">
        <v>530</v>
      </c>
      <c r="L172" s="1">
        <v>-36.5</v>
      </c>
      <c r="M172" s="1">
        <v>806</v>
      </c>
      <c r="N172" s="1">
        <f>(343/E172)/2</f>
        <v>0.5444444444444444</v>
      </c>
      <c r="O172" s="1">
        <f>M172-I172</f>
        <v>548</v>
      </c>
      <c r="P172" s="1">
        <v>343</v>
      </c>
      <c r="Q172" s="1"/>
      <c r="R172" s="1">
        <f>J172/H172</f>
        <v>-2.6315789473684209E-2</v>
      </c>
      <c r="S172" s="1">
        <f t="shared" ref="S172:S208" si="153">ABS((R172-1)/(R172+1))</f>
        <v>1.0540540540540542</v>
      </c>
      <c r="T172" s="1">
        <f t="shared" ref="T172:T235" si="154">4/(R172+(1/R172)+2)</f>
        <v>-0.11102994886778671</v>
      </c>
      <c r="U172" s="1">
        <f t="shared" ref="U172:U235" si="155">1-ABS(S172)^2</f>
        <v>-0.11102994886778705</v>
      </c>
      <c r="V172" s="1"/>
      <c r="W172" s="1"/>
      <c r="X172" s="5"/>
    </row>
    <row r="173" spans="1:24" ht="15" thickBot="1" x14ac:dyDescent="0.35">
      <c r="A173" s="53"/>
      <c r="B173" s="48"/>
      <c r="C173" s="49"/>
      <c r="D173" s="21" t="s">
        <v>3</v>
      </c>
      <c r="E173" s="18">
        <v>355</v>
      </c>
      <c r="F173" s="1">
        <v>1</v>
      </c>
      <c r="G173" s="1"/>
      <c r="H173" s="1"/>
      <c r="I173" s="1"/>
      <c r="J173" s="1">
        <v>1</v>
      </c>
      <c r="K173" s="1">
        <f>((M173-I173)/2)+I173</f>
        <v>0</v>
      </c>
      <c r="L173" s="1"/>
      <c r="M173" s="1"/>
      <c r="N173" s="1">
        <f>(343/E173)/2</f>
        <v>0.4830985915492958</v>
      </c>
      <c r="O173" s="1">
        <f>M173-I173</f>
        <v>0</v>
      </c>
      <c r="P173" s="1">
        <v>343</v>
      </c>
      <c r="Q173" s="1"/>
      <c r="R173" s="1"/>
      <c r="S173" s="1"/>
      <c r="T173" s="1"/>
      <c r="U173" s="1"/>
      <c r="V173" s="1"/>
      <c r="W173" s="1"/>
      <c r="X173" s="5"/>
    </row>
    <row r="174" spans="1:24" x14ac:dyDescent="0.3">
      <c r="A174" s="53"/>
      <c r="B174" s="50" t="s">
        <v>1</v>
      </c>
      <c r="C174" s="51">
        <v>355</v>
      </c>
      <c r="D174" s="19" t="s">
        <v>1</v>
      </c>
      <c r="E174" s="14">
        <v>355</v>
      </c>
      <c r="F174" s="1" t="s">
        <v>35</v>
      </c>
      <c r="G174" s="1"/>
      <c r="H174" s="1"/>
      <c r="I174" s="1"/>
      <c r="J174" s="1">
        <v>1</v>
      </c>
      <c r="K174" s="1">
        <f>((M174-I174)/2)+I174</f>
        <v>0</v>
      </c>
      <c r="L174" s="1"/>
      <c r="M174" s="1"/>
      <c r="N174" s="1">
        <f>(343/E174)/2</f>
        <v>0.4830985915492958</v>
      </c>
      <c r="O174" s="1">
        <f>M174-I174</f>
        <v>0</v>
      </c>
      <c r="P174" s="1">
        <v>343</v>
      </c>
      <c r="Q174" s="1"/>
      <c r="R174" s="1"/>
      <c r="S174" s="1"/>
      <c r="T174" s="1"/>
      <c r="U174" s="1"/>
      <c r="V174" s="1"/>
      <c r="W174" s="1"/>
      <c r="X174" s="5"/>
    </row>
    <row r="175" spans="1:24" x14ac:dyDescent="0.3">
      <c r="A175" s="53"/>
      <c r="B175" s="46"/>
      <c r="C175" s="47"/>
      <c r="D175" s="20" t="s">
        <v>2</v>
      </c>
      <c r="E175" s="16">
        <v>400</v>
      </c>
      <c r="F175" s="1">
        <v>1</v>
      </c>
      <c r="G175" s="1">
        <v>-5</v>
      </c>
      <c r="H175" s="1">
        <v>-40.5</v>
      </c>
      <c r="I175" s="1">
        <v>199</v>
      </c>
      <c r="J175" s="1">
        <v>1</v>
      </c>
      <c r="K175" s="1">
        <v>410</v>
      </c>
      <c r="L175" s="1">
        <v>-37</v>
      </c>
      <c r="M175" s="1">
        <v>629</v>
      </c>
      <c r="N175" s="1">
        <f>(343/E175)/2</f>
        <v>0.42875000000000002</v>
      </c>
      <c r="O175" s="1">
        <f>M175-I175</f>
        <v>430</v>
      </c>
      <c r="P175" s="1">
        <v>343</v>
      </c>
      <c r="Q175" s="1"/>
      <c r="R175" s="1">
        <f>J175/H175</f>
        <v>-2.4691358024691357E-2</v>
      </c>
      <c r="S175" s="1">
        <f t="shared" ref="S175" si="156">ABS((R175-1)/(R175+1))</f>
        <v>1.0506329113924051</v>
      </c>
      <c r="T175" s="1">
        <f t="shared" ref="T175:T238" si="157">4/(R175+(1/R175)+2)</f>
        <v>-0.10382951450088128</v>
      </c>
      <c r="U175" s="1">
        <f t="shared" ref="U175:U238" si="158">1-ABS(S175)^2</f>
        <v>-0.1038295145008814</v>
      </c>
      <c r="V175" s="1"/>
      <c r="W175" s="1"/>
      <c r="X175" s="5"/>
    </row>
    <row r="176" spans="1:24" ht="15" thickBot="1" x14ac:dyDescent="0.35">
      <c r="A176" s="53"/>
      <c r="B176" s="46"/>
      <c r="C176" s="47"/>
      <c r="D176" s="21" t="s">
        <v>3</v>
      </c>
      <c r="E176" s="18">
        <v>447</v>
      </c>
      <c r="F176" s="1">
        <v>1</v>
      </c>
      <c r="G176" s="1"/>
      <c r="H176" s="1"/>
      <c r="I176" s="1"/>
      <c r="J176" s="1">
        <v>1</v>
      </c>
      <c r="K176" s="1">
        <f>((M176-I176)/2)+I176</f>
        <v>0</v>
      </c>
      <c r="L176" s="1"/>
      <c r="M176" s="1"/>
      <c r="N176" s="1">
        <f>(343/E176)/2</f>
        <v>0.38366890380313201</v>
      </c>
      <c r="O176" s="1">
        <f>M176-I176</f>
        <v>0</v>
      </c>
      <c r="P176" s="1">
        <v>343</v>
      </c>
      <c r="Q176" s="1"/>
      <c r="R176" s="1"/>
      <c r="S176" s="1"/>
      <c r="T176" s="1"/>
      <c r="U176" s="1"/>
      <c r="V176" s="1"/>
      <c r="W176" s="1"/>
      <c r="X176" s="5"/>
    </row>
    <row r="177" spans="1:24" x14ac:dyDescent="0.3">
      <c r="A177" s="53"/>
      <c r="B177" s="46" t="s">
        <v>2</v>
      </c>
      <c r="C177" s="47">
        <v>500</v>
      </c>
      <c r="D177" s="19" t="s">
        <v>1</v>
      </c>
      <c r="E177" s="14">
        <v>447</v>
      </c>
      <c r="F177" s="1" t="s">
        <v>34</v>
      </c>
      <c r="G177" s="1"/>
      <c r="H177" s="1"/>
      <c r="I177" s="1"/>
      <c r="J177" s="1">
        <v>1</v>
      </c>
      <c r="K177" s="1">
        <f>((M177-I177)/2)+I177</f>
        <v>0</v>
      </c>
      <c r="L177" s="1"/>
      <c r="M177" s="1"/>
      <c r="N177" s="1">
        <f>(343/E177)/2</f>
        <v>0.38366890380313201</v>
      </c>
      <c r="O177" s="1">
        <f>M177-I177</f>
        <v>0</v>
      </c>
      <c r="P177" s="1">
        <v>343</v>
      </c>
      <c r="Q177" s="1"/>
      <c r="R177" s="1"/>
      <c r="S177" s="1"/>
      <c r="T177" s="1"/>
      <c r="U177" s="1"/>
      <c r="V177" s="1"/>
      <c r="W177" s="1"/>
      <c r="X177" s="5"/>
    </row>
    <row r="178" spans="1:24" x14ac:dyDescent="0.3">
      <c r="A178" s="53"/>
      <c r="B178" s="46"/>
      <c r="C178" s="47"/>
      <c r="D178" s="20" t="s">
        <v>2</v>
      </c>
      <c r="E178" s="16">
        <v>500</v>
      </c>
      <c r="F178" s="1">
        <v>1</v>
      </c>
      <c r="G178" s="1">
        <v>-5</v>
      </c>
      <c r="H178" s="1">
        <v>-36.5</v>
      </c>
      <c r="I178" s="1">
        <v>156</v>
      </c>
      <c r="J178" s="1">
        <v>1</v>
      </c>
      <c r="K178" s="1">
        <f>((M178-I178)/2)+I178</f>
        <v>329</v>
      </c>
      <c r="L178" s="1">
        <v>-34</v>
      </c>
      <c r="M178" s="1">
        <v>502</v>
      </c>
      <c r="N178" s="1">
        <f>(343/E178)/2</f>
        <v>0.34300000000000003</v>
      </c>
      <c r="O178" s="1">
        <f>M178-I178</f>
        <v>346</v>
      </c>
      <c r="P178" s="1">
        <v>343</v>
      </c>
      <c r="Q178" s="1"/>
      <c r="R178" s="1">
        <f>J178/H178</f>
        <v>-2.7397260273972601E-2</v>
      </c>
      <c r="S178" s="1">
        <f t="shared" ref="S178" si="159">ABS((R178-1)/(R178+1))</f>
        <v>1.0563380281690142</v>
      </c>
      <c r="T178" s="1">
        <f t="shared" ref="T178:T241" si="160">4/(R178+(1/R178)+2)</f>
        <v>-0.1158500297560008</v>
      </c>
      <c r="U178" s="1">
        <f t="shared" ref="U178:U241" si="161">1-ABS(S178)^2</f>
        <v>-0.11585002975600101</v>
      </c>
      <c r="V178" s="1"/>
      <c r="W178" s="1"/>
      <c r="X178" s="5"/>
    </row>
    <row r="179" spans="1:24" ht="15" thickBot="1" x14ac:dyDescent="0.35">
      <c r="A179" s="53"/>
      <c r="B179" s="46"/>
      <c r="C179" s="47"/>
      <c r="D179" s="21" t="s">
        <v>3</v>
      </c>
      <c r="E179" s="18">
        <v>562</v>
      </c>
      <c r="F179" s="1">
        <v>1</v>
      </c>
      <c r="G179" s="1"/>
      <c r="H179" s="1"/>
      <c r="I179" s="1"/>
      <c r="J179" s="1">
        <v>1</v>
      </c>
      <c r="K179" s="1">
        <f>((M179-I179)/2)+I179</f>
        <v>0</v>
      </c>
      <c r="L179" s="1"/>
      <c r="M179" s="1"/>
      <c r="N179" s="1">
        <f>(343/E179)/2</f>
        <v>0.30516014234875444</v>
      </c>
      <c r="O179" s="1">
        <f>M179-I179</f>
        <v>0</v>
      </c>
      <c r="P179" s="1">
        <v>343</v>
      </c>
      <c r="Q179" s="1"/>
      <c r="R179" s="1"/>
      <c r="S179" s="1"/>
      <c r="T179" s="1"/>
      <c r="U179" s="1"/>
      <c r="V179" s="1"/>
      <c r="W179" s="1"/>
      <c r="X179" s="5"/>
    </row>
    <row r="180" spans="1:24" x14ac:dyDescent="0.3">
      <c r="A180" s="53"/>
      <c r="B180" s="46" t="s">
        <v>3</v>
      </c>
      <c r="C180" s="47">
        <v>710</v>
      </c>
      <c r="D180" s="19" t="s">
        <v>1</v>
      </c>
      <c r="E180" s="14">
        <v>562</v>
      </c>
      <c r="F180" s="1" t="s">
        <v>35</v>
      </c>
      <c r="G180" s="1"/>
      <c r="H180" s="1"/>
      <c r="I180" s="1"/>
      <c r="J180" s="1">
        <v>1</v>
      </c>
      <c r="K180" s="1">
        <f>((M180-I180)/2)+I180</f>
        <v>0</v>
      </c>
      <c r="L180" s="1"/>
      <c r="M180" s="1"/>
      <c r="N180" s="1">
        <f>(343/E180)/2</f>
        <v>0.30516014234875444</v>
      </c>
      <c r="O180" s="1">
        <f>M180-I180</f>
        <v>0</v>
      </c>
      <c r="P180" s="1">
        <v>343</v>
      </c>
      <c r="Q180" s="1"/>
      <c r="R180" s="1"/>
      <c r="S180" s="1"/>
      <c r="T180" s="1"/>
      <c r="U180" s="1"/>
      <c r="V180" s="1"/>
      <c r="W180" s="1"/>
      <c r="X180" s="5"/>
    </row>
    <row r="181" spans="1:24" x14ac:dyDescent="0.3">
      <c r="A181" s="53"/>
      <c r="B181" s="46"/>
      <c r="C181" s="47"/>
      <c r="D181" s="20" t="s">
        <v>2</v>
      </c>
      <c r="E181" s="16">
        <v>630</v>
      </c>
      <c r="F181" s="1">
        <v>1</v>
      </c>
      <c r="G181" s="1">
        <v>-5</v>
      </c>
      <c r="H181" s="1">
        <v>-35.5</v>
      </c>
      <c r="I181" s="1">
        <v>121</v>
      </c>
      <c r="J181" s="1">
        <v>1</v>
      </c>
      <c r="K181" s="1">
        <f>((M181-I181)/2)+I181</f>
        <v>258</v>
      </c>
      <c r="L181" s="1">
        <v>-33.5</v>
      </c>
      <c r="M181" s="1">
        <v>395</v>
      </c>
      <c r="N181" s="1">
        <f>(343/E181)/2</f>
        <v>0.2722222222222222</v>
      </c>
      <c r="O181" s="1">
        <f>M181-I181</f>
        <v>274</v>
      </c>
      <c r="P181" s="1">
        <v>343</v>
      </c>
      <c r="Q181" s="1"/>
      <c r="R181" s="1">
        <f>J181/H181</f>
        <v>-2.8169014084507043E-2</v>
      </c>
      <c r="S181" s="1">
        <f t="shared" ref="S181" si="162">ABS((R181-1)/(R181+1))</f>
        <v>1.0579710144927534</v>
      </c>
      <c r="T181" s="1">
        <f t="shared" ref="T181:T244" si="163">4/(R181+(1/R181)+2)</f>
        <v>-0.1193026675068263</v>
      </c>
      <c r="U181" s="1">
        <f t="shared" ref="U181:U244" si="164">1-ABS(S181)^2</f>
        <v>-0.11930266750682583</v>
      </c>
      <c r="V181" s="1"/>
      <c r="W181" s="1"/>
      <c r="X181" s="5"/>
    </row>
    <row r="182" spans="1:24" ht="15" thickBot="1" x14ac:dyDescent="0.35">
      <c r="A182" s="53"/>
      <c r="B182" s="48"/>
      <c r="C182" s="49"/>
      <c r="D182" s="21" t="s">
        <v>3</v>
      </c>
      <c r="E182" s="18">
        <v>708</v>
      </c>
      <c r="F182" s="1">
        <v>1</v>
      </c>
      <c r="G182" s="1"/>
      <c r="H182" s="1"/>
      <c r="I182" s="1"/>
      <c r="J182" s="1">
        <v>1</v>
      </c>
      <c r="K182" s="1">
        <f>((M182-I182)/2)+I182</f>
        <v>0</v>
      </c>
      <c r="L182" s="1"/>
      <c r="M182" s="1"/>
      <c r="N182" s="1">
        <f>(343/E182)/2</f>
        <v>0.2422316384180791</v>
      </c>
      <c r="O182" s="1">
        <f>M182-I182</f>
        <v>0</v>
      </c>
      <c r="P182" s="1">
        <v>343</v>
      </c>
      <c r="Q182" s="1"/>
      <c r="R182" s="1"/>
      <c r="S182" s="1"/>
      <c r="T182" s="1"/>
      <c r="U182" s="1"/>
      <c r="V182" s="1"/>
      <c r="W182" s="1"/>
      <c r="X182" s="5"/>
    </row>
    <row r="183" spans="1:24" x14ac:dyDescent="0.3">
      <c r="A183" s="53"/>
      <c r="B183" s="50" t="s">
        <v>1</v>
      </c>
      <c r="C183" s="51">
        <v>710</v>
      </c>
      <c r="D183" s="19" t="s">
        <v>1</v>
      </c>
      <c r="E183" s="14">
        <v>708</v>
      </c>
      <c r="F183" s="1" t="s">
        <v>34</v>
      </c>
      <c r="G183" s="1"/>
      <c r="H183" s="1"/>
      <c r="I183" s="1"/>
      <c r="J183" s="1">
        <v>1</v>
      </c>
      <c r="K183" s="1">
        <f>((M183-I183)/2)+I183</f>
        <v>0</v>
      </c>
      <c r="L183" s="1"/>
      <c r="M183" s="1"/>
      <c r="N183" s="1">
        <f>(343/E183)/2</f>
        <v>0.2422316384180791</v>
      </c>
      <c r="O183" s="1">
        <f>M183-I183</f>
        <v>0</v>
      </c>
      <c r="P183" s="1">
        <v>343</v>
      </c>
      <c r="Q183" s="1"/>
      <c r="R183" s="1"/>
      <c r="S183" s="1"/>
      <c r="T183" s="1"/>
      <c r="U183" s="1"/>
      <c r="V183" s="1"/>
      <c r="W183" s="1"/>
      <c r="X183" s="5"/>
    </row>
    <row r="184" spans="1:24" x14ac:dyDescent="0.3">
      <c r="A184" s="53"/>
      <c r="B184" s="46"/>
      <c r="C184" s="47"/>
      <c r="D184" s="20" t="s">
        <v>2</v>
      </c>
      <c r="E184" s="16">
        <v>800</v>
      </c>
      <c r="F184" s="1">
        <v>1</v>
      </c>
      <c r="G184" s="1">
        <v>-5</v>
      </c>
      <c r="H184" s="1">
        <v>-31.5</v>
      </c>
      <c r="I184" s="1">
        <v>91</v>
      </c>
      <c r="J184" s="1">
        <v>1</v>
      </c>
      <c r="K184" s="1">
        <f>((M184-I184)/2)+I184</f>
        <v>199.5</v>
      </c>
      <c r="L184" s="1">
        <v>-30</v>
      </c>
      <c r="M184" s="1">
        <v>308</v>
      </c>
      <c r="N184" s="1">
        <f>(343/E184)/2</f>
        <v>0.21437500000000001</v>
      </c>
      <c r="O184" s="1">
        <f>M184-I184</f>
        <v>217</v>
      </c>
      <c r="P184" s="1">
        <v>343</v>
      </c>
      <c r="Q184" s="1"/>
      <c r="R184" s="1">
        <f>J184/H184</f>
        <v>-3.1746031746031744E-2</v>
      </c>
      <c r="S184" s="1">
        <f t="shared" ref="S184" si="165">ABS((R184-1)/(R184+1))</f>
        <v>1.0655737704918031</v>
      </c>
      <c r="T184" s="1">
        <f t="shared" ref="T184:T247" si="166">4/(R184+(1/R184)+2)</f>
        <v>-0.13544746036011826</v>
      </c>
      <c r="U184" s="1">
        <f t="shared" ref="U184:U247" si="167">1-ABS(S184)^2</f>
        <v>-0.1354474603601179</v>
      </c>
      <c r="V184" s="1"/>
      <c r="W184" s="1"/>
      <c r="X184" s="5"/>
    </row>
    <row r="185" spans="1:24" ht="15" thickBot="1" x14ac:dyDescent="0.35">
      <c r="A185" s="53"/>
      <c r="B185" s="46"/>
      <c r="C185" s="47"/>
      <c r="D185" s="21" t="s">
        <v>3</v>
      </c>
      <c r="E185" s="18">
        <v>891</v>
      </c>
      <c r="F185" s="1">
        <v>1</v>
      </c>
      <c r="G185" s="1"/>
      <c r="H185" s="1"/>
      <c r="I185" s="1"/>
      <c r="J185" s="1">
        <v>1</v>
      </c>
      <c r="K185" s="1">
        <f>((M185-I185)/2)+I185</f>
        <v>0</v>
      </c>
      <c r="L185" s="1"/>
      <c r="M185" s="1"/>
      <c r="N185" s="1">
        <f>(343/E185)/2</f>
        <v>0.19248035914702583</v>
      </c>
      <c r="O185" s="1">
        <f>M185-I185</f>
        <v>0</v>
      </c>
      <c r="P185" s="1">
        <v>343</v>
      </c>
      <c r="Q185" s="1"/>
      <c r="R185" s="1"/>
      <c r="S185" s="1"/>
      <c r="T185" s="1"/>
      <c r="U185" s="1"/>
      <c r="V185" s="1"/>
      <c r="W185" s="1"/>
      <c r="X185" s="5"/>
    </row>
    <row r="186" spans="1:24" x14ac:dyDescent="0.3">
      <c r="A186" s="53"/>
      <c r="B186" s="46" t="s">
        <v>2</v>
      </c>
      <c r="C186" s="47">
        <v>1000</v>
      </c>
      <c r="D186" s="19" t="s">
        <v>1</v>
      </c>
      <c r="E186" s="14">
        <v>891</v>
      </c>
      <c r="F186" s="1" t="s">
        <v>35</v>
      </c>
      <c r="G186" s="1"/>
      <c r="H186" s="1"/>
      <c r="I186" s="1"/>
      <c r="J186" s="1">
        <v>1</v>
      </c>
      <c r="K186" s="1">
        <f>((M186-I186)/2)+I186</f>
        <v>0</v>
      </c>
      <c r="L186" s="1"/>
      <c r="M186" s="1"/>
      <c r="N186" s="1">
        <f>(343/E186)/2</f>
        <v>0.19248035914702583</v>
      </c>
      <c r="O186" s="1">
        <f>M186-I186</f>
        <v>0</v>
      </c>
      <c r="P186" s="1">
        <v>343</v>
      </c>
      <c r="Q186" s="1"/>
      <c r="R186" s="1"/>
      <c r="S186" s="1"/>
      <c r="T186" s="1"/>
      <c r="U186" s="1"/>
      <c r="V186" s="1"/>
      <c r="W186" s="1"/>
      <c r="X186" s="5"/>
    </row>
    <row r="187" spans="1:24" x14ac:dyDescent="0.3">
      <c r="A187" s="53"/>
      <c r="B187" s="46"/>
      <c r="C187" s="47"/>
      <c r="D187" s="20" t="s">
        <v>2</v>
      </c>
      <c r="E187" s="16">
        <v>1000</v>
      </c>
      <c r="F187" s="1">
        <v>1</v>
      </c>
      <c r="G187" s="1">
        <v>-5</v>
      </c>
      <c r="H187" s="1">
        <v>-29.5</v>
      </c>
      <c r="I187" s="1">
        <v>70</v>
      </c>
      <c r="J187" s="1">
        <v>1</v>
      </c>
      <c r="K187" s="1">
        <f>((M187-I187)/2)+I187</f>
        <v>156.5</v>
      </c>
      <c r="L187" s="1">
        <v>-28.5</v>
      </c>
      <c r="M187" s="1">
        <v>243</v>
      </c>
      <c r="N187" s="1">
        <f>(343/E187)/2</f>
        <v>0.17150000000000001</v>
      </c>
      <c r="O187" s="1">
        <f>M187-I187</f>
        <v>173</v>
      </c>
      <c r="P187" s="1">
        <v>343</v>
      </c>
      <c r="Q187" s="1"/>
      <c r="R187" s="1">
        <f>J187/H187</f>
        <v>-3.3898305084745763E-2</v>
      </c>
      <c r="S187" s="1">
        <f t="shared" si="132"/>
        <v>1.0701754385964912</v>
      </c>
      <c r="T187" s="1">
        <f t="shared" ref="T187:T250" si="168">4/(R187+(1/R187)+2)</f>
        <v>-0.14527546937519237</v>
      </c>
      <c r="U187" s="1">
        <f t="shared" ref="U187:U250" si="169">1-ABS(S187)^2</f>
        <v>-0.14527546937519231</v>
      </c>
      <c r="V187" s="1"/>
      <c r="W187" s="1"/>
      <c r="X187" s="5"/>
    </row>
    <row r="188" spans="1:24" ht="15" thickBot="1" x14ac:dyDescent="0.35">
      <c r="A188" s="53"/>
      <c r="B188" s="46"/>
      <c r="C188" s="47"/>
      <c r="D188" s="21" t="s">
        <v>3</v>
      </c>
      <c r="E188" s="18">
        <v>1122</v>
      </c>
      <c r="F188" s="1">
        <v>1</v>
      </c>
      <c r="G188" s="1"/>
      <c r="H188" s="1"/>
      <c r="I188" s="1"/>
      <c r="J188" s="1">
        <v>1</v>
      </c>
      <c r="K188" s="1">
        <f>((M188-I188)/2)+I188</f>
        <v>0</v>
      </c>
      <c r="L188" s="1"/>
      <c r="M188" s="1"/>
      <c r="N188" s="1">
        <f>(343/E188)/2</f>
        <v>0.15285204991087345</v>
      </c>
      <c r="O188" s="1">
        <f>M188-I188</f>
        <v>0</v>
      </c>
      <c r="P188" s="1">
        <v>343</v>
      </c>
      <c r="Q188" s="1"/>
      <c r="R188" s="1"/>
      <c r="S188" s="1"/>
      <c r="T188" s="1"/>
      <c r="U188" s="1"/>
      <c r="V188" s="1"/>
      <c r="W188" s="1"/>
      <c r="X188" s="5"/>
    </row>
    <row r="189" spans="1:24" x14ac:dyDescent="0.3">
      <c r="A189" s="53"/>
      <c r="B189" s="46" t="s">
        <v>3</v>
      </c>
      <c r="C189" s="47">
        <v>1420</v>
      </c>
      <c r="D189" s="13" t="s">
        <v>1</v>
      </c>
      <c r="E189" s="14">
        <v>1122</v>
      </c>
      <c r="F189" s="1" t="s">
        <v>35</v>
      </c>
      <c r="G189" s="1"/>
      <c r="H189" s="1"/>
      <c r="I189" s="1"/>
      <c r="J189" s="1">
        <v>1</v>
      </c>
      <c r="K189" s="1">
        <f>((M189-I189)/2)+I189</f>
        <v>0</v>
      </c>
      <c r="L189" s="1"/>
      <c r="M189" s="1"/>
      <c r="N189" s="1">
        <f>(343/E189)/2</f>
        <v>0.15285204991087345</v>
      </c>
      <c r="O189" s="1">
        <f>M189-I189</f>
        <v>0</v>
      </c>
      <c r="P189" s="1">
        <v>343</v>
      </c>
      <c r="Q189" s="1"/>
      <c r="R189" s="1"/>
      <c r="S189" s="1"/>
      <c r="T189" s="1"/>
      <c r="U189" s="1"/>
      <c r="V189" s="1"/>
      <c r="W189" s="1"/>
      <c r="X189" s="5"/>
    </row>
    <row r="190" spans="1:24" x14ac:dyDescent="0.3">
      <c r="A190" s="53"/>
      <c r="B190" s="46"/>
      <c r="C190" s="47"/>
      <c r="D190" s="15" t="s">
        <v>2</v>
      </c>
      <c r="E190" s="16">
        <v>1250</v>
      </c>
      <c r="F190" s="1">
        <v>-5</v>
      </c>
      <c r="G190" s="1">
        <v>-5</v>
      </c>
      <c r="H190" s="1">
        <v>-26</v>
      </c>
      <c r="I190" s="1">
        <v>53</v>
      </c>
      <c r="J190" s="1">
        <v>1</v>
      </c>
      <c r="K190" s="1">
        <f>((M190-I190)/2)+I190</f>
        <v>122</v>
      </c>
      <c r="L190" s="1">
        <v>-26</v>
      </c>
      <c r="M190" s="1">
        <v>191</v>
      </c>
      <c r="N190" s="1">
        <f>(343/E190)/2</f>
        <v>0.13719999999999999</v>
      </c>
      <c r="O190" s="1">
        <f>M190-I190</f>
        <v>138</v>
      </c>
      <c r="P190" s="1">
        <v>343</v>
      </c>
      <c r="Q190" s="1"/>
      <c r="R190" s="1">
        <f>J190/H190</f>
        <v>-3.8461538461538464E-2</v>
      </c>
      <c r="S190" s="1">
        <f t="shared" si="135"/>
        <v>1.08</v>
      </c>
      <c r="T190" s="1">
        <f t="shared" ref="T190:T253" si="170">4/(R190+(1/R190)+2)</f>
        <v>-0.16639999999999999</v>
      </c>
      <c r="U190" s="1">
        <f t="shared" ref="U190:U253" si="171">1-ABS(S190)^2</f>
        <v>-0.1664000000000001</v>
      </c>
      <c r="V190" s="1"/>
      <c r="W190" s="1"/>
      <c r="X190" s="5"/>
    </row>
    <row r="191" spans="1:24" ht="15" thickBot="1" x14ac:dyDescent="0.35">
      <c r="A191" s="54"/>
      <c r="B191" s="48"/>
      <c r="C191" s="49"/>
      <c r="D191" s="17" t="s">
        <v>3</v>
      </c>
      <c r="E191" s="18">
        <v>1413</v>
      </c>
      <c r="F191" s="1">
        <v>1</v>
      </c>
      <c r="G191" s="24"/>
      <c r="H191" s="24"/>
      <c r="I191" s="24"/>
      <c r="J191" s="1">
        <v>1</v>
      </c>
      <c r="K191" s="1">
        <f>((M191-I191)/2)+I191</f>
        <v>0</v>
      </c>
      <c r="L191" s="24"/>
      <c r="M191" s="24"/>
      <c r="N191" s="24">
        <f>(343/E191)/2</f>
        <v>0.1213729653220099</v>
      </c>
      <c r="O191" s="24">
        <f>M191-I191</f>
        <v>0</v>
      </c>
      <c r="P191" s="1">
        <v>343</v>
      </c>
      <c r="Q191" s="24"/>
      <c r="R191" s="1"/>
      <c r="S191" s="1"/>
      <c r="T191" s="1"/>
      <c r="U191" s="1"/>
      <c r="V191" s="24"/>
      <c r="W191" s="24"/>
      <c r="X191" s="7"/>
    </row>
    <row r="192" spans="1:24" x14ac:dyDescent="0.3">
      <c r="A192" s="52" t="s">
        <v>28</v>
      </c>
      <c r="B192" s="50" t="s">
        <v>1</v>
      </c>
      <c r="C192" s="51">
        <v>11</v>
      </c>
      <c r="D192" s="13" t="s">
        <v>1</v>
      </c>
      <c r="E192" s="14">
        <v>11.2</v>
      </c>
      <c r="F192" s="1">
        <v>1</v>
      </c>
      <c r="G192" s="23"/>
      <c r="H192" s="11"/>
      <c r="I192" s="23"/>
      <c r="J192" s="1">
        <v>1</v>
      </c>
      <c r="K192" s="1">
        <f>((M192-I192)/2)+I192</f>
        <v>0</v>
      </c>
      <c r="L192" s="23"/>
      <c r="M192" s="23"/>
      <c r="N192" s="23">
        <f>(343/E192)/2</f>
        <v>15.312500000000002</v>
      </c>
      <c r="O192" s="23">
        <f>M192-I192</f>
        <v>0</v>
      </c>
      <c r="P192" s="1">
        <v>343</v>
      </c>
      <c r="Q192" s="23"/>
      <c r="R192" s="1"/>
      <c r="S192" s="1"/>
      <c r="T192" s="1"/>
      <c r="U192" s="1"/>
      <c r="V192" s="23"/>
      <c r="W192" s="23"/>
      <c r="X192" s="4"/>
    </row>
    <row r="193" spans="1:24" x14ac:dyDescent="0.3">
      <c r="A193" s="53"/>
      <c r="B193" s="46"/>
      <c r="C193" s="47"/>
      <c r="D193" s="15" t="s">
        <v>2</v>
      </c>
      <c r="E193" s="16">
        <v>12.5</v>
      </c>
      <c r="F193" s="1">
        <v>1</v>
      </c>
      <c r="G193" s="1"/>
      <c r="H193" s="2"/>
      <c r="I193" s="1"/>
      <c r="J193" s="1">
        <v>1</v>
      </c>
      <c r="K193" s="1">
        <f>((M193-I193)/2)+I193</f>
        <v>0</v>
      </c>
      <c r="L193" s="1"/>
      <c r="M193" s="1"/>
      <c r="N193" s="1">
        <f>(343/E193)/2</f>
        <v>13.72</v>
      </c>
      <c r="O193" s="1">
        <f>M193-I193</f>
        <v>0</v>
      </c>
      <c r="P193" s="1">
        <v>343</v>
      </c>
      <c r="Q193" s="1"/>
      <c r="R193" s="1" t="e">
        <f>J193/H193</f>
        <v>#DIV/0!</v>
      </c>
      <c r="S193" s="1" t="e">
        <f t="shared" si="138"/>
        <v>#DIV/0!</v>
      </c>
      <c r="T193" s="1" t="e">
        <f t="shared" ref="T193:T256" si="172">4/(R193+(1/R193)+2)</f>
        <v>#DIV/0!</v>
      </c>
      <c r="U193" s="1" t="e">
        <f t="shared" ref="U193:U256" si="173">1-ABS(S193)^2</f>
        <v>#DIV/0!</v>
      </c>
      <c r="V193" s="1"/>
      <c r="W193" s="1"/>
      <c r="X193" s="5"/>
    </row>
    <row r="194" spans="1:24" ht="15" thickBot="1" x14ac:dyDescent="0.35">
      <c r="A194" s="53"/>
      <c r="B194" s="46"/>
      <c r="C194" s="47"/>
      <c r="D194" s="17" t="s">
        <v>3</v>
      </c>
      <c r="E194" s="18">
        <v>14.1</v>
      </c>
      <c r="F194" s="1">
        <v>1</v>
      </c>
      <c r="G194" s="1"/>
      <c r="H194" s="2"/>
      <c r="I194" s="1"/>
      <c r="J194" s="1">
        <v>1</v>
      </c>
      <c r="K194" s="1">
        <f>((M194-I194)/2)+I194</f>
        <v>0</v>
      </c>
      <c r="L194" s="1"/>
      <c r="M194" s="1"/>
      <c r="N194" s="1">
        <f>(343/E194)/2</f>
        <v>12.163120567375886</v>
      </c>
      <c r="O194" s="1">
        <f>M194-I194</f>
        <v>0</v>
      </c>
      <c r="P194" s="1">
        <v>343</v>
      </c>
      <c r="Q194" s="1"/>
      <c r="R194" s="1"/>
      <c r="S194" s="1"/>
      <c r="T194" s="1"/>
      <c r="U194" s="1"/>
      <c r="V194" s="1"/>
      <c r="W194" s="1"/>
      <c r="X194" s="5"/>
    </row>
    <row r="195" spans="1:24" x14ac:dyDescent="0.3">
      <c r="A195" s="53"/>
      <c r="B195" s="46" t="s">
        <v>2</v>
      </c>
      <c r="C195" s="47">
        <v>16</v>
      </c>
      <c r="D195" s="13" t="s">
        <v>1</v>
      </c>
      <c r="E195" s="14">
        <v>14.1</v>
      </c>
      <c r="F195" s="1">
        <v>1</v>
      </c>
      <c r="G195" s="1"/>
      <c r="H195" s="1"/>
      <c r="I195" s="1"/>
      <c r="J195" s="1">
        <v>1</v>
      </c>
      <c r="K195" s="1">
        <f>((M195-I195)/2)+I195</f>
        <v>0</v>
      </c>
      <c r="L195" s="1"/>
      <c r="M195" s="1"/>
      <c r="N195" s="1">
        <f>(343/E195)/2</f>
        <v>12.163120567375886</v>
      </c>
      <c r="O195" s="1">
        <f>M195-I195</f>
        <v>0</v>
      </c>
      <c r="P195" s="1">
        <v>343</v>
      </c>
      <c r="Q195" s="1"/>
      <c r="R195" s="1"/>
      <c r="S195" s="1"/>
      <c r="T195" s="1"/>
      <c r="U195" s="1"/>
      <c r="V195" s="1"/>
      <c r="W195" s="1"/>
      <c r="X195" s="5"/>
    </row>
    <row r="196" spans="1:24" x14ac:dyDescent="0.3">
      <c r="A196" s="53"/>
      <c r="B196" s="46"/>
      <c r="C196" s="47"/>
      <c r="D196" s="15" t="s">
        <v>2</v>
      </c>
      <c r="E196" s="16">
        <v>16</v>
      </c>
      <c r="F196" s="1">
        <v>1</v>
      </c>
      <c r="G196" s="1"/>
      <c r="H196" s="1"/>
      <c r="I196" s="1"/>
      <c r="J196" s="1">
        <v>1</v>
      </c>
      <c r="K196" s="1">
        <f>((M196-I196)/2)+I196</f>
        <v>0</v>
      </c>
      <c r="L196" s="1"/>
      <c r="M196" s="1"/>
      <c r="N196" s="1">
        <f>(343/E196)/2</f>
        <v>10.71875</v>
      </c>
      <c r="O196" s="1">
        <f>M196-I196</f>
        <v>0</v>
      </c>
      <c r="P196" s="1">
        <v>343</v>
      </c>
      <c r="Q196" s="1"/>
      <c r="R196" s="1" t="e">
        <f>J196/H196</f>
        <v>#DIV/0!</v>
      </c>
      <c r="S196" s="1" t="e">
        <f t="shared" si="141"/>
        <v>#DIV/0!</v>
      </c>
      <c r="T196" s="1" t="e">
        <f t="shared" ref="T196:T259" si="174">4/(R196+(1/R196)+2)</f>
        <v>#DIV/0!</v>
      </c>
      <c r="U196" s="1" t="e">
        <f t="shared" ref="U196:U259" si="175">1-ABS(S196)^2</f>
        <v>#DIV/0!</v>
      </c>
      <c r="V196" s="1"/>
      <c r="W196" s="1"/>
      <c r="X196" s="5"/>
    </row>
    <row r="197" spans="1:24" ht="15" thickBot="1" x14ac:dyDescent="0.35">
      <c r="A197" s="53"/>
      <c r="B197" s="46"/>
      <c r="C197" s="47"/>
      <c r="D197" s="17" t="s">
        <v>3</v>
      </c>
      <c r="E197" s="18">
        <v>17.8</v>
      </c>
      <c r="F197" s="1">
        <v>1</v>
      </c>
      <c r="G197" s="1"/>
      <c r="H197" s="1"/>
      <c r="I197" s="1"/>
      <c r="J197" s="1">
        <v>1</v>
      </c>
      <c r="K197" s="1">
        <f>((M197-I197)/2)+I197</f>
        <v>0</v>
      </c>
      <c r="L197" s="1"/>
      <c r="M197" s="1"/>
      <c r="N197" s="1">
        <f>(343/E197)/2</f>
        <v>9.6348314606741567</v>
      </c>
      <c r="O197" s="1">
        <f>M197-I197</f>
        <v>0</v>
      </c>
      <c r="P197" s="1">
        <v>343</v>
      </c>
      <c r="Q197" s="1"/>
      <c r="R197" s="1"/>
      <c r="S197" s="1"/>
      <c r="T197" s="1"/>
      <c r="U197" s="1"/>
      <c r="V197" s="1"/>
      <c r="W197" s="1"/>
      <c r="X197" s="5"/>
    </row>
    <row r="198" spans="1:24" x14ac:dyDescent="0.3">
      <c r="A198" s="53"/>
      <c r="B198" s="46" t="s">
        <v>3</v>
      </c>
      <c r="C198" s="47">
        <v>22</v>
      </c>
      <c r="D198" s="13" t="s">
        <v>1</v>
      </c>
      <c r="E198" s="14">
        <v>17.8</v>
      </c>
      <c r="F198" s="1">
        <v>1</v>
      </c>
      <c r="G198" s="1"/>
      <c r="H198" s="1"/>
      <c r="I198" s="1"/>
      <c r="J198" s="1">
        <v>1</v>
      </c>
      <c r="K198" s="1">
        <f>((M198-I198)/2)+I198</f>
        <v>0</v>
      </c>
      <c r="L198" s="1"/>
      <c r="M198" s="1"/>
      <c r="N198" s="1">
        <f>(343/E198)/2</f>
        <v>9.6348314606741567</v>
      </c>
      <c r="O198" s="1">
        <f>M198-I198</f>
        <v>0</v>
      </c>
      <c r="P198" s="1">
        <v>343</v>
      </c>
      <c r="Q198" s="1"/>
      <c r="R198" s="1"/>
      <c r="S198" s="1"/>
      <c r="T198" s="1"/>
      <c r="U198" s="1"/>
      <c r="V198" s="1"/>
      <c r="W198" s="1"/>
      <c r="X198" s="5"/>
    </row>
    <row r="199" spans="1:24" x14ac:dyDescent="0.3">
      <c r="A199" s="53"/>
      <c r="B199" s="46"/>
      <c r="C199" s="47"/>
      <c r="D199" s="15" t="s">
        <v>2</v>
      </c>
      <c r="E199" s="16">
        <v>20</v>
      </c>
      <c r="F199" s="1">
        <v>1</v>
      </c>
      <c r="G199" s="1"/>
      <c r="H199" s="1"/>
      <c r="I199" s="1"/>
      <c r="J199" s="1">
        <v>1</v>
      </c>
      <c r="K199" s="1">
        <f>((M199-I199)/2)+I199</f>
        <v>0</v>
      </c>
      <c r="L199" s="1"/>
      <c r="M199" s="1"/>
      <c r="N199" s="1">
        <f>(343/E199)/2</f>
        <v>8.5749999999999993</v>
      </c>
      <c r="O199" s="1">
        <f>M199-I199</f>
        <v>0</v>
      </c>
      <c r="P199" s="1">
        <v>343</v>
      </c>
      <c r="Q199" s="1"/>
      <c r="R199" s="1" t="e">
        <f>J199/H199</f>
        <v>#DIV/0!</v>
      </c>
      <c r="S199" s="1" t="e">
        <f t="shared" si="144"/>
        <v>#DIV/0!</v>
      </c>
      <c r="T199" s="1" t="e">
        <f t="shared" ref="T199:T262" si="176">4/(R199+(1/R199)+2)</f>
        <v>#DIV/0!</v>
      </c>
      <c r="U199" s="1" t="e">
        <f t="shared" ref="U199:U262" si="177">1-ABS(S199)^2</f>
        <v>#DIV/0!</v>
      </c>
      <c r="V199" s="1"/>
      <c r="W199" s="1"/>
      <c r="X199" s="5"/>
    </row>
    <row r="200" spans="1:24" ht="15" thickBot="1" x14ac:dyDescent="0.35">
      <c r="A200" s="53"/>
      <c r="B200" s="48"/>
      <c r="C200" s="49"/>
      <c r="D200" s="17" t="s">
        <v>3</v>
      </c>
      <c r="E200" s="18">
        <v>22.4</v>
      </c>
      <c r="F200" s="1">
        <v>1</v>
      </c>
      <c r="G200" s="1"/>
      <c r="H200" s="1"/>
      <c r="I200" s="1"/>
      <c r="J200" s="1">
        <v>1</v>
      </c>
      <c r="K200" s="1">
        <f>((M200-I200)/2)+I200</f>
        <v>0</v>
      </c>
      <c r="L200" s="1"/>
      <c r="M200" s="1"/>
      <c r="N200" s="1">
        <f>(343/E200)/2</f>
        <v>7.6562500000000009</v>
      </c>
      <c r="O200" s="1">
        <f>M200-I200</f>
        <v>0</v>
      </c>
      <c r="P200" s="1">
        <v>343</v>
      </c>
      <c r="Q200" s="1"/>
      <c r="R200" s="1"/>
      <c r="S200" s="1"/>
      <c r="T200" s="1"/>
      <c r="U200" s="1"/>
      <c r="V200" s="1"/>
      <c r="W200" s="1"/>
      <c r="X200" s="5"/>
    </row>
    <row r="201" spans="1:24" x14ac:dyDescent="0.3">
      <c r="A201" s="53"/>
      <c r="B201" s="50" t="s">
        <v>1</v>
      </c>
      <c r="C201" s="51">
        <v>22</v>
      </c>
      <c r="D201" s="19" t="s">
        <v>1</v>
      </c>
      <c r="E201" s="14">
        <v>22.4</v>
      </c>
      <c r="F201" s="1">
        <v>1</v>
      </c>
      <c r="G201" s="1"/>
      <c r="H201" s="1"/>
      <c r="I201" s="1"/>
      <c r="J201" s="1">
        <v>1</v>
      </c>
      <c r="K201" s="1">
        <f>((M201-I201)/2)+I201</f>
        <v>0</v>
      </c>
      <c r="L201" s="1"/>
      <c r="M201" s="1"/>
      <c r="N201" s="1">
        <f>(343/E201)/2</f>
        <v>7.6562500000000009</v>
      </c>
      <c r="O201" s="1">
        <f>M201-I201</f>
        <v>0</v>
      </c>
      <c r="P201" s="1">
        <v>343</v>
      </c>
      <c r="Q201" s="1"/>
      <c r="R201" s="1"/>
      <c r="S201" s="1"/>
      <c r="T201" s="1"/>
      <c r="U201" s="1"/>
      <c r="V201" s="1"/>
      <c r="W201" s="1"/>
      <c r="X201" s="5"/>
    </row>
    <row r="202" spans="1:24" x14ac:dyDescent="0.3">
      <c r="A202" s="53"/>
      <c r="B202" s="46"/>
      <c r="C202" s="47"/>
      <c r="D202" s="20" t="s">
        <v>2</v>
      </c>
      <c r="E202" s="16">
        <v>25</v>
      </c>
      <c r="F202" s="1">
        <v>1</v>
      </c>
      <c r="G202" s="1"/>
      <c r="H202" s="1"/>
      <c r="I202" s="1"/>
      <c r="J202" s="1">
        <v>1</v>
      </c>
      <c r="K202" s="1">
        <f>((M202-I202)/2)+I202</f>
        <v>0</v>
      </c>
      <c r="L202" s="1"/>
      <c r="M202" s="1"/>
      <c r="N202" s="1">
        <f>(343/E202)/2</f>
        <v>6.86</v>
      </c>
      <c r="O202" s="1">
        <f>M202-I202</f>
        <v>0</v>
      </c>
      <c r="P202" s="1">
        <v>343</v>
      </c>
      <c r="Q202" s="1"/>
      <c r="R202" s="1" t="e">
        <f>J202/H202</f>
        <v>#DIV/0!</v>
      </c>
      <c r="S202" s="1" t="e">
        <f t="shared" si="147"/>
        <v>#DIV/0!</v>
      </c>
      <c r="T202" s="1" t="e">
        <f t="shared" ref="T202:T265" si="178">4/(R202+(1/R202)+2)</f>
        <v>#DIV/0!</v>
      </c>
      <c r="U202" s="1" t="e">
        <f t="shared" ref="U202:U265" si="179">1-ABS(S202)^2</f>
        <v>#DIV/0!</v>
      </c>
      <c r="V202" s="1"/>
      <c r="W202" s="1"/>
      <c r="X202" s="5"/>
    </row>
    <row r="203" spans="1:24" ht="15" thickBot="1" x14ac:dyDescent="0.35">
      <c r="A203" s="53"/>
      <c r="B203" s="46"/>
      <c r="C203" s="47"/>
      <c r="D203" s="21" t="s">
        <v>3</v>
      </c>
      <c r="E203" s="18">
        <v>28.2</v>
      </c>
      <c r="F203" s="1">
        <v>1</v>
      </c>
      <c r="G203" s="1"/>
      <c r="H203" s="1"/>
      <c r="I203" s="1"/>
      <c r="J203" s="1">
        <v>1</v>
      </c>
      <c r="K203" s="1">
        <f>((M203-I203)/2)+I203</f>
        <v>0</v>
      </c>
      <c r="L203" s="1"/>
      <c r="M203" s="1"/>
      <c r="N203" s="1">
        <f>(343/E203)/2</f>
        <v>6.081560283687943</v>
      </c>
      <c r="O203" s="1">
        <f>M203-I203</f>
        <v>0</v>
      </c>
      <c r="P203" s="1">
        <v>343</v>
      </c>
      <c r="Q203" s="1"/>
      <c r="R203" s="1"/>
      <c r="S203" s="1"/>
      <c r="T203" s="1"/>
      <c r="U203" s="1"/>
      <c r="V203" s="1"/>
      <c r="W203" s="1"/>
      <c r="X203" s="5"/>
    </row>
    <row r="204" spans="1:24" x14ac:dyDescent="0.3">
      <c r="A204" s="53"/>
      <c r="B204" s="46" t="s">
        <v>2</v>
      </c>
      <c r="C204" s="47">
        <v>31.5</v>
      </c>
      <c r="D204" s="19" t="s">
        <v>1</v>
      </c>
      <c r="E204" s="14">
        <v>28.2</v>
      </c>
      <c r="F204" s="1">
        <v>1</v>
      </c>
      <c r="G204" s="1"/>
      <c r="H204" s="1"/>
      <c r="I204" s="1"/>
      <c r="J204" s="1">
        <v>1</v>
      </c>
      <c r="K204" s="1">
        <f>((M204-I204)/2)+I204</f>
        <v>0</v>
      </c>
      <c r="L204" s="1"/>
      <c r="M204" s="1"/>
      <c r="N204" s="1">
        <f>(343/E204)/2</f>
        <v>6.081560283687943</v>
      </c>
      <c r="O204" s="1">
        <f>M204-I204</f>
        <v>0</v>
      </c>
      <c r="P204" s="1">
        <v>343</v>
      </c>
      <c r="Q204" s="1"/>
      <c r="R204" s="1"/>
      <c r="S204" s="1"/>
      <c r="T204" s="1"/>
      <c r="U204" s="1"/>
      <c r="V204" s="1"/>
      <c r="W204" s="1"/>
      <c r="X204" s="5"/>
    </row>
    <row r="205" spans="1:24" x14ac:dyDescent="0.3">
      <c r="A205" s="53"/>
      <c r="B205" s="46"/>
      <c r="C205" s="47"/>
      <c r="D205" s="20" t="s">
        <v>2</v>
      </c>
      <c r="E205" s="16">
        <v>31.5</v>
      </c>
      <c r="F205" s="1">
        <v>1</v>
      </c>
      <c r="G205" s="1"/>
      <c r="H205" s="1"/>
      <c r="I205" s="1"/>
      <c r="J205" s="1">
        <v>1</v>
      </c>
      <c r="K205" s="1">
        <f>((M205-I205)/2)+I205</f>
        <v>0</v>
      </c>
      <c r="L205" s="1"/>
      <c r="M205" s="1"/>
      <c r="N205" s="1">
        <f>(343/E205)/2</f>
        <v>5.4444444444444446</v>
      </c>
      <c r="O205" s="1">
        <f>M205-I205</f>
        <v>0</v>
      </c>
      <c r="P205" s="1">
        <v>343</v>
      </c>
      <c r="Q205" s="1"/>
      <c r="R205" s="1" t="e">
        <f>J205/H205</f>
        <v>#DIV/0!</v>
      </c>
      <c r="S205" s="1" t="e">
        <f t="shared" si="150"/>
        <v>#DIV/0!</v>
      </c>
      <c r="T205" s="1" t="e">
        <f t="shared" ref="T205:T268" si="180">4/(R205+(1/R205)+2)</f>
        <v>#DIV/0!</v>
      </c>
      <c r="U205" s="1" t="e">
        <f t="shared" ref="U205:U268" si="181">1-ABS(S205)^2</f>
        <v>#DIV/0!</v>
      </c>
      <c r="V205" s="1"/>
      <c r="W205" s="1"/>
      <c r="X205" s="5"/>
    </row>
    <row r="206" spans="1:24" ht="15" thickBot="1" x14ac:dyDescent="0.35">
      <c r="A206" s="53"/>
      <c r="B206" s="46"/>
      <c r="C206" s="47"/>
      <c r="D206" s="21" t="s">
        <v>3</v>
      </c>
      <c r="E206" s="18">
        <v>35.5</v>
      </c>
      <c r="F206" s="1">
        <v>1</v>
      </c>
      <c r="G206" s="1"/>
      <c r="H206" s="1"/>
      <c r="I206" s="1"/>
      <c r="J206" s="1">
        <v>1</v>
      </c>
      <c r="K206" s="1">
        <f>((M206-I206)/2)+I206</f>
        <v>0</v>
      </c>
      <c r="L206" s="1"/>
      <c r="M206" s="1"/>
      <c r="N206" s="1">
        <f>(343/E206)/2</f>
        <v>4.830985915492958</v>
      </c>
      <c r="O206" s="1">
        <f>M206-I206</f>
        <v>0</v>
      </c>
      <c r="P206" s="1">
        <v>343</v>
      </c>
      <c r="Q206" s="1"/>
      <c r="R206" s="1"/>
      <c r="S206" s="1"/>
      <c r="T206" s="1"/>
      <c r="U206" s="1"/>
      <c r="V206" s="1"/>
      <c r="W206" s="1"/>
      <c r="X206" s="5"/>
    </row>
    <row r="207" spans="1:24" x14ac:dyDescent="0.3">
      <c r="A207" s="53"/>
      <c r="B207" s="46" t="s">
        <v>3</v>
      </c>
      <c r="C207" s="47">
        <v>44</v>
      </c>
      <c r="D207" s="19" t="s">
        <v>1</v>
      </c>
      <c r="E207" s="14">
        <v>35.5</v>
      </c>
      <c r="F207" s="1">
        <v>1</v>
      </c>
      <c r="G207" s="1"/>
      <c r="H207" s="1"/>
      <c r="I207" s="1"/>
      <c r="J207" s="1">
        <v>1</v>
      </c>
      <c r="K207" s="1">
        <f>((M207-I207)/2)+I207</f>
        <v>0</v>
      </c>
      <c r="L207" s="1"/>
      <c r="M207" s="1"/>
      <c r="N207" s="1">
        <f>(343/E207)/2</f>
        <v>4.830985915492958</v>
      </c>
      <c r="O207" s="1">
        <f>M207-I207</f>
        <v>0</v>
      </c>
      <c r="P207" s="1">
        <v>343</v>
      </c>
      <c r="Q207" s="1"/>
      <c r="R207" s="1"/>
      <c r="S207" s="1"/>
      <c r="T207" s="1"/>
      <c r="U207" s="1"/>
      <c r="V207" s="1"/>
      <c r="W207" s="1"/>
      <c r="X207" s="5"/>
    </row>
    <row r="208" spans="1:24" x14ac:dyDescent="0.3">
      <c r="A208" s="53"/>
      <c r="B208" s="46"/>
      <c r="C208" s="47"/>
      <c r="D208" s="20" t="s">
        <v>2</v>
      </c>
      <c r="E208" s="16">
        <v>40</v>
      </c>
      <c r="F208" s="1">
        <v>1</v>
      </c>
      <c r="G208" s="1"/>
      <c r="H208" s="1"/>
      <c r="I208" s="1"/>
      <c r="J208" s="1">
        <v>1</v>
      </c>
      <c r="K208" s="1">
        <f>((M208-I208)/2)+I208</f>
        <v>0</v>
      </c>
      <c r="L208" s="1"/>
      <c r="M208" s="1"/>
      <c r="N208" s="1">
        <f>(343/E208)/2</f>
        <v>4.2874999999999996</v>
      </c>
      <c r="O208" s="1">
        <f>M208-I208</f>
        <v>0</v>
      </c>
      <c r="P208" s="1">
        <v>343</v>
      </c>
      <c r="Q208" s="1"/>
      <c r="R208" s="1" t="e">
        <f>J208/H208</f>
        <v>#DIV/0!</v>
      </c>
      <c r="S208" s="1" t="e">
        <f t="shared" si="153"/>
        <v>#DIV/0!</v>
      </c>
      <c r="T208" s="1" t="e">
        <f t="shared" ref="T208:T271" si="182">4/(R208+(1/R208)+2)</f>
        <v>#DIV/0!</v>
      </c>
      <c r="U208" s="1" t="e">
        <f t="shared" ref="U208:U271" si="183">1-ABS(S208)^2</f>
        <v>#DIV/0!</v>
      </c>
      <c r="V208" s="1"/>
      <c r="W208" s="1"/>
      <c r="X208" s="5"/>
    </row>
    <row r="209" spans="1:24" ht="15" thickBot="1" x14ac:dyDescent="0.35">
      <c r="A209" s="53"/>
      <c r="B209" s="48"/>
      <c r="C209" s="49"/>
      <c r="D209" s="21" t="s">
        <v>3</v>
      </c>
      <c r="E209" s="18">
        <v>44.7</v>
      </c>
      <c r="F209" s="1">
        <v>1</v>
      </c>
      <c r="G209" s="1"/>
      <c r="H209" s="1"/>
      <c r="I209" s="1"/>
      <c r="J209" s="1">
        <v>1</v>
      </c>
      <c r="K209" s="1">
        <f>((M209-I209)/2)+I209</f>
        <v>0</v>
      </c>
      <c r="L209" s="1"/>
      <c r="M209" s="1"/>
      <c r="N209" s="1">
        <f>(343/E209)/2</f>
        <v>3.8366890380313197</v>
      </c>
      <c r="O209" s="1">
        <f>M209-I209</f>
        <v>0</v>
      </c>
      <c r="P209" s="1">
        <v>343</v>
      </c>
      <c r="Q209" s="1"/>
      <c r="R209" s="1"/>
      <c r="S209" s="1"/>
      <c r="T209" s="1"/>
      <c r="U209" s="1"/>
      <c r="V209" s="1"/>
      <c r="W209" s="1"/>
      <c r="X209" s="5"/>
    </row>
    <row r="210" spans="1:24" x14ac:dyDescent="0.3">
      <c r="A210" s="53"/>
      <c r="B210" s="50" t="s">
        <v>1</v>
      </c>
      <c r="C210" s="51">
        <v>44</v>
      </c>
      <c r="D210" s="19" t="s">
        <v>1</v>
      </c>
      <c r="E210" s="14">
        <v>44.7</v>
      </c>
      <c r="F210" s="1">
        <v>1</v>
      </c>
      <c r="G210" s="1"/>
      <c r="H210" s="1"/>
      <c r="I210" s="1"/>
      <c r="J210" s="1">
        <v>1</v>
      </c>
      <c r="K210" s="1">
        <f>((M210-I210)/2)+I210</f>
        <v>0</v>
      </c>
      <c r="L210" s="1"/>
      <c r="M210" s="1"/>
      <c r="N210" s="1">
        <f>(343/E210)/2</f>
        <v>3.8366890380313197</v>
      </c>
      <c r="O210" s="1">
        <f>M210-I210</f>
        <v>0</v>
      </c>
      <c r="P210" s="1">
        <v>343</v>
      </c>
      <c r="Q210" s="1"/>
      <c r="R210" s="1"/>
      <c r="S210" s="1"/>
      <c r="T210" s="1"/>
      <c r="U210" s="1"/>
      <c r="V210" s="1"/>
      <c r="W210" s="1"/>
      <c r="X210" s="5"/>
    </row>
    <row r="211" spans="1:24" x14ac:dyDescent="0.3">
      <c r="A211" s="53"/>
      <c r="B211" s="46"/>
      <c r="C211" s="47"/>
      <c r="D211" s="20" t="s">
        <v>2</v>
      </c>
      <c r="E211" s="16">
        <v>50</v>
      </c>
      <c r="F211" s="1">
        <v>1</v>
      </c>
      <c r="G211" s="1"/>
      <c r="H211" s="1"/>
      <c r="I211" s="1"/>
      <c r="J211" s="1">
        <v>1</v>
      </c>
      <c r="K211" s="1">
        <f>((M211-I211)/2)+I211</f>
        <v>0</v>
      </c>
      <c r="L211" s="1"/>
      <c r="M211" s="1"/>
      <c r="N211" s="1">
        <f>(343/E211)/2</f>
        <v>3.43</v>
      </c>
      <c r="O211" s="1">
        <f>M211-I211</f>
        <v>0</v>
      </c>
      <c r="P211" s="1">
        <v>343</v>
      </c>
      <c r="Q211" s="1"/>
      <c r="R211" s="1" t="e">
        <f>J211/H211</f>
        <v>#DIV/0!</v>
      </c>
      <c r="S211" s="1" t="e">
        <f t="shared" ref="S211" si="184">ABS((R211-1)/(R211+1))</f>
        <v>#DIV/0!</v>
      </c>
      <c r="T211" s="1" t="e">
        <f t="shared" ref="T211:T274" si="185">4/(R211+(1/R211)+2)</f>
        <v>#DIV/0!</v>
      </c>
      <c r="U211" s="1" t="e">
        <f t="shared" ref="U211:U274" si="186">1-ABS(S211)^2</f>
        <v>#DIV/0!</v>
      </c>
      <c r="V211" s="1"/>
      <c r="W211" s="1"/>
      <c r="X211" s="5"/>
    </row>
    <row r="212" spans="1:24" ht="15" thickBot="1" x14ac:dyDescent="0.35">
      <c r="A212" s="53"/>
      <c r="B212" s="46"/>
      <c r="C212" s="47"/>
      <c r="D212" s="21" t="s">
        <v>3</v>
      </c>
      <c r="E212" s="18">
        <v>56.2</v>
      </c>
      <c r="F212" s="1">
        <v>1</v>
      </c>
      <c r="G212" s="1"/>
      <c r="H212" s="1"/>
      <c r="I212" s="1"/>
      <c r="J212" s="1">
        <v>1</v>
      </c>
      <c r="K212" s="1">
        <f>((M212-I212)/2)+I212</f>
        <v>0</v>
      </c>
      <c r="L212" s="1"/>
      <c r="M212" s="1"/>
      <c r="N212" s="1">
        <f>(343/E212)/2</f>
        <v>3.0516014234875444</v>
      </c>
      <c r="O212" s="1">
        <f>M212-I212</f>
        <v>0</v>
      </c>
      <c r="P212" s="1">
        <v>343</v>
      </c>
      <c r="Q212" s="1"/>
      <c r="R212" s="1"/>
      <c r="S212" s="1"/>
      <c r="T212" s="1"/>
      <c r="U212" s="1"/>
      <c r="V212" s="1"/>
      <c r="W212" s="1"/>
      <c r="X212" s="5"/>
    </row>
    <row r="213" spans="1:24" x14ac:dyDescent="0.3">
      <c r="A213" s="53"/>
      <c r="B213" s="46" t="s">
        <v>2</v>
      </c>
      <c r="C213" s="47">
        <v>63</v>
      </c>
      <c r="D213" s="19" t="s">
        <v>1</v>
      </c>
      <c r="E213" s="14">
        <v>56.2</v>
      </c>
      <c r="F213" s="1">
        <v>1</v>
      </c>
      <c r="G213" s="1"/>
      <c r="H213" s="1"/>
      <c r="I213" s="1"/>
      <c r="J213" s="1">
        <v>1</v>
      </c>
      <c r="K213" s="1">
        <f>((M213-I213)/2)+I213</f>
        <v>0</v>
      </c>
      <c r="L213" s="1"/>
      <c r="M213" s="1"/>
      <c r="N213" s="1">
        <f>(343/E213)/2</f>
        <v>3.0516014234875444</v>
      </c>
      <c r="O213" s="1">
        <f>M213-I213</f>
        <v>0</v>
      </c>
      <c r="P213" s="1">
        <v>343</v>
      </c>
      <c r="Q213" s="1"/>
      <c r="R213" s="1"/>
      <c r="S213" s="1"/>
      <c r="T213" s="1"/>
      <c r="U213" s="1"/>
      <c r="V213" s="1"/>
      <c r="W213" s="1"/>
      <c r="X213" s="5"/>
    </row>
    <row r="214" spans="1:24" x14ac:dyDescent="0.3">
      <c r="A214" s="53"/>
      <c r="B214" s="46"/>
      <c r="C214" s="47"/>
      <c r="D214" s="20" t="s">
        <v>2</v>
      </c>
      <c r="E214" s="16">
        <v>63</v>
      </c>
      <c r="F214" s="1">
        <v>1</v>
      </c>
      <c r="G214" s="1"/>
      <c r="H214" s="1"/>
      <c r="I214" s="1"/>
      <c r="J214" s="1">
        <v>1</v>
      </c>
      <c r="K214" s="1">
        <f>((M214-I214)/2)+I214</f>
        <v>0</v>
      </c>
      <c r="L214" s="1"/>
      <c r="M214" s="1"/>
      <c r="N214" s="1">
        <f>(343/E214)/2</f>
        <v>2.7222222222222223</v>
      </c>
      <c r="O214" s="1">
        <f>M214-I214</f>
        <v>0</v>
      </c>
      <c r="P214" s="1">
        <v>343</v>
      </c>
      <c r="Q214" s="1"/>
      <c r="R214" s="1" t="e">
        <f>J214/H214</f>
        <v>#DIV/0!</v>
      </c>
      <c r="S214" s="1" t="e">
        <f t="shared" ref="S214" si="187">ABS((R214-1)/(R214+1))</f>
        <v>#DIV/0!</v>
      </c>
      <c r="T214" s="1" t="e">
        <f t="shared" ref="T214:T277" si="188">4/(R214+(1/R214)+2)</f>
        <v>#DIV/0!</v>
      </c>
      <c r="U214" s="1" t="e">
        <f t="shared" ref="U214:U277" si="189">1-ABS(S214)^2</f>
        <v>#DIV/0!</v>
      </c>
      <c r="V214" s="1"/>
      <c r="W214" s="1"/>
      <c r="X214" s="5"/>
    </row>
    <row r="215" spans="1:24" ht="15" thickBot="1" x14ac:dyDescent="0.35">
      <c r="A215" s="53"/>
      <c r="B215" s="46"/>
      <c r="C215" s="47"/>
      <c r="D215" s="21" t="s">
        <v>3</v>
      </c>
      <c r="E215" s="18">
        <v>70.8</v>
      </c>
      <c r="F215" s="1">
        <v>1</v>
      </c>
      <c r="G215" s="1"/>
      <c r="H215" s="1"/>
      <c r="I215" s="1"/>
      <c r="J215" s="1">
        <v>1</v>
      </c>
      <c r="K215" s="1">
        <f>((M215-I215)/2)+I215</f>
        <v>0</v>
      </c>
      <c r="L215" s="1"/>
      <c r="M215" s="1"/>
      <c r="N215" s="1">
        <f>(343/E215)/2</f>
        <v>2.4223163841807911</v>
      </c>
      <c r="O215" s="1">
        <f>M215-I215</f>
        <v>0</v>
      </c>
      <c r="P215" s="1">
        <v>343</v>
      </c>
      <c r="Q215" s="1"/>
      <c r="R215" s="1"/>
      <c r="S215" s="1"/>
      <c r="T215" s="1"/>
      <c r="U215" s="1"/>
      <c r="V215" s="1"/>
      <c r="W215" s="1"/>
      <c r="X215" s="5"/>
    </row>
    <row r="216" spans="1:24" x14ac:dyDescent="0.3">
      <c r="A216" s="53"/>
      <c r="B216" s="46" t="s">
        <v>3</v>
      </c>
      <c r="C216" s="47">
        <v>88</v>
      </c>
      <c r="D216" s="19" t="s">
        <v>1</v>
      </c>
      <c r="E216" s="14">
        <v>70.8</v>
      </c>
      <c r="F216" s="1">
        <v>1</v>
      </c>
      <c r="G216" s="1"/>
      <c r="H216" s="1"/>
      <c r="I216" s="1"/>
      <c r="J216" s="1">
        <v>1</v>
      </c>
      <c r="K216" s="1">
        <f>((M216-I216)/2)+I216</f>
        <v>0</v>
      </c>
      <c r="L216" s="1"/>
      <c r="M216" s="1"/>
      <c r="N216" s="1">
        <f>(343/E216)/2</f>
        <v>2.4223163841807911</v>
      </c>
      <c r="O216" s="1">
        <f>M216-I216</f>
        <v>0</v>
      </c>
      <c r="P216" s="1">
        <v>343</v>
      </c>
      <c r="Q216" s="1"/>
      <c r="R216" s="1"/>
      <c r="S216" s="1"/>
      <c r="T216" s="1"/>
      <c r="U216" s="1"/>
      <c r="V216" s="1"/>
      <c r="W216" s="1"/>
      <c r="X216" s="5"/>
    </row>
    <row r="217" spans="1:24" x14ac:dyDescent="0.3">
      <c r="A217" s="53"/>
      <c r="B217" s="46"/>
      <c r="C217" s="47"/>
      <c r="D217" s="20" t="s">
        <v>2</v>
      </c>
      <c r="E217" s="16">
        <v>80</v>
      </c>
      <c r="F217" s="1">
        <v>1</v>
      </c>
      <c r="G217" s="1"/>
      <c r="H217" s="1"/>
      <c r="I217" s="1"/>
      <c r="J217" s="1">
        <v>1</v>
      </c>
      <c r="K217" s="1">
        <f>((M217-I217)/2)+I217</f>
        <v>0</v>
      </c>
      <c r="L217" s="1"/>
      <c r="M217" s="1"/>
      <c r="N217" s="1">
        <f>(343/E217)/2</f>
        <v>2.1437499999999998</v>
      </c>
      <c r="O217" s="1">
        <f>M217-I217</f>
        <v>0</v>
      </c>
      <c r="P217" s="1">
        <v>343</v>
      </c>
      <c r="Q217" s="1"/>
      <c r="R217" s="1" t="e">
        <f>J217/H217</f>
        <v>#DIV/0!</v>
      </c>
      <c r="S217" s="1" t="e">
        <f t="shared" ref="S217" si="190">ABS((R217-1)/(R217+1))</f>
        <v>#DIV/0!</v>
      </c>
      <c r="T217" s="1" t="e">
        <f t="shared" ref="T217:T280" si="191">4/(R217+(1/R217)+2)</f>
        <v>#DIV/0!</v>
      </c>
      <c r="U217" s="1" t="e">
        <f t="shared" ref="U217:U280" si="192">1-ABS(S217)^2</f>
        <v>#DIV/0!</v>
      </c>
      <c r="V217" s="1"/>
      <c r="W217" s="1"/>
      <c r="X217" s="5"/>
    </row>
    <row r="218" spans="1:24" ht="15" thickBot="1" x14ac:dyDescent="0.35">
      <c r="A218" s="53"/>
      <c r="B218" s="48"/>
      <c r="C218" s="49"/>
      <c r="D218" s="21" t="s">
        <v>3</v>
      </c>
      <c r="E218" s="18">
        <v>89.1</v>
      </c>
      <c r="F218" s="1">
        <v>1</v>
      </c>
      <c r="G218" s="1"/>
      <c r="H218" s="1"/>
      <c r="I218" s="1"/>
      <c r="J218" s="1">
        <v>1</v>
      </c>
      <c r="K218" s="1">
        <f>((M218-I218)/2)+I218</f>
        <v>0</v>
      </c>
      <c r="L218" s="1"/>
      <c r="M218" s="1"/>
      <c r="N218" s="1">
        <f>(343/E218)/2</f>
        <v>1.9248035914702584</v>
      </c>
      <c r="O218" s="1">
        <f>M218-I218</f>
        <v>0</v>
      </c>
      <c r="P218" s="1">
        <v>343</v>
      </c>
      <c r="Q218" s="1"/>
      <c r="R218" s="1"/>
      <c r="S218" s="1"/>
      <c r="T218" s="1"/>
      <c r="U218" s="1"/>
      <c r="V218" s="1"/>
      <c r="W218" s="1"/>
      <c r="X218" s="5"/>
    </row>
    <row r="219" spans="1:24" x14ac:dyDescent="0.3">
      <c r="A219" s="53"/>
      <c r="B219" s="50" t="s">
        <v>1</v>
      </c>
      <c r="C219" s="51">
        <v>88</v>
      </c>
      <c r="D219" s="19" t="s">
        <v>1</v>
      </c>
      <c r="E219" s="14">
        <v>89.1</v>
      </c>
      <c r="F219" s="1" t="s">
        <v>39</v>
      </c>
      <c r="G219" s="1"/>
      <c r="H219" s="1"/>
      <c r="I219" s="1"/>
      <c r="J219" s="1">
        <v>1</v>
      </c>
      <c r="K219" s="1">
        <f>((M219-I219)/2)+I219</f>
        <v>0</v>
      </c>
      <c r="L219" s="1"/>
      <c r="M219" s="1"/>
      <c r="N219" s="1">
        <f>(343/E219)/2</f>
        <v>1.9248035914702584</v>
      </c>
      <c r="O219" s="1">
        <f>M219-I219</f>
        <v>0</v>
      </c>
      <c r="P219" s="1">
        <v>343</v>
      </c>
      <c r="Q219" s="1"/>
      <c r="R219" s="1"/>
      <c r="S219" s="1"/>
      <c r="T219" s="1"/>
      <c r="U219" s="1"/>
      <c r="V219" s="1"/>
      <c r="W219" s="1"/>
      <c r="X219" s="5"/>
    </row>
    <row r="220" spans="1:24" x14ac:dyDescent="0.3">
      <c r="A220" s="53"/>
      <c r="B220" s="46"/>
      <c r="C220" s="47"/>
      <c r="D220" s="20" t="s">
        <v>2</v>
      </c>
      <c r="E220" s="16">
        <v>100</v>
      </c>
      <c r="F220" s="1">
        <v>1</v>
      </c>
      <c r="G220" s="1">
        <v>-5</v>
      </c>
      <c r="H220" s="1">
        <v>-75</v>
      </c>
      <c r="I220" s="1">
        <v>819</v>
      </c>
      <c r="J220" s="1">
        <v>1</v>
      </c>
      <c r="K220" s="1">
        <f>((M220-I220)/2)+I220</f>
        <v>1668</v>
      </c>
      <c r="L220" s="1"/>
      <c r="M220" s="1">
        <f>(20+I220)*3</f>
        <v>2517</v>
      </c>
      <c r="N220" s="1">
        <f>(343/E220)/2</f>
        <v>1.7150000000000001</v>
      </c>
      <c r="O220" s="1">
        <f>M220-I220</f>
        <v>1698</v>
      </c>
      <c r="P220" s="1">
        <v>343</v>
      </c>
      <c r="Q220" s="1"/>
      <c r="R220" s="1">
        <f>J220/H220</f>
        <v>-1.3333333333333334E-2</v>
      </c>
      <c r="S220" s="1">
        <f t="shared" ref="S220" si="193">ABS((R220-1)/(R220+1))</f>
        <v>1.0270270270270272</v>
      </c>
      <c r="T220" s="1">
        <f t="shared" ref="T220:T283" si="194">4/(R220+(1/R220)+2)</f>
        <v>-5.4784514243973702E-2</v>
      </c>
      <c r="U220" s="1">
        <f t="shared" ref="U220:U283" si="195">1-ABS(S220)^2</f>
        <v>-5.4784514243974014E-2</v>
      </c>
      <c r="V220" s="1"/>
      <c r="W220" s="1"/>
      <c r="X220" s="5"/>
    </row>
    <row r="221" spans="1:24" ht="15" thickBot="1" x14ac:dyDescent="0.35">
      <c r="A221" s="53"/>
      <c r="B221" s="46"/>
      <c r="C221" s="47"/>
      <c r="D221" s="21" t="s">
        <v>3</v>
      </c>
      <c r="E221" s="18">
        <v>112</v>
      </c>
      <c r="F221" s="1">
        <v>1</v>
      </c>
      <c r="G221" s="1"/>
      <c r="H221" s="1"/>
      <c r="I221" s="1"/>
      <c r="J221" s="1">
        <v>1</v>
      </c>
      <c r="K221" s="1">
        <f>((M221-I221)/2)+I221</f>
        <v>30</v>
      </c>
      <c r="L221" s="1"/>
      <c r="M221" s="1">
        <f>(20+I221)*3</f>
        <v>60</v>
      </c>
      <c r="N221" s="1">
        <f>(343/E221)/2</f>
        <v>1.53125</v>
      </c>
      <c r="O221" s="1">
        <f>M221-I221</f>
        <v>60</v>
      </c>
      <c r="P221" s="1">
        <v>343</v>
      </c>
      <c r="Q221" s="1"/>
      <c r="R221" s="1"/>
      <c r="S221" s="1"/>
      <c r="T221" s="1"/>
      <c r="U221" s="1"/>
      <c r="V221" s="1"/>
      <c r="W221" s="1"/>
      <c r="X221" s="5"/>
    </row>
    <row r="222" spans="1:24" x14ac:dyDescent="0.3">
      <c r="A222" s="53"/>
      <c r="B222" s="46" t="s">
        <v>2</v>
      </c>
      <c r="C222" s="47">
        <v>125</v>
      </c>
      <c r="D222" s="19" t="s">
        <v>1</v>
      </c>
      <c r="E222" s="14">
        <v>112</v>
      </c>
      <c r="F222" s="1" t="s">
        <v>34</v>
      </c>
      <c r="G222" s="1"/>
      <c r="H222" s="1"/>
      <c r="I222" s="1"/>
      <c r="J222" s="1">
        <v>1</v>
      </c>
      <c r="K222" s="1">
        <f>((M222-I222)/2)+I222</f>
        <v>30</v>
      </c>
      <c r="L222" s="1"/>
      <c r="M222" s="1">
        <f>(20+I222)*3</f>
        <v>60</v>
      </c>
      <c r="N222" s="1">
        <f>(343/E222)/2</f>
        <v>1.53125</v>
      </c>
      <c r="O222" s="1">
        <f>M222-I222</f>
        <v>60</v>
      </c>
      <c r="P222" s="1">
        <v>343</v>
      </c>
      <c r="Q222" s="1"/>
      <c r="R222" s="1"/>
      <c r="S222" s="1"/>
      <c r="T222" s="1"/>
      <c r="U222" s="1"/>
      <c r="V222" s="1"/>
      <c r="W222" s="1"/>
      <c r="X222" s="5"/>
    </row>
    <row r="223" spans="1:24" x14ac:dyDescent="0.3">
      <c r="A223" s="53"/>
      <c r="B223" s="46"/>
      <c r="C223" s="47"/>
      <c r="D223" s="20" t="s">
        <v>2</v>
      </c>
      <c r="E223" s="16">
        <v>125</v>
      </c>
      <c r="F223" s="1">
        <v>1</v>
      </c>
      <c r="G223" s="1">
        <v>-5</v>
      </c>
      <c r="H223" s="1">
        <v>-39</v>
      </c>
      <c r="I223" s="1">
        <v>650</v>
      </c>
      <c r="J223" s="1">
        <v>1</v>
      </c>
      <c r="K223" s="1">
        <f>((M223-I223)/2)+I223</f>
        <v>1330</v>
      </c>
      <c r="L223" s="1"/>
      <c r="M223" s="1">
        <f>(20+I223)*3</f>
        <v>2010</v>
      </c>
      <c r="N223" s="1">
        <f>(343/E223)/2</f>
        <v>1.3720000000000001</v>
      </c>
      <c r="O223" s="1">
        <f>M223-I223</f>
        <v>1360</v>
      </c>
      <c r="P223" s="1">
        <v>343</v>
      </c>
      <c r="Q223" s="1"/>
      <c r="R223" s="1">
        <f>J223/H223</f>
        <v>-2.564102564102564E-2</v>
      </c>
      <c r="S223" s="1">
        <f t="shared" ref="S223:S259" si="196">ABS((R223-1)/(R223+1))</f>
        <v>1.0526315789473684</v>
      </c>
      <c r="T223" s="1">
        <f t="shared" ref="T223:T286" si="197">4/(R223+(1/R223)+2)</f>
        <v>-0.10803324099722991</v>
      </c>
      <c r="U223" s="1">
        <f t="shared" ref="U223:U286" si="198">1-ABS(S223)^2</f>
        <v>-0.10803324099722977</v>
      </c>
      <c r="V223" s="1"/>
      <c r="W223" s="1"/>
      <c r="X223" s="5"/>
    </row>
    <row r="224" spans="1:24" ht="15" thickBot="1" x14ac:dyDescent="0.35">
      <c r="A224" s="53"/>
      <c r="B224" s="46"/>
      <c r="C224" s="47"/>
      <c r="D224" s="21" t="s">
        <v>3</v>
      </c>
      <c r="E224" s="18">
        <v>141</v>
      </c>
      <c r="F224" s="1">
        <v>1</v>
      </c>
      <c r="G224" s="1"/>
      <c r="H224" s="1"/>
      <c r="I224" s="1"/>
      <c r="J224" s="1">
        <v>1</v>
      </c>
      <c r="K224" s="1">
        <f>((M224-I224)/2)+I224</f>
        <v>30</v>
      </c>
      <c r="L224" s="1"/>
      <c r="M224" s="1">
        <f>(20+I224)*3</f>
        <v>60</v>
      </c>
      <c r="N224" s="1">
        <f>(343/E224)/2</f>
        <v>1.2163120567375887</v>
      </c>
      <c r="O224" s="1">
        <f>M224-I224</f>
        <v>60</v>
      </c>
      <c r="P224" s="1">
        <v>343</v>
      </c>
      <c r="Q224" s="1"/>
      <c r="R224" s="1"/>
      <c r="S224" s="1"/>
      <c r="T224" s="1"/>
      <c r="U224" s="1"/>
      <c r="V224" s="1"/>
      <c r="W224" s="1"/>
      <c r="X224" s="5"/>
    </row>
    <row r="225" spans="1:24" x14ac:dyDescent="0.3">
      <c r="A225" s="53"/>
      <c r="B225" s="46" t="s">
        <v>3</v>
      </c>
      <c r="C225" s="47">
        <v>177</v>
      </c>
      <c r="D225" s="19" t="s">
        <v>1</v>
      </c>
      <c r="E225" s="14">
        <v>141</v>
      </c>
      <c r="F225" s="1" t="s">
        <v>34</v>
      </c>
      <c r="G225" s="1"/>
      <c r="H225" s="1"/>
      <c r="I225" s="1"/>
      <c r="J225" s="1">
        <v>1</v>
      </c>
      <c r="K225" s="1">
        <f>((M225-I225)/2)+I225</f>
        <v>30</v>
      </c>
      <c r="L225" s="1"/>
      <c r="M225" s="1">
        <f>(20+I225)*3</f>
        <v>60</v>
      </c>
      <c r="N225" s="1">
        <f>(343/E225)/2</f>
        <v>1.2163120567375887</v>
      </c>
      <c r="O225" s="1">
        <f>M225-I225</f>
        <v>60</v>
      </c>
      <c r="P225" s="1">
        <v>343</v>
      </c>
      <c r="Q225" s="1"/>
      <c r="R225" s="1"/>
      <c r="S225" s="1"/>
      <c r="T225" s="1"/>
      <c r="U225" s="1"/>
      <c r="V225" s="1"/>
      <c r="W225" s="1"/>
      <c r="X225" s="5"/>
    </row>
    <row r="226" spans="1:24" x14ac:dyDescent="0.3">
      <c r="A226" s="53"/>
      <c r="B226" s="46"/>
      <c r="C226" s="47"/>
      <c r="D226" s="20" t="s">
        <v>2</v>
      </c>
      <c r="E226" s="16">
        <v>160</v>
      </c>
      <c r="F226" s="1">
        <v>1</v>
      </c>
      <c r="G226" s="1">
        <v>-5</v>
      </c>
      <c r="H226" s="1">
        <v>-35</v>
      </c>
      <c r="I226" s="1">
        <v>498</v>
      </c>
      <c r="J226" s="1">
        <v>1</v>
      </c>
      <c r="K226" s="1">
        <f>((M226-I226)/2)+I226</f>
        <v>1026</v>
      </c>
      <c r="L226" s="1"/>
      <c r="M226" s="1">
        <f>(20+I226)*3</f>
        <v>1554</v>
      </c>
      <c r="N226" s="1">
        <f>(343/E226)/2</f>
        <v>1.0718749999999999</v>
      </c>
      <c r="O226" s="1">
        <f>M226-I226</f>
        <v>1056</v>
      </c>
      <c r="P226" s="1">
        <v>343</v>
      </c>
      <c r="Q226" s="1"/>
      <c r="R226" s="1">
        <f>J226/H226</f>
        <v>-2.8571428571428571E-2</v>
      </c>
      <c r="S226" s="1">
        <f t="shared" ref="S226:S262" si="199">ABS((R226-1)/(R226+1))</f>
        <v>1.0588235294117647</v>
      </c>
      <c r="T226" s="1">
        <f t="shared" ref="T226:T289" si="200">4/(R226+(1/R226)+2)</f>
        <v>-0.12110726643598614</v>
      </c>
      <c r="U226" s="1">
        <f t="shared" ref="U226:U289" si="201">1-ABS(S226)^2</f>
        <v>-0.12110726643598624</v>
      </c>
      <c r="V226" s="1"/>
      <c r="W226" s="1"/>
      <c r="X226" s="5"/>
    </row>
    <row r="227" spans="1:24" ht="15" thickBot="1" x14ac:dyDescent="0.35">
      <c r="A227" s="53"/>
      <c r="B227" s="48"/>
      <c r="C227" s="49"/>
      <c r="D227" s="21" t="s">
        <v>3</v>
      </c>
      <c r="E227" s="18">
        <v>178</v>
      </c>
      <c r="F227" s="1">
        <v>1</v>
      </c>
      <c r="G227" s="1"/>
      <c r="H227" s="1"/>
      <c r="I227" s="1"/>
      <c r="J227" s="1">
        <v>1</v>
      </c>
      <c r="K227" s="1">
        <v>0</v>
      </c>
      <c r="L227" s="1"/>
      <c r="M227" s="1">
        <f>(K227-I227)*2+I227</f>
        <v>0</v>
      </c>
      <c r="N227" s="1">
        <f>(343/E227)/2</f>
        <v>0.9634831460674157</v>
      </c>
      <c r="O227" s="1">
        <f>M227-I227</f>
        <v>0</v>
      </c>
      <c r="P227" s="1">
        <v>343</v>
      </c>
      <c r="Q227" s="1"/>
      <c r="R227" s="1"/>
      <c r="S227" s="1"/>
      <c r="T227" s="1"/>
      <c r="U227" s="1"/>
      <c r="V227" s="1"/>
      <c r="W227" s="1"/>
      <c r="X227" s="5"/>
    </row>
    <row r="228" spans="1:24" x14ac:dyDescent="0.3">
      <c r="A228" s="53"/>
      <c r="B228" s="50" t="s">
        <v>1</v>
      </c>
      <c r="C228" s="51">
        <v>177</v>
      </c>
      <c r="D228" s="19" t="s">
        <v>1</v>
      </c>
      <c r="E228" s="14">
        <v>178</v>
      </c>
      <c r="F228" s="1" t="s">
        <v>34</v>
      </c>
      <c r="G228" s="1"/>
      <c r="H228" s="1"/>
      <c r="I228" s="1"/>
      <c r="J228" s="1">
        <v>1</v>
      </c>
      <c r="K228" s="1">
        <v>0</v>
      </c>
      <c r="L228" s="1"/>
      <c r="M228" s="1">
        <f>(K228-I228)*2+I228</f>
        <v>0</v>
      </c>
      <c r="N228" s="1">
        <f>(343/E228)/2</f>
        <v>0.9634831460674157</v>
      </c>
      <c r="O228" s="1">
        <f>M228-I228</f>
        <v>0</v>
      </c>
      <c r="P228" s="1">
        <v>343</v>
      </c>
      <c r="Q228" s="1"/>
      <c r="R228" s="1"/>
      <c r="S228" s="1"/>
      <c r="T228" s="1"/>
      <c r="U228" s="1"/>
      <c r="V228" s="1"/>
      <c r="W228" s="1"/>
      <c r="X228" s="5"/>
    </row>
    <row r="229" spans="1:24" x14ac:dyDescent="0.3">
      <c r="A229" s="53"/>
      <c r="B229" s="46"/>
      <c r="C229" s="47"/>
      <c r="D229" s="20" t="s">
        <v>2</v>
      </c>
      <c r="E229" s="16">
        <v>200</v>
      </c>
      <c r="F229" s="1">
        <v>1</v>
      </c>
      <c r="G229" s="1">
        <v>-5</v>
      </c>
      <c r="H229" s="1">
        <v>-33</v>
      </c>
      <c r="I229" s="1">
        <v>373</v>
      </c>
      <c r="J229" s="1">
        <v>1</v>
      </c>
      <c r="K229" s="1">
        <v>855</v>
      </c>
      <c r="L229" s="1"/>
      <c r="M229" s="1">
        <f>(K229-I229)*2+I229</f>
        <v>1337</v>
      </c>
      <c r="N229" s="1">
        <f>(343/E229)/2</f>
        <v>0.85750000000000004</v>
      </c>
      <c r="O229" s="1">
        <f>M229-I229</f>
        <v>964</v>
      </c>
      <c r="P229" s="1">
        <v>343</v>
      </c>
      <c r="Q229" s="1"/>
      <c r="R229" s="1">
        <f>J229/H229</f>
        <v>-3.0303030303030304E-2</v>
      </c>
      <c r="S229" s="1">
        <f t="shared" ref="S229:S265" si="202">ABS((R229-1)/(R229+1))</f>
        <v>1.0625</v>
      </c>
      <c r="T229" s="1">
        <f t="shared" ref="T229:T292" si="203">4/(R229+(1/R229)+2)</f>
        <v>-0.12890625</v>
      </c>
      <c r="U229" s="1">
        <f t="shared" ref="U229:U292" si="204">1-ABS(S229)^2</f>
        <v>-0.12890625</v>
      </c>
      <c r="V229" s="1"/>
      <c r="W229" s="1"/>
      <c r="X229" s="5"/>
    </row>
    <row r="230" spans="1:24" ht="15" thickBot="1" x14ac:dyDescent="0.35">
      <c r="A230" s="53"/>
      <c r="B230" s="46"/>
      <c r="C230" s="47"/>
      <c r="D230" s="21" t="s">
        <v>3</v>
      </c>
      <c r="E230" s="18">
        <v>224</v>
      </c>
      <c r="F230" s="1">
        <v>1</v>
      </c>
      <c r="G230" s="1"/>
      <c r="H230" s="1"/>
      <c r="I230" s="1"/>
      <c r="J230" s="1">
        <v>1</v>
      </c>
      <c r="K230" s="1">
        <v>0</v>
      </c>
      <c r="L230" s="1"/>
      <c r="M230" s="1">
        <f>(K230-I230)*2+I230</f>
        <v>0</v>
      </c>
      <c r="N230" s="1">
        <f>(343/E230)/2</f>
        <v>0.765625</v>
      </c>
      <c r="O230" s="1">
        <f>M230-I230</f>
        <v>0</v>
      </c>
      <c r="P230" s="1">
        <v>343</v>
      </c>
      <c r="Q230" s="1"/>
      <c r="R230" s="1"/>
      <c r="S230" s="1"/>
      <c r="T230" s="1"/>
      <c r="U230" s="1"/>
      <c r="V230" s="1"/>
      <c r="W230" s="1"/>
      <c r="X230" s="5"/>
    </row>
    <row r="231" spans="1:24" x14ac:dyDescent="0.3">
      <c r="A231" s="53"/>
      <c r="B231" s="46" t="s">
        <v>2</v>
      </c>
      <c r="C231" s="47">
        <v>250</v>
      </c>
      <c r="D231" s="19" t="s">
        <v>1</v>
      </c>
      <c r="E231" s="14">
        <v>224</v>
      </c>
      <c r="F231" s="1" t="s">
        <v>34</v>
      </c>
      <c r="G231" s="1"/>
      <c r="H231" s="1"/>
      <c r="I231" s="1"/>
      <c r="J231" s="1">
        <v>1</v>
      </c>
      <c r="K231" s="1">
        <v>0</v>
      </c>
      <c r="L231" s="1"/>
      <c r="M231" s="1">
        <f>(K231-I231)*2+I231</f>
        <v>0</v>
      </c>
      <c r="N231" s="1">
        <f>(343/E231)/2</f>
        <v>0.765625</v>
      </c>
      <c r="O231" s="1">
        <f>M231-I231</f>
        <v>0</v>
      </c>
      <c r="P231" s="1">
        <v>343</v>
      </c>
      <c r="Q231" s="1"/>
      <c r="R231" s="1"/>
      <c r="S231" s="1"/>
      <c r="T231" s="1"/>
      <c r="U231" s="1"/>
      <c r="V231" s="1"/>
      <c r="W231" s="1"/>
      <c r="X231" s="5"/>
    </row>
    <row r="232" spans="1:24" x14ac:dyDescent="0.3">
      <c r="A232" s="53"/>
      <c r="B232" s="46"/>
      <c r="C232" s="47"/>
      <c r="D232" s="20" t="s">
        <v>2</v>
      </c>
      <c r="E232" s="16">
        <v>250</v>
      </c>
      <c r="F232" s="1">
        <v>1</v>
      </c>
      <c r="G232" s="1">
        <v>-5</v>
      </c>
      <c r="H232" s="1">
        <v>-32</v>
      </c>
      <c r="I232" s="1">
        <v>306</v>
      </c>
      <c r="J232" s="1">
        <v>1</v>
      </c>
      <c r="K232" s="1">
        <v>643</v>
      </c>
      <c r="L232" s="1"/>
      <c r="M232" s="1">
        <f>(K232-I232)*2+I232</f>
        <v>980</v>
      </c>
      <c r="N232" s="1">
        <f>(343/E232)/2</f>
        <v>0.68600000000000005</v>
      </c>
      <c r="O232" s="1">
        <f>M232-I232</f>
        <v>674</v>
      </c>
      <c r="P232" s="1">
        <v>343</v>
      </c>
      <c r="Q232" s="1"/>
      <c r="R232" s="1">
        <f>J232/H232</f>
        <v>-3.125E-2</v>
      </c>
      <c r="S232" s="1">
        <f t="shared" ref="S232:S268" si="205">ABS((R232-1)/(R232+1))</f>
        <v>1.064516129032258</v>
      </c>
      <c r="T232" s="1">
        <f t="shared" ref="T232:T295" si="206">4/(R232+(1/R232)+2)</f>
        <v>-0.13319458896982311</v>
      </c>
      <c r="U232" s="1">
        <f t="shared" ref="U232:U295" si="207">1-ABS(S232)^2</f>
        <v>-0.13319458896982295</v>
      </c>
      <c r="V232" s="1"/>
      <c r="W232" s="1"/>
      <c r="X232" s="5"/>
    </row>
    <row r="233" spans="1:24" ht="15" thickBot="1" x14ac:dyDescent="0.35">
      <c r="A233" s="53"/>
      <c r="B233" s="46"/>
      <c r="C233" s="47"/>
      <c r="D233" s="21" t="s">
        <v>3</v>
      </c>
      <c r="E233" s="18">
        <v>282</v>
      </c>
      <c r="F233" s="1">
        <v>1</v>
      </c>
      <c r="G233" s="1"/>
      <c r="H233" s="1"/>
      <c r="I233" s="1"/>
      <c r="J233" s="1">
        <v>1</v>
      </c>
      <c r="K233" s="1">
        <f>((M233-I233)/2)+I233</f>
        <v>0</v>
      </c>
      <c r="L233" s="1"/>
      <c r="M233" s="1"/>
      <c r="N233" s="1">
        <f>(343/E233)/2</f>
        <v>0.60815602836879434</v>
      </c>
      <c r="O233" s="1">
        <f>M233-I233</f>
        <v>0</v>
      </c>
      <c r="P233" s="1">
        <v>343</v>
      </c>
      <c r="Q233" s="1"/>
      <c r="R233" s="1"/>
      <c r="S233" s="1"/>
      <c r="T233" s="1"/>
      <c r="U233" s="1"/>
      <c r="V233" s="1"/>
      <c r="W233" s="1"/>
      <c r="X233" s="5"/>
    </row>
    <row r="234" spans="1:24" x14ac:dyDescent="0.3">
      <c r="A234" s="53"/>
      <c r="B234" s="46" t="s">
        <v>3</v>
      </c>
      <c r="C234" s="47">
        <v>355</v>
      </c>
      <c r="D234" s="19" t="s">
        <v>1</v>
      </c>
      <c r="E234" s="14">
        <v>282</v>
      </c>
      <c r="F234" s="1" t="s">
        <v>35</v>
      </c>
      <c r="G234" s="1"/>
      <c r="H234" s="1"/>
      <c r="I234" s="1"/>
      <c r="J234" s="1">
        <v>1</v>
      </c>
      <c r="K234" s="1">
        <f>((M234-I234)/2)+I234</f>
        <v>0</v>
      </c>
      <c r="L234" s="1"/>
      <c r="M234" s="1"/>
      <c r="N234" s="1">
        <f>(343/E234)/2</f>
        <v>0.60815602836879434</v>
      </c>
      <c r="O234" s="1">
        <f>M234-I234</f>
        <v>0</v>
      </c>
      <c r="P234" s="1">
        <v>343</v>
      </c>
      <c r="Q234" s="1"/>
      <c r="R234" s="1"/>
      <c r="S234" s="1"/>
      <c r="T234" s="1"/>
      <c r="U234" s="1"/>
      <c r="V234" s="1"/>
      <c r="W234" s="1"/>
      <c r="X234" s="5"/>
    </row>
    <row r="235" spans="1:24" x14ac:dyDescent="0.3">
      <c r="A235" s="53"/>
      <c r="B235" s="46"/>
      <c r="C235" s="47"/>
      <c r="D235" s="20" t="s">
        <v>2</v>
      </c>
      <c r="E235" s="16">
        <v>315</v>
      </c>
      <c r="F235" s="1">
        <v>1</v>
      </c>
      <c r="G235" s="1">
        <v>-5</v>
      </c>
      <c r="H235" s="1">
        <v>-29.5</v>
      </c>
      <c r="I235" s="1">
        <v>234</v>
      </c>
      <c r="J235" s="1">
        <v>1</v>
      </c>
      <c r="K235" s="1">
        <f>((M235-I235)/2)+I235</f>
        <v>508.5</v>
      </c>
      <c r="L235" s="1">
        <v>-28</v>
      </c>
      <c r="M235" s="1">
        <v>783</v>
      </c>
      <c r="N235" s="1">
        <f>(343/E235)/2</f>
        <v>0.5444444444444444</v>
      </c>
      <c r="O235" s="1">
        <f>M235-I235</f>
        <v>549</v>
      </c>
      <c r="P235" s="1">
        <v>343</v>
      </c>
      <c r="Q235" s="1"/>
      <c r="R235" s="1">
        <f>J235/H235</f>
        <v>-3.3898305084745763E-2</v>
      </c>
      <c r="S235" s="1">
        <f t="shared" ref="S235:S271" si="208">ABS((R235-1)/(R235+1))</f>
        <v>1.0701754385964912</v>
      </c>
      <c r="T235" s="1">
        <f t="shared" ref="T235:T298" si="209">4/(R235+(1/R235)+2)</f>
        <v>-0.14527546937519237</v>
      </c>
      <c r="U235" s="1">
        <f t="shared" ref="U235:U298" si="210">1-ABS(S235)^2</f>
        <v>-0.14527546937519231</v>
      </c>
      <c r="V235" s="1"/>
      <c r="W235" s="1"/>
      <c r="X235" s="5"/>
    </row>
    <row r="236" spans="1:24" ht="15" thickBot="1" x14ac:dyDescent="0.35">
      <c r="A236" s="53"/>
      <c r="B236" s="48"/>
      <c r="C236" s="49"/>
      <c r="D236" s="21" t="s">
        <v>3</v>
      </c>
      <c r="E236" s="18">
        <v>355</v>
      </c>
      <c r="F236" s="1">
        <v>1</v>
      </c>
      <c r="G236" s="1"/>
      <c r="H236" s="1"/>
      <c r="I236" s="1"/>
      <c r="J236" s="1">
        <v>1</v>
      </c>
      <c r="K236" s="1">
        <f>((M236-I236)/2)+I236</f>
        <v>0</v>
      </c>
      <c r="L236" s="1"/>
      <c r="M236" s="1"/>
      <c r="N236" s="1">
        <f>(343/E236)/2</f>
        <v>0.4830985915492958</v>
      </c>
      <c r="O236" s="1">
        <f>M236-I236</f>
        <v>0</v>
      </c>
      <c r="P236" s="1">
        <v>343</v>
      </c>
      <c r="Q236" s="1"/>
      <c r="R236" s="1"/>
      <c r="S236" s="1"/>
      <c r="T236" s="1"/>
      <c r="U236" s="1"/>
      <c r="V236" s="1"/>
      <c r="W236" s="1"/>
      <c r="X236" s="5"/>
    </row>
    <row r="237" spans="1:24" x14ac:dyDescent="0.3">
      <c r="A237" s="53"/>
      <c r="B237" s="50" t="s">
        <v>1</v>
      </c>
      <c r="C237" s="51">
        <v>355</v>
      </c>
      <c r="D237" s="19" t="s">
        <v>1</v>
      </c>
      <c r="E237" s="14">
        <v>355</v>
      </c>
      <c r="F237" s="1" t="s">
        <v>35</v>
      </c>
      <c r="G237" s="1"/>
      <c r="H237" s="1"/>
      <c r="I237" s="1"/>
      <c r="J237" s="1">
        <v>1</v>
      </c>
      <c r="K237" s="1">
        <f>((M237-I237)/2)+I237</f>
        <v>0</v>
      </c>
      <c r="L237" s="1"/>
      <c r="M237" s="1"/>
      <c r="N237" s="1">
        <f>(343/E237)/2</f>
        <v>0.4830985915492958</v>
      </c>
      <c r="O237" s="1">
        <f>M237-I237</f>
        <v>0</v>
      </c>
      <c r="P237" s="1">
        <v>343</v>
      </c>
      <c r="Q237" s="1"/>
      <c r="R237" s="1"/>
      <c r="S237" s="1"/>
      <c r="T237" s="1"/>
      <c r="U237" s="1"/>
      <c r="V237" s="1"/>
      <c r="W237" s="1"/>
      <c r="X237" s="5"/>
    </row>
    <row r="238" spans="1:24" x14ac:dyDescent="0.3">
      <c r="A238" s="53"/>
      <c r="B238" s="46"/>
      <c r="C238" s="47"/>
      <c r="D238" s="20" t="s">
        <v>2</v>
      </c>
      <c r="E238" s="16">
        <v>400</v>
      </c>
      <c r="F238" s="1">
        <v>1</v>
      </c>
      <c r="G238" s="1">
        <v>-5</v>
      </c>
      <c r="H238" s="1">
        <v>-26</v>
      </c>
      <c r="I238" s="1">
        <v>178</v>
      </c>
      <c r="J238" s="1">
        <v>1</v>
      </c>
      <c r="K238" s="1">
        <f>((M238-I238)/2)+I238</f>
        <v>393.5</v>
      </c>
      <c r="L238" s="1">
        <v>-26</v>
      </c>
      <c r="M238" s="1">
        <v>609</v>
      </c>
      <c r="N238" s="1">
        <f>(343/E238)/2</f>
        <v>0.42875000000000002</v>
      </c>
      <c r="O238" s="1">
        <f>M238-I238</f>
        <v>431</v>
      </c>
      <c r="P238" s="1">
        <v>343</v>
      </c>
      <c r="Q238" s="1"/>
      <c r="R238" s="1">
        <f>J238/H238</f>
        <v>-3.8461538461538464E-2</v>
      </c>
      <c r="S238" s="1">
        <f t="shared" ref="S238:S274" si="211">ABS((R238-1)/(R238+1))</f>
        <v>1.08</v>
      </c>
      <c r="T238" s="1">
        <f t="shared" ref="T238:T301" si="212">4/(R238+(1/R238)+2)</f>
        <v>-0.16639999999999999</v>
      </c>
      <c r="U238" s="1">
        <f t="shared" ref="U238:U301" si="213">1-ABS(S238)^2</f>
        <v>-0.1664000000000001</v>
      </c>
      <c r="V238" s="1"/>
      <c r="W238" s="1"/>
      <c r="X238" s="5"/>
    </row>
    <row r="239" spans="1:24" ht="15" thickBot="1" x14ac:dyDescent="0.35">
      <c r="A239" s="53"/>
      <c r="B239" s="46"/>
      <c r="C239" s="47"/>
      <c r="D239" s="21" t="s">
        <v>3</v>
      </c>
      <c r="E239" s="18">
        <v>447</v>
      </c>
      <c r="F239" s="1">
        <v>1</v>
      </c>
      <c r="G239" s="1"/>
      <c r="H239" s="1"/>
      <c r="I239" s="1"/>
      <c r="J239" s="1">
        <v>1</v>
      </c>
      <c r="K239" s="1">
        <f>((M239-I239)/2)+I239</f>
        <v>0</v>
      </c>
      <c r="L239" s="1"/>
      <c r="M239" s="1"/>
      <c r="N239" s="1">
        <f>(343/E239)/2</f>
        <v>0.38366890380313201</v>
      </c>
      <c r="O239" s="1">
        <f>M239-I239</f>
        <v>0</v>
      </c>
      <c r="P239" s="1">
        <v>343</v>
      </c>
      <c r="Q239" s="1"/>
      <c r="R239" s="1"/>
      <c r="S239" s="1"/>
      <c r="T239" s="1"/>
      <c r="U239" s="1"/>
      <c r="V239" s="1"/>
      <c r="W239" s="1"/>
      <c r="X239" s="5"/>
    </row>
    <row r="240" spans="1:24" x14ac:dyDescent="0.3">
      <c r="A240" s="53"/>
      <c r="B240" s="46" t="s">
        <v>2</v>
      </c>
      <c r="C240" s="47">
        <v>500</v>
      </c>
      <c r="D240" s="19" t="s">
        <v>1</v>
      </c>
      <c r="E240" s="14">
        <v>447</v>
      </c>
      <c r="F240" s="1" t="s">
        <v>35</v>
      </c>
      <c r="G240" s="1"/>
      <c r="H240" s="1"/>
      <c r="I240" s="1"/>
      <c r="J240" s="1">
        <v>1</v>
      </c>
      <c r="K240" s="1">
        <f>((M240-I240)/2)+I240</f>
        <v>0</v>
      </c>
      <c r="L240" s="1"/>
      <c r="M240" s="1"/>
      <c r="N240" s="1">
        <f>(343/E240)/2</f>
        <v>0.38366890380313201</v>
      </c>
      <c r="O240" s="1">
        <f>M240-I240</f>
        <v>0</v>
      </c>
      <c r="P240" s="1">
        <v>343</v>
      </c>
      <c r="Q240" s="1"/>
      <c r="R240" s="1"/>
      <c r="S240" s="1"/>
      <c r="T240" s="1"/>
      <c r="U240" s="1"/>
      <c r="V240" s="1"/>
      <c r="W240" s="1"/>
      <c r="X240" s="5"/>
    </row>
    <row r="241" spans="1:24" x14ac:dyDescent="0.3">
      <c r="A241" s="53"/>
      <c r="B241" s="46"/>
      <c r="C241" s="47"/>
      <c r="D241" s="20" t="s">
        <v>2</v>
      </c>
      <c r="E241" s="16">
        <v>500</v>
      </c>
      <c r="F241" s="1">
        <v>1</v>
      </c>
      <c r="G241" s="1">
        <v>-5</v>
      </c>
      <c r="H241" s="1">
        <v>-22</v>
      </c>
      <c r="I241" s="1">
        <v>134</v>
      </c>
      <c r="J241" s="1">
        <v>1</v>
      </c>
      <c r="K241" s="1">
        <f>((M241-I241)/2)+I241</f>
        <v>307</v>
      </c>
      <c r="L241" s="1">
        <v>-21.5</v>
      </c>
      <c r="M241" s="1">
        <v>480</v>
      </c>
      <c r="N241" s="1">
        <f>(343/E241)/2</f>
        <v>0.34300000000000003</v>
      </c>
      <c r="O241" s="1">
        <f>M241-I241</f>
        <v>346</v>
      </c>
      <c r="P241" s="1">
        <v>343</v>
      </c>
      <c r="Q241" s="1"/>
      <c r="R241" s="1">
        <f>J241/H241</f>
        <v>-4.5454545454545456E-2</v>
      </c>
      <c r="S241" s="1">
        <f t="shared" ref="S241:S277" si="214">ABS((R241-1)/(R241+1))</f>
        <v>1.0952380952380951</v>
      </c>
      <c r="T241" s="1">
        <f t="shared" ref="T241:T304" si="215">4/(R241+(1/R241)+2)</f>
        <v>-0.19954648526077096</v>
      </c>
      <c r="U241" s="1">
        <f t="shared" ref="U241:U304" si="216">1-ABS(S241)^2</f>
        <v>-0.19954648526077068</v>
      </c>
      <c r="V241" s="1"/>
      <c r="W241" s="1"/>
      <c r="X241" s="5"/>
    </row>
    <row r="242" spans="1:24" ht="15" thickBot="1" x14ac:dyDescent="0.35">
      <c r="A242" s="53"/>
      <c r="B242" s="46"/>
      <c r="C242" s="47"/>
      <c r="D242" s="21" t="s">
        <v>3</v>
      </c>
      <c r="E242" s="18">
        <v>562</v>
      </c>
      <c r="F242" s="1">
        <v>1</v>
      </c>
      <c r="G242" s="1"/>
      <c r="H242" s="1"/>
      <c r="I242" s="1"/>
      <c r="J242" s="1">
        <v>1</v>
      </c>
      <c r="K242" s="1">
        <f>((M242-I242)/2)+I242</f>
        <v>0</v>
      </c>
      <c r="L242" s="1"/>
      <c r="M242" s="1"/>
      <c r="N242" s="1">
        <f>(343/E242)/2</f>
        <v>0.30516014234875444</v>
      </c>
      <c r="O242" s="1">
        <f>M242-I242</f>
        <v>0</v>
      </c>
      <c r="P242" s="1">
        <v>343</v>
      </c>
      <c r="Q242" s="1"/>
      <c r="R242" s="1"/>
      <c r="S242" s="1"/>
      <c r="T242" s="1"/>
      <c r="U242" s="1"/>
      <c r="V242" s="1"/>
      <c r="W242" s="1"/>
      <c r="X242" s="5"/>
    </row>
    <row r="243" spans="1:24" x14ac:dyDescent="0.3">
      <c r="A243" s="53"/>
      <c r="B243" s="46" t="s">
        <v>3</v>
      </c>
      <c r="C243" s="47">
        <v>710</v>
      </c>
      <c r="D243" s="19" t="s">
        <v>1</v>
      </c>
      <c r="E243" s="14">
        <v>562</v>
      </c>
      <c r="F243" s="1" t="s">
        <v>35</v>
      </c>
      <c r="G243" s="1"/>
      <c r="H243" s="1"/>
      <c r="I243" s="1"/>
      <c r="J243" s="1">
        <v>1</v>
      </c>
      <c r="K243" s="1">
        <f>((M243-I243)/2)+I243</f>
        <v>0</v>
      </c>
      <c r="L243" s="1"/>
      <c r="M243" s="1"/>
      <c r="N243" s="1">
        <f>(343/E243)/2</f>
        <v>0.30516014234875444</v>
      </c>
      <c r="O243" s="1">
        <f>M243-I243</f>
        <v>0</v>
      </c>
      <c r="P243" s="1">
        <v>343</v>
      </c>
      <c r="Q243" s="1"/>
      <c r="R243" s="1"/>
      <c r="S243" s="1"/>
      <c r="T243" s="1"/>
      <c r="U243" s="1"/>
      <c r="V243" s="1"/>
      <c r="W243" s="1"/>
      <c r="X243" s="5"/>
    </row>
    <row r="244" spans="1:24" x14ac:dyDescent="0.3">
      <c r="A244" s="53"/>
      <c r="B244" s="46"/>
      <c r="C244" s="47"/>
      <c r="D244" s="20" t="s">
        <v>2</v>
      </c>
      <c r="E244" s="16">
        <v>630</v>
      </c>
      <c r="F244" s="1">
        <v>1</v>
      </c>
      <c r="G244" s="1">
        <v>-5</v>
      </c>
      <c r="H244" s="1">
        <v>-18</v>
      </c>
      <c r="I244" s="1">
        <v>98</v>
      </c>
      <c r="J244" s="1">
        <v>1</v>
      </c>
      <c r="K244" s="1">
        <f>((M244-I244)/2)+I244</f>
        <v>235</v>
      </c>
      <c r="L244" s="1">
        <v>-18</v>
      </c>
      <c r="M244" s="1">
        <v>372</v>
      </c>
      <c r="N244" s="1">
        <f>(343/E244)/2</f>
        <v>0.2722222222222222</v>
      </c>
      <c r="O244" s="1">
        <f>M244-I244</f>
        <v>274</v>
      </c>
      <c r="P244" s="1">
        <v>343</v>
      </c>
      <c r="Q244" s="1"/>
      <c r="R244" s="1">
        <f>J244/H244</f>
        <v>-5.5555555555555552E-2</v>
      </c>
      <c r="S244" s="1">
        <f t="shared" ref="S244:S280" si="217">ABS((R244-1)/(R244+1))</f>
        <v>1.1176470588235294</v>
      </c>
      <c r="T244" s="1">
        <f t="shared" ref="T244:T275" si="218">4/(R244+(1/R244)+2)</f>
        <v>-0.2491349480968858</v>
      </c>
      <c r="U244" s="1">
        <f t="shared" ref="U244:U275" si="219">1-ABS(S244)^2</f>
        <v>-0.24913494809688586</v>
      </c>
      <c r="V244" s="1"/>
      <c r="W244" s="1"/>
      <c r="X244" s="5"/>
    </row>
    <row r="245" spans="1:24" ht="15" thickBot="1" x14ac:dyDescent="0.35">
      <c r="A245" s="53"/>
      <c r="B245" s="48"/>
      <c r="C245" s="49"/>
      <c r="D245" s="21" t="s">
        <v>3</v>
      </c>
      <c r="E245" s="18">
        <v>708</v>
      </c>
      <c r="F245" s="1">
        <v>1</v>
      </c>
      <c r="G245" s="1"/>
      <c r="H245" s="1"/>
      <c r="I245" s="1"/>
      <c r="J245" s="1">
        <v>1</v>
      </c>
      <c r="K245" s="1">
        <f>((M245-I245)/2)+I245</f>
        <v>0</v>
      </c>
      <c r="L245" s="1"/>
      <c r="M245" s="1"/>
      <c r="N245" s="1">
        <f>(343/E245)/2</f>
        <v>0.2422316384180791</v>
      </c>
      <c r="O245" s="1">
        <f>M245-I245</f>
        <v>0</v>
      </c>
      <c r="P245" s="1">
        <v>343</v>
      </c>
      <c r="Q245" s="1"/>
      <c r="R245" s="1"/>
      <c r="S245" s="1"/>
      <c r="T245" s="1"/>
      <c r="U245" s="1"/>
      <c r="V245" s="1"/>
      <c r="W245" s="1"/>
      <c r="X245" s="5"/>
    </row>
    <row r="246" spans="1:24" x14ac:dyDescent="0.3">
      <c r="A246" s="53"/>
      <c r="B246" s="50" t="s">
        <v>1</v>
      </c>
      <c r="C246" s="51">
        <v>710</v>
      </c>
      <c r="D246" s="19" t="s">
        <v>1</v>
      </c>
      <c r="E246" s="14">
        <v>708</v>
      </c>
      <c r="F246" s="1" t="s">
        <v>35</v>
      </c>
      <c r="G246" s="1"/>
      <c r="H246" s="1"/>
      <c r="I246" s="1"/>
      <c r="J246" s="1">
        <v>1</v>
      </c>
      <c r="K246" s="1">
        <f>((M246-I246)/2)+I246</f>
        <v>0</v>
      </c>
      <c r="L246" s="1"/>
      <c r="M246" s="1"/>
      <c r="N246" s="1">
        <f>(343/E246)/2</f>
        <v>0.2422316384180791</v>
      </c>
      <c r="O246" s="1">
        <f>M246-I246</f>
        <v>0</v>
      </c>
      <c r="P246" s="1">
        <v>343</v>
      </c>
      <c r="Q246" s="1"/>
      <c r="R246" s="1"/>
      <c r="S246" s="1"/>
      <c r="T246" s="1"/>
      <c r="U246" s="1"/>
      <c r="V246" s="1"/>
      <c r="W246" s="1"/>
      <c r="X246" s="5"/>
    </row>
    <row r="247" spans="1:24" x14ac:dyDescent="0.3">
      <c r="A247" s="53"/>
      <c r="B247" s="46"/>
      <c r="C247" s="47"/>
      <c r="D247" s="20" t="s">
        <v>2</v>
      </c>
      <c r="E247" s="16">
        <v>800</v>
      </c>
      <c r="F247" s="1">
        <v>0</v>
      </c>
      <c r="G247" s="1">
        <v>-5</v>
      </c>
      <c r="H247" s="1">
        <v>-13.5</v>
      </c>
      <c r="I247" s="1">
        <v>71</v>
      </c>
      <c r="J247" s="1">
        <v>1</v>
      </c>
      <c r="K247" s="1">
        <f>((M247-I247)/2)+I247</f>
        <v>178.5</v>
      </c>
      <c r="L247" s="1">
        <v>-13</v>
      </c>
      <c r="M247" s="1">
        <v>286</v>
      </c>
      <c r="N247" s="1">
        <f>(343/E247)/2</f>
        <v>0.21437500000000001</v>
      </c>
      <c r="O247" s="1">
        <f>M247-I247</f>
        <v>215</v>
      </c>
      <c r="P247" s="1">
        <v>343</v>
      </c>
      <c r="Q247" s="1"/>
      <c r="R247" s="1">
        <f>J247/H247</f>
        <v>-7.407407407407407E-2</v>
      </c>
      <c r="S247" s="1">
        <f t="shared" ref="S247" si="220">ABS((R247-1)/(R247+1))</f>
        <v>1.1599999999999999</v>
      </c>
      <c r="T247" s="1">
        <f t="shared" ref="T247:T278" si="221">4/(R247+(1/R247)+2)</f>
        <v>-0.34559999999999996</v>
      </c>
      <c r="U247" s="1">
        <f t="shared" ref="U247:U278" si="222">1-ABS(S247)^2</f>
        <v>-0.34559999999999991</v>
      </c>
      <c r="V247" s="1"/>
      <c r="W247" s="1"/>
      <c r="X247" s="5"/>
    </row>
    <row r="248" spans="1:24" ht="15" thickBot="1" x14ac:dyDescent="0.35">
      <c r="A248" s="53"/>
      <c r="B248" s="46"/>
      <c r="C248" s="47"/>
      <c r="D248" s="21" t="s">
        <v>3</v>
      </c>
      <c r="E248" s="18">
        <v>891</v>
      </c>
      <c r="F248" s="1">
        <v>1</v>
      </c>
      <c r="G248" s="1"/>
      <c r="H248" s="1"/>
      <c r="I248" s="1"/>
      <c r="J248" s="1">
        <v>1</v>
      </c>
      <c r="K248" s="1">
        <f>((M248-I248)/2)+I248</f>
        <v>0</v>
      </c>
      <c r="L248" s="1"/>
      <c r="M248" s="1"/>
      <c r="N248" s="1">
        <f>(343/E248)/2</f>
        <v>0.19248035914702583</v>
      </c>
      <c r="O248" s="1">
        <f>M248-I248</f>
        <v>0</v>
      </c>
      <c r="P248" s="1">
        <v>343</v>
      </c>
      <c r="Q248" s="1"/>
      <c r="R248" s="1"/>
      <c r="S248" s="1"/>
      <c r="T248" s="1"/>
      <c r="U248" s="1"/>
      <c r="V248" s="1"/>
      <c r="W248" s="1"/>
      <c r="X248" s="5"/>
    </row>
    <row r="249" spans="1:24" x14ac:dyDescent="0.3">
      <c r="A249" s="53"/>
      <c r="B249" s="46" t="s">
        <v>2</v>
      </c>
      <c r="C249" s="47">
        <v>1000</v>
      </c>
      <c r="D249" s="19" t="s">
        <v>1</v>
      </c>
      <c r="E249" s="14">
        <v>891</v>
      </c>
      <c r="F249" s="1" t="s">
        <v>35</v>
      </c>
      <c r="G249" s="1"/>
      <c r="H249" s="1"/>
      <c r="I249" s="1"/>
      <c r="J249" s="1">
        <v>1</v>
      </c>
      <c r="K249" s="1">
        <f>((M249-I249)/2)+I249</f>
        <v>0</v>
      </c>
      <c r="L249" s="1"/>
      <c r="M249" s="1"/>
      <c r="N249" s="1">
        <f>(343/E249)/2</f>
        <v>0.19248035914702583</v>
      </c>
      <c r="O249" s="1">
        <f>M249-I249</f>
        <v>0</v>
      </c>
      <c r="P249" s="1">
        <v>343</v>
      </c>
      <c r="Q249" s="1"/>
      <c r="R249" s="1"/>
      <c r="S249" s="1"/>
      <c r="T249" s="1"/>
      <c r="U249" s="1"/>
      <c r="V249" s="1"/>
      <c r="W249" s="1"/>
      <c r="X249" s="5"/>
    </row>
    <row r="250" spans="1:24" x14ac:dyDescent="0.3">
      <c r="A250" s="53"/>
      <c r="B250" s="46"/>
      <c r="C250" s="47"/>
      <c r="D250" s="20" t="s">
        <v>2</v>
      </c>
      <c r="E250" s="16">
        <v>1000</v>
      </c>
      <c r="F250" s="1">
        <v>-5</v>
      </c>
      <c r="G250" s="1">
        <v>-5</v>
      </c>
      <c r="H250" s="1">
        <v>-14.5</v>
      </c>
      <c r="I250" s="1">
        <v>46</v>
      </c>
      <c r="J250" s="1">
        <v>-3.5</v>
      </c>
      <c r="K250" s="1">
        <f>((M250-I250)/2)+I250</f>
        <v>133.5</v>
      </c>
      <c r="L250" s="1">
        <v>-14.5</v>
      </c>
      <c r="M250" s="1">
        <v>221</v>
      </c>
      <c r="N250" s="1">
        <f>(343/E250)/2</f>
        <v>0.17150000000000001</v>
      </c>
      <c r="O250" s="1">
        <f>M250-I250</f>
        <v>175</v>
      </c>
      <c r="P250" s="1">
        <v>343</v>
      </c>
      <c r="Q250" s="1"/>
      <c r="R250" s="1">
        <f>J250/H250</f>
        <v>0.2413793103448276</v>
      </c>
      <c r="S250" s="1">
        <f t="shared" ref="S250" si="223">ABS((R250-1)/(R250+1))</f>
        <v>0.61111111111111105</v>
      </c>
      <c r="T250" s="1">
        <f t="shared" ref="T250:T281" si="224">4/(R250+(1/R250)+2)</f>
        <v>0.62654320987654333</v>
      </c>
      <c r="U250" s="1">
        <f t="shared" ref="U250:U281" si="225">1-ABS(S250)^2</f>
        <v>0.62654320987654333</v>
      </c>
      <c r="V250" s="1"/>
      <c r="W250" s="1"/>
      <c r="X250" s="5"/>
    </row>
    <row r="251" spans="1:24" ht="15" thickBot="1" x14ac:dyDescent="0.35">
      <c r="A251" s="53"/>
      <c r="B251" s="46"/>
      <c r="C251" s="47"/>
      <c r="D251" s="21" t="s">
        <v>3</v>
      </c>
      <c r="E251" s="18">
        <v>1122</v>
      </c>
      <c r="F251" s="1">
        <v>1</v>
      </c>
      <c r="G251" s="1"/>
      <c r="H251" s="1"/>
      <c r="I251" s="1"/>
      <c r="J251" s="1">
        <v>1</v>
      </c>
      <c r="K251" s="1">
        <f>((M251-I251)/2)+I251</f>
        <v>0</v>
      </c>
      <c r="L251" s="1"/>
      <c r="M251" s="1"/>
      <c r="N251" s="1">
        <f>(343/E251)/2</f>
        <v>0.15285204991087345</v>
      </c>
      <c r="O251" s="1">
        <f>M251-I251</f>
        <v>0</v>
      </c>
      <c r="P251" s="1">
        <v>343</v>
      </c>
      <c r="Q251" s="1"/>
      <c r="R251" s="1"/>
      <c r="S251" s="1"/>
      <c r="T251" s="1"/>
      <c r="U251" s="1"/>
      <c r="V251" s="1"/>
      <c r="W251" s="1"/>
      <c r="X251" s="5"/>
    </row>
    <row r="252" spans="1:24" x14ac:dyDescent="0.3">
      <c r="A252" s="53"/>
      <c r="B252" s="46" t="s">
        <v>3</v>
      </c>
      <c r="C252" s="47">
        <v>1420</v>
      </c>
      <c r="D252" s="13" t="s">
        <v>1</v>
      </c>
      <c r="E252" s="14">
        <v>1122</v>
      </c>
      <c r="F252" s="1" t="s">
        <v>35</v>
      </c>
      <c r="G252" s="1"/>
      <c r="H252" s="1"/>
      <c r="I252" s="1"/>
      <c r="J252" s="1">
        <v>1</v>
      </c>
      <c r="K252" s="1">
        <f>((M252-I252)/2)+I252</f>
        <v>0</v>
      </c>
      <c r="L252" s="1"/>
      <c r="M252" s="1"/>
      <c r="N252" s="1">
        <f>(343/E252)/2</f>
        <v>0.15285204991087345</v>
      </c>
      <c r="O252" s="1">
        <f>M252-I252</f>
        <v>0</v>
      </c>
      <c r="P252" s="1">
        <v>343</v>
      </c>
      <c r="Q252" s="1"/>
      <c r="R252" s="1"/>
      <c r="S252" s="1"/>
      <c r="T252" s="1"/>
      <c r="U252" s="1"/>
      <c r="V252" s="1"/>
      <c r="W252" s="1"/>
      <c r="X252" s="5"/>
    </row>
    <row r="253" spans="1:24" x14ac:dyDescent="0.3">
      <c r="A253" s="53"/>
      <c r="B253" s="46"/>
      <c r="C253" s="47"/>
      <c r="D253" s="15" t="s">
        <v>2</v>
      </c>
      <c r="E253" s="16">
        <v>1250</v>
      </c>
      <c r="F253" s="1">
        <v>-5</v>
      </c>
      <c r="G253" s="1">
        <v>-5</v>
      </c>
      <c r="H253" s="1">
        <v>-5</v>
      </c>
      <c r="I253" s="1">
        <v>31</v>
      </c>
      <c r="J253" s="1">
        <v>-3</v>
      </c>
      <c r="K253" s="1">
        <f>((M253-I253)/2)+I253</f>
        <v>100.5</v>
      </c>
      <c r="L253" s="1">
        <v>-5</v>
      </c>
      <c r="M253" s="1">
        <v>170</v>
      </c>
      <c r="N253" s="1">
        <f>(343/E253)/2</f>
        <v>0.13719999999999999</v>
      </c>
      <c r="O253" s="1">
        <f>M253-I253</f>
        <v>139</v>
      </c>
      <c r="P253" s="1">
        <v>343</v>
      </c>
      <c r="Q253" s="1"/>
      <c r="R253" s="1">
        <f>J253/H253</f>
        <v>0.6</v>
      </c>
      <c r="S253" s="1">
        <f t="shared" ref="S253" si="226">ABS((R253-1)/(R253+1))</f>
        <v>0.25</v>
      </c>
      <c r="T253" s="1">
        <f t="shared" ref="T253:T284" si="227">4/(R253+(1/R253)+2)</f>
        <v>0.9375</v>
      </c>
      <c r="U253" s="1">
        <f t="shared" ref="U253:U284" si="228">1-ABS(S253)^2</f>
        <v>0.9375</v>
      </c>
      <c r="V253" s="1"/>
      <c r="W253" s="1"/>
      <c r="X253" s="5"/>
    </row>
    <row r="254" spans="1:24" ht="15" thickBot="1" x14ac:dyDescent="0.35">
      <c r="A254" s="54"/>
      <c r="B254" s="48"/>
      <c r="C254" s="49"/>
      <c r="D254" s="17" t="s">
        <v>3</v>
      </c>
      <c r="E254" s="18">
        <v>1413</v>
      </c>
      <c r="F254" s="1">
        <v>1</v>
      </c>
      <c r="G254" s="24"/>
      <c r="H254" s="24"/>
      <c r="I254" s="24"/>
      <c r="J254" s="1">
        <v>1</v>
      </c>
      <c r="K254" s="1">
        <f>((M254-I254)/2)+I254</f>
        <v>0</v>
      </c>
      <c r="L254" s="24"/>
      <c r="M254" s="24"/>
      <c r="N254" s="24">
        <f>(343/E254)/2</f>
        <v>0.1213729653220099</v>
      </c>
      <c r="O254" s="24">
        <f>M254-I254</f>
        <v>0</v>
      </c>
      <c r="P254" s="1">
        <v>343</v>
      </c>
      <c r="Q254" s="24"/>
      <c r="R254" s="1"/>
      <c r="S254" s="1"/>
      <c r="T254" s="1"/>
      <c r="U254" s="1"/>
      <c r="V254" s="24"/>
      <c r="W254" s="24"/>
      <c r="X254" s="7"/>
    </row>
    <row r="255" spans="1:24" x14ac:dyDescent="0.3">
      <c r="A255" s="52" t="s">
        <v>29</v>
      </c>
      <c r="B255" s="50" t="s">
        <v>1</v>
      </c>
      <c r="C255" s="51">
        <v>11</v>
      </c>
      <c r="D255" s="13" t="s">
        <v>1</v>
      </c>
      <c r="E255" s="14">
        <v>11.2</v>
      </c>
      <c r="F255" s="1">
        <v>1</v>
      </c>
      <c r="G255" s="23"/>
      <c r="H255" s="11"/>
      <c r="I255" s="23"/>
      <c r="J255" s="1">
        <v>1</v>
      </c>
      <c r="K255" s="1">
        <f>((M255-I255)/2)+I255</f>
        <v>0</v>
      </c>
      <c r="L255" s="23"/>
      <c r="M255" s="23"/>
      <c r="N255" s="23">
        <f>(343/E255)/2</f>
        <v>15.312500000000002</v>
      </c>
      <c r="O255" s="23">
        <f>M255-I255</f>
        <v>0</v>
      </c>
      <c r="P255" s="1">
        <v>343</v>
      </c>
      <c r="Q255" s="23"/>
      <c r="R255" s="1"/>
      <c r="S255" s="1"/>
      <c r="T255" s="1"/>
      <c r="U255" s="1"/>
      <c r="V255" s="23"/>
      <c r="W255" s="23"/>
      <c r="X255" s="4"/>
    </row>
    <row r="256" spans="1:24" x14ac:dyDescent="0.3">
      <c r="A256" s="53"/>
      <c r="B256" s="46"/>
      <c r="C256" s="47"/>
      <c r="D256" s="15" t="s">
        <v>2</v>
      </c>
      <c r="E256" s="16">
        <v>12.5</v>
      </c>
      <c r="F256" s="1">
        <v>1</v>
      </c>
      <c r="G256" s="1"/>
      <c r="H256" s="2"/>
      <c r="I256" s="1"/>
      <c r="J256" s="1">
        <v>1</v>
      </c>
      <c r="K256" s="1">
        <f>((M256-I256)/2)+I256</f>
        <v>0</v>
      </c>
      <c r="L256" s="1"/>
      <c r="M256" s="1"/>
      <c r="N256" s="1">
        <f>(343/E256)/2</f>
        <v>13.72</v>
      </c>
      <c r="O256" s="1">
        <f>M256-I256</f>
        <v>0</v>
      </c>
      <c r="P256" s="1">
        <v>343</v>
      </c>
      <c r="Q256" s="1"/>
      <c r="R256" s="1" t="e">
        <f>J256/H256</f>
        <v>#DIV/0!</v>
      </c>
      <c r="S256" s="1" t="e">
        <f t="shared" ref="S256" si="229">ABS((R256-1)/(R256+1))</f>
        <v>#DIV/0!</v>
      </c>
      <c r="T256" s="1" t="e">
        <f t="shared" ref="T256:T287" si="230">4/(R256+(1/R256)+2)</f>
        <v>#DIV/0!</v>
      </c>
      <c r="U256" s="1" t="e">
        <f t="shared" ref="U256:U287" si="231">1-ABS(S256)^2</f>
        <v>#DIV/0!</v>
      </c>
      <c r="V256" s="1"/>
      <c r="W256" s="1"/>
      <c r="X256" s="5"/>
    </row>
    <row r="257" spans="1:24" ht="15" thickBot="1" x14ac:dyDescent="0.35">
      <c r="A257" s="53"/>
      <c r="B257" s="46"/>
      <c r="C257" s="47"/>
      <c r="D257" s="17" t="s">
        <v>3</v>
      </c>
      <c r="E257" s="18">
        <v>14.1</v>
      </c>
      <c r="F257" s="1">
        <v>1</v>
      </c>
      <c r="G257" s="1"/>
      <c r="H257" s="2"/>
      <c r="I257" s="1"/>
      <c r="J257" s="1">
        <v>1</v>
      </c>
      <c r="K257" s="1">
        <f>((M257-I257)/2)+I257</f>
        <v>0</v>
      </c>
      <c r="L257" s="1"/>
      <c r="M257" s="1"/>
      <c r="N257" s="1">
        <f>(343/E257)/2</f>
        <v>12.163120567375886</v>
      </c>
      <c r="O257" s="1">
        <f>M257-I257</f>
        <v>0</v>
      </c>
      <c r="P257" s="1">
        <v>343</v>
      </c>
      <c r="Q257" s="1"/>
      <c r="R257" s="1"/>
      <c r="S257" s="1"/>
      <c r="T257" s="1"/>
      <c r="U257" s="1"/>
      <c r="V257" s="1"/>
      <c r="W257" s="1"/>
      <c r="X257" s="5"/>
    </row>
    <row r="258" spans="1:24" x14ac:dyDescent="0.3">
      <c r="A258" s="53"/>
      <c r="B258" s="46" t="s">
        <v>2</v>
      </c>
      <c r="C258" s="47">
        <v>16</v>
      </c>
      <c r="D258" s="13" t="s">
        <v>1</v>
      </c>
      <c r="E258" s="14">
        <v>14.1</v>
      </c>
      <c r="F258" s="1">
        <v>1</v>
      </c>
      <c r="G258" s="1"/>
      <c r="H258" s="1"/>
      <c r="I258" s="1"/>
      <c r="J258" s="1">
        <v>1</v>
      </c>
      <c r="K258" s="1">
        <f>((M258-I258)/2)+I258</f>
        <v>0</v>
      </c>
      <c r="L258" s="1"/>
      <c r="M258" s="1"/>
      <c r="N258" s="1">
        <f>(343/E258)/2</f>
        <v>12.163120567375886</v>
      </c>
      <c r="O258" s="1">
        <f>M258-I258</f>
        <v>0</v>
      </c>
      <c r="P258" s="1">
        <v>343</v>
      </c>
      <c r="Q258" s="1"/>
      <c r="R258" s="1"/>
      <c r="S258" s="1"/>
      <c r="T258" s="1"/>
      <c r="U258" s="1"/>
      <c r="V258" s="1"/>
      <c r="W258" s="1"/>
      <c r="X258" s="5"/>
    </row>
    <row r="259" spans="1:24" x14ac:dyDescent="0.3">
      <c r="A259" s="53"/>
      <c r="B259" s="46"/>
      <c r="C259" s="47"/>
      <c r="D259" s="15" t="s">
        <v>2</v>
      </c>
      <c r="E259" s="16">
        <v>16</v>
      </c>
      <c r="F259" s="1">
        <v>1</v>
      </c>
      <c r="G259" s="1"/>
      <c r="H259" s="1"/>
      <c r="I259" s="1"/>
      <c r="J259" s="1">
        <v>1</v>
      </c>
      <c r="K259" s="1">
        <f>((M259-I259)/2)+I259</f>
        <v>0</v>
      </c>
      <c r="L259" s="1"/>
      <c r="M259" s="1"/>
      <c r="N259" s="1">
        <f>(343/E259)/2</f>
        <v>10.71875</v>
      </c>
      <c r="O259" s="1">
        <f>M259-I259</f>
        <v>0</v>
      </c>
      <c r="P259" s="1">
        <v>343</v>
      </c>
      <c r="Q259" s="1"/>
      <c r="R259" s="1" t="e">
        <f>J259/H259</f>
        <v>#DIV/0!</v>
      </c>
      <c r="S259" s="1" t="e">
        <f t="shared" si="196"/>
        <v>#DIV/0!</v>
      </c>
      <c r="T259" s="1" t="e">
        <f t="shared" ref="T259:T290" si="232">4/(R259+(1/R259)+2)</f>
        <v>#DIV/0!</v>
      </c>
      <c r="U259" s="1" t="e">
        <f t="shared" ref="U259:U290" si="233">1-ABS(S259)^2</f>
        <v>#DIV/0!</v>
      </c>
      <c r="V259" s="1"/>
      <c r="W259" s="1"/>
      <c r="X259" s="5"/>
    </row>
    <row r="260" spans="1:24" ht="15" thickBot="1" x14ac:dyDescent="0.35">
      <c r="A260" s="53"/>
      <c r="B260" s="46"/>
      <c r="C260" s="47"/>
      <c r="D260" s="17" t="s">
        <v>3</v>
      </c>
      <c r="E260" s="18">
        <v>17.8</v>
      </c>
      <c r="F260" s="1">
        <v>1</v>
      </c>
      <c r="G260" s="1"/>
      <c r="H260" s="1"/>
      <c r="I260" s="1"/>
      <c r="J260" s="1">
        <v>1</v>
      </c>
      <c r="K260" s="1">
        <f>((M260-I260)/2)+I260</f>
        <v>0</v>
      </c>
      <c r="L260" s="1"/>
      <c r="M260" s="1"/>
      <c r="N260" s="1">
        <f>(343/E260)/2</f>
        <v>9.6348314606741567</v>
      </c>
      <c r="O260" s="1">
        <f>M260-I260</f>
        <v>0</v>
      </c>
      <c r="P260" s="1">
        <v>343</v>
      </c>
      <c r="Q260" s="1"/>
      <c r="R260" s="1"/>
      <c r="S260" s="1"/>
      <c r="T260" s="1"/>
      <c r="U260" s="1"/>
      <c r="V260" s="1"/>
      <c r="W260" s="1"/>
      <c r="X260" s="5"/>
    </row>
    <row r="261" spans="1:24" x14ac:dyDescent="0.3">
      <c r="A261" s="53"/>
      <c r="B261" s="46" t="s">
        <v>3</v>
      </c>
      <c r="C261" s="47">
        <v>22</v>
      </c>
      <c r="D261" s="13" t="s">
        <v>1</v>
      </c>
      <c r="E261" s="14">
        <v>17.8</v>
      </c>
      <c r="F261" s="1">
        <v>1</v>
      </c>
      <c r="G261" s="1"/>
      <c r="H261" s="1"/>
      <c r="I261" s="1"/>
      <c r="J261" s="1">
        <v>1</v>
      </c>
      <c r="K261" s="1">
        <f>((M261-I261)/2)+I261</f>
        <v>0</v>
      </c>
      <c r="L261" s="1"/>
      <c r="M261" s="1"/>
      <c r="N261" s="1">
        <f>(343/E261)/2</f>
        <v>9.6348314606741567</v>
      </c>
      <c r="O261" s="1">
        <f>M261-I261</f>
        <v>0</v>
      </c>
      <c r="P261" s="1">
        <v>343</v>
      </c>
      <c r="Q261" s="1"/>
      <c r="R261" s="1"/>
      <c r="S261" s="1"/>
      <c r="T261" s="1"/>
      <c r="U261" s="1"/>
      <c r="V261" s="1"/>
      <c r="W261" s="1"/>
      <c r="X261" s="5"/>
    </row>
    <row r="262" spans="1:24" x14ac:dyDescent="0.3">
      <c r="A262" s="53"/>
      <c r="B262" s="46"/>
      <c r="C262" s="47"/>
      <c r="D262" s="15" t="s">
        <v>2</v>
      </c>
      <c r="E262" s="16">
        <v>20</v>
      </c>
      <c r="F262" s="1">
        <v>1</v>
      </c>
      <c r="G262" s="1"/>
      <c r="H262" s="1"/>
      <c r="I262" s="1"/>
      <c r="J262" s="1">
        <v>1</v>
      </c>
      <c r="K262" s="1">
        <f>((M262-I262)/2)+I262</f>
        <v>0</v>
      </c>
      <c r="L262" s="1"/>
      <c r="M262" s="1"/>
      <c r="N262" s="1">
        <f>(343/E262)/2</f>
        <v>8.5749999999999993</v>
      </c>
      <c r="O262" s="1">
        <f>M262-I262</f>
        <v>0</v>
      </c>
      <c r="P262" s="1">
        <v>343</v>
      </c>
      <c r="Q262" s="1"/>
      <c r="R262" s="1" t="e">
        <f>J262/H262</f>
        <v>#DIV/0!</v>
      </c>
      <c r="S262" s="1" t="e">
        <f t="shared" si="199"/>
        <v>#DIV/0!</v>
      </c>
      <c r="T262" s="1" t="e">
        <f t="shared" ref="T262:T293" si="234">4/(R262+(1/R262)+2)</f>
        <v>#DIV/0!</v>
      </c>
      <c r="U262" s="1" t="e">
        <f t="shared" ref="U262:U293" si="235">1-ABS(S262)^2</f>
        <v>#DIV/0!</v>
      </c>
      <c r="V262" s="1"/>
      <c r="W262" s="1"/>
      <c r="X262" s="5"/>
    </row>
    <row r="263" spans="1:24" ht="15" thickBot="1" x14ac:dyDescent="0.35">
      <c r="A263" s="53"/>
      <c r="B263" s="48"/>
      <c r="C263" s="49"/>
      <c r="D263" s="17" t="s">
        <v>3</v>
      </c>
      <c r="E263" s="18">
        <v>22.4</v>
      </c>
      <c r="F263" s="1">
        <v>1</v>
      </c>
      <c r="G263" s="1"/>
      <c r="H263" s="1"/>
      <c r="I263" s="1"/>
      <c r="J263" s="1">
        <v>1</v>
      </c>
      <c r="K263" s="1">
        <f>((M263-I263)/2)+I263</f>
        <v>0</v>
      </c>
      <c r="L263" s="1"/>
      <c r="M263" s="1"/>
      <c r="N263" s="1">
        <f>(343/E263)/2</f>
        <v>7.6562500000000009</v>
      </c>
      <c r="O263" s="1">
        <f>M263-I263</f>
        <v>0</v>
      </c>
      <c r="P263" s="1">
        <v>343</v>
      </c>
      <c r="Q263" s="1"/>
      <c r="R263" s="1"/>
      <c r="S263" s="1"/>
      <c r="T263" s="1"/>
      <c r="U263" s="1"/>
      <c r="V263" s="1"/>
      <c r="W263" s="1"/>
      <c r="X263" s="5"/>
    </row>
    <row r="264" spans="1:24" x14ac:dyDescent="0.3">
      <c r="A264" s="53"/>
      <c r="B264" s="50" t="s">
        <v>1</v>
      </c>
      <c r="C264" s="51">
        <v>22</v>
      </c>
      <c r="D264" s="19" t="s">
        <v>1</v>
      </c>
      <c r="E264" s="14">
        <v>22.4</v>
      </c>
      <c r="F264" s="1">
        <v>1</v>
      </c>
      <c r="G264" s="1"/>
      <c r="H264" s="1"/>
      <c r="I264" s="1"/>
      <c r="J264" s="1">
        <v>1</v>
      </c>
      <c r="K264" s="1">
        <f>((M264-I264)/2)+I264</f>
        <v>0</v>
      </c>
      <c r="L264" s="1"/>
      <c r="M264" s="1"/>
      <c r="N264" s="1">
        <f>(343/E264)/2</f>
        <v>7.6562500000000009</v>
      </c>
      <c r="O264" s="1">
        <f>M264-I264</f>
        <v>0</v>
      </c>
      <c r="P264" s="1">
        <v>343</v>
      </c>
      <c r="Q264" s="1"/>
      <c r="R264" s="1"/>
      <c r="S264" s="1"/>
      <c r="T264" s="1"/>
      <c r="U264" s="1"/>
      <c r="V264" s="1"/>
      <c r="W264" s="1"/>
      <c r="X264" s="5"/>
    </row>
    <row r="265" spans="1:24" x14ac:dyDescent="0.3">
      <c r="A265" s="53"/>
      <c r="B265" s="46"/>
      <c r="C265" s="47"/>
      <c r="D265" s="20" t="s">
        <v>2</v>
      </c>
      <c r="E265" s="16">
        <v>25</v>
      </c>
      <c r="F265" s="1">
        <v>1</v>
      </c>
      <c r="G265" s="1"/>
      <c r="H265" s="1"/>
      <c r="I265" s="1"/>
      <c r="J265" s="1">
        <v>1</v>
      </c>
      <c r="K265" s="1">
        <f>((M265-I265)/2)+I265</f>
        <v>0</v>
      </c>
      <c r="L265" s="1"/>
      <c r="M265" s="1"/>
      <c r="N265" s="1">
        <f>(343/E265)/2</f>
        <v>6.86</v>
      </c>
      <c r="O265" s="1">
        <f>M265-I265</f>
        <v>0</v>
      </c>
      <c r="P265" s="1">
        <v>343</v>
      </c>
      <c r="Q265" s="1"/>
      <c r="R265" s="1" t="e">
        <f>J265/H265</f>
        <v>#DIV/0!</v>
      </c>
      <c r="S265" s="1" t="e">
        <f t="shared" si="202"/>
        <v>#DIV/0!</v>
      </c>
      <c r="T265" s="1" t="e">
        <f t="shared" ref="T265:T296" si="236">4/(R265+(1/R265)+2)</f>
        <v>#DIV/0!</v>
      </c>
      <c r="U265" s="1" t="e">
        <f t="shared" ref="U265:U296" si="237">1-ABS(S265)^2</f>
        <v>#DIV/0!</v>
      </c>
      <c r="V265" s="1"/>
      <c r="W265" s="1"/>
      <c r="X265" s="5"/>
    </row>
    <row r="266" spans="1:24" ht="15" thickBot="1" x14ac:dyDescent="0.35">
      <c r="A266" s="53"/>
      <c r="B266" s="46"/>
      <c r="C266" s="47"/>
      <c r="D266" s="21" t="s">
        <v>3</v>
      </c>
      <c r="E266" s="18">
        <v>28.2</v>
      </c>
      <c r="F266" s="1">
        <v>1</v>
      </c>
      <c r="G266" s="1"/>
      <c r="H266" s="1"/>
      <c r="I266" s="1"/>
      <c r="J266" s="1">
        <v>1</v>
      </c>
      <c r="K266" s="1">
        <f>((M266-I266)/2)+I266</f>
        <v>0</v>
      </c>
      <c r="L266" s="1"/>
      <c r="M266" s="1"/>
      <c r="N266" s="1">
        <f>(343/E266)/2</f>
        <v>6.081560283687943</v>
      </c>
      <c r="O266" s="1">
        <f>M266-I266</f>
        <v>0</v>
      </c>
      <c r="P266" s="1">
        <v>343</v>
      </c>
      <c r="Q266" s="1"/>
      <c r="R266" s="1"/>
      <c r="S266" s="1"/>
      <c r="T266" s="1"/>
      <c r="U266" s="1"/>
      <c r="V266" s="1"/>
      <c r="W266" s="1"/>
      <c r="X266" s="5"/>
    </row>
    <row r="267" spans="1:24" x14ac:dyDescent="0.3">
      <c r="A267" s="53"/>
      <c r="B267" s="46" t="s">
        <v>2</v>
      </c>
      <c r="C267" s="47">
        <v>31.5</v>
      </c>
      <c r="D267" s="19" t="s">
        <v>1</v>
      </c>
      <c r="E267" s="14">
        <v>28.2</v>
      </c>
      <c r="F267" s="1">
        <v>1</v>
      </c>
      <c r="G267" s="1"/>
      <c r="H267" s="1"/>
      <c r="I267" s="1"/>
      <c r="J267" s="1">
        <v>1</v>
      </c>
      <c r="K267" s="1">
        <f>((M267-I267)/2)+I267</f>
        <v>0</v>
      </c>
      <c r="L267" s="1"/>
      <c r="M267" s="1"/>
      <c r="N267" s="1">
        <f>(343/E267)/2</f>
        <v>6.081560283687943</v>
      </c>
      <c r="O267" s="1">
        <f>M267-I267</f>
        <v>0</v>
      </c>
      <c r="P267" s="1">
        <v>343</v>
      </c>
      <c r="Q267" s="1"/>
      <c r="R267" s="1"/>
      <c r="S267" s="1"/>
      <c r="T267" s="1"/>
      <c r="U267" s="1"/>
      <c r="V267" s="1"/>
      <c r="W267" s="1"/>
      <c r="X267" s="5"/>
    </row>
    <row r="268" spans="1:24" x14ac:dyDescent="0.3">
      <c r="A268" s="53"/>
      <c r="B268" s="46"/>
      <c r="C268" s="47"/>
      <c r="D268" s="20" t="s">
        <v>2</v>
      </c>
      <c r="E268" s="16">
        <v>31.5</v>
      </c>
      <c r="F268" s="1">
        <v>1</v>
      </c>
      <c r="G268" s="1"/>
      <c r="H268" s="1"/>
      <c r="I268" s="1"/>
      <c r="J268" s="1">
        <v>1</v>
      </c>
      <c r="K268" s="1">
        <f>((M268-I268)/2)+I268</f>
        <v>0</v>
      </c>
      <c r="L268" s="1"/>
      <c r="M268" s="1"/>
      <c r="N268" s="1">
        <f>(343/E268)/2</f>
        <v>5.4444444444444446</v>
      </c>
      <c r="O268" s="1">
        <f>M268-I268</f>
        <v>0</v>
      </c>
      <c r="P268" s="1">
        <v>343</v>
      </c>
      <c r="Q268" s="1"/>
      <c r="R268" s="1" t="e">
        <f>J268/H268</f>
        <v>#DIV/0!</v>
      </c>
      <c r="S268" s="1" t="e">
        <f t="shared" si="205"/>
        <v>#DIV/0!</v>
      </c>
      <c r="T268" s="1" t="e">
        <f t="shared" ref="T268:T299" si="238">4/(R268+(1/R268)+2)</f>
        <v>#DIV/0!</v>
      </c>
      <c r="U268" s="1" t="e">
        <f t="shared" ref="U268:U299" si="239">1-ABS(S268)^2</f>
        <v>#DIV/0!</v>
      </c>
      <c r="V268" s="1"/>
      <c r="W268" s="1"/>
      <c r="X268" s="5"/>
    </row>
    <row r="269" spans="1:24" ht="15" thickBot="1" x14ac:dyDescent="0.35">
      <c r="A269" s="53"/>
      <c r="B269" s="46"/>
      <c r="C269" s="47"/>
      <c r="D269" s="21" t="s">
        <v>3</v>
      </c>
      <c r="E269" s="18">
        <v>35.5</v>
      </c>
      <c r="F269" s="1">
        <v>1</v>
      </c>
      <c r="G269" s="1"/>
      <c r="H269" s="1"/>
      <c r="I269" s="1"/>
      <c r="J269" s="1">
        <v>1</v>
      </c>
      <c r="K269" s="1">
        <f>((M269-I269)/2)+I269</f>
        <v>0</v>
      </c>
      <c r="L269" s="1"/>
      <c r="M269" s="1"/>
      <c r="N269" s="1">
        <f>(343/E269)/2</f>
        <v>4.830985915492958</v>
      </c>
      <c r="O269" s="1">
        <f>M269-I269</f>
        <v>0</v>
      </c>
      <c r="P269" s="1">
        <v>343</v>
      </c>
      <c r="Q269" s="1"/>
      <c r="R269" s="1"/>
      <c r="S269" s="1"/>
      <c r="T269" s="1"/>
      <c r="U269" s="1"/>
      <c r="V269" s="1"/>
      <c r="W269" s="1"/>
      <c r="X269" s="5"/>
    </row>
    <row r="270" spans="1:24" x14ac:dyDescent="0.3">
      <c r="A270" s="53"/>
      <c r="B270" s="46" t="s">
        <v>3</v>
      </c>
      <c r="C270" s="47">
        <v>44</v>
      </c>
      <c r="D270" s="19" t="s">
        <v>1</v>
      </c>
      <c r="E270" s="14">
        <v>35.5</v>
      </c>
      <c r="F270" s="1">
        <v>1</v>
      </c>
      <c r="G270" s="1"/>
      <c r="H270" s="1"/>
      <c r="I270" s="1"/>
      <c r="J270" s="1">
        <v>1</v>
      </c>
      <c r="K270" s="1">
        <f>((M270-I270)/2)+I270</f>
        <v>0</v>
      </c>
      <c r="L270" s="1"/>
      <c r="M270" s="1"/>
      <c r="N270" s="1">
        <f>(343/E270)/2</f>
        <v>4.830985915492958</v>
      </c>
      <c r="O270" s="1">
        <f>M270-I270</f>
        <v>0</v>
      </c>
      <c r="P270" s="1">
        <v>343</v>
      </c>
      <c r="Q270" s="1"/>
      <c r="R270" s="1"/>
      <c r="S270" s="1"/>
      <c r="T270" s="1"/>
      <c r="U270" s="1"/>
      <c r="V270" s="1"/>
      <c r="W270" s="1"/>
      <c r="X270" s="5"/>
    </row>
    <row r="271" spans="1:24" x14ac:dyDescent="0.3">
      <c r="A271" s="53"/>
      <c r="B271" s="46"/>
      <c r="C271" s="47"/>
      <c r="D271" s="20" t="s">
        <v>2</v>
      </c>
      <c r="E271" s="16">
        <v>40</v>
      </c>
      <c r="F271" s="1">
        <v>1</v>
      </c>
      <c r="G271" s="1"/>
      <c r="H271" s="1"/>
      <c r="I271" s="1"/>
      <c r="J271" s="1">
        <v>1</v>
      </c>
      <c r="K271" s="1">
        <f>((M271-I271)/2)+I271</f>
        <v>0</v>
      </c>
      <c r="L271" s="1"/>
      <c r="M271" s="1"/>
      <c r="N271" s="1">
        <f>(343/E271)/2</f>
        <v>4.2874999999999996</v>
      </c>
      <c r="O271" s="1">
        <f>M271-I271</f>
        <v>0</v>
      </c>
      <c r="P271" s="1">
        <v>343</v>
      </c>
      <c r="Q271" s="1"/>
      <c r="R271" s="1" t="e">
        <f>J271/H271</f>
        <v>#DIV/0!</v>
      </c>
      <c r="S271" s="1" t="e">
        <f t="shared" si="208"/>
        <v>#DIV/0!</v>
      </c>
      <c r="T271" s="1" t="e">
        <f t="shared" ref="T271:T302" si="240">4/(R271+(1/R271)+2)</f>
        <v>#DIV/0!</v>
      </c>
      <c r="U271" s="1" t="e">
        <f t="shared" ref="U271:U302" si="241">1-ABS(S271)^2</f>
        <v>#DIV/0!</v>
      </c>
      <c r="V271" s="1"/>
      <c r="W271" s="1"/>
      <c r="X271" s="5"/>
    </row>
    <row r="272" spans="1:24" ht="15" thickBot="1" x14ac:dyDescent="0.35">
      <c r="A272" s="53"/>
      <c r="B272" s="48"/>
      <c r="C272" s="49"/>
      <c r="D272" s="21" t="s">
        <v>3</v>
      </c>
      <c r="E272" s="18">
        <v>44.7</v>
      </c>
      <c r="F272" s="1">
        <v>1</v>
      </c>
      <c r="G272" s="1"/>
      <c r="H272" s="1"/>
      <c r="I272" s="1"/>
      <c r="J272" s="1">
        <v>1</v>
      </c>
      <c r="K272" s="1">
        <f>((M272-I272)/2)+I272</f>
        <v>0</v>
      </c>
      <c r="L272" s="1"/>
      <c r="M272" s="1"/>
      <c r="N272" s="1">
        <f>(343/E272)/2</f>
        <v>3.8366890380313197</v>
      </c>
      <c r="O272" s="1">
        <f>M272-I272</f>
        <v>0</v>
      </c>
      <c r="P272" s="1">
        <v>343</v>
      </c>
      <c r="Q272" s="1"/>
      <c r="R272" s="1"/>
      <c r="S272" s="1"/>
      <c r="T272" s="1"/>
      <c r="U272" s="1"/>
      <c r="V272" s="1"/>
      <c r="W272" s="1"/>
      <c r="X272" s="5"/>
    </row>
    <row r="273" spans="1:24" x14ac:dyDescent="0.3">
      <c r="A273" s="53"/>
      <c r="B273" s="50" t="s">
        <v>1</v>
      </c>
      <c r="C273" s="51">
        <v>44</v>
      </c>
      <c r="D273" s="19" t="s">
        <v>1</v>
      </c>
      <c r="E273" s="14">
        <v>44.7</v>
      </c>
      <c r="F273" s="1">
        <v>1</v>
      </c>
      <c r="G273" s="1"/>
      <c r="H273" s="1"/>
      <c r="I273" s="1"/>
      <c r="J273" s="1">
        <v>1</v>
      </c>
      <c r="K273" s="1">
        <f>((M273-I273)/2)+I273</f>
        <v>0</v>
      </c>
      <c r="L273" s="1"/>
      <c r="M273" s="1"/>
      <c r="N273" s="1">
        <f>(343/E273)/2</f>
        <v>3.8366890380313197</v>
      </c>
      <c r="O273" s="1">
        <f>M273-I273</f>
        <v>0</v>
      </c>
      <c r="P273" s="1">
        <v>343</v>
      </c>
      <c r="Q273" s="1"/>
      <c r="R273" s="1"/>
      <c r="S273" s="1"/>
      <c r="T273" s="1"/>
      <c r="U273" s="1"/>
      <c r="V273" s="1"/>
      <c r="W273" s="1"/>
      <c r="X273" s="5"/>
    </row>
    <row r="274" spans="1:24" x14ac:dyDescent="0.3">
      <c r="A274" s="53"/>
      <c r="B274" s="46"/>
      <c r="C274" s="47"/>
      <c r="D274" s="20" t="s">
        <v>2</v>
      </c>
      <c r="E274" s="16">
        <v>50</v>
      </c>
      <c r="F274" s="1">
        <v>1</v>
      </c>
      <c r="G274" s="1"/>
      <c r="H274" s="1"/>
      <c r="I274" s="1"/>
      <c r="J274" s="1">
        <v>1</v>
      </c>
      <c r="K274" s="1">
        <f>((M274-I274)/2)+I274</f>
        <v>0</v>
      </c>
      <c r="L274" s="1"/>
      <c r="M274" s="1"/>
      <c r="N274" s="1">
        <f>(343/E274)/2</f>
        <v>3.43</v>
      </c>
      <c r="O274" s="1">
        <f>M274-I274</f>
        <v>0</v>
      </c>
      <c r="P274" s="1">
        <v>343</v>
      </c>
      <c r="Q274" s="1"/>
      <c r="R274" s="1" t="e">
        <f>J274/H274</f>
        <v>#DIV/0!</v>
      </c>
      <c r="S274" s="1" t="e">
        <f t="shared" si="211"/>
        <v>#DIV/0!</v>
      </c>
      <c r="T274" s="1" t="e">
        <f t="shared" ref="T274:T305" si="242">4/(R274+(1/R274)+2)</f>
        <v>#DIV/0!</v>
      </c>
      <c r="U274" s="1" t="e">
        <f t="shared" ref="U274:U305" si="243">1-ABS(S274)^2</f>
        <v>#DIV/0!</v>
      </c>
      <c r="V274" s="1"/>
      <c r="W274" s="1"/>
      <c r="X274" s="5"/>
    </row>
    <row r="275" spans="1:24" ht="15" thickBot="1" x14ac:dyDescent="0.35">
      <c r="A275" s="53"/>
      <c r="B275" s="46"/>
      <c r="C275" s="47"/>
      <c r="D275" s="21" t="s">
        <v>3</v>
      </c>
      <c r="E275" s="18">
        <v>56.2</v>
      </c>
      <c r="F275" s="1">
        <v>1</v>
      </c>
      <c r="G275" s="1"/>
      <c r="H275" s="1"/>
      <c r="I275" s="1"/>
      <c r="J275" s="1">
        <v>1</v>
      </c>
      <c r="K275" s="1">
        <f>((M275-I275)/2)+I275</f>
        <v>0</v>
      </c>
      <c r="L275" s="1"/>
      <c r="M275" s="1"/>
      <c r="N275" s="1">
        <f>(343/E275)/2</f>
        <v>3.0516014234875444</v>
      </c>
      <c r="O275" s="1">
        <f>M275-I275</f>
        <v>0</v>
      </c>
      <c r="P275" s="1">
        <v>343</v>
      </c>
      <c r="Q275" s="1"/>
      <c r="R275" s="1"/>
      <c r="S275" s="1"/>
      <c r="T275" s="1"/>
      <c r="U275" s="1"/>
      <c r="V275" s="1"/>
      <c r="W275" s="1"/>
      <c r="X275" s="5"/>
    </row>
    <row r="276" spans="1:24" x14ac:dyDescent="0.3">
      <c r="A276" s="53"/>
      <c r="B276" s="46" t="s">
        <v>2</v>
      </c>
      <c r="C276" s="47">
        <v>63</v>
      </c>
      <c r="D276" s="19" t="s">
        <v>1</v>
      </c>
      <c r="E276" s="14">
        <v>56.2</v>
      </c>
      <c r="F276" s="1">
        <v>1</v>
      </c>
      <c r="G276" s="1"/>
      <c r="H276" s="1"/>
      <c r="I276" s="1"/>
      <c r="J276" s="1">
        <v>1</v>
      </c>
      <c r="K276" s="1">
        <f>((M276-I276)/2)+I276</f>
        <v>0</v>
      </c>
      <c r="L276" s="1"/>
      <c r="M276" s="1"/>
      <c r="N276" s="1">
        <f>(343/E276)/2</f>
        <v>3.0516014234875444</v>
      </c>
      <c r="O276" s="1">
        <f>M276-I276</f>
        <v>0</v>
      </c>
      <c r="P276" s="1">
        <v>343</v>
      </c>
      <c r="Q276" s="1"/>
      <c r="R276" s="1"/>
      <c r="S276" s="1"/>
      <c r="T276" s="1"/>
      <c r="U276" s="1"/>
      <c r="V276" s="1"/>
      <c r="W276" s="1"/>
      <c r="X276" s="5"/>
    </row>
    <row r="277" spans="1:24" x14ac:dyDescent="0.3">
      <c r="A277" s="53"/>
      <c r="B277" s="46"/>
      <c r="C277" s="47"/>
      <c r="D277" s="20" t="s">
        <v>2</v>
      </c>
      <c r="E277" s="16">
        <v>63</v>
      </c>
      <c r="F277" s="1">
        <v>1</v>
      </c>
      <c r="G277" s="1"/>
      <c r="H277" s="1"/>
      <c r="I277" s="1"/>
      <c r="J277" s="1">
        <v>1</v>
      </c>
      <c r="K277" s="1">
        <f>((M277-I277)/2)+I277</f>
        <v>0</v>
      </c>
      <c r="L277" s="1"/>
      <c r="M277" s="1"/>
      <c r="N277" s="1">
        <f>(343/E277)/2</f>
        <v>2.7222222222222223</v>
      </c>
      <c r="O277" s="1">
        <f>M277-I277</f>
        <v>0</v>
      </c>
      <c r="P277" s="1">
        <v>343</v>
      </c>
      <c r="Q277" s="1"/>
      <c r="R277" s="1" t="e">
        <f>J277/H277</f>
        <v>#DIV/0!</v>
      </c>
      <c r="S277" s="1" t="e">
        <f t="shared" si="214"/>
        <v>#DIV/0!</v>
      </c>
      <c r="T277" s="1" t="e">
        <f t="shared" ref="T277:T308" si="244">4/(R277+(1/R277)+2)</f>
        <v>#DIV/0!</v>
      </c>
      <c r="U277" s="1" t="e">
        <f t="shared" ref="U277:U308" si="245">1-ABS(S277)^2</f>
        <v>#DIV/0!</v>
      </c>
      <c r="V277" s="1"/>
      <c r="W277" s="1"/>
      <c r="X277" s="5"/>
    </row>
    <row r="278" spans="1:24" ht="15" thickBot="1" x14ac:dyDescent="0.35">
      <c r="A278" s="53"/>
      <c r="B278" s="46"/>
      <c r="C278" s="47"/>
      <c r="D278" s="21" t="s">
        <v>3</v>
      </c>
      <c r="E278" s="18">
        <v>70.8</v>
      </c>
      <c r="F278" s="1">
        <v>1</v>
      </c>
      <c r="G278" s="1"/>
      <c r="H278" s="1"/>
      <c r="I278" s="1"/>
      <c r="J278" s="1">
        <v>1</v>
      </c>
      <c r="K278" s="1">
        <f>((M278-I278)/2)+I278</f>
        <v>0</v>
      </c>
      <c r="L278" s="1"/>
      <c r="M278" s="1"/>
      <c r="N278" s="1">
        <f>(343/E278)/2</f>
        <v>2.4223163841807911</v>
      </c>
      <c r="O278" s="1">
        <f>M278-I278</f>
        <v>0</v>
      </c>
      <c r="P278" s="1">
        <v>343</v>
      </c>
      <c r="Q278" s="1"/>
      <c r="R278" s="1"/>
      <c r="S278" s="1"/>
      <c r="T278" s="1"/>
      <c r="U278" s="1"/>
      <c r="V278" s="1"/>
      <c r="W278" s="1"/>
      <c r="X278" s="5"/>
    </row>
    <row r="279" spans="1:24" x14ac:dyDescent="0.3">
      <c r="A279" s="53"/>
      <c r="B279" s="46" t="s">
        <v>3</v>
      </c>
      <c r="C279" s="47">
        <v>88</v>
      </c>
      <c r="D279" s="19" t="s">
        <v>1</v>
      </c>
      <c r="E279" s="14">
        <v>70.8</v>
      </c>
      <c r="F279" s="1">
        <v>1</v>
      </c>
      <c r="G279" s="1"/>
      <c r="H279" s="1"/>
      <c r="I279" s="1"/>
      <c r="J279" s="1">
        <v>1</v>
      </c>
      <c r="K279" s="1">
        <f>((M279-I279)/2)+I279</f>
        <v>0</v>
      </c>
      <c r="L279" s="1"/>
      <c r="M279" s="1"/>
      <c r="N279" s="1">
        <f>(343/E279)/2</f>
        <v>2.4223163841807911</v>
      </c>
      <c r="O279" s="1">
        <f>M279-I279</f>
        <v>0</v>
      </c>
      <c r="P279" s="1">
        <v>343</v>
      </c>
      <c r="Q279" s="1"/>
      <c r="R279" s="1"/>
      <c r="S279" s="1"/>
      <c r="T279" s="1"/>
      <c r="U279" s="1"/>
      <c r="V279" s="1"/>
      <c r="W279" s="1"/>
      <c r="X279" s="5"/>
    </row>
    <row r="280" spans="1:24" x14ac:dyDescent="0.3">
      <c r="A280" s="53"/>
      <c r="B280" s="46"/>
      <c r="C280" s="47"/>
      <c r="D280" s="20" t="s">
        <v>2</v>
      </c>
      <c r="E280" s="16">
        <v>80</v>
      </c>
      <c r="F280" s="1">
        <v>1</v>
      </c>
      <c r="G280" s="1"/>
      <c r="H280" s="1"/>
      <c r="I280" s="1"/>
      <c r="J280" s="1">
        <v>1</v>
      </c>
      <c r="K280" s="1">
        <f>((M280-I280)/2)+I280</f>
        <v>0</v>
      </c>
      <c r="L280" s="1"/>
      <c r="M280" s="1"/>
      <c r="N280" s="1">
        <f>(343/E280)/2</f>
        <v>2.1437499999999998</v>
      </c>
      <c r="O280" s="1">
        <f>M280-I280</f>
        <v>0</v>
      </c>
      <c r="P280" s="1">
        <v>343</v>
      </c>
      <c r="Q280" s="1"/>
      <c r="R280" s="1" t="e">
        <f>J280/H280</f>
        <v>#DIV/0!</v>
      </c>
      <c r="S280" s="1" t="e">
        <f t="shared" si="217"/>
        <v>#DIV/0!</v>
      </c>
      <c r="T280" s="1" t="e">
        <f t="shared" ref="T280:T311" si="246">4/(R280+(1/R280)+2)</f>
        <v>#DIV/0!</v>
      </c>
      <c r="U280" s="1" t="e">
        <f t="shared" ref="U280:U311" si="247">1-ABS(S280)^2</f>
        <v>#DIV/0!</v>
      </c>
      <c r="V280" s="1"/>
      <c r="W280" s="1"/>
      <c r="X280" s="5"/>
    </row>
    <row r="281" spans="1:24" ht="15" thickBot="1" x14ac:dyDescent="0.35">
      <c r="A281" s="53"/>
      <c r="B281" s="48"/>
      <c r="C281" s="49"/>
      <c r="D281" s="21" t="s">
        <v>3</v>
      </c>
      <c r="E281" s="18">
        <v>89.1</v>
      </c>
      <c r="F281" s="1">
        <v>1</v>
      </c>
      <c r="G281" s="1"/>
      <c r="H281" s="1"/>
      <c r="I281" s="1"/>
      <c r="J281" s="1">
        <v>1</v>
      </c>
      <c r="K281" s="1">
        <f>((M281-I281)/2)+I281</f>
        <v>0</v>
      </c>
      <c r="L281" s="1"/>
      <c r="M281" s="1"/>
      <c r="N281" s="1">
        <f>(343/E281)/2</f>
        <v>1.9248035914702584</v>
      </c>
      <c r="O281" s="1">
        <f>M281-I281</f>
        <v>0</v>
      </c>
      <c r="P281" s="1">
        <v>343</v>
      </c>
      <c r="Q281" s="1"/>
      <c r="R281" s="1"/>
      <c r="S281" s="1"/>
      <c r="T281" s="1"/>
      <c r="U281" s="1"/>
      <c r="V281" s="1"/>
      <c r="W281" s="1"/>
      <c r="X281" s="5"/>
    </row>
    <row r="282" spans="1:24" x14ac:dyDescent="0.3">
      <c r="A282" s="53"/>
      <c r="B282" s="50" t="s">
        <v>1</v>
      </c>
      <c r="C282" s="51">
        <v>88</v>
      </c>
      <c r="D282" s="19" t="s">
        <v>1</v>
      </c>
      <c r="E282" s="14">
        <v>89.1</v>
      </c>
      <c r="F282" s="1" t="s">
        <v>34</v>
      </c>
      <c r="G282" s="1"/>
      <c r="H282" s="1"/>
      <c r="I282" s="1"/>
      <c r="J282" s="1">
        <v>1</v>
      </c>
      <c r="K282" s="1">
        <f>((M282-I282)/2)+I282</f>
        <v>0</v>
      </c>
      <c r="L282" s="1"/>
      <c r="M282" s="1"/>
      <c r="N282" s="1">
        <f>(343/E282)/2</f>
        <v>1.9248035914702584</v>
      </c>
      <c r="O282" s="1">
        <f>M282-I282</f>
        <v>0</v>
      </c>
      <c r="P282" s="1">
        <v>343</v>
      </c>
      <c r="Q282" s="1"/>
      <c r="R282" s="1"/>
      <c r="S282" s="1"/>
      <c r="T282" s="1"/>
      <c r="U282" s="1"/>
      <c r="V282" s="1"/>
      <c r="W282" s="1"/>
      <c r="X282" s="5"/>
    </row>
    <row r="283" spans="1:24" x14ac:dyDescent="0.3">
      <c r="A283" s="53"/>
      <c r="B283" s="46"/>
      <c r="C283" s="47"/>
      <c r="D283" s="20" t="s">
        <v>2</v>
      </c>
      <c r="E283" s="16">
        <v>100</v>
      </c>
      <c r="F283" s="1">
        <v>-5</v>
      </c>
      <c r="G283" s="1">
        <v>-5</v>
      </c>
      <c r="H283" s="1">
        <v>-31</v>
      </c>
      <c r="I283" s="1">
        <v>860</v>
      </c>
      <c r="J283" s="1">
        <v>1</v>
      </c>
      <c r="K283" s="1">
        <f>((M283-I283)/2)+I283</f>
        <v>1750</v>
      </c>
      <c r="L283" s="1"/>
      <c r="M283" s="1">
        <f>(20+I283)*3</f>
        <v>2640</v>
      </c>
      <c r="N283" s="1">
        <f>(343/E283)/2</f>
        <v>1.7150000000000001</v>
      </c>
      <c r="O283" s="1">
        <f>M283-I283</f>
        <v>1780</v>
      </c>
      <c r="P283" s="1">
        <v>343</v>
      </c>
      <c r="Q283" s="1"/>
      <c r="R283" s="1">
        <f>J283/H283</f>
        <v>-3.2258064516129031E-2</v>
      </c>
      <c r="S283" s="1">
        <f t="shared" ref="S283" si="248">ABS((R283-1)/(R283+1))</f>
        <v>1.0666666666666667</v>
      </c>
      <c r="T283" s="1">
        <f t="shared" ref="T283:T314" si="249">4/(R283+(1/R283)+2)</f>
        <v>-0.13777777777777778</v>
      </c>
      <c r="U283" s="1">
        <f t="shared" ref="U283:U314" si="250">1-ABS(S283)^2</f>
        <v>-0.13777777777777778</v>
      </c>
      <c r="V283" s="1"/>
      <c r="W283" s="1"/>
      <c r="X283" s="5"/>
    </row>
    <row r="284" spans="1:24" ht="15" thickBot="1" x14ac:dyDescent="0.35">
      <c r="A284" s="53"/>
      <c r="B284" s="46"/>
      <c r="C284" s="47"/>
      <c r="D284" s="21" t="s">
        <v>3</v>
      </c>
      <c r="E284" s="18">
        <v>112</v>
      </c>
      <c r="F284" s="1">
        <v>1</v>
      </c>
      <c r="G284" s="1"/>
      <c r="H284" s="1"/>
      <c r="I284" s="1"/>
      <c r="J284" s="1">
        <v>1</v>
      </c>
      <c r="K284" s="1">
        <f>((M284-I284)/2)+I284</f>
        <v>30</v>
      </c>
      <c r="L284" s="1"/>
      <c r="M284" s="1">
        <f>(20+I284)*3</f>
        <v>60</v>
      </c>
      <c r="N284" s="1">
        <f>(343/E284)/2</f>
        <v>1.53125</v>
      </c>
      <c r="O284" s="1">
        <f>M284-I284</f>
        <v>60</v>
      </c>
      <c r="P284" s="1">
        <v>343</v>
      </c>
      <c r="Q284" s="1"/>
      <c r="R284" s="1"/>
      <c r="S284" s="1"/>
      <c r="T284" s="1"/>
      <c r="U284" s="1"/>
      <c r="V284" s="1"/>
      <c r="W284" s="1"/>
      <c r="X284" s="5"/>
    </row>
    <row r="285" spans="1:24" x14ac:dyDescent="0.3">
      <c r="A285" s="53"/>
      <c r="B285" s="46" t="s">
        <v>2</v>
      </c>
      <c r="C285" s="47">
        <v>125</v>
      </c>
      <c r="D285" s="19" t="s">
        <v>1</v>
      </c>
      <c r="E285" s="14">
        <v>112</v>
      </c>
      <c r="F285" s="1" t="s">
        <v>34</v>
      </c>
      <c r="G285" s="1"/>
      <c r="H285" s="1"/>
      <c r="I285" s="1"/>
      <c r="J285" s="1">
        <v>1</v>
      </c>
      <c r="K285" s="1">
        <f>((M285-I285)/2)+I285</f>
        <v>30</v>
      </c>
      <c r="L285" s="1"/>
      <c r="M285" s="1">
        <f>(20+I285)*3</f>
        <v>60</v>
      </c>
      <c r="N285" s="1">
        <f>(343/E285)/2</f>
        <v>1.53125</v>
      </c>
      <c r="O285" s="1">
        <f>M285-I285</f>
        <v>60</v>
      </c>
      <c r="P285" s="1">
        <v>343</v>
      </c>
      <c r="Q285" s="1"/>
      <c r="R285" s="1"/>
      <c r="S285" s="1"/>
      <c r="T285" s="1"/>
      <c r="U285" s="1"/>
      <c r="V285" s="1"/>
      <c r="W285" s="1"/>
      <c r="X285" s="5"/>
    </row>
    <row r="286" spans="1:24" x14ac:dyDescent="0.3">
      <c r="A286" s="53"/>
      <c r="B286" s="46"/>
      <c r="C286" s="47"/>
      <c r="D286" s="20" t="s">
        <v>2</v>
      </c>
      <c r="E286" s="16">
        <v>125</v>
      </c>
      <c r="F286" s="1">
        <v>1</v>
      </c>
      <c r="G286" s="1">
        <v>-5</v>
      </c>
      <c r="H286" s="1">
        <v>-34</v>
      </c>
      <c r="I286" s="1">
        <v>660</v>
      </c>
      <c r="J286" s="1">
        <v>1</v>
      </c>
      <c r="K286" s="1">
        <f>((M286-I286)/2)+I286</f>
        <v>1350</v>
      </c>
      <c r="L286" s="1"/>
      <c r="M286" s="1">
        <f>(20+I286)*3</f>
        <v>2040</v>
      </c>
      <c r="N286" s="1">
        <f>(343/E286)/2</f>
        <v>1.3720000000000001</v>
      </c>
      <c r="O286" s="1">
        <f>M286-I286</f>
        <v>1380</v>
      </c>
      <c r="P286" s="1">
        <v>343</v>
      </c>
      <c r="Q286" s="1"/>
      <c r="R286" s="1">
        <f>J286/H286</f>
        <v>-2.9411764705882353E-2</v>
      </c>
      <c r="S286" s="1">
        <f t="shared" ref="S286" si="251">ABS((R286-1)/(R286+1))</f>
        <v>1.0606060606060606</v>
      </c>
      <c r="T286" s="1">
        <f t="shared" ref="T286:T317" si="252">4/(R286+(1/R286)+2)</f>
        <v>-0.1248852157943067</v>
      </c>
      <c r="U286" s="1">
        <f t="shared" ref="U286:U317" si="253">1-ABS(S286)^2</f>
        <v>-0.12488521579430656</v>
      </c>
      <c r="V286" s="1"/>
      <c r="W286" s="1"/>
      <c r="X286" s="5"/>
    </row>
    <row r="287" spans="1:24" ht="15" thickBot="1" x14ac:dyDescent="0.35">
      <c r="A287" s="53"/>
      <c r="B287" s="46"/>
      <c r="C287" s="47"/>
      <c r="D287" s="21" t="s">
        <v>3</v>
      </c>
      <c r="E287" s="18">
        <v>141</v>
      </c>
      <c r="F287" s="1">
        <v>1</v>
      </c>
      <c r="G287" s="1"/>
      <c r="H287" s="1"/>
      <c r="I287" s="1"/>
      <c r="J287" s="1">
        <v>1</v>
      </c>
      <c r="K287" s="1">
        <f>((M287-I287)/2)+I287</f>
        <v>30</v>
      </c>
      <c r="L287" s="1"/>
      <c r="M287" s="1">
        <f>(20+I287)*3</f>
        <v>60</v>
      </c>
      <c r="N287" s="1">
        <f>(343/E287)/2</f>
        <v>1.2163120567375887</v>
      </c>
      <c r="O287" s="1">
        <f>M287-I287</f>
        <v>60</v>
      </c>
      <c r="P287" s="1">
        <v>343</v>
      </c>
      <c r="Q287" s="1"/>
      <c r="R287" s="1"/>
      <c r="S287" s="1"/>
      <c r="T287" s="1"/>
      <c r="U287" s="1"/>
      <c r="V287" s="1"/>
      <c r="W287" s="1"/>
      <c r="X287" s="5"/>
    </row>
    <row r="288" spans="1:24" x14ac:dyDescent="0.3">
      <c r="A288" s="53"/>
      <c r="B288" s="46" t="s">
        <v>3</v>
      </c>
      <c r="C288" s="47">
        <v>177</v>
      </c>
      <c r="D288" s="19" t="s">
        <v>1</v>
      </c>
      <c r="E288" s="14">
        <v>141</v>
      </c>
      <c r="F288" s="1" t="s">
        <v>34</v>
      </c>
      <c r="G288" s="1"/>
      <c r="H288" s="1"/>
      <c r="I288" s="1"/>
      <c r="J288" s="1">
        <v>1</v>
      </c>
      <c r="K288" s="1">
        <f>((M288-I288)/2)+I288</f>
        <v>30</v>
      </c>
      <c r="L288" s="1"/>
      <c r="M288" s="1">
        <f>(20+I288)*3</f>
        <v>60</v>
      </c>
      <c r="N288" s="1">
        <f>(343/E288)/2</f>
        <v>1.2163120567375887</v>
      </c>
      <c r="O288" s="1">
        <f>M288-I288</f>
        <v>60</v>
      </c>
      <c r="P288" s="1">
        <v>343</v>
      </c>
      <c r="Q288" s="1"/>
      <c r="R288" s="1"/>
      <c r="S288" s="1"/>
      <c r="T288" s="1"/>
      <c r="U288" s="1"/>
      <c r="V288" s="1"/>
      <c r="W288" s="1"/>
      <c r="X288" s="5"/>
    </row>
    <row r="289" spans="1:24" x14ac:dyDescent="0.3">
      <c r="A289" s="53"/>
      <c r="B289" s="46"/>
      <c r="C289" s="47"/>
      <c r="D289" s="20" t="s">
        <v>2</v>
      </c>
      <c r="E289" s="16">
        <v>160</v>
      </c>
      <c r="F289" s="1">
        <v>1</v>
      </c>
      <c r="G289" s="1">
        <v>-5</v>
      </c>
      <c r="H289" s="1">
        <v>-32</v>
      </c>
      <c r="I289" s="1">
        <v>509</v>
      </c>
      <c r="J289" s="1">
        <v>1</v>
      </c>
      <c r="K289" s="1">
        <f>((M289-I289)/2)+I289</f>
        <v>1048</v>
      </c>
      <c r="L289" s="1"/>
      <c r="M289" s="1">
        <f>(20+I289)*3</f>
        <v>1587</v>
      </c>
      <c r="N289" s="1">
        <f>(343/E289)/2</f>
        <v>1.0718749999999999</v>
      </c>
      <c r="O289" s="1">
        <f>M289-I289</f>
        <v>1078</v>
      </c>
      <c r="P289" s="1">
        <v>343</v>
      </c>
      <c r="Q289" s="1"/>
      <c r="R289" s="1">
        <f>J289/H289</f>
        <v>-3.125E-2</v>
      </c>
      <c r="S289" s="1">
        <f t="shared" ref="S289" si="254">ABS((R289-1)/(R289+1))</f>
        <v>1.064516129032258</v>
      </c>
      <c r="T289" s="1">
        <f t="shared" ref="T289:T320" si="255">4/(R289+(1/R289)+2)</f>
        <v>-0.13319458896982311</v>
      </c>
      <c r="U289" s="1">
        <f t="shared" ref="U289:U320" si="256">1-ABS(S289)^2</f>
        <v>-0.13319458896982295</v>
      </c>
      <c r="V289" s="1"/>
      <c r="W289" s="1"/>
      <c r="X289" s="5"/>
    </row>
    <row r="290" spans="1:24" ht="15" thickBot="1" x14ac:dyDescent="0.35">
      <c r="A290" s="53"/>
      <c r="B290" s="48"/>
      <c r="C290" s="49"/>
      <c r="D290" s="21" t="s">
        <v>3</v>
      </c>
      <c r="E290" s="18">
        <v>178</v>
      </c>
      <c r="F290" s="1">
        <v>1</v>
      </c>
      <c r="G290" s="1"/>
      <c r="H290" s="1"/>
      <c r="I290" s="1"/>
      <c r="J290" s="1">
        <v>1</v>
      </c>
      <c r="K290" s="1">
        <v>0</v>
      </c>
      <c r="L290" s="1"/>
      <c r="M290" s="1">
        <f>(K290-I290)*2+I290</f>
        <v>0</v>
      </c>
      <c r="N290" s="1">
        <f>(343/E290)/2</f>
        <v>0.9634831460674157</v>
      </c>
      <c r="O290" s="1">
        <f>M290-I290</f>
        <v>0</v>
      </c>
      <c r="P290" s="1">
        <v>343</v>
      </c>
      <c r="Q290" s="1"/>
      <c r="R290" s="1"/>
      <c r="S290" s="1"/>
      <c r="T290" s="1"/>
      <c r="U290" s="1"/>
      <c r="V290" s="1"/>
      <c r="W290" s="1"/>
      <c r="X290" s="5"/>
    </row>
    <row r="291" spans="1:24" x14ac:dyDescent="0.3">
      <c r="A291" s="53"/>
      <c r="B291" s="50" t="s">
        <v>1</v>
      </c>
      <c r="C291" s="51">
        <v>177</v>
      </c>
      <c r="D291" s="19" t="s">
        <v>1</v>
      </c>
      <c r="E291" s="14">
        <v>178</v>
      </c>
      <c r="F291" s="1" t="s">
        <v>34</v>
      </c>
      <c r="G291" s="1"/>
      <c r="H291" s="1"/>
      <c r="I291" s="1"/>
      <c r="J291" s="1">
        <v>1</v>
      </c>
      <c r="K291" s="1">
        <v>0</v>
      </c>
      <c r="L291" s="1"/>
      <c r="M291" s="1">
        <f>(K291-I291)*2+I291</f>
        <v>0</v>
      </c>
      <c r="N291" s="1">
        <f>(343/E291)/2</f>
        <v>0.9634831460674157</v>
      </c>
      <c r="O291" s="1">
        <f>M291-I291</f>
        <v>0</v>
      </c>
      <c r="P291" s="1">
        <v>343</v>
      </c>
      <c r="Q291" s="1"/>
      <c r="R291" s="1"/>
      <c r="S291" s="1"/>
      <c r="T291" s="1"/>
      <c r="U291" s="1"/>
      <c r="V291" s="1"/>
      <c r="W291" s="1"/>
      <c r="X291" s="5"/>
    </row>
    <row r="292" spans="1:24" x14ac:dyDescent="0.3">
      <c r="A292" s="53"/>
      <c r="B292" s="46"/>
      <c r="C292" s="47"/>
      <c r="D292" s="20" t="s">
        <v>2</v>
      </c>
      <c r="E292" s="16">
        <v>200</v>
      </c>
      <c r="F292" s="1">
        <v>1</v>
      </c>
      <c r="G292" s="1">
        <v>-5</v>
      </c>
      <c r="H292" s="1">
        <v>-32</v>
      </c>
      <c r="I292" s="1">
        <v>402</v>
      </c>
      <c r="J292" s="1">
        <v>1</v>
      </c>
      <c r="K292" s="1">
        <v>825</v>
      </c>
      <c r="L292" s="1"/>
      <c r="M292" s="1">
        <f>(K292-I292)*2+I292</f>
        <v>1248</v>
      </c>
      <c r="N292" s="1">
        <f>(343/E292)/2</f>
        <v>0.85750000000000004</v>
      </c>
      <c r="O292" s="1">
        <f>M292-I292</f>
        <v>846</v>
      </c>
      <c r="P292" s="1">
        <v>343</v>
      </c>
      <c r="Q292" s="1"/>
      <c r="R292" s="1">
        <f>J292/H292</f>
        <v>-3.125E-2</v>
      </c>
      <c r="S292" s="1">
        <f t="shared" ref="S292" si="257">ABS((R292-1)/(R292+1))</f>
        <v>1.064516129032258</v>
      </c>
      <c r="T292" s="1">
        <f t="shared" ref="T292:T323" si="258">4/(R292+(1/R292)+2)</f>
        <v>-0.13319458896982311</v>
      </c>
      <c r="U292" s="1">
        <f t="shared" ref="U292:U323" si="259">1-ABS(S292)^2</f>
        <v>-0.13319458896982295</v>
      </c>
      <c r="V292" s="1"/>
      <c r="W292" s="1"/>
      <c r="X292" s="5"/>
    </row>
    <row r="293" spans="1:24" ht="15" thickBot="1" x14ac:dyDescent="0.35">
      <c r="A293" s="53"/>
      <c r="B293" s="46"/>
      <c r="C293" s="47"/>
      <c r="D293" s="21" t="s">
        <v>3</v>
      </c>
      <c r="E293" s="18">
        <v>224</v>
      </c>
      <c r="F293" s="1">
        <v>1</v>
      </c>
      <c r="G293" s="1"/>
      <c r="H293" s="1"/>
      <c r="I293" s="1"/>
      <c r="J293" s="1">
        <v>1</v>
      </c>
      <c r="K293" s="1">
        <v>0</v>
      </c>
      <c r="L293" s="1"/>
      <c r="M293" s="1">
        <f>(K293-I293)*2+I293</f>
        <v>0</v>
      </c>
      <c r="N293" s="1">
        <f>(343/E293)/2</f>
        <v>0.765625</v>
      </c>
      <c r="O293" s="1">
        <f>M293-I293</f>
        <v>0</v>
      </c>
      <c r="P293" s="1">
        <v>343</v>
      </c>
      <c r="Q293" s="1"/>
      <c r="R293" s="1"/>
      <c r="S293" s="1"/>
      <c r="T293" s="1"/>
      <c r="U293" s="1"/>
      <c r="V293" s="1"/>
      <c r="W293" s="1"/>
      <c r="X293" s="5"/>
    </row>
    <row r="294" spans="1:24" x14ac:dyDescent="0.3">
      <c r="A294" s="53"/>
      <c r="B294" s="46" t="s">
        <v>2</v>
      </c>
      <c r="C294" s="47">
        <v>250</v>
      </c>
      <c r="D294" s="19" t="s">
        <v>1</v>
      </c>
      <c r="E294" s="14">
        <v>224</v>
      </c>
      <c r="F294" s="1" t="s">
        <v>34</v>
      </c>
      <c r="G294" s="1"/>
      <c r="H294" s="1"/>
      <c r="I294" s="1"/>
      <c r="J294" s="1">
        <v>1</v>
      </c>
      <c r="K294" s="1">
        <v>0</v>
      </c>
      <c r="L294" s="1"/>
      <c r="M294" s="1">
        <f>(K294-I294)*2+I294</f>
        <v>0</v>
      </c>
      <c r="N294" s="1">
        <f>(343/E294)/2</f>
        <v>0.765625</v>
      </c>
      <c r="O294" s="1">
        <f>M294-I294</f>
        <v>0</v>
      </c>
      <c r="P294" s="1">
        <v>343</v>
      </c>
      <c r="Q294" s="1"/>
      <c r="R294" s="1"/>
      <c r="S294" s="1"/>
      <c r="T294" s="1"/>
      <c r="U294" s="1"/>
      <c r="V294" s="1"/>
      <c r="W294" s="1"/>
      <c r="X294" s="5"/>
    </row>
    <row r="295" spans="1:24" x14ac:dyDescent="0.3">
      <c r="A295" s="53"/>
      <c r="B295" s="46"/>
      <c r="C295" s="47"/>
      <c r="D295" s="20" t="s">
        <v>2</v>
      </c>
      <c r="E295" s="16">
        <v>250</v>
      </c>
      <c r="F295" s="1">
        <v>1</v>
      </c>
      <c r="G295" s="1">
        <v>-5</v>
      </c>
      <c r="H295" s="1">
        <v>-30</v>
      </c>
      <c r="I295" s="1">
        <v>315</v>
      </c>
      <c r="J295" s="1">
        <v>1</v>
      </c>
      <c r="K295" s="1">
        <v>660</v>
      </c>
      <c r="L295" s="1"/>
      <c r="M295" s="1">
        <f>(K295-I295)*2+I295</f>
        <v>1005</v>
      </c>
      <c r="N295" s="1">
        <f>(343/E295)/2</f>
        <v>0.68600000000000005</v>
      </c>
      <c r="O295" s="1">
        <f>M295-I295</f>
        <v>690</v>
      </c>
      <c r="P295" s="1">
        <v>343</v>
      </c>
      <c r="Q295" s="1"/>
      <c r="R295" s="1">
        <f>J295/H295</f>
        <v>-3.3333333333333333E-2</v>
      </c>
      <c r="S295" s="1">
        <f t="shared" ref="S295:S331" si="260">ABS((R295-1)/(R295+1))</f>
        <v>1.0689655172413794</v>
      </c>
      <c r="T295" s="1">
        <f t="shared" ref="T295:T326" si="261">4/(R295+(1/R295)+2)</f>
        <v>-0.1426872770511296</v>
      </c>
      <c r="U295" s="1">
        <f t="shared" ref="U295:U326" si="262">1-ABS(S295)^2</f>
        <v>-0.14268727705112982</v>
      </c>
      <c r="V295" s="1"/>
      <c r="W295" s="1"/>
      <c r="X295" s="5"/>
    </row>
    <row r="296" spans="1:24" ht="15" thickBot="1" x14ac:dyDescent="0.35">
      <c r="A296" s="53"/>
      <c r="B296" s="46"/>
      <c r="C296" s="47"/>
      <c r="D296" s="21" t="s">
        <v>3</v>
      </c>
      <c r="E296" s="18">
        <v>282</v>
      </c>
      <c r="F296" s="1">
        <v>1</v>
      </c>
      <c r="G296" s="1"/>
      <c r="H296" s="1"/>
      <c r="I296" s="1"/>
      <c r="J296" s="1">
        <v>1</v>
      </c>
      <c r="K296" s="1">
        <f>((M296-I296)/2)+I296</f>
        <v>0</v>
      </c>
      <c r="L296" s="1"/>
      <c r="M296" s="1"/>
      <c r="N296" s="1">
        <f>(343/E296)/2</f>
        <v>0.60815602836879434</v>
      </c>
      <c r="O296" s="1">
        <f>M296-I296</f>
        <v>0</v>
      </c>
      <c r="P296" s="1">
        <v>343</v>
      </c>
      <c r="Q296" s="1"/>
      <c r="R296" s="1"/>
      <c r="S296" s="1"/>
      <c r="T296" s="1"/>
      <c r="U296" s="1"/>
      <c r="V296" s="1"/>
      <c r="W296" s="1"/>
      <c r="X296" s="5"/>
    </row>
    <row r="297" spans="1:24" x14ac:dyDescent="0.3">
      <c r="A297" s="53"/>
      <c r="B297" s="46" t="s">
        <v>3</v>
      </c>
      <c r="C297" s="47">
        <v>355</v>
      </c>
      <c r="D297" s="19" t="s">
        <v>1</v>
      </c>
      <c r="E297" s="14">
        <v>282</v>
      </c>
      <c r="F297" s="1" t="s">
        <v>35</v>
      </c>
      <c r="G297" s="1"/>
      <c r="H297" s="1"/>
      <c r="I297" s="1"/>
      <c r="J297" s="1">
        <v>1</v>
      </c>
      <c r="K297" s="1">
        <f>((M297-I297)/2)+I297</f>
        <v>0</v>
      </c>
      <c r="L297" s="1"/>
      <c r="M297" s="1"/>
      <c r="N297" s="1">
        <f>(343/E297)/2</f>
        <v>0.60815602836879434</v>
      </c>
      <c r="O297" s="1">
        <f>M297-I297</f>
        <v>0</v>
      </c>
      <c r="P297" s="1">
        <v>343</v>
      </c>
      <c r="Q297" s="1"/>
      <c r="R297" s="1"/>
      <c r="S297" s="1"/>
      <c r="T297" s="1"/>
      <c r="U297" s="1"/>
      <c r="V297" s="1"/>
      <c r="W297" s="1"/>
      <c r="X297" s="5"/>
    </row>
    <row r="298" spans="1:24" x14ac:dyDescent="0.3">
      <c r="A298" s="53"/>
      <c r="B298" s="46"/>
      <c r="C298" s="47"/>
      <c r="D298" s="20" t="s">
        <v>2</v>
      </c>
      <c r="E298" s="16">
        <v>315</v>
      </c>
      <c r="F298" s="1">
        <v>1</v>
      </c>
      <c r="G298" s="1">
        <v>-5</v>
      </c>
      <c r="H298" s="1">
        <v>-29</v>
      </c>
      <c r="I298" s="1">
        <v>246</v>
      </c>
      <c r="J298" s="1">
        <v>1</v>
      </c>
      <c r="K298" s="1">
        <f>((M298-I298)/2)+I298</f>
        <v>519.5</v>
      </c>
      <c r="L298" s="1">
        <v>-27.5</v>
      </c>
      <c r="M298" s="1">
        <v>793</v>
      </c>
      <c r="N298" s="1">
        <f>(343/E298)/2</f>
        <v>0.5444444444444444</v>
      </c>
      <c r="O298" s="1">
        <f>M298-I298</f>
        <v>547</v>
      </c>
      <c r="P298" s="1">
        <v>343</v>
      </c>
      <c r="Q298" s="1"/>
      <c r="R298" s="1">
        <f>J298/H298</f>
        <v>-3.4482758620689655E-2</v>
      </c>
      <c r="S298" s="1">
        <f t="shared" ref="S298:S334" si="263">ABS((R298-1)/(R298+1))</f>
        <v>1.0714285714285714</v>
      </c>
      <c r="T298" s="1">
        <f t="shared" ref="T298:T329" si="264">4/(R298+(1/R298)+2)</f>
        <v>-0.14795918367346939</v>
      </c>
      <c r="U298" s="1">
        <f t="shared" ref="U298:U329" si="265">1-ABS(S298)^2</f>
        <v>-0.14795918367346927</v>
      </c>
      <c r="V298" s="1"/>
      <c r="W298" s="1"/>
      <c r="X298" s="5"/>
    </row>
    <row r="299" spans="1:24" ht="15" thickBot="1" x14ac:dyDescent="0.35">
      <c r="A299" s="53"/>
      <c r="B299" s="48"/>
      <c r="C299" s="49"/>
      <c r="D299" s="21" t="s">
        <v>3</v>
      </c>
      <c r="E299" s="18">
        <v>355</v>
      </c>
      <c r="F299" s="1">
        <v>1</v>
      </c>
      <c r="G299" s="1"/>
      <c r="H299" s="1"/>
      <c r="I299" s="1"/>
      <c r="J299" s="1">
        <v>1</v>
      </c>
      <c r="K299" s="1">
        <f>((M299-I299)/2)+I299</f>
        <v>0</v>
      </c>
      <c r="L299" s="1"/>
      <c r="M299" s="1"/>
      <c r="N299" s="1">
        <f>(343/E299)/2</f>
        <v>0.4830985915492958</v>
      </c>
      <c r="O299" s="1">
        <f>M299-I299</f>
        <v>0</v>
      </c>
      <c r="P299" s="1">
        <v>343</v>
      </c>
      <c r="Q299" s="1"/>
      <c r="R299" s="1"/>
      <c r="S299" s="1"/>
      <c r="T299" s="1"/>
      <c r="U299" s="1"/>
      <c r="V299" s="1"/>
      <c r="W299" s="1"/>
      <c r="X299" s="5"/>
    </row>
    <row r="300" spans="1:24" x14ac:dyDescent="0.3">
      <c r="A300" s="53"/>
      <c r="B300" s="50" t="s">
        <v>1</v>
      </c>
      <c r="C300" s="51">
        <v>355</v>
      </c>
      <c r="D300" s="19" t="s">
        <v>1</v>
      </c>
      <c r="E300" s="14">
        <v>355</v>
      </c>
      <c r="F300" s="1" t="s">
        <v>35</v>
      </c>
      <c r="G300" s="1"/>
      <c r="H300" s="1"/>
      <c r="I300" s="1"/>
      <c r="J300" s="1">
        <v>1</v>
      </c>
      <c r="K300" s="1">
        <f>((M300-I300)/2)+I300</f>
        <v>0</v>
      </c>
      <c r="L300" s="1"/>
      <c r="M300" s="1"/>
      <c r="N300" s="1">
        <f>(343/E300)/2</f>
        <v>0.4830985915492958</v>
      </c>
      <c r="O300" s="1">
        <f>M300-I300</f>
        <v>0</v>
      </c>
      <c r="P300" s="1">
        <v>343</v>
      </c>
      <c r="Q300" s="1"/>
      <c r="R300" s="1"/>
      <c r="S300" s="1"/>
      <c r="T300" s="1"/>
      <c r="U300" s="1"/>
      <c r="V300" s="1"/>
      <c r="W300" s="1"/>
      <c r="X300" s="5"/>
    </row>
    <row r="301" spans="1:24" x14ac:dyDescent="0.3">
      <c r="A301" s="53"/>
      <c r="B301" s="46"/>
      <c r="C301" s="47"/>
      <c r="D301" s="20" t="s">
        <v>2</v>
      </c>
      <c r="E301" s="16">
        <v>400</v>
      </c>
      <c r="F301" s="1">
        <v>1</v>
      </c>
      <c r="G301" s="1">
        <v>-5</v>
      </c>
      <c r="H301" s="1">
        <v>-27</v>
      </c>
      <c r="I301" s="1">
        <v>187</v>
      </c>
      <c r="J301" s="1">
        <v>1</v>
      </c>
      <c r="K301" s="1">
        <f>((M301-I301)/2)+I301</f>
        <v>403.5</v>
      </c>
      <c r="L301" s="1">
        <v>-27</v>
      </c>
      <c r="M301" s="1">
        <v>620</v>
      </c>
      <c r="N301" s="1">
        <f>(343/E301)/2</f>
        <v>0.42875000000000002</v>
      </c>
      <c r="O301" s="1">
        <f>M301-I301</f>
        <v>433</v>
      </c>
      <c r="P301" s="1">
        <v>343</v>
      </c>
      <c r="Q301" s="1"/>
      <c r="R301" s="1">
        <f>J301/H301</f>
        <v>-3.7037037037037035E-2</v>
      </c>
      <c r="S301" s="1">
        <f t="shared" ref="S301:S337" si="266">ABS((R301-1)/(R301+1))</f>
        <v>1.0769230769230769</v>
      </c>
      <c r="T301" s="1">
        <f t="shared" ref="T301:T332" si="267">4/(R301+(1/R301)+2)</f>
        <v>-0.15976331360946744</v>
      </c>
      <c r="U301" s="1">
        <f t="shared" ref="U301:U332" si="268">1-ABS(S301)^2</f>
        <v>-0.15976331360946738</v>
      </c>
      <c r="V301" s="1"/>
      <c r="W301" s="1"/>
      <c r="X301" s="5"/>
    </row>
    <row r="302" spans="1:24" ht="15" thickBot="1" x14ac:dyDescent="0.35">
      <c r="A302" s="53"/>
      <c r="B302" s="46"/>
      <c r="C302" s="47"/>
      <c r="D302" s="21" t="s">
        <v>3</v>
      </c>
      <c r="E302" s="18">
        <v>447</v>
      </c>
      <c r="F302" s="1">
        <v>1</v>
      </c>
      <c r="G302" s="1"/>
      <c r="H302" s="1"/>
      <c r="I302" s="1"/>
      <c r="J302" s="1">
        <v>1</v>
      </c>
      <c r="K302" s="1">
        <f>((M302-I302)/2)+I302</f>
        <v>0</v>
      </c>
      <c r="L302" s="1"/>
      <c r="M302" s="1"/>
      <c r="N302" s="1">
        <f>(343/E302)/2</f>
        <v>0.38366890380313201</v>
      </c>
      <c r="O302" s="1">
        <f>M302-I302</f>
        <v>0</v>
      </c>
      <c r="P302" s="1">
        <v>343</v>
      </c>
      <c r="Q302" s="1"/>
      <c r="R302" s="1"/>
      <c r="S302" s="1"/>
      <c r="T302" s="1"/>
      <c r="U302" s="1"/>
      <c r="V302" s="1"/>
      <c r="W302" s="1"/>
      <c r="X302" s="5"/>
    </row>
    <row r="303" spans="1:24" x14ac:dyDescent="0.3">
      <c r="A303" s="53"/>
      <c r="B303" s="46" t="s">
        <v>2</v>
      </c>
      <c r="C303" s="47">
        <v>500</v>
      </c>
      <c r="D303" s="19" t="s">
        <v>1</v>
      </c>
      <c r="E303" s="14">
        <v>447</v>
      </c>
      <c r="F303" s="1" t="s">
        <v>35</v>
      </c>
      <c r="G303" s="1"/>
      <c r="H303" s="1"/>
      <c r="I303" s="1"/>
      <c r="J303" s="1">
        <v>1</v>
      </c>
      <c r="K303" s="1">
        <f>((M303-I303)/2)+I303</f>
        <v>0</v>
      </c>
      <c r="L303" s="1"/>
      <c r="M303" s="1"/>
      <c r="N303" s="1">
        <f>(343/E303)/2</f>
        <v>0.38366890380313201</v>
      </c>
      <c r="O303" s="1">
        <f>M303-I303</f>
        <v>0</v>
      </c>
      <c r="P303" s="1">
        <v>343</v>
      </c>
      <c r="Q303" s="1"/>
      <c r="R303" s="1"/>
      <c r="S303" s="1"/>
      <c r="T303" s="1"/>
      <c r="U303" s="1"/>
      <c r="V303" s="1"/>
      <c r="W303" s="1"/>
      <c r="X303" s="5"/>
    </row>
    <row r="304" spans="1:24" x14ac:dyDescent="0.3">
      <c r="A304" s="53"/>
      <c r="B304" s="46"/>
      <c r="C304" s="47"/>
      <c r="D304" s="20" t="s">
        <v>2</v>
      </c>
      <c r="E304" s="16">
        <v>500</v>
      </c>
      <c r="F304" s="1">
        <v>1</v>
      </c>
      <c r="G304" s="1">
        <v>-5</v>
      </c>
      <c r="H304" s="1">
        <v>-26.5</v>
      </c>
      <c r="I304" s="1">
        <v>145</v>
      </c>
      <c r="J304" s="1">
        <v>1</v>
      </c>
      <c r="K304" s="1">
        <f>((M304-I304)/2)+I304</f>
        <v>317.5</v>
      </c>
      <c r="L304" s="1">
        <v>-26</v>
      </c>
      <c r="M304" s="1">
        <v>490</v>
      </c>
      <c r="N304" s="1">
        <f>(343/E304)/2</f>
        <v>0.34300000000000003</v>
      </c>
      <c r="O304" s="1">
        <f>M304-I304</f>
        <v>345</v>
      </c>
      <c r="P304" s="1">
        <v>343</v>
      </c>
      <c r="Q304" s="1"/>
      <c r="R304" s="1">
        <f>J304/H304</f>
        <v>-3.7735849056603772E-2</v>
      </c>
      <c r="S304" s="1">
        <f t="shared" ref="S304:S340" si="269">ABS((R304-1)/(R304+1))</f>
        <v>1.0784313725490196</v>
      </c>
      <c r="T304" s="1">
        <f t="shared" ref="T304:T335" si="270">4/(R304+(1/R304)+2)</f>
        <v>-0.16301422529796233</v>
      </c>
      <c r="U304" s="1">
        <f t="shared" ref="U304:U335" si="271">1-ABS(S304)^2</f>
        <v>-0.16301422529796228</v>
      </c>
      <c r="V304" s="1"/>
      <c r="W304" s="1"/>
      <c r="X304" s="5"/>
    </row>
    <row r="305" spans="1:24" ht="15" thickBot="1" x14ac:dyDescent="0.35">
      <c r="A305" s="53"/>
      <c r="B305" s="46"/>
      <c r="C305" s="47"/>
      <c r="D305" s="21" t="s">
        <v>3</v>
      </c>
      <c r="E305" s="18">
        <v>562</v>
      </c>
      <c r="F305" s="1">
        <v>1</v>
      </c>
      <c r="G305" s="1"/>
      <c r="H305" s="1"/>
      <c r="I305" s="1"/>
      <c r="J305" s="1">
        <v>1</v>
      </c>
      <c r="K305" s="1">
        <f>((M305-I305)/2)+I305</f>
        <v>0</v>
      </c>
      <c r="L305" s="1"/>
      <c r="M305" s="1"/>
      <c r="N305" s="1">
        <f>(343/E305)/2</f>
        <v>0.30516014234875444</v>
      </c>
      <c r="O305" s="1">
        <f>M305-I305</f>
        <v>0</v>
      </c>
      <c r="P305" s="1">
        <v>343</v>
      </c>
      <c r="Q305" s="1"/>
      <c r="R305" s="1"/>
      <c r="S305" s="1"/>
      <c r="T305" s="1"/>
      <c r="U305" s="1"/>
      <c r="V305" s="1"/>
      <c r="W305" s="1"/>
      <c r="X305" s="5"/>
    </row>
    <row r="306" spans="1:24" x14ac:dyDescent="0.3">
      <c r="A306" s="53"/>
      <c r="B306" s="46" t="s">
        <v>3</v>
      </c>
      <c r="C306" s="47">
        <v>710</v>
      </c>
      <c r="D306" s="19" t="s">
        <v>1</v>
      </c>
      <c r="E306" s="14">
        <v>562</v>
      </c>
      <c r="F306" s="1" t="s">
        <v>35</v>
      </c>
      <c r="G306" s="1"/>
      <c r="H306" s="1"/>
      <c r="I306" s="1"/>
      <c r="J306" s="1">
        <v>1</v>
      </c>
      <c r="K306" s="1">
        <f>((M306-I306)/2)+I306</f>
        <v>0</v>
      </c>
      <c r="L306" s="1"/>
      <c r="M306" s="1"/>
      <c r="N306" s="1">
        <f>(343/E306)/2</f>
        <v>0.30516014234875444</v>
      </c>
      <c r="O306" s="1">
        <f>M306-I306</f>
        <v>0</v>
      </c>
      <c r="P306" s="1">
        <v>343</v>
      </c>
      <c r="Q306" s="1"/>
      <c r="R306" s="1"/>
      <c r="S306" s="1"/>
      <c r="T306" s="1"/>
      <c r="U306" s="1"/>
      <c r="V306" s="1"/>
      <c r="W306" s="1"/>
      <c r="X306" s="5"/>
    </row>
    <row r="307" spans="1:24" x14ac:dyDescent="0.3">
      <c r="A307" s="53"/>
      <c r="B307" s="46"/>
      <c r="C307" s="47"/>
      <c r="D307" s="20" t="s">
        <v>2</v>
      </c>
      <c r="E307" s="16">
        <v>630</v>
      </c>
      <c r="F307" s="1">
        <v>1</v>
      </c>
      <c r="G307" s="1">
        <v>-5</v>
      </c>
      <c r="H307" s="1">
        <v>-21.5</v>
      </c>
      <c r="I307" s="1">
        <v>108</v>
      </c>
      <c r="J307" s="1">
        <v>1</v>
      </c>
      <c r="K307" s="1">
        <f>((M307-I307)/2)+I307</f>
        <v>245.5</v>
      </c>
      <c r="L307" s="1">
        <v>-21</v>
      </c>
      <c r="M307" s="1">
        <v>383</v>
      </c>
      <c r="N307" s="1">
        <f>(343/E307)/2</f>
        <v>0.2722222222222222</v>
      </c>
      <c r="O307" s="1">
        <f>M307-I307</f>
        <v>275</v>
      </c>
      <c r="P307" s="1">
        <v>343</v>
      </c>
      <c r="Q307" s="1"/>
      <c r="R307" s="1">
        <f>J307/H307</f>
        <v>-4.6511627906976744E-2</v>
      </c>
      <c r="S307" s="1">
        <f t="shared" ref="S307:S343" si="272">ABS((R307-1)/(R307+1))</f>
        <v>1.0975609756097562</v>
      </c>
      <c r="T307" s="1">
        <f t="shared" ref="T307:T338" si="273">4/(R307+(1/R307)+2)</f>
        <v>-0.20464009518143961</v>
      </c>
      <c r="U307" s="1">
        <f t="shared" ref="U307:U338" si="274">1-ABS(S307)^2</f>
        <v>-0.20464009518143977</v>
      </c>
      <c r="V307" s="1"/>
      <c r="W307" s="1"/>
      <c r="X307" s="5"/>
    </row>
    <row r="308" spans="1:24" ht="15" thickBot="1" x14ac:dyDescent="0.35">
      <c r="A308" s="53"/>
      <c r="B308" s="48"/>
      <c r="C308" s="49"/>
      <c r="D308" s="21" t="s">
        <v>3</v>
      </c>
      <c r="E308" s="18">
        <v>708</v>
      </c>
      <c r="F308" s="1">
        <v>1</v>
      </c>
      <c r="G308" s="1"/>
      <c r="H308" s="1"/>
      <c r="I308" s="1"/>
      <c r="J308" s="1">
        <v>1</v>
      </c>
      <c r="K308" s="1">
        <f>((M308-I308)/2)+I308</f>
        <v>0</v>
      </c>
      <c r="L308" s="1"/>
      <c r="M308" s="1"/>
      <c r="N308" s="1">
        <f>(343/E308)/2</f>
        <v>0.2422316384180791</v>
      </c>
      <c r="O308" s="1">
        <f>M308-I308</f>
        <v>0</v>
      </c>
      <c r="P308" s="1">
        <v>343</v>
      </c>
      <c r="Q308" s="1"/>
      <c r="R308" s="1"/>
      <c r="S308" s="1"/>
      <c r="T308" s="1"/>
      <c r="U308" s="1"/>
      <c r="V308" s="1"/>
      <c r="W308" s="1"/>
      <c r="X308" s="5"/>
    </row>
    <row r="309" spans="1:24" x14ac:dyDescent="0.3">
      <c r="A309" s="53"/>
      <c r="B309" s="50" t="s">
        <v>1</v>
      </c>
      <c r="C309" s="51">
        <v>710</v>
      </c>
      <c r="D309" s="19" t="s">
        <v>1</v>
      </c>
      <c r="E309" s="14">
        <v>708</v>
      </c>
      <c r="F309" s="1" t="s">
        <v>35</v>
      </c>
      <c r="G309" s="1"/>
      <c r="H309" s="1"/>
      <c r="I309" s="1"/>
      <c r="J309" s="1">
        <v>1</v>
      </c>
      <c r="K309" s="1">
        <f>((M309-I309)/2)+I309</f>
        <v>0</v>
      </c>
      <c r="L309" s="1"/>
      <c r="M309" s="1"/>
      <c r="N309" s="1">
        <f>(343/E309)/2</f>
        <v>0.2422316384180791</v>
      </c>
      <c r="O309" s="1">
        <f>M309-I309</f>
        <v>0</v>
      </c>
      <c r="P309" s="1">
        <v>343</v>
      </c>
      <c r="Q309" s="1"/>
      <c r="R309" s="1"/>
      <c r="S309" s="1"/>
      <c r="T309" s="1"/>
      <c r="U309" s="1"/>
      <c r="V309" s="1"/>
      <c r="W309" s="1"/>
      <c r="X309" s="5"/>
    </row>
    <row r="310" spans="1:24" x14ac:dyDescent="0.3">
      <c r="A310" s="53"/>
      <c r="B310" s="46"/>
      <c r="C310" s="47"/>
      <c r="D310" s="20" t="s">
        <v>2</v>
      </c>
      <c r="E310" s="16">
        <v>800</v>
      </c>
      <c r="F310" s="1">
        <v>1</v>
      </c>
      <c r="G310" s="1">
        <v>-5</v>
      </c>
      <c r="H310" s="1">
        <v>-17</v>
      </c>
      <c r="I310" s="1">
        <v>81</v>
      </c>
      <c r="J310" s="1">
        <v>1</v>
      </c>
      <c r="K310" s="1">
        <f>((M310-I310)/2)+I310</f>
        <v>189</v>
      </c>
      <c r="L310" s="1">
        <v>-17</v>
      </c>
      <c r="M310" s="1">
        <v>297</v>
      </c>
      <c r="N310" s="1">
        <f>(343/E310)/2</f>
        <v>0.21437500000000001</v>
      </c>
      <c r="O310" s="1">
        <f>M310-I310</f>
        <v>216</v>
      </c>
      <c r="P310" s="1">
        <v>343</v>
      </c>
      <c r="Q310" s="1"/>
      <c r="R310" s="1">
        <f>J310/H310</f>
        <v>-5.8823529411764705E-2</v>
      </c>
      <c r="S310" s="1">
        <f t="shared" ref="S310:S346" si="275">ABS((R310-1)/(R310+1))</f>
        <v>1.125</v>
      </c>
      <c r="T310" s="1">
        <f t="shared" ref="T310:T341" si="276">4/(R310+(1/R310)+2)</f>
        <v>-0.265625</v>
      </c>
      <c r="U310" s="1">
        <f t="shared" ref="U310:U341" si="277">1-ABS(S310)^2</f>
        <v>-0.265625</v>
      </c>
      <c r="V310" s="1"/>
      <c r="W310" s="1"/>
      <c r="X310" s="5"/>
    </row>
    <row r="311" spans="1:24" ht="15" thickBot="1" x14ac:dyDescent="0.35">
      <c r="A311" s="53"/>
      <c r="B311" s="46"/>
      <c r="C311" s="47"/>
      <c r="D311" s="21" t="s">
        <v>3</v>
      </c>
      <c r="E311" s="18">
        <v>891</v>
      </c>
      <c r="F311" s="1">
        <v>1</v>
      </c>
      <c r="G311" s="1"/>
      <c r="H311" s="1"/>
      <c r="I311" s="1"/>
      <c r="J311" s="1">
        <v>1</v>
      </c>
      <c r="K311" s="1">
        <f>((M311-I311)/2)+I311</f>
        <v>0</v>
      </c>
      <c r="L311" s="1"/>
      <c r="M311" s="1"/>
      <c r="N311" s="1">
        <f>(343/E311)/2</f>
        <v>0.19248035914702583</v>
      </c>
      <c r="O311" s="1">
        <f>M311-I311</f>
        <v>0</v>
      </c>
      <c r="P311" s="1">
        <v>343</v>
      </c>
      <c r="Q311" s="1"/>
      <c r="R311" s="1"/>
      <c r="S311" s="1"/>
      <c r="T311" s="1"/>
      <c r="U311" s="1"/>
      <c r="V311" s="1"/>
      <c r="W311" s="1"/>
      <c r="X311" s="5"/>
    </row>
    <row r="312" spans="1:24" x14ac:dyDescent="0.3">
      <c r="A312" s="53"/>
      <c r="B312" s="46" t="s">
        <v>2</v>
      </c>
      <c r="C312" s="47">
        <v>1000</v>
      </c>
      <c r="D312" s="19" t="s">
        <v>1</v>
      </c>
      <c r="E312" s="14">
        <v>891</v>
      </c>
      <c r="F312" s="1" t="s">
        <v>35</v>
      </c>
      <c r="G312" s="1"/>
      <c r="H312" s="1"/>
      <c r="I312" s="1"/>
      <c r="J312" s="1">
        <v>1</v>
      </c>
      <c r="K312" s="1">
        <f>((M312-I312)/2)+I312</f>
        <v>0</v>
      </c>
      <c r="L312" s="1"/>
      <c r="M312" s="1"/>
      <c r="N312" s="1">
        <f>(343/E312)/2</f>
        <v>0.19248035914702583</v>
      </c>
      <c r="O312" s="1">
        <f>M312-I312</f>
        <v>0</v>
      </c>
      <c r="P312" s="1">
        <v>343</v>
      </c>
      <c r="Q312" s="1"/>
      <c r="R312" s="1"/>
      <c r="S312" s="1"/>
      <c r="T312" s="1"/>
      <c r="U312" s="1"/>
      <c r="V312" s="1"/>
      <c r="W312" s="1"/>
      <c r="X312" s="5"/>
    </row>
    <row r="313" spans="1:24" x14ac:dyDescent="0.3">
      <c r="A313" s="53"/>
      <c r="B313" s="46"/>
      <c r="C313" s="47"/>
      <c r="D313" s="20" t="s">
        <v>2</v>
      </c>
      <c r="E313" s="16">
        <v>1000</v>
      </c>
      <c r="F313" s="1">
        <v>1</v>
      </c>
      <c r="G313" s="1">
        <v>-5</v>
      </c>
      <c r="H313" s="1">
        <v>-14.5</v>
      </c>
      <c r="I313" s="1">
        <v>59</v>
      </c>
      <c r="J313" s="1">
        <v>1</v>
      </c>
      <c r="K313" s="1">
        <f>((M313-I313)/2)+I313</f>
        <v>146</v>
      </c>
      <c r="L313" s="1">
        <v>-14.5</v>
      </c>
      <c r="M313" s="1">
        <v>233</v>
      </c>
      <c r="N313" s="1">
        <f>(343/E313)/2</f>
        <v>0.17150000000000001</v>
      </c>
      <c r="O313" s="1">
        <f>M313-I313</f>
        <v>174</v>
      </c>
      <c r="P313" s="1">
        <v>343</v>
      </c>
      <c r="Q313" s="1"/>
      <c r="R313" s="1">
        <f>J313/H313</f>
        <v>-6.8965517241379309E-2</v>
      </c>
      <c r="S313" s="1">
        <f t="shared" ref="S313:S349" si="278">ABS((R313-1)/(R313+1))</f>
        <v>1.1481481481481481</v>
      </c>
      <c r="T313" s="1">
        <f t="shared" ref="T313:T344" si="279">4/(R313+(1/R313)+2)</f>
        <v>-0.31824417009602196</v>
      </c>
      <c r="U313" s="1">
        <f t="shared" ref="U313:U344" si="280">1-ABS(S313)^2</f>
        <v>-0.31824417009602191</v>
      </c>
      <c r="V313" s="1"/>
      <c r="W313" s="1"/>
      <c r="X313" s="5"/>
    </row>
    <row r="314" spans="1:24" ht="15" thickBot="1" x14ac:dyDescent="0.35">
      <c r="A314" s="53"/>
      <c r="B314" s="46"/>
      <c r="C314" s="47"/>
      <c r="D314" s="21" t="s">
        <v>3</v>
      </c>
      <c r="E314" s="18">
        <v>1122</v>
      </c>
      <c r="F314" s="1">
        <v>1</v>
      </c>
      <c r="G314" s="1"/>
      <c r="H314" s="1"/>
      <c r="I314" s="1"/>
      <c r="J314" s="1">
        <v>1</v>
      </c>
      <c r="K314" s="1">
        <f>((M314-I314)/2)+I314</f>
        <v>0</v>
      </c>
      <c r="L314" s="1"/>
      <c r="M314" s="1"/>
      <c r="N314" s="1">
        <f>(343/E314)/2</f>
        <v>0.15285204991087345</v>
      </c>
      <c r="O314" s="1">
        <f>M314-I314</f>
        <v>0</v>
      </c>
      <c r="P314" s="1">
        <v>343</v>
      </c>
      <c r="Q314" s="1"/>
      <c r="R314" s="1"/>
      <c r="S314" s="1"/>
      <c r="T314" s="1"/>
      <c r="U314" s="1"/>
      <c r="V314" s="1"/>
      <c r="W314" s="1"/>
      <c r="X314" s="5"/>
    </row>
    <row r="315" spans="1:24" x14ac:dyDescent="0.3">
      <c r="A315" s="53"/>
      <c r="B315" s="46" t="s">
        <v>3</v>
      </c>
      <c r="C315" s="47">
        <v>1420</v>
      </c>
      <c r="D315" s="13" t="s">
        <v>1</v>
      </c>
      <c r="E315" s="14">
        <v>1122</v>
      </c>
      <c r="F315" s="1" t="s">
        <v>35</v>
      </c>
      <c r="G315" s="1"/>
      <c r="H315" s="1"/>
      <c r="I315" s="1"/>
      <c r="J315" s="1">
        <v>1</v>
      </c>
      <c r="K315" s="1">
        <f>((M315-I315)/2)+I315</f>
        <v>0</v>
      </c>
      <c r="L315" s="1"/>
      <c r="M315" s="1"/>
      <c r="N315" s="1">
        <f>(343/E315)/2</f>
        <v>0.15285204991087345</v>
      </c>
      <c r="O315" s="1">
        <f>M315-I315</f>
        <v>0</v>
      </c>
      <c r="P315" s="1">
        <v>343</v>
      </c>
      <c r="Q315" s="1"/>
      <c r="R315" s="1"/>
      <c r="S315" s="1"/>
      <c r="T315" s="1"/>
      <c r="U315" s="1"/>
      <c r="V315" s="1"/>
      <c r="W315" s="1"/>
      <c r="X315" s="5"/>
    </row>
    <row r="316" spans="1:24" x14ac:dyDescent="0.3">
      <c r="A316" s="53"/>
      <c r="B316" s="46"/>
      <c r="C316" s="47"/>
      <c r="D316" s="15" t="s">
        <v>2</v>
      </c>
      <c r="E316" s="16">
        <v>1250</v>
      </c>
      <c r="F316" s="1">
        <v>-5</v>
      </c>
      <c r="G316" s="1">
        <v>-5</v>
      </c>
      <c r="H316" s="1">
        <v>-11</v>
      </c>
      <c r="I316" s="1">
        <v>43</v>
      </c>
      <c r="J316" s="1">
        <v>-4</v>
      </c>
      <c r="K316" s="1">
        <f>((M316-I316)/2)+I316</f>
        <v>112</v>
      </c>
      <c r="L316" s="1">
        <v>-11</v>
      </c>
      <c r="M316" s="1">
        <v>181</v>
      </c>
      <c r="N316" s="1">
        <f>(343/E316)/2</f>
        <v>0.13719999999999999</v>
      </c>
      <c r="O316" s="1">
        <f>M316-I316</f>
        <v>138</v>
      </c>
      <c r="P316" s="1">
        <v>343</v>
      </c>
      <c r="Q316" s="1"/>
      <c r="R316" s="1">
        <f>J316/H316</f>
        <v>0.36363636363636365</v>
      </c>
      <c r="S316" s="1">
        <f t="shared" ref="S316:S352" si="281">ABS((R316-1)/(R316+1))</f>
        <v>0.46666666666666662</v>
      </c>
      <c r="T316" s="1">
        <f t="shared" ref="T316:T347" si="282">4/(R316+(1/R316)+2)</f>
        <v>0.78222222222222226</v>
      </c>
      <c r="U316" s="1">
        <f t="shared" ref="U316:U347" si="283">1-ABS(S316)^2</f>
        <v>0.78222222222222226</v>
      </c>
      <c r="V316" s="1"/>
      <c r="W316" s="1"/>
      <c r="X316" s="5"/>
    </row>
    <row r="317" spans="1:24" ht="15" thickBot="1" x14ac:dyDescent="0.35">
      <c r="A317" s="54"/>
      <c r="B317" s="48"/>
      <c r="C317" s="49"/>
      <c r="D317" s="17" t="s">
        <v>3</v>
      </c>
      <c r="E317" s="18">
        <v>1413</v>
      </c>
      <c r="F317" s="1">
        <v>1</v>
      </c>
      <c r="G317" s="24"/>
      <c r="H317" s="24"/>
      <c r="I317" s="24"/>
      <c r="J317" s="1">
        <v>1</v>
      </c>
      <c r="K317" s="1">
        <f>((M317-I317)/2)+I317</f>
        <v>0</v>
      </c>
      <c r="L317" s="24"/>
      <c r="M317" s="24"/>
      <c r="N317" s="24">
        <f>(343/E317)/2</f>
        <v>0.1213729653220099</v>
      </c>
      <c r="O317" s="24">
        <f>M317-I317</f>
        <v>0</v>
      </c>
      <c r="P317" s="1">
        <v>343</v>
      </c>
      <c r="Q317" s="24"/>
      <c r="R317" s="1"/>
      <c r="S317" s="1"/>
      <c r="T317" s="1"/>
      <c r="U317" s="1"/>
      <c r="V317" s="24"/>
      <c r="W317" s="24"/>
      <c r="X317" s="7"/>
    </row>
    <row r="318" spans="1:24" x14ac:dyDescent="0.3">
      <c r="A318" s="52" t="s">
        <v>30</v>
      </c>
      <c r="B318" s="50" t="s">
        <v>1</v>
      </c>
      <c r="C318" s="51">
        <v>11</v>
      </c>
      <c r="D318" s="13" t="s">
        <v>1</v>
      </c>
      <c r="E318" s="14">
        <v>11.2</v>
      </c>
      <c r="F318" s="1">
        <v>1</v>
      </c>
      <c r="G318" s="23"/>
      <c r="H318" s="11"/>
      <c r="I318" s="23"/>
      <c r="J318" s="1">
        <v>1</v>
      </c>
      <c r="K318" s="1">
        <f>((M318-I318)/2)+I318</f>
        <v>0</v>
      </c>
      <c r="L318" s="23"/>
      <c r="M318" s="23"/>
      <c r="N318" s="23">
        <f>(343/E318)/2</f>
        <v>15.312500000000002</v>
      </c>
      <c r="O318" s="23">
        <f>M318-I318</f>
        <v>0</v>
      </c>
      <c r="P318" s="1">
        <v>343</v>
      </c>
      <c r="Q318" s="23"/>
      <c r="R318" s="1"/>
      <c r="S318" s="1"/>
      <c r="T318" s="1"/>
      <c r="U318" s="1"/>
      <c r="V318" s="23"/>
      <c r="W318" s="23"/>
      <c r="X318" s="4"/>
    </row>
    <row r="319" spans="1:24" x14ac:dyDescent="0.3">
      <c r="A319" s="53"/>
      <c r="B319" s="46"/>
      <c r="C319" s="47"/>
      <c r="D319" s="15" t="s">
        <v>2</v>
      </c>
      <c r="E319" s="16">
        <v>12.5</v>
      </c>
      <c r="F319" s="1">
        <v>1</v>
      </c>
      <c r="G319" s="1"/>
      <c r="H319" s="2"/>
      <c r="I319" s="1"/>
      <c r="J319" s="1">
        <v>1</v>
      </c>
      <c r="K319" s="1">
        <f>((M319-I319)/2)+I319</f>
        <v>0</v>
      </c>
      <c r="L319" s="1"/>
      <c r="M319" s="1"/>
      <c r="N319" s="1">
        <f>(343/E319)/2</f>
        <v>13.72</v>
      </c>
      <c r="O319" s="1">
        <f>M319-I319</f>
        <v>0</v>
      </c>
      <c r="P319" s="1">
        <v>343</v>
      </c>
      <c r="Q319" s="1"/>
      <c r="R319" s="1" t="e">
        <f>J319/H319</f>
        <v>#DIV/0!</v>
      </c>
      <c r="S319" s="1" t="e">
        <f t="shared" ref="S319" si="284">ABS((R319-1)/(R319+1))</f>
        <v>#DIV/0!</v>
      </c>
      <c r="T319" s="1" t="e">
        <f t="shared" ref="T319:T350" si="285">4/(R319+(1/R319)+2)</f>
        <v>#DIV/0!</v>
      </c>
      <c r="U319" s="1" t="e">
        <f t="shared" ref="U319:U350" si="286">1-ABS(S319)^2</f>
        <v>#DIV/0!</v>
      </c>
      <c r="V319" s="1"/>
      <c r="W319" s="1"/>
      <c r="X319" s="5"/>
    </row>
    <row r="320" spans="1:24" ht="15" thickBot="1" x14ac:dyDescent="0.35">
      <c r="A320" s="53"/>
      <c r="B320" s="46"/>
      <c r="C320" s="47"/>
      <c r="D320" s="17" t="s">
        <v>3</v>
      </c>
      <c r="E320" s="18">
        <v>14.1</v>
      </c>
      <c r="F320" s="1">
        <v>1</v>
      </c>
      <c r="G320" s="1"/>
      <c r="H320" s="2"/>
      <c r="I320" s="1"/>
      <c r="J320" s="1">
        <v>1</v>
      </c>
      <c r="K320" s="1">
        <f>((M320-I320)/2)+I320</f>
        <v>0</v>
      </c>
      <c r="L320" s="1"/>
      <c r="M320" s="1"/>
      <c r="N320" s="1">
        <f>(343/E320)/2</f>
        <v>12.163120567375886</v>
      </c>
      <c r="O320" s="1">
        <f>M320-I320</f>
        <v>0</v>
      </c>
      <c r="P320" s="1">
        <v>343</v>
      </c>
      <c r="Q320" s="1"/>
      <c r="R320" s="1"/>
      <c r="S320" s="1"/>
      <c r="T320" s="1"/>
      <c r="U320" s="1"/>
      <c r="V320" s="1"/>
      <c r="W320" s="1"/>
      <c r="X320" s="5"/>
    </row>
    <row r="321" spans="1:24" x14ac:dyDescent="0.3">
      <c r="A321" s="53"/>
      <c r="B321" s="46" t="s">
        <v>2</v>
      </c>
      <c r="C321" s="47">
        <v>16</v>
      </c>
      <c r="D321" s="13" t="s">
        <v>1</v>
      </c>
      <c r="E321" s="14">
        <v>14.1</v>
      </c>
      <c r="F321" s="1">
        <v>1</v>
      </c>
      <c r="G321" s="1"/>
      <c r="H321" s="1"/>
      <c r="I321" s="1"/>
      <c r="J321" s="1">
        <v>1</v>
      </c>
      <c r="K321" s="1">
        <f>((M321-I321)/2)+I321</f>
        <v>0</v>
      </c>
      <c r="L321" s="1"/>
      <c r="M321" s="1"/>
      <c r="N321" s="1">
        <f>(343/E321)/2</f>
        <v>12.163120567375886</v>
      </c>
      <c r="O321" s="1">
        <f>M321-I321</f>
        <v>0</v>
      </c>
      <c r="P321" s="1">
        <v>343</v>
      </c>
      <c r="Q321" s="1"/>
      <c r="R321" s="1"/>
      <c r="S321" s="1"/>
      <c r="T321" s="1"/>
      <c r="U321" s="1"/>
      <c r="V321" s="1"/>
      <c r="W321" s="1"/>
      <c r="X321" s="5"/>
    </row>
    <row r="322" spans="1:24" x14ac:dyDescent="0.3">
      <c r="A322" s="53"/>
      <c r="B322" s="46"/>
      <c r="C322" s="47"/>
      <c r="D322" s="15" t="s">
        <v>2</v>
      </c>
      <c r="E322" s="16">
        <v>16</v>
      </c>
      <c r="F322" s="1">
        <v>1</v>
      </c>
      <c r="G322" s="1"/>
      <c r="H322" s="1"/>
      <c r="I322" s="1"/>
      <c r="J322" s="1">
        <v>1</v>
      </c>
      <c r="K322" s="1">
        <f>((M322-I322)/2)+I322</f>
        <v>0</v>
      </c>
      <c r="L322" s="1"/>
      <c r="M322" s="1"/>
      <c r="N322" s="1">
        <f>(343/E322)/2</f>
        <v>10.71875</v>
      </c>
      <c r="O322" s="1">
        <f>M322-I322</f>
        <v>0</v>
      </c>
      <c r="P322" s="1">
        <v>343</v>
      </c>
      <c r="Q322" s="1"/>
      <c r="R322" s="1" t="e">
        <f>J322/H322</f>
        <v>#DIV/0!</v>
      </c>
      <c r="S322" s="1" t="e">
        <f t="shared" ref="S322" si="287">ABS((R322-1)/(R322+1))</f>
        <v>#DIV/0!</v>
      </c>
      <c r="T322" s="1" t="e">
        <f t="shared" ref="T322:T353" si="288">4/(R322+(1/R322)+2)</f>
        <v>#DIV/0!</v>
      </c>
      <c r="U322" s="1" t="e">
        <f t="shared" ref="U322:U353" si="289">1-ABS(S322)^2</f>
        <v>#DIV/0!</v>
      </c>
      <c r="V322" s="1"/>
      <c r="W322" s="1"/>
      <c r="X322" s="5"/>
    </row>
    <row r="323" spans="1:24" ht="15" thickBot="1" x14ac:dyDescent="0.35">
      <c r="A323" s="53"/>
      <c r="B323" s="46"/>
      <c r="C323" s="47"/>
      <c r="D323" s="17" t="s">
        <v>3</v>
      </c>
      <c r="E323" s="18">
        <v>17.8</v>
      </c>
      <c r="F323" s="1">
        <v>1</v>
      </c>
      <c r="G323" s="1"/>
      <c r="H323" s="1"/>
      <c r="I323" s="1"/>
      <c r="J323" s="1">
        <v>1</v>
      </c>
      <c r="K323" s="1">
        <f>((M323-I323)/2)+I323</f>
        <v>0</v>
      </c>
      <c r="L323" s="1"/>
      <c r="M323" s="1"/>
      <c r="N323" s="1">
        <f>(343/E323)/2</f>
        <v>9.6348314606741567</v>
      </c>
      <c r="O323" s="1">
        <f>M323-I323</f>
        <v>0</v>
      </c>
      <c r="P323" s="1">
        <v>343</v>
      </c>
      <c r="Q323" s="1"/>
      <c r="R323" s="1"/>
      <c r="S323" s="1"/>
      <c r="T323" s="1"/>
      <c r="U323" s="1"/>
      <c r="V323" s="1"/>
      <c r="W323" s="1"/>
      <c r="X323" s="5"/>
    </row>
    <row r="324" spans="1:24" x14ac:dyDescent="0.3">
      <c r="A324" s="53"/>
      <c r="B324" s="46" t="s">
        <v>3</v>
      </c>
      <c r="C324" s="47">
        <v>22</v>
      </c>
      <c r="D324" s="13" t="s">
        <v>1</v>
      </c>
      <c r="E324" s="14">
        <v>17.8</v>
      </c>
      <c r="F324" s="1">
        <v>1</v>
      </c>
      <c r="G324" s="1"/>
      <c r="H324" s="1"/>
      <c r="I324" s="1"/>
      <c r="J324" s="1">
        <v>1</v>
      </c>
      <c r="K324" s="1">
        <f>((M324-I324)/2)+I324</f>
        <v>0</v>
      </c>
      <c r="L324" s="1"/>
      <c r="M324" s="1"/>
      <c r="N324" s="1">
        <f>(343/E324)/2</f>
        <v>9.6348314606741567</v>
      </c>
      <c r="O324" s="1">
        <f>M324-I324</f>
        <v>0</v>
      </c>
      <c r="P324" s="1">
        <v>343</v>
      </c>
      <c r="Q324" s="1"/>
      <c r="R324" s="1"/>
      <c r="S324" s="1"/>
      <c r="T324" s="1"/>
      <c r="U324" s="1"/>
      <c r="V324" s="1"/>
      <c r="W324" s="1"/>
      <c r="X324" s="5"/>
    </row>
    <row r="325" spans="1:24" x14ac:dyDescent="0.3">
      <c r="A325" s="53"/>
      <c r="B325" s="46"/>
      <c r="C325" s="47"/>
      <c r="D325" s="15" t="s">
        <v>2</v>
      </c>
      <c r="E325" s="16">
        <v>20</v>
      </c>
      <c r="F325" s="1">
        <v>1</v>
      </c>
      <c r="G325" s="1"/>
      <c r="H325" s="1"/>
      <c r="I325" s="1"/>
      <c r="J325" s="1">
        <v>1</v>
      </c>
      <c r="K325" s="1">
        <f>((M325-I325)/2)+I325</f>
        <v>0</v>
      </c>
      <c r="L325" s="1"/>
      <c r="M325" s="1"/>
      <c r="N325" s="1">
        <f>(343/E325)/2</f>
        <v>8.5749999999999993</v>
      </c>
      <c r="O325" s="1">
        <f>M325-I325</f>
        <v>0</v>
      </c>
      <c r="P325" s="1">
        <v>343</v>
      </c>
      <c r="Q325" s="1"/>
      <c r="R325" s="1" t="e">
        <f>J325/H325</f>
        <v>#DIV/0!</v>
      </c>
      <c r="S325" s="1" t="e">
        <f t="shared" ref="S325" si="290">ABS((R325-1)/(R325+1))</f>
        <v>#DIV/0!</v>
      </c>
      <c r="T325" s="1" t="e">
        <f t="shared" ref="T325:T356" si="291">4/(R325+(1/R325)+2)</f>
        <v>#DIV/0!</v>
      </c>
      <c r="U325" s="1" t="e">
        <f t="shared" ref="U325:U356" si="292">1-ABS(S325)^2</f>
        <v>#DIV/0!</v>
      </c>
      <c r="V325" s="1"/>
      <c r="W325" s="1"/>
      <c r="X325" s="5"/>
    </row>
    <row r="326" spans="1:24" ht="15" thickBot="1" x14ac:dyDescent="0.35">
      <c r="A326" s="53"/>
      <c r="B326" s="48"/>
      <c r="C326" s="49"/>
      <c r="D326" s="17" t="s">
        <v>3</v>
      </c>
      <c r="E326" s="18">
        <v>22.4</v>
      </c>
      <c r="F326" s="1">
        <v>1</v>
      </c>
      <c r="G326" s="1"/>
      <c r="H326" s="1"/>
      <c r="I326" s="1"/>
      <c r="J326" s="1">
        <v>1</v>
      </c>
      <c r="K326" s="1">
        <f>((M326-I326)/2)+I326</f>
        <v>0</v>
      </c>
      <c r="L326" s="1"/>
      <c r="M326" s="1"/>
      <c r="N326" s="1">
        <f>(343/E326)/2</f>
        <v>7.6562500000000009</v>
      </c>
      <c r="O326" s="1">
        <f>M326-I326</f>
        <v>0</v>
      </c>
      <c r="P326" s="1">
        <v>343</v>
      </c>
      <c r="Q326" s="1"/>
      <c r="R326" s="1"/>
      <c r="S326" s="1"/>
      <c r="T326" s="1"/>
      <c r="U326" s="1"/>
      <c r="V326" s="1"/>
      <c r="W326" s="1"/>
      <c r="X326" s="5"/>
    </row>
    <row r="327" spans="1:24" x14ac:dyDescent="0.3">
      <c r="A327" s="53"/>
      <c r="B327" s="50" t="s">
        <v>1</v>
      </c>
      <c r="C327" s="51">
        <v>22</v>
      </c>
      <c r="D327" s="19" t="s">
        <v>1</v>
      </c>
      <c r="E327" s="14">
        <v>22.4</v>
      </c>
      <c r="F327" s="1">
        <v>1</v>
      </c>
      <c r="G327" s="1"/>
      <c r="H327" s="1"/>
      <c r="I327" s="1"/>
      <c r="J327" s="1">
        <v>1</v>
      </c>
      <c r="K327" s="1">
        <f>((M327-I327)/2)+I327</f>
        <v>0</v>
      </c>
      <c r="L327" s="1"/>
      <c r="M327" s="1"/>
      <c r="N327" s="1">
        <f>(343/E327)/2</f>
        <v>7.6562500000000009</v>
      </c>
      <c r="O327" s="1">
        <f>M327-I327</f>
        <v>0</v>
      </c>
      <c r="P327" s="1">
        <v>343</v>
      </c>
      <c r="Q327" s="1"/>
      <c r="R327" s="1"/>
      <c r="S327" s="1"/>
      <c r="T327" s="1"/>
      <c r="U327" s="1"/>
      <c r="V327" s="1"/>
      <c r="W327" s="1"/>
      <c r="X327" s="5"/>
    </row>
    <row r="328" spans="1:24" x14ac:dyDescent="0.3">
      <c r="A328" s="53"/>
      <c r="B328" s="46"/>
      <c r="C328" s="47"/>
      <c r="D328" s="20" t="s">
        <v>2</v>
      </c>
      <c r="E328" s="16">
        <v>25</v>
      </c>
      <c r="F328" s="1">
        <v>1</v>
      </c>
      <c r="G328" s="1"/>
      <c r="H328" s="1"/>
      <c r="I328" s="1"/>
      <c r="J328" s="1">
        <v>1</v>
      </c>
      <c r="K328" s="1">
        <f>((M328-I328)/2)+I328</f>
        <v>0</v>
      </c>
      <c r="L328" s="1"/>
      <c r="M328" s="1"/>
      <c r="N328" s="1">
        <f>(343/E328)/2</f>
        <v>6.86</v>
      </c>
      <c r="O328" s="1">
        <f>M328-I328</f>
        <v>0</v>
      </c>
      <c r="P328" s="1">
        <v>343</v>
      </c>
      <c r="Q328" s="1"/>
      <c r="R328" s="1" t="e">
        <f>J328/H328</f>
        <v>#DIV/0!</v>
      </c>
      <c r="S328" s="1" t="e">
        <f t="shared" ref="S328" si="293">ABS((R328-1)/(R328+1))</f>
        <v>#DIV/0!</v>
      </c>
      <c r="T328" s="1" t="e">
        <f t="shared" ref="T328:T359" si="294">4/(R328+(1/R328)+2)</f>
        <v>#DIV/0!</v>
      </c>
      <c r="U328" s="1" t="e">
        <f t="shared" ref="U328:U359" si="295">1-ABS(S328)^2</f>
        <v>#DIV/0!</v>
      </c>
      <c r="V328" s="1"/>
      <c r="W328" s="1"/>
      <c r="X328" s="5"/>
    </row>
    <row r="329" spans="1:24" ht="15" thickBot="1" x14ac:dyDescent="0.35">
      <c r="A329" s="53"/>
      <c r="B329" s="46"/>
      <c r="C329" s="47"/>
      <c r="D329" s="21" t="s">
        <v>3</v>
      </c>
      <c r="E329" s="18">
        <v>28.2</v>
      </c>
      <c r="F329" s="1">
        <v>1</v>
      </c>
      <c r="G329" s="1"/>
      <c r="H329" s="1"/>
      <c r="I329" s="1"/>
      <c r="J329" s="1">
        <v>1</v>
      </c>
      <c r="K329" s="1">
        <f>((M329-I329)/2)+I329</f>
        <v>0</v>
      </c>
      <c r="L329" s="1"/>
      <c r="M329" s="1"/>
      <c r="N329" s="1">
        <f>(343/E329)/2</f>
        <v>6.081560283687943</v>
      </c>
      <c r="O329" s="1">
        <f>M329-I329</f>
        <v>0</v>
      </c>
      <c r="P329" s="1">
        <v>343</v>
      </c>
      <c r="Q329" s="1"/>
      <c r="R329" s="1"/>
      <c r="S329" s="1"/>
      <c r="T329" s="1"/>
      <c r="U329" s="1"/>
      <c r="V329" s="1"/>
      <c r="W329" s="1"/>
      <c r="X329" s="5"/>
    </row>
    <row r="330" spans="1:24" x14ac:dyDescent="0.3">
      <c r="A330" s="53"/>
      <c r="B330" s="46" t="s">
        <v>2</v>
      </c>
      <c r="C330" s="47">
        <v>31.5</v>
      </c>
      <c r="D330" s="19" t="s">
        <v>1</v>
      </c>
      <c r="E330" s="14">
        <v>28.2</v>
      </c>
      <c r="F330" s="1">
        <v>1</v>
      </c>
      <c r="G330" s="1"/>
      <c r="H330" s="1"/>
      <c r="I330" s="1"/>
      <c r="J330" s="1">
        <v>1</v>
      </c>
      <c r="K330" s="1">
        <f>((M330-I330)/2)+I330</f>
        <v>0</v>
      </c>
      <c r="L330" s="1"/>
      <c r="M330" s="1"/>
      <c r="N330" s="1">
        <f>(343/E330)/2</f>
        <v>6.081560283687943</v>
      </c>
      <c r="O330" s="1">
        <f>M330-I330</f>
        <v>0</v>
      </c>
      <c r="P330" s="1">
        <v>343</v>
      </c>
      <c r="Q330" s="1"/>
      <c r="R330" s="1"/>
      <c r="S330" s="1"/>
      <c r="T330" s="1"/>
      <c r="U330" s="1"/>
      <c r="V330" s="1"/>
      <c r="W330" s="1"/>
      <c r="X330" s="5"/>
    </row>
    <row r="331" spans="1:24" x14ac:dyDescent="0.3">
      <c r="A331" s="53"/>
      <c r="B331" s="46"/>
      <c r="C331" s="47"/>
      <c r="D331" s="20" t="s">
        <v>2</v>
      </c>
      <c r="E331" s="16">
        <v>31.5</v>
      </c>
      <c r="F331" s="1">
        <v>1</v>
      </c>
      <c r="G331" s="1"/>
      <c r="H331" s="1"/>
      <c r="I331" s="1"/>
      <c r="J331" s="1">
        <v>1</v>
      </c>
      <c r="K331" s="1">
        <f>((M331-I331)/2)+I331</f>
        <v>0</v>
      </c>
      <c r="L331" s="1"/>
      <c r="M331" s="1"/>
      <c r="N331" s="1">
        <f>(343/E331)/2</f>
        <v>5.4444444444444446</v>
      </c>
      <c r="O331" s="1">
        <f>M331-I331</f>
        <v>0</v>
      </c>
      <c r="P331" s="1">
        <v>343</v>
      </c>
      <c r="Q331" s="1"/>
      <c r="R331" s="1" t="e">
        <f>J331/H331</f>
        <v>#DIV/0!</v>
      </c>
      <c r="S331" s="1" t="e">
        <f t="shared" si="260"/>
        <v>#DIV/0!</v>
      </c>
      <c r="T331" s="1" t="e">
        <f t="shared" ref="T331:T362" si="296">4/(R331+(1/R331)+2)</f>
        <v>#DIV/0!</v>
      </c>
      <c r="U331" s="1" t="e">
        <f t="shared" ref="U331:U362" si="297">1-ABS(S331)^2</f>
        <v>#DIV/0!</v>
      </c>
      <c r="V331" s="1"/>
      <c r="W331" s="1"/>
      <c r="X331" s="5"/>
    </row>
    <row r="332" spans="1:24" ht="15" thickBot="1" x14ac:dyDescent="0.35">
      <c r="A332" s="53"/>
      <c r="B332" s="46"/>
      <c r="C332" s="47"/>
      <c r="D332" s="21" t="s">
        <v>3</v>
      </c>
      <c r="E332" s="18">
        <v>35.5</v>
      </c>
      <c r="F332" s="1">
        <v>1</v>
      </c>
      <c r="G332" s="1"/>
      <c r="H332" s="1"/>
      <c r="I332" s="1"/>
      <c r="J332" s="1">
        <v>1</v>
      </c>
      <c r="K332" s="1">
        <f>((M332-I332)/2)+I332</f>
        <v>0</v>
      </c>
      <c r="L332" s="1"/>
      <c r="M332" s="1"/>
      <c r="N332" s="1">
        <f>(343/E332)/2</f>
        <v>4.830985915492958</v>
      </c>
      <c r="O332" s="1">
        <f>M332-I332</f>
        <v>0</v>
      </c>
      <c r="P332" s="1">
        <v>343</v>
      </c>
      <c r="Q332" s="1"/>
      <c r="R332" s="1"/>
      <c r="S332" s="1"/>
      <c r="T332" s="1"/>
      <c r="U332" s="1"/>
      <c r="V332" s="1"/>
      <c r="W332" s="1"/>
      <c r="X332" s="5"/>
    </row>
    <row r="333" spans="1:24" x14ac:dyDescent="0.3">
      <c r="A333" s="53"/>
      <c r="B333" s="46" t="s">
        <v>3</v>
      </c>
      <c r="C333" s="47">
        <v>44</v>
      </c>
      <c r="D333" s="19" t="s">
        <v>1</v>
      </c>
      <c r="E333" s="14">
        <v>35.5</v>
      </c>
      <c r="F333" s="1">
        <v>1</v>
      </c>
      <c r="G333" s="1"/>
      <c r="H333" s="1"/>
      <c r="I333" s="1"/>
      <c r="J333" s="1">
        <v>1</v>
      </c>
      <c r="K333" s="1">
        <f>((M333-I333)/2)+I333</f>
        <v>0</v>
      </c>
      <c r="L333" s="1"/>
      <c r="M333" s="1"/>
      <c r="N333" s="1">
        <f>(343/E333)/2</f>
        <v>4.830985915492958</v>
      </c>
      <c r="O333" s="1">
        <f>M333-I333</f>
        <v>0</v>
      </c>
      <c r="P333" s="1">
        <v>343</v>
      </c>
      <c r="Q333" s="1"/>
      <c r="R333" s="1"/>
      <c r="S333" s="1"/>
      <c r="T333" s="1"/>
      <c r="U333" s="1"/>
      <c r="V333" s="1"/>
      <c r="W333" s="1"/>
      <c r="X333" s="5"/>
    </row>
    <row r="334" spans="1:24" x14ac:dyDescent="0.3">
      <c r="A334" s="53"/>
      <c r="B334" s="46"/>
      <c r="C334" s="47"/>
      <c r="D334" s="20" t="s">
        <v>2</v>
      </c>
      <c r="E334" s="16">
        <v>40</v>
      </c>
      <c r="F334" s="1">
        <v>1</v>
      </c>
      <c r="G334" s="1"/>
      <c r="H334" s="1"/>
      <c r="I334" s="1"/>
      <c r="J334" s="1">
        <v>1</v>
      </c>
      <c r="K334" s="1">
        <f>((M334-I334)/2)+I334</f>
        <v>0</v>
      </c>
      <c r="L334" s="1"/>
      <c r="M334" s="1"/>
      <c r="N334" s="1">
        <f>(343/E334)/2</f>
        <v>4.2874999999999996</v>
      </c>
      <c r="O334" s="1">
        <f>M334-I334</f>
        <v>0</v>
      </c>
      <c r="P334" s="1">
        <v>343</v>
      </c>
      <c r="Q334" s="1"/>
      <c r="R334" s="1" t="e">
        <f>J334/H334</f>
        <v>#DIV/0!</v>
      </c>
      <c r="S334" s="1" t="e">
        <f t="shared" si="263"/>
        <v>#DIV/0!</v>
      </c>
      <c r="T334" s="1" t="e">
        <f t="shared" ref="T334:T365" si="298">4/(R334+(1/R334)+2)</f>
        <v>#DIV/0!</v>
      </c>
      <c r="U334" s="1" t="e">
        <f t="shared" ref="U334:U365" si="299">1-ABS(S334)^2</f>
        <v>#DIV/0!</v>
      </c>
      <c r="V334" s="1"/>
      <c r="W334" s="1"/>
      <c r="X334" s="5"/>
    </row>
    <row r="335" spans="1:24" ht="15" thickBot="1" x14ac:dyDescent="0.35">
      <c r="A335" s="53"/>
      <c r="B335" s="48"/>
      <c r="C335" s="49"/>
      <c r="D335" s="21" t="s">
        <v>3</v>
      </c>
      <c r="E335" s="18">
        <v>44.7</v>
      </c>
      <c r="F335" s="1">
        <v>1</v>
      </c>
      <c r="G335" s="1"/>
      <c r="H335" s="1"/>
      <c r="I335" s="1"/>
      <c r="J335" s="1">
        <v>1</v>
      </c>
      <c r="K335" s="1">
        <f>((M335-I335)/2)+I335</f>
        <v>0</v>
      </c>
      <c r="L335" s="1"/>
      <c r="M335" s="1"/>
      <c r="N335" s="1">
        <f>(343/E335)/2</f>
        <v>3.8366890380313197</v>
      </c>
      <c r="O335" s="1">
        <f>M335-I335</f>
        <v>0</v>
      </c>
      <c r="P335" s="1">
        <v>343</v>
      </c>
      <c r="Q335" s="1"/>
      <c r="R335" s="1"/>
      <c r="S335" s="1"/>
      <c r="T335" s="1"/>
      <c r="U335" s="1"/>
      <c r="V335" s="1"/>
      <c r="W335" s="1"/>
      <c r="X335" s="5"/>
    </row>
    <row r="336" spans="1:24" x14ac:dyDescent="0.3">
      <c r="A336" s="53"/>
      <c r="B336" s="50" t="s">
        <v>1</v>
      </c>
      <c r="C336" s="51">
        <v>44</v>
      </c>
      <c r="D336" s="19" t="s">
        <v>1</v>
      </c>
      <c r="E336" s="14">
        <v>44.7</v>
      </c>
      <c r="F336" s="1">
        <v>1</v>
      </c>
      <c r="G336" s="1"/>
      <c r="H336" s="1"/>
      <c r="I336" s="1"/>
      <c r="J336" s="1">
        <v>1</v>
      </c>
      <c r="K336" s="1">
        <f>((M336-I336)/2)+I336</f>
        <v>0</v>
      </c>
      <c r="L336" s="1"/>
      <c r="M336" s="1"/>
      <c r="N336" s="1">
        <f>(343/E336)/2</f>
        <v>3.8366890380313197</v>
      </c>
      <c r="O336" s="1">
        <f>M336-I336</f>
        <v>0</v>
      </c>
      <c r="P336" s="1">
        <v>343</v>
      </c>
      <c r="Q336" s="1"/>
      <c r="R336" s="1"/>
      <c r="S336" s="1"/>
      <c r="T336" s="1"/>
      <c r="U336" s="1"/>
      <c r="V336" s="1"/>
      <c r="W336" s="1"/>
      <c r="X336" s="5"/>
    </row>
    <row r="337" spans="1:24" x14ac:dyDescent="0.3">
      <c r="A337" s="53"/>
      <c r="B337" s="46"/>
      <c r="C337" s="47"/>
      <c r="D337" s="20" t="s">
        <v>2</v>
      </c>
      <c r="E337" s="16">
        <v>50</v>
      </c>
      <c r="F337" s="1">
        <v>1</v>
      </c>
      <c r="G337" s="1"/>
      <c r="H337" s="1"/>
      <c r="I337" s="1"/>
      <c r="J337" s="1">
        <v>1</v>
      </c>
      <c r="K337" s="1">
        <f>((M337-I337)/2)+I337</f>
        <v>0</v>
      </c>
      <c r="L337" s="1"/>
      <c r="M337" s="1"/>
      <c r="N337" s="1">
        <f>(343/E337)/2</f>
        <v>3.43</v>
      </c>
      <c r="O337" s="1">
        <f>M337-I337</f>
        <v>0</v>
      </c>
      <c r="P337" s="1">
        <v>343</v>
      </c>
      <c r="Q337" s="1"/>
      <c r="R337" s="1" t="e">
        <f>J337/H337</f>
        <v>#DIV/0!</v>
      </c>
      <c r="S337" s="1" t="e">
        <f t="shared" si="266"/>
        <v>#DIV/0!</v>
      </c>
      <c r="T337" s="1" t="e">
        <f t="shared" ref="T337:T368" si="300">4/(R337+(1/R337)+2)</f>
        <v>#DIV/0!</v>
      </c>
      <c r="U337" s="1" t="e">
        <f t="shared" ref="U337:U368" si="301">1-ABS(S337)^2</f>
        <v>#DIV/0!</v>
      </c>
      <c r="V337" s="1"/>
      <c r="W337" s="1"/>
      <c r="X337" s="5"/>
    </row>
    <row r="338" spans="1:24" ht="15" thickBot="1" x14ac:dyDescent="0.35">
      <c r="A338" s="53"/>
      <c r="B338" s="46"/>
      <c r="C338" s="47"/>
      <c r="D338" s="21" t="s">
        <v>3</v>
      </c>
      <c r="E338" s="18">
        <v>56.2</v>
      </c>
      <c r="F338" s="1">
        <v>1</v>
      </c>
      <c r="G338" s="1"/>
      <c r="H338" s="1"/>
      <c r="I338" s="1"/>
      <c r="J338" s="1">
        <v>1</v>
      </c>
      <c r="K338" s="1">
        <f>((M338-I338)/2)+I338</f>
        <v>0</v>
      </c>
      <c r="L338" s="1"/>
      <c r="M338" s="1"/>
      <c r="N338" s="1">
        <f>(343/E338)/2</f>
        <v>3.0516014234875444</v>
      </c>
      <c r="O338" s="1">
        <f>M338-I338</f>
        <v>0</v>
      </c>
      <c r="P338" s="1">
        <v>343</v>
      </c>
      <c r="Q338" s="1"/>
      <c r="R338" s="1"/>
      <c r="S338" s="1"/>
      <c r="T338" s="1"/>
      <c r="U338" s="1"/>
      <c r="V338" s="1"/>
      <c r="W338" s="1"/>
      <c r="X338" s="5"/>
    </row>
    <row r="339" spans="1:24" x14ac:dyDescent="0.3">
      <c r="A339" s="53"/>
      <c r="B339" s="46" t="s">
        <v>2</v>
      </c>
      <c r="C339" s="47">
        <v>63</v>
      </c>
      <c r="D339" s="19" t="s">
        <v>1</v>
      </c>
      <c r="E339" s="14">
        <v>56.2</v>
      </c>
      <c r="F339" s="1">
        <v>1</v>
      </c>
      <c r="G339" s="1"/>
      <c r="H339" s="1"/>
      <c r="I339" s="1"/>
      <c r="J339" s="1">
        <v>1</v>
      </c>
      <c r="K339" s="1">
        <f>((M339-I339)/2)+I339</f>
        <v>0</v>
      </c>
      <c r="L339" s="1"/>
      <c r="M339" s="1"/>
      <c r="N339" s="1">
        <f>(343/E339)/2</f>
        <v>3.0516014234875444</v>
      </c>
      <c r="O339" s="1">
        <f>M339-I339</f>
        <v>0</v>
      </c>
      <c r="P339" s="1">
        <v>343</v>
      </c>
      <c r="Q339" s="1"/>
      <c r="R339" s="1"/>
      <c r="S339" s="1"/>
      <c r="T339" s="1"/>
      <c r="U339" s="1"/>
      <c r="V339" s="1"/>
      <c r="W339" s="1"/>
      <c r="X339" s="5"/>
    </row>
    <row r="340" spans="1:24" x14ac:dyDescent="0.3">
      <c r="A340" s="53"/>
      <c r="B340" s="46"/>
      <c r="C340" s="47"/>
      <c r="D340" s="20" t="s">
        <v>2</v>
      </c>
      <c r="E340" s="16">
        <v>63</v>
      </c>
      <c r="F340" s="1">
        <v>1</v>
      </c>
      <c r="G340" s="1"/>
      <c r="H340" s="1"/>
      <c r="I340" s="1"/>
      <c r="J340" s="1">
        <v>1</v>
      </c>
      <c r="K340" s="1">
        <f>((M340-I340)/2)+I340</f>
        <v>0</v>
      </c>
      <c r="L340" s="1"/>
      <c r="M340" s="1"/>
      <c r="N340" s="1">
        <f>(343/E340)/2</f>
        <v>2.7222222222222223</v>
      </c>
      <c r="O340" s="1">
        <f>M340-I340</f>
        <v>0</v>
      </c>
      <c r="P340" s="1">
        <v>343</v>
      </c>
      <c r="Q340" s="1"/>
      <c r="R340" s="1" t="e">
        <f>J340/H340</f>
        <v>#DIV/0!</v>
      </c>
      <c r="S340" s="1" t="e">
        <f t="shared" si="269"/>
        <v>#DIV/0!</v>
      </c>
      <c r="T340" s="1" t="e">
        <f t="shared" ref="T340:T371" si="302">4/(R340+(1/R340)+2)</f>
        <v>#DIV/0!</v>
      </c>
      <c r="U340" s="1" t="e">
        <f t="shared" ref="U340:U371" si="303">1-ABS(S340)^2</f>
        <v>#DIV/0!</v>
      </c>
      <c r="V340" s="1"/>
      <c r="W340" s="1"/>
      <c r="X340" s="5"/>
    </row>
    <row r="341" spans="1:24" ht="15" thickBot="1" x14ac:dyDescent="0.35">
      <c r="A341" s="53"/>
      <c r="B341" s="46"/>
      <c r="C341" s="47"/>
      <c r="D341" s="21" t="s">
        <v>3</v>
      </c>
      <c r="E341" s="18">
        <v>70.8</v>
      </c>
      <c r="F341" s="1">
        <v>1</v>
      </c>
      <c r="G341" s="1"/>
      <c r="H341" s="1"/>
      <c r="I341" s="1"/>
      <c r="J341" s="1">
        <v>1</v>
      </c>
      <c r="K341" s="1">
        <f>((M341-I341)/2)+I341</f>
        <v>0</v>
      </c>
      <c r="L341" s="1"/>
      <c r="M341" s="1"/>
      <c r="N341" s="1">
        <f>(343/E341)/2</f>
        <v>2.4223163841807911</v>
      </c>
      <c r="O341" s="1">
        <f>M341-I341</f>
        <v>0</v>
      </c>
      <c r="P341" s="1">
        <v>343</v>
      </c>
      <c r="Q341" s="1"/>
      <c r="R341" s="1"/>
      <c r="S341" s="1"/>
      <c r="T341" s="1"/>
      <c r="U341" s="1"/>
      <c r="V341" s="1"/>
      <c r="W341" s="1"/>
      <c r="X341" s="5"/>
    </row>
    <row r="342" spans="1:24" x14ac:dyDescent="0.3">
      <c r="A342" s="53"/>
      <c r="B342" s="46" t="s">
        <v>3</v>
      </c>
      <c r="C342" s="47">
        <v>88</v>
      </c>
      <c r="D342" s="19" t="s">
        <v>1</v>
      </c>
      <c r="E342" s="14">
        <v>70.8</v>
      </c>
      <c r="F342" s="1">
        <v>1</v>
      </c>
      <c r="G342" s="1"/>
      <c r="H342" s="1"/>
      <c r="I342" s="1"/>
      <c r="J342" s="1">
        <v>1</v>
      </c>
      <c r="K342" s="1">
        <f>((M342-I342)/2)+I342</f>
        <v>0</v>
      </c>
      <c r="L342" s="1"/>
      <c r="M342" s="1"/>
      <c r="N342" s="1">
        <f>(343/E342)/2</f>
        <v>2.4223163841807911</v>
      </c>
      <c r="O342" s="1">
        <f>M342-I342</f>
        <v>0</v>
      </c>
      <c r="P342" s="1">
        <v>343</v>
      </c>
      <c r="Q342" s="1"/>
      <c r="R342" s="1"/>
      <c r="S342" s="1"/>
      <c r="T342" s="1"/>
      <c r="U342" s="1"/>
      <c r="V342" s="1"/>
      <c r="W342" s="1"/>
      <c r="X342" s="5"/>
    </row>
    <row r="343" spans="1:24" x14ac:dyDescent="0.3">
      <c r="A343" s="53"/>
      <c r="B343" s="46"/>
      <c r="C343" s="47"/>
      <c r="D343" s="20" t="s">
        <v>2</v>
      </c>
      <c r="E343" s="16">
        <v>80</v>
      </c>
      <c r="F343" s="1">
        <v>1</v>
      </c>
      <c r="G343" s="1"/>
      <c r="H343" s="1"/>
      <c r="I343" s="1"/>
      <c r="J343" s="1">
        <v>1</v>
      </c>
      <c r="K343" s="1">
        <f>((M343-I343)/2)+I343</f>
        <v>0</v>
      </c>
      <c r="L343" s="1"/>
      <c r="M343" s="1"/>
      <c r="N343" s="1">
        <f>(343/E343)/2</f>
        <v>2.1437499999999998</v>
      </c>
      <c r="O343" s="1">
        <f>M343-I343</f>
        <v>0</v>
      </c>
      <c r="P343" s="1">
        <v>343</v>
      </c>
      <c r="Q343" s="1"/>
      <c r="R343" s="1" t="e">
        <f>J343/H343</f>
        <v>#DIV/0!</v>
      </c>
      <c r="S343" s="1" t="e">
        <f t="shared" si="272"/>
        <v>#DIV/0!</v>
      </c>
      <c r="T343" s="1" t="e">
        <f t="shared" ref="T343:T374" si="304">4/(R343+(1/R343)+2)</f>
        <v>#DIV/0!</v>
      </c>
      <c r="U343" s="1" t="e">
        <f t="shared" ref="U343:U374" si="305">1-ABS(S343)^2</f>
        <v>#DIV/0!</v>
      </c>
      <c r="V343" s="1"/>
      <c r="W343" s="1"/>
      <c r="X343" s="5"/>
    </row>
    <row r="344" spans="1:24" ht="15" thickBot="1" x14ac:dyDescent="0.35">
      <c r="A344" s="53"/>
      <c r="B344" s="48"/>
      <c r="C344" s="49"/>
      <c r="D344" s="21" t="s">
        <v>3</v>
      </c>
      <c r="E344" s="18">
        <v>89.1</v>
      </c>
      <c r="F344" s="1">
        <v>1</v>
      </c>
      <c r="G344" s="1"/>
      <c r="H344" s="1"/>
      <c r="I344" s="1"/>
      <c r="J344" s="1">
        <v>1</v>
      </c>
      <c r="K344" s="1">
        <f>((M344-I344)/2)+I344</f>
        <v>0</v>
      </c>
      <c r="L344" s="1"/>
      <c r="M344" s="1"/>
      <c r="N344" s="1">
        <f>(343/E344)/2</f>
        <v>1.9248035914702584</v>
      </c>
      <c r="O344" s="1">
        <f>M344-I344</f>
        <v>0</v>
      </c>
      <c r="P344" s="1">
        <v>343</v>
      </c>
      <c r="Q344" s="1"/>
      <c r="R344" s="1"/>
      <c r="S344" s="1"/>
      <c r="T344" s="1"/>
      <c r="U344" s="1"/>
      <c r="V344" s="1"/>
      <c r="W344" s="1"/>
      <c r="X344" s="5"/>
    </row>
    <row r="345" spans="1:24" x14ac:dyDescent="0.3">
      <c r="A345" s="53"/>
      <c r="B345" s="50" t="s">
        <v>1</v>
      </c>
      <c r="C345" s="51">
        <v>88</v>
      </c>
      <c r="D345" s="19" t="s">
        <v>1</v>
      </c>
      <c r="E345" s="14">
        <v>89.1</v>
      </c>
      <c r="F345" s="1" t="s">
        <v>34</v>
      </c>
      <c r="G345" s="1"/>
      <c r="H345" s="1"/>
      <c r="I345" s="1"/>
      <c r="J345" s="1">
        <v>1</v>
      </c>
      <c r="K345" s="1">
        <f>((M345-I345)/2)+I345</f>
        <v>0</v>
      </c>
      <c r="L345" s="1"/>
      <c r="M345" s="1"/>
      <c r="N345" s="1">
        <f>(343/E345)/2</f>
        <v>1.9248035914702584</v>
      </c>
      <c r="O345" s="1">
        <f>M345-I345</f>
        <v>0</v>
      </c>
      <c r="P345" s="1">
        <v>343</v>
      </c>
      <c r="Q345" s="1"/>
      <c r="R345" s="1"/>
      <c r="S345" s="1"/>
      <c r="T345" s="1"/>
      <c r="U345" s="1"/>
      <c r="V345" s="1"/>
      <c r="W345" s="1"/>
      <c r="X345" s="5"/>
    </row>
    <row r="346" spans="1:24" x14ac:dyDescent="0.3">
      <c r="A346" s="53"/>
      <c r="B346" s="46"/>
      <c r="C346" s="47"/>
      <c r="D346" s="20" t="s">
        <v>2</v>
      </c>
      <c r="E346" s="16">
        <v>100</v>
      </c>
      <c r="F346" s="1">
        <v>1</v>
      </c>
      <c r="G346" s="1">
        <v>-5</v>
      </c>
      <c r="H346" s="1">
        <v>-32</v>
      </c>
      <c r="I346" s="1">
        <v>790</v>
      </c>
      <c r="J346" s="1">
        <v>1</v>
      </c>
      <c r="K346" s="1">
        <f>((M346-I346)/2)+I346</f>
        <v>1655</v>
      </c>
      <c r="L346" s="1"/>
      <c r="M346" s="1">
        <f>(50+I346)*3</f>
        <v>2520</v>
      </c>
      <c r="N346" s="1">
        <f>(343/E346)/2</f>
        <v>1.7150000000000001</v>
      </c>
      <c r="O346" s="1">
        <f>M346-I346</f>
        <v>1730</v>
      </c>
      <c r="P346" s="1">
        <v>343</v>
      </c>
      <c r="Q346" s="1"/>
      <c r="R346" s="1">
        <f>J346/H346</f>
        <v>-3.125E-2</v>
      </c>
      <c r="S346" s="1">
        <f t="shared" si="275"/>
        <v>1.064516129032258</v>
      </c>
      <c r="T346" s="1">
        <f t="shared" ref="T346:T377" si="306">4/(R346+(1/R346)+2)</f>
        <v>-0.13319458896982311</v>
      </c>
      <c r="U346" s="1">
        <f t="shared" ref="U346:U377" si="307">1-ABS(S346)^2</f>
        <v>-0.13319458896982295</v>
      </c>
      <c r="V346" s="1"/>
      <c r="W346" s="1"/>
      <c r="X346" s="5"/>
    </row>
    <row r="347" spans="1:24" ht="15" thickBot="1" x14ac:dyDescent="0.35">
      <c r="A347" s="53"/>
      <c r="B347" s="46"/>
      <c r="C347" s="47"/>
      <c r="D347" s="21" t="s">
        <v>3</v>
      </c>
      <c r="E347" s="18">
        <v>112</v>
      </c>
      <c r="F347" s="1">
        <v>1</v>
      </c>
      <c r="G347" s="1"/>
      <c r="H347" s="1"/>
      <c r="I347" s="1"/>
      <c r="J347" s="1">
        <v>1</v>
      </c>
      <c r="K347" s="1">
        <f>((M347-I347)/2)+I347</f>
        <v>75</v>
      </c>
      <c r="L347" s="1"/>
      <c r="M347" s="1">
        <f>(50+I347)*3</f>
        <v>150</v>
      </c>
      <c r="N347" s="1">
        <f>(343/E347)/2</f>
        <v>1.53125</v>
      </c>
      <c r="O347" s="1">
        <f>M347-I347</f>
        <v>150</v>
      </c>
      <c r="P347" s="1">
        <v>343</v>
      </c>
      <c r="Q347" s="1"/>
      <c r="R347" s="1"/>
      <c r="S347" s="1"/>
      <c r="T347" s="1"/>
      <c r="U347" s="1"/>
      <c r="V347" s="1"/>
      <c r="W347" s="1"/>
      <c r="X347" s="5"/>
    </row>
    <row r="348" spans="1:24" x14ac:dyDescent="0.3">
      <c r="A348" s="53"/>
      <c r="B348" s="46" t="s">
        <v>2</v>
      </c>
      <c r="C348" s="47">
        <v>125</v>
      </c>
      <c r="D348" s="19" t="s">
        <v>1</v>
      </c>
      <c r="E348" s="14">
        <v>112</v>
      </c>
      <c r="F348" s="1" t="s">
        <v>34</v>
      </c>
      <c r="G348" s="1"/>
      <c r="H348" s="1"/>
      <c r="I348" s="1"/>
      <c r="J348" s="1">
        <v>1</v>
      </c>
      <c r="K348" s="1">
        <f>((M348-I348)/2)+I348</f>
        <v>75</v>
      </c>
      <c r="L348" s="1"/>
      <c r="M348" s="1">
        <f>(50+I348)*3</f>
        <v>150</v>
      </c>
      <c r="N348" s="1">
        <f>(343/E348)/2</f>
        <v>1.53125</v>
      </c>
      <c r="O348" s="1">
        <f>M348-I348</f>
        <v>150</v>
      </c>
      <c r="P348" s="1">
        <v>343</v>
      </c>
      <c r="Q348" s="1"/>
      <c r="R348" s="1"/>
      <c r="S348" s="1"/>
      <c r="T348" s="1"/>
      <c r="U348" s="1"/>
      <c r="V348" s="1"/>
      <c r="W348" s="1"/>
      <c r="X348" s="5"/>
    </row>
    <row r="349" spans="1:24" x14ac:dyDescent="0.3">
      <c r="A349" s="53"/>
      <c r="B349" s="46"/>
      <c r="C349" s="47"/>
      <c r="D349" s="20" t="s">
        <v>2</v>
      </c>
      <c r="E349" s="16">
        <v>125</v>
      </c>
      <c r="F349" s="1">
        <v>1</v>
      </c>
      <c r="G349" s="1">
        <v>-5</v>
      </c>
      <c r="H349" s="1">
        <v>-27</v>
      </c>
      <c r="I349" s="1">
        <v>621</v>
      </c>
      <c r="J349" s="1">
        <v>1</v>
      </c>
      <c r="K349" s="1">
        <f>((M349-I349)/2)+I349</f>
        <v>1317</v>
      </c>
      <c r="L349" s="1"/>
      <c r="M349" s="1">
        <f>(50+I349)*3</f>
        <v>2013</v>
      </c>
      <c r="N349" s="1">
        <f>(343/E349)/2</f>
        <v>1.3720000000000001</v>
      </c>
      <c r="O349" s="1">
        <f>M349-I349</f>
        <v>1392</v>
      </c>
      <c r="P349" s="1">
        <v>343</v>
      </c>
      <c r="Q349" s="1"/>
      <c r="R349" s="1">
        <f>J349/H349</f>
        <v>-3.7037037037037035E-2</v>
      </c>
      <c r="S349" s="1">
        <f t="shared" si="278"/>
        <v>1.0769230769230769</v>
      </c>
      <c r="T349" s="1">
        <f t="shared" ref="T349:T380" si="308">4/(R349+(1/R349)+2)</f>
        <v>-0.15976331360946744</v>
      </c>
      <c r="U349" s="1">
        <f t="shared" ref="U349:U380" si="309">1-ABS(S349)^2</f>
        <v>-0.15976331360946738</v>
      </c>
      <c r="V349" s="1"/>
      <c r="W349" s="1"/>
      <c r="X349" s="5"/>
    </row>
    <row r="350" spans="1:24" ht="15" thickBot="1" x14ac:dyDescent="0.35">
      <c r="A350" s="53"/>
      <c r="B350" s="46"/>
      <c r="C350" s="47"/>
      <c r="D350" s="21" t="s">
        <v>3</v>
      </c>
      <c r="E350" s="18">
        <v>141</v>
      </c>
      <c r="F350" s="1">
        <v>1</v>
      </c>
      <c r="G350" s="1"/>
      <c r="H350" s="1"/>
      <c r="I350" s="1"/>
      <c r="J350" s="1">
        <v>1</v>
      </c>
      <c r="K350" s="1">
        <f>((M350-I350)/2)+I350</f>
        <v>75</v>
      </c>
      <c r="L350" s="1"/>
      <c r="M350" s="1">
        <f>(50+I350)*3</f>
        <v>150</v>
      </c>
      <c r="N350" s="1">
        <f>(343/E350)/2</f>
        <v>1.2163120567375887</v>
      </c>
      <c r="O350" s="1">
        <f>M350-I350</f>
        <v>150</v>
      </c>
      <c r="P350" s="1">
        <v>343</v>
      </c>
      <c r="Q350" s="1"/>
      <c r="R350" s="1"/>
      <c r="S350" s="1"/>
      <c r="T350" s="1"/>
      <c r="U350" s="1"/>
      <c r="V350" s="1"/>
      <c r="W350" s="1"/>
      <c r="X350" s="5"/>
    </row>
    <row r="351" spans="1:24" x14ac:dyDescent="0.3">
      <c r="A351" s="53"/>
      <c r="B351" s="46" t="s">
        <v>3</v>
      </c>
      <c r="C351" s="47">
        <v>177</v>
      </c>
      <c r="D351" s="19" t="s">
        <v>1</v>
      </c>
      <c r="E351" s="14">
        <v>141</v>
      </c>
      <c r="F351" s="1" t="s">
        <v>34</v>
      </c>
      <c r="G351" s="1"/>
      <c r="H351" s="1"/>
      <c r="I351" s="1"/>
      <c r="J351" s="1">
        <v>1</v>
      </c>
      <c r="K351" s="1">
        <f>((M351-I351)/2)+I351</f>
        <v>75</v>
      </c>
      <c r="L351" s="1"/>
      <c r="M351" s="1">
        <f>(50+I351)*3</f>
        <v>150</v>
      </c>
      <c r="N351" s="1">
        <f>(343/E351)/2</f>
        <v>1.2163120567375887</v>
      </c>
      <c r="O351" s="1">
        <f>M351-I351</f>
        <v>150</v>
      </c>
      <c r="P351" s="1">
        <v>343</v>
      </c>
      <c r="Q351" s="1"/>
      <c r="R351" s="1"/>
      <c r="S351" s="1"/>
      <c r="T351" s="1"/>
      <c r="U351" s="1"/>
      <c r="V351" s="1"/>
      <c r="W351" s="1"/>
      <c r="X351" s="5"/>
    </row>
    <row r="352" spans="1:24" x14ac:dyDescent="0.3">
      <c r="A352" s="53"/>
      <c r="B352" s="46"/>
      <c r="C352" s="47"/>
      <c r="D352" s="20" t="s">
        <v>2</v>
      </c>
      <c r="E352" s="16">
        <v>160</v>
      </c>
      <c r="F352" s="1">
        <v>1</v>
      </c>
      <c r="G352" s="1">
        <v>-5</v>
      </c>
      <c r="H352" s="1">
        <v>-24</v>
      </c>
      <c r="I352" s="1">
        <v>471</v>
      </c>
      <c r="J352" s="1">
        <v>1</v>
      </c>
      <c r="K352" s="1">
        <f>((M352-I352)/2)+I352</f>
        <v>1017</v>
      </c>
      <c r="L352" s="1"/>
      <c r="M352" s="1">
        <f>(50+I352)*3</f>
        <v>1563</v>
      </c>
      <c r="N352" s="1">
        <f>(343/E352)/2</f>
        <v>1.0718749999999999</v>
      </c>
      <c r="O352" s="1">
        <f>M352-I352</f>
        <v>1092</v>
      </c>
      <c r="P352" s="1">
        <v>343</v>
      </c>
      <c r="Q352" s="1"/>
      <c r="R352" s="1">
        <f>J352/H352</f>
        <v>-4.1666666666666664E-2</v>
      </c>
      <c r="S352" s="1">
        <f t="shared" si="281"/>
        <v>1.0869565217391304</v>
      </c>
      <c r="T352" s="1">
        <f t="shared" ref="T352:T383" si="310">4/(R352+(1/R352)+2)</f>
        <v>-0.18147448015122872</v>
      </c>
      <c r="U352" s="1">
        <f t="shared" ref="U352:U383" si="311">1-ABS(S352)^2</f>
        <v>-0.18147448015122869</v>
      </c>
      <c r="V352" s="1"/>
      <c r="W352" s="1"/>
      <c r="X352" s="5"/>
    </row>
    <row r="353" spans="1:24" ht="15" thickBot="1" x14ac:dyDescent="0.35">
      <c r="A353" s="53"/>
      <c r="B353" s="48"/>
      <c r="C353" s="49"/>
      <c r="D353" s="21" t="s">
        <v>3</v>
      </c>
      <c r="E353" s="18">
        <v>178</v>
      </c>
      <c r="F353" s="1">
        <v>1</v>
      </c>
      <c r="G353" s="1"/>
      <c r="H353" s="1"/>
      <c r="I353" s="1"/>
      <c r="J353" s="1">
        <v>1</v>
      </c>
      <c r="K353" s="1">
        <v>0</v>
      </c>
      <c r="L353" s="1"/>
      <c r="M353" s="1">
        <f>(K353-I353)*2+I353</f>
        <v>0</v>
      </c>
      <c r="N353" s="1">
        <f>(343/E353)/2</f>
        <v>0.9634831460674157</v>
      </c>
      <c r="O353" s="1">
        <f>M353-I353</f>
        <v>0</v>
      </c>
      <c r="P353" s="1">
        <v>343</v>
      </c>
      <c r="Q353" s="1"/>
      <c r="R353" s="1"/>
      <c r="S353" s="1"/>
      <c r="T353" s="1"/>
      <c r="U353" s="1"/>
      <c r="V353" s="1"/>
      <c r="W353" s="1"/>
      <c r="X353" s="5"/>
    </row>
    <row r="354" spans="1:24" x14ac:dyDescent="0.3">
      <c r="A354" s="53"/>
      <c r="B354" s="50" t="s">
        <v>1</v>
      </c>
      <c r="C354" s="51">
        <v>177</v>
      </c>
      <c r="D354" s="19" t="s">
        <v>1</v>
      </c>
      <c r="E354" s="14">
        <v>178</v>
      </c>
      <c r="F354" s="1" t="s">
        <v>34</v>
      </c>
      <c r="G354" s="1"/>
      <c r="H354" s="1"/>
      <c r="I354" s="1"/>
      <c r="J354" s="1">
        <v>1</v>
      </c>
      <c r="K354" s="1">
        <v>0</v>
      </c>
      <c r="L354" s="1"/>
      <c r="M354" s="1">
        <f>(K354-I354)*2+I354</f>
        <v>0</v>
      </c>
      <c r="N354" s="1">
        <f>(343/E354)/2</f>
        <v>0.9634831460674157</v>
      </c>
      <c r="O354" s="1">
        <f>M354-I354</f>
        <v>0</v>
      </c>
      <c r="P354" s="1">
        <v>343</v>
      </c>
      <c r="Q354" s="1"/>
      <c r="R354" s="1"/>
      <c r="S354" s="1"/>
      <c r="T354" s="1"/>
      <c r="U354" s="1"/>
      <c r="V354" s="1"/>
      <c r="W354" s="1"/>
      <c r="X354" s="5"/>
    </row>
    <row r="355" spans="1:24" x14ac:dyDescent="0.3">
      <c r="A355" s="53"/>
      <c r="B355" s="46"/>
      <c r="C355" s="47"/>
      <c r="D355" s="20" t="s">
        <v>2</v>
      </c>
      <c r="E355" s="16">
        <v>200</v>
      </c>
      <c r="F355" s="1">
        <v>1</v>
      </c>
      <c r="G355" s="1">
        <v>-5</v>
      </c>
      <c r="H355" s="1">
        <v>-21.5</v>
      </c>
      <c r="I355" s="1">
        <v>368</v>
      </c>
      <c r="J355" s="1">
        <v>1</v>
      </c>
      <c r="K355" s="1">
        <v>825</v>
      </c>
      <c r="L355" s="1"/>
      <c r="M355" s="1">
        <f>(K355-I355)*2+I355</f>
        <v>1282</v>
      </c>
      <c r="N355" s="1">
        <f>(343/E355)/2</f>
        <v>0.85750000000000004</v>
      </c>
      <c r="O355" s="1">
        <f>M355-I355</f>
        <v>914</v>
      </c>
      <c r="P355" s="1">
        <v>343</v>
      </c>
      <c r="Q355" s="1"/>
      <c r="R355" s="1">
        <f>J355/H355</f>
        <v>-4.6511627906976744E-2</v>
      </c>
      <c r="S355" s="1">
        <f t="shared" ref="S355" si="312">ABS((R355-1)/(R355+1))</f>
        <v>1.0975609756097562</v>
      </c>
      <c r="T355" s="1">
        <f t="shared" ref="T355:T386" si="313">4/(R355+(1/R355)+2)</f>
        <v>-0.20464009518143961</v>
      </c>
      <c r="U355" s="1">
        <f t="shared" ref="U355:U386" si="314">1-ABS(S355)^2</f>
        <v>-0.20464009518143977</v>
      </c>
      <c r="V355" s="1"/>
      <c r="W355" s="1"/>
      <c r="X355" s="5"/>
    </row>
    <row r="356" spans="1:24" ht="15" thickBot="1" x14ac:dyDescent="0.35">
      <c r="A356" s="53"/>
      <c r="B356" s="46"/>
      <c r="C356" s="47"/>
      <c r="D356" s="21" t="s">
        <v>3</v>
      </c>
      <c r="E356" s="18">
        <v>224</v>
      </c>
      <c r="F356" s="1">
        <v>1</v>
      </c>
      <c r="G356" s="1"/>
      <c r="H356" s="1"/>
      <c r="I356" s="1"/>
      <c r="J356" s="1">
        <v>1</v>
      </c>
      <c r="K356" s="1">
        <v>0</v>
      </c>
      <c r="L356" s="1"/>
      <c r="M356" s="1">
        <f>(K356-I356)*2+I356</f>
        <v>0</v>
      </c>
      <c r="N356" s="1">
        <f>(343/E356)/2</f>
        <v>0.765625</v>
      </c>
      <c r="O356" s="1">
        <f>M356-I356</f>
        <v>0</v>
      </c>
      <c r="P356" s="1">
        <v>343</v>
      </c>
      <c r="Q356" s="1"/>
      <c r="R356" s="1"/>
      <c r="S356" s="1"/>
      <c r="T356" s="1"/>
      <c r="U356" s="1"/>
      <c r="V356" s="1"/>
      <c r="W356" s="1"/>
      <c r="X356" s="5"/>
    </row>
    <row r="357" spans="1:24" x14ac:dyDescent="0.3">
      <c r="A357" s="53"/>
      <c r="B357" s="46" t="s">
        <v>2</v>
      </c>
      <c r="C357" s="47">
        <v>250</v>
      </c>
      <c r="D357" s="19" t="s">
        <v>1</v>
      </c>
      <c r="E357" s="14">
        <v>224</v>
      </c>
      <c r="F357" s="1" t="s">
        <v>34</v>
      </c>
      <c r="G357" s="1"/>
      <c r="H357" s="1"/>
      <c r="I357" s="1"/>
      <c r="J357" s="1">
        <v>1</v>
      </c>
      <c r="K357" s="1">
        <v>0</v>
      </c>
      <c r="L357" s="1"/>
      <c r="M357" s="1">
        <f>(K357-I357)*2+I357</f>
        <v>0</v>
      </c>
      <c r="N357" s="1">
        <f>(343/E357)/2</f>
        <v>0.765625</v>
      </c>
      <c r="O357" s="1">
        <f>M357-I357</f>
        <v>0</v>
      </c>
      <c r="P357" s="1">
        <v>343</v>
      </c>
      <c r="Q357" s="1"/>
      <c r="R357" s="1"/>
      <c r="S357" s="1"/>
      <c r="T357" s="1"/>
      <c r="U357" s="1"/>
      <c r="V357" s="1"/>
      <c r="W357" s="1"/>
      <c r="X357" s="5"/>
    </row>
    <row r="358" spans="1:24" x14ac:dyDescent="0.3">
      <c r="A358" s="53"/>
      <c r="B358" s="46"/>
      <c r="C358" s="47"/>
      <c r="D358" s="20" t="s">
        <v>2</v>
      </c>
      <c r="E358" s="16">
        <v>250</v>
      </c>
      <c r="F358" s="1">
        <v>1</v>
      </c>
      <c r="G358" s="1">
        <v>-5</v>
      </c>
      <c r="H358" s="1">
        <v>-19</v>
      </c>
      <c r="I358" s="1">
        <v>289</v>
      </c>
      <c r="J358" s="1">
        <v>1</v>
      </c>
      <c r="K358" s="1">
        <v>660</v>
      </c>
      <c r="L358" s="1"/>
      <c r="M358" s="1">
        <f>(K358-I358)*2+I358</f>
        <v>1031</v>
      </c>
      <c r="N358" s="1">
        <f>(343/E358)/2</f>
        <v>0.68600000000000005</v>
      </c>
      <c r="O358" s="1">
        <f>M358-I358</f>
        <v>742</v>
      </c>
      <c r="P358" s="1">
        <v>343</v>
      </c>
      <c r="Q358" s="1"/>
      <c r="R358" s="1">
        <f>J358/H358</f>
        <v>-5.2631578947368418E-2</v>
      </c>
      <c r="S358" s="1">
        <f t="shared" ref="S358" si="315">ABS((R358-1)/(R358+1))</f>
        <v>1.1111111111111109</v>
      </c>
      <c r="T358" s="1">
        <f t="shared" ref="T358:T389" si="316">4/(R358+(1/R358)+2)</f>
        <v>-0.23456790123456789</v>
      </c>
      <c r="U358" s="1">
        <f t="shared" ref="U358:U389" si="317">1-ABS(S358)^2</f>
        <v>-0.23456790123456761</v>
      </c>
      <c r="V358" s="1"/>
      <c r="W358" s="1"/>
      <c r="X358" s="5"/>
    </row>
    <row r="359" spans="1:24" ht="15" thickBot="1" x14ac:dyDescent="0.35">
      <c r="A359" s="53"/>
      <c r="B359" s="46"/>
      <c r="C359" s="47"/>
      <c r="D359" s="21" t="s">
        <v>3</v>
      </c>
      <c r="E359" s="18">
        <v>282</v>
      </c>
      <c r="F359" s="1">
        <v>1</v>
      </c>
      <c r="G359" s="1"/>
      <c r="H359" s="1"/>
      <c r="I359" s="1"/>
      <c r="J359" s="1">
        <v>1</v>
      </c>
      <c r="K359" s="1">
        <f>((M359-I359)/2)+I359</f>
        <v>0</v>
      </c>
      <c r="L359" s="1"/>
      <c r="M359" s="1"/>
      <c r="N359" s="1">
        <f>(343/E359)/2</f>
        <v>0.60815602836879434</v>
      </c>
      <c r="O359" s="1">
        <f>M359-I359</f>
        <v>0</v>
      </c>
      <c r="P359" s="1">
        <v>343</v>
      </c>
      <c r="Q359" s="1"/>
      <c r="R359" s="1"/>
      <c r="S359" s="1"/>
      <c r="T359" s="1"/>
      <c r="U359" s="1"/>
      <c r="V359" s="1"/>
      <c r="W359" s="1"/>
      <c r="X359" s="5"/>
    </row>
    <row r="360" spans="1:24" x14ac:dyDescent="0.3">
      <c r="A360" s="53"/>
      <c r="B360" s="46" t="s">
        <v>3</v>
      </c>
      <c r="C360" s="47">
        <v>355</v>
      </c>
      <c r="D360" s="19" t="s">
        <v>1</v>
      </c>
      <c r="E360" s="14">
        <v>282</v>
      </c>
      <c r="F360" s="1" t="s">
        <v>35</v>
      </c>
      <c r="G360" s="1"/>
      <c r="H360" s="1"/>
      <c r="I360" s="1"/>
      <c r="J360" s="1">
        <v>1</v>
      </c>
      <c r="K360" s="1">
        <f>((M360-I360)/2)+I360</f>
        <v>0</v>
      </c>
      <c r="L360" s="1"/>
      <c r="M360" s="1"/>
      <c r="N360" s="1">
        <f>(343/E360)/2</f>
        <v>0.60815602836879434</v>
      </c>
      <c r="O360" s="1">
        <f>M360-I360</f>
        <v>0</v>
      </c>
      <c r="P360" s="1">
        <v>343</v>
      </c>
      <c r="Q360" s="1"/>
      <c r="R360" s="1"/>
      <c r="S360" s="1"/>
      <c r="T360" s="1"/>
      <c r="U360" s="1"/>
      <c r="V360" s="1"/>
      <c r="W360" s="1"/>
      <c r="X360" s="5"/>
    </row>
    <row r="361" spans="1:24" x14ac:dyDescent="0.3">
      <c r="A361" s="53"/>
      <c r="B361" s="46"/>
      <c r="C361" s="47"/>
      <c r="D361" s="20" t="s">
        <v>2</v>
      </c>
      <c r="E361" s="16">
        <v>315</v>
      </c>
      <c r="F361" s="1">
        <v>1</v>
      </c>
      <c r="G361" s="1">
        <v>-5</v>
      </c>
      <c r="H361" s="1">
        <v>-18</v>
      </c>
      <c r="I361" s="1">
        <v>220</v>
      </c>
      <c r="J361" s="1">
        <v>1</v>
      </c>
      <c r="K361" s="1">
        <f>((M361-I361)/2)+I361</f>
        <v>495</v>
      </c>
      <c r="L361" s="1">
        <v>-18</v>
      </c>
      <c r="M361" s="1">
        <v>770</v>
      </c>
      <c r="N361" s="1">
        <f>(343/E361)/2</f>
        <v>0.5444444444444444</v>
      </c>
      <c r="O361" s="1">
        <f>M361-I361</f>
        <v>550</v>
      </c>
      <c r="P361" s="1">
        <v>343</v>
      </c>
      <c r="Q361" s="1"/>
      <c r="R361" s="1">
        <f>J361/H361</f>
        <v>-5.5555555555555552E-2</v>
      </c>
      <c r="S361" s="1">
        <f t="shared" ref="S361" si="318">ABS((R361-1)/(R361+1))</f>
        <v>1.1176470588235294</v>
      </c>
      <c r="T361" s="1">
        <f t="shared" ref="T361:T392" si="319">4/(R361+(1/R361)+2)</f>
        <v>-0.2491349480968858</v>
      </c>
      <c r="U361" s="1">
        <f t="shared" ref="U361:U392" si="320">1-ABS(S361)^2</f>
        <v>-0.24913494809688586</v>
      </c>
      <c r="V361" s="1"/>
      <c r="W361" s="1"/>
      <c r="X361" s="5"/>
    </row>
    <row r="362" spans="1:24" ht="15" thickBot="1" x14ac:dyDescent="0.35">
      <c r="A362" s="53"/>
      <c r="B362" s="48"/>
      <c r="C362" s="49"/>
      <c r="D362" s="21" t="s">
        <v>3</v>
      </c>
      <c r="E362" s="18">
        <v>355</v>
      </c>
      <c r="F362" s="1">
        <v>1</v>
      </c>
      <c r="G362" s="1"/>
      <c r="H362" s="1"/>
      <c r="I362" s="1"/>
      <c r="J362" s="1">
        <v>1</v>
      </c>
      <c r="K362" s="1">
        <f>((M362-I362)/2)+I362</f>
        <v>0</v>
      </c>
      <c r="L362" s="1"/>
      <c r="M362" s="1"/>
      <c r="N362" s="1">
        <f>(343/E362)/2</f>
        <v>0.4830985915492958</v>
      </c>
      <c r="O362" s="1">
        <f>M362-I362</f>
        <v>0</v>
      </c>
      <c r="P362" s="1">
        <v>343</v>
      </c>
      <c r="Q362" s="1"/>
      <c r="R362" s="1"/>
      <c r="S362" s="1"/>
      <c r="T362" s="1"/>
      <c r="U362" s="1"/>
      <c r="V362" s="1"/>
      <c r="W362" s="1"/>
      <c r="X362" s="5"/>
    </row>
    <row r="363" spans="1:24" x14ac:dyDescent="0.3">
      <c r="A363" s="53"/>
      <c r="B363" s="50" t="s">
        <v>1</v>
      </c>
      <c r="C363" s="51">
        <v>355</v>
      </c>
      <c r="D363" s="19" t="s">
        <v>1</v>
      </c>
      <c r="E363" s="14">
        <v>355</v>
      </c>
      <c r="F363" s="1" t="s">
        <v>35</v>
      </c>
      <c r="G363" s="1"/>
      <c r="H363" s="1"/>
      <c r="I363" s="1"/>
      <c r="J363" s="1">
        <v>1</v>
      </c>
      <c r="K363" s="1">
        <f>((M363-I363)/2)+I363</f>
        <v>0</v>
      </c>
      <c r="L363" s="1"/>
      <c r="M363" s="1"/>
      <c r="N363" s="1">
        <f>(343/E363)/2</f>
        <v>0.4830985915492958</v>
      </c>
      <c r="O363" s="1">
        <f>M363-I363</f>
        <v>0</v>
      </c>
      <c r="P363" s="1">
        <v>343</v>
      </c>
      <c r="Q363" s="1"/>
      <c r="R363" s="1"/>
      <c r="S363" s="1"/>
      <c r="T363" s="1"/>
      <c r="U363" s="1"/>
      <c r="V363" s="1"/>
      <c r="W363" s="1"/>
      <c r="X363" s="5"/>
    </row>
    <row r="364" spans="1:24" x14ac:dyDescent="0.3">
      <c r="A364" s="53"/>
      <c r="B364" s="46"/>
      <c r="C364" s="47"/>
      <c r="D364" s="20" t="s">
        <v>2</v>
      </c>
      <c r="E364" s="16">
        <v>400</v>
      </c>
      <c r="F364" s="1">
        <v>1</v>
      </c>
      <c r="G364" s="1">
        <v>-5</v>
      </c>
      <c r="H364" s="1">
        <v>-16</v>
      </c>
      <c r="I364" s="1">
        <v>146</v>
      </c>
      <c r="J364" s="1">
        <v>1</v>
      </c>
      <c r="K364" s="1">
        <f>((M364-I364)/2)+I364</f>
        <v>363</v>
      </c>
      <c r="L364" s="1">
        <v>-16</v>
      </c>
      <c r="M364" s="1">
        <v>580</v>
      </c>
      <c r="N364" s="1">
        <f>(343/E364)/2</f>
        <v>0.42875000000000002</v>
      </c>
      <c r="O364" s="1">
        <f>M364-I364</f>
        <v>434</v>
      </c>
      <c r="P364" s="1">
        <v>343</v>
      </c>
      <c r="Q364" s="1"/>
      <c r="R364" s="1">
        <f>J364/H364</f>
        <v>-6.25E-2</v>
      </c>
      <c r="S364" s="1">
        <f t="shared" ref="S364" si="321">ABS((R364-1)/(R364+1))</f>
        <v>1.1333333333333333</v>
      </c>
      <c r="T364" s="1">
        <f t="shared" ref="T364:T395" si="322">4/(R364+(1/R364)+2)</f>
        <v>-0.28444444444444444</v>
      </c>
      <c r="U364" s="1">
        <f t="shared" ref="U364:U395" si="323">1-ABS(S364)^2</f>
        <v>-0.28444444444444428</v>
      </c>
      <c r="V364" s="1"/>
      <c r="W364" s="1"/>
      <c r="X364" s="5"/>
    </row>
    <row r="365" spans="1:24" ht="15" thickBot="1" x14ac:dyDescent="0.35">
      <c r="A365" s="53"/>
      <c r="B365" s="46"/>
      <c r="C365" s="47"/>
      <c r="D365" s="21" t="s">
        <v>3</v>
      </c>
      <c r="E365" s="18">
        <v>447</v>
      </c>
      <c r="F365" s="1">
        <v>1</v>
      </c>
      <c r="G365" s="1"/>
      <c r="H365" s="1"/>
      <c r="I365" s="1"/>
      <c r="J365" s="1">
        <v>1</v>
      </c>
      <c r="K365" s="1">
        <f>((M365-I365)/2)+I365</f>
        <v>0</v>
      </c>
      <c r="L365" s="1"/>
      <c r="M365" s="1"/>
      <c r="N365" s="1">
        <f>(343/E365)/2</f>
        <v>0.38366890380313201</v>
      </c>
      <c r="O365" s="1">
        <f>M365-I365</f>
        <v>0</v>
      </c>
      <c r="P365" s="1">
        <v>343</v>
      </c>
      <c r="Q365" s="1"/>
      <c r="R365" s="1"/>
      <c r="S365" s="1"/>
      <c r="T365" s="1"/>
      <c r="U365" s="1"/>
      <c r="V365" s="1"/>
      <c r="W365" s="1"/>
      <c r="X365" s="5"/>
    </row>
    <row r="366" spans="1:24" x14ac:dyDescent="0.3">
      <c r="A366" s="53"/>
      <c r="B366" s="46" t="s">
        <v>2</v>
      </c>
      <c r="C366" s="47">
        <v>500</v>
      </c>
      <c r="D366" s="19" t="s">
        <v>1</v>
      </c>
      <c r="E366" s="14">
        <v>447</v>
      </c>
      <c r="F366" s="1" t="s">
        <v>35</v>
      </c>
      <c r="G366" s="1"/>
      <c r="H366" s="1"/>
      <c r="I366" s="1"/>
      <c r="J366" s="1">
        <v>1</v>
      </c>
      <c r="K366" s="1">
        <f>((M366-I366)/2)+I366</f>
        <v>0</v>
      </c>
      <c r="L366" s="1"/>
      <c r="M366" s="1"/>
      <c r="N366" s="1">
        <f>(343/E366)/2</f>
        <v>0.38366890380313201</v>
      </c>
      <c r="O366" s="1">
        <f>M366-I366</f>
        <v>0</v>
      </c>
      <c r="P366" s="1">
        <v>343</v>
      </c>
      <c r="Q366" s="1"/>
      <c r="R366" s="1"/>
      <c r="S366" s="1"/>
      <c r="T366" s="1"/>
      <c r="U366" s="1"/>
      <c r="V366" s="1"/>
      <c r="W366" s="1"/>
      <c r="X366" s="5"/>
    </row>
    <row r="367" spans="1:24" x14ac:dyDescent="0.3">
      <c r="A367" s="53"/>
      <c r="B367" s="46"/>
      <c r="C367" s="47"/>
      <c r="D367" s="20" t="s">
        <v>2</v>
      </c>
      <c r="E367" s="16">
        <v>500</v>
      </c>
      <c r="F367" s="1">
        <v>1</v>
      </c>
      <c r="G367" s="1">
        <v>-5</v>
      </c>
      <c r="H367" s="1">
        <v>-8</v>
      </c>
      <c r="I367" s="1">
        <v>128</v>
      </c>
      <c r="J367" s="1">
        <v>1</v>
      </c>
      <c r="K367" s="1">
        <f>((M367-I367)/2)+I367</f>
        <v>298</v>
      </c>
      <c r="L367" s="1">
        <v>-7.5</v>
      </c>
      <c r="M367" s="1">
        <v>468</v>
      </c>
      <c r="N367" s="1">
        <f>(343/E367)/2</f>
        <v>0.34300000000000003</v>
      </c>
      <c r="O367" s="1">
        <f>M367-I367</f>
        <v>340</v>
      </c>
      <c r="P367" s="1">
        <v>343</v>
      </c>
      <c r="Q367" s="1"/>
      <c r="R367" s="1">
        <f>J367/H367</f>
        <v>-0.125</v>
      </c>
      <c r="S367" s="1">
        <f t="shared" ref="S367:S403" si="324">ABS((R367-1)/(R367+1))</f>
        <v>1.2857142857142858</v>
      </c>
      <c r="T367" s="1">
        <f t="shared" ref="T367:T398" si="325">4/(R367+(1/R367)+2)</f>
        <v>-0.65306122448979587</v>
      </c>
      <c r="U367" s="1">
        <f t="shared" ref="U367:U398" si="326">1-ABS(S367)^2</f>
        <v>-0.6530612244897962</v>
      </c>
      <c r="V367" s="1"/>
      <c r="W367" s="1"/>
      <c r="X367" s="5"/>
    </row>
    <row r="368" spans="1:24" ht="15" thickBot="1" x14ac:dyDescent="0.35">
      <c r="A368" s="53"/>
      <c r="B368" s="46"/>
      <c r="C368" s="47"/>
      <c r="D368" s="21" t="s">
        <v>3</v>
      </c>
      <c r="E368" s="18">
        <v>562</v>
      </c>
      <c r="F368" s="1">
        <v>1</v>
      </c>
      <c r="G368" s="1"/>
      <c r="H368" s="1"/>
      <c r="I368" s="1"/>
      <c r="J368" s="1">
        <v>1</v>
      </c>
      <c r="K368" s="1">
        <f>((M368-I368)/2)+I368</f>
        <v>0</v>
      </c>
      <c r="L368" s="1"/>
      <c r="M368" s="1"/>
      <c r="N368" s="1">
        <f>(343/E368)/2</f>
        <v>0.30516014234875444</v>
      </c>
      <c r="O368" s="1">
        <f>M368-I368</f>
        <v>0</v>
      </c>
      <c r="P368" s="1">
        <v>343</v>
      </c>
      <c r="Q368" s="1"/>
      <c r="R368" s="1"/>
      <c r="S368" s="1"/>
      <c r="T368" s="1"/>
      <c r="U368" s="1"/>
      <c r="V368" s="1"/>
      <c r="W368" s="1"/>
      <c r="X368" s="5"/>
    </row>
    <row r="369" spans="1:24" x14ac:dyDescent="0.3">
      <c r="A369" s="53"/>
      <c r="B369" s="46" t="s">
        <v>3</v>
      </c>
      <c r="C369" s="47">
        <v>710</v>
      </c>
      <c r="D369" s="19" t="s">
        <v>1</v>
      </c>
      <c r="E369" s="14">
        <v>562</v>
      </c>
      <c r="F369" s="1" t="s">
        <v>35</v>
      </c>
      <c r="G369" s="1"/>
      <c r="H369" s="1"/>
      <c r="I369" s="1"/>
      <c r="J369" s="1">
        <v>1</v>
      </c>
      <c r="K369" s="1">
        <f>((M369-I369)/2)+I369</f>
        <v>0</v>
      </c>
      <c r="L369" s="1"/>
      <c r="M369" s="1"/>
      <c r="N369" s="1">
        <f>(343/E369)/2</f>
        <v>0.30516014234875444</v>
      </c>
      <c r="O369" s="1">
        <f>M369-I369</f>
        <v>0</v>
      </c>
      <c r="P369" s="1">
        <v>343</v>
      </c>
      <c r="Q369" s="1"/>
      <c r="R369" s="1"/>
      <c r="S369" s="1"/>
      <c r="T369" s="1"/>
      <c r="U369" s="1"/>
      <c r="V369" s="1"/>
      <c r="W369" s="1"/>
      <c r="X369" s="5"/>
    </row>
    <row r="370" spans="1:24" x14ac:dyDescent="0.3">
      <c r="A370" s="53"/>
      <c r="B370" s="46"/>
      <c r="C370" s="47"/>
      <c r="D370" s="20" t="s">
        <v>2</v>
      </c>
      <c r="E370" s="16">
        <v>630</v>
      </c>
      <c r="F370" s="1">
        <v>1</v>
      </c>
      <c r="G370" s="1">
        <v>-5</v>
      </c>
      <c r="H370" s="1">
        <v>-7</v>
      </c>
      <c r="I370" s="1">
        <v>104</v>
      </c>
      <c r="J370" s="1">
        <v>1</v>
      </c>
      <c r="K370" s="1">
        <f>((M370-I370)/2)+I370</f>
        <v>239.5</v>
      </c>
      <c r="L370" s="1">
        <v>-7</v>
      </c>
      <c r="M370" s="1">
        <v>375</v>
      </c>
      <c r="N370" s="1">
        <f>(343/E370)/2</f>
        <v>0.2722222222222222</v>
      </c>
      <c r="O370" s="1">
        <f>M370-I370</f>
        <v>271</v>
      </c>
      <c r="P370" s="1">
        <v>343</v>
      </c>
      <c r="Q370" s="1"/>
      <c r="R370" s="1">
        <f>J370/H370</f>
        <v>-0.14285714285714285</v>
      </c>
      <c r="S370" s="1">
        <f t="shared" ref="S370:S406" si="327">ABS((R370-1)/(R370+1))</f>
        <v>1.3333333333333333</v>
      </c>
      <c r="T370" s="1">
        <f t="shared" ref="T370:T401" si="328">4/(R370+(1/R370)+2)</f>
        <v>-0.77777777777777768</v>
      </c>
      <c r="U370" s="1">
        <f t="shared" ref="U370:U401" si="329">1-ABS(S370)^2</f>
        <v>-0.77777777777777768</v>
      </c>
      <c r="V370" s="1"/>
      <c r="W370" s="1"/>
      <c r="X370" s="5"/>
    </row>
    <row r="371" spans="1:24" ht="15" thickBot="1" x14ac:dyDescent="0.35">
      <c r="A371" s="53"/>
      <c r="B371" s="48"/>
      <c r="C371" s="49"/>
      <c r="D371" s="21" t="s">
        <v>3</v>
      </c>
      <c r="E371" s="18">
        <v>708</v>
      </c>
      <c r="F371" s="1">
        <v>1</v>
      </c>
      <c r="G371" s="1"/>
      <c r="H371" s="1"/>
      <c r="I371" s="1"/>
      <c r="J371" s="1">
        <v>1</v>
      </c>
      <c r="K371" s="1">
        <f>((M371-I371)/2)+I371</f>
        <v>0</v>
      </c>
      <c r="L371" s="1"/>
      <c r="M371" s="1"/>
      <c r="N371" s="1">
        <f>(343/E371)/2</f>
        <v>0.2422316384180791</v>
      </c>
      <c r="O371" s="1">
        <f>M371-I371</f>
        <v>0</v>
      </c>
      <c r="P371" s="1">
        <v>343</v>
      </c>
      <c r="Q371" s="1"/>
      <c r="R371" s="1"/>
      <c r="S371" s="1"/>
      <c r="T371" s="1"/>
      <c r="U371" s="1"/>
      <c r="V371" s="1"/>
      <c r="W371" s="1"/>
      <c r="X371" s="5"/>
    </row>
    <row r="372" spans="1:24" x14ac:dyDescent="0.3">
      <c r="A372" s="53"/>
      <c r="B372" s="50" t="s">
        <v>1</v>
      </c>
      <c r="C372" s="51">
        <v>710</v>
      </c>
      <c r="D372" s="19" t="s">
        <v>1</v>
      </c>
      <c r="E372" s="14">
        <v>708</v>
      </c>
      <c r="F372" s="1" t="s">
        <v>35</v>
      </c>
      <c r="G372" s="1"/>
      <c r="H372" s="1"/>
      <c r="I372" s="1"/>
      <c r="J372" s="1">
        <v>1</v>
      </c>
      <c r="K372" s="1">
        <f>((M372-I372)/2)+I372</f>
        <v>0</v>
      </c>
      <c r="L372" s="1"/>
      <c r="M372" s="1"/>
      <c r="N372" s="1">
        <f>(343/E372)/2</f>
        <v>0.2422316384180791</v>
      </c>
      <c r="O372" s="1">
        <f>M372-I372</f>
        <v>0</v>
      </c>
      <c r="P372" s="1">
        <v>343</v>
      </c>
      <c r="Q372" s="1"/>
      <c r="R372" s="1"/>
      <c r="S372" s="1"/>
      <c r="T372" s="1"/>
      <c r="U372" s="1"/>
      <c r="V372" s="1"/>
      <c r="W372" s="1"/>
      <c r="X372" s="5"/>
    </row>
    <row r="373" spans="1:24" x14ac:dyDescent="0.3">
      <c r="A373" s="53"/>
      <c r="B373" s="46"/>
      <c r="C373" s="47"/>
      <c r="D373" s="20" t="s">
        <v>2</v>
      </c>
      <c r="E373" s="16">
        <v>800</v>
      </c>
      <c r="F373" s="1">
        <v>1</v>
      </c>
      <c r="G373" s="1">
        <v>-5</v>
      </c>
      <c r="H373" s="1">
        <v>-6</v>
      </c>
      <c r="I373" s="1">
        <v>80</v>
      </c>
      <c r="J373" s="1">
        <v>1</v>
      </c>
      <c r="K373" s="1">
        <f>((M373-I373)/2)+I373</f>
        <v>186.5</v>
      </c>
      <c r="L373" s="1">
        <v>-6</v>
      </c>
      <c r="M373" s="1">
        <v>293</v>
      </c>
      <c r="N373" s="1">
        <f>(343/E373)/2</f>
        <v>0.21437500000000001</v>
      </c>
      <c r="O373" s="1">
        <f>M373-I373</f>
        <v>213</v>
      </c>
      <c r="P373" s="1">
        <v>343</v>
      </c>
      <c r="Q373" s="1"/>
      <c r="R373" s="1">
        <f>J373/H373</f>
        <v>-0.16666666666666666</v>
      </c>
      <c r="S373" s="1">
        <f t="shared" ref="S373:S409" si="330">ABS((R373-1)/(R373+1))</f>
        <v>1.4000000000000001</v>
      </c>
      <c r="T373" s="1">
        <f t="shared" ref="T373:T404" si="331">4/(R373+(1/R373)+2)</f>
        <v>-0.96</v>
      </c>
      <c r="U373" s="1">
        <f t="shared" ref="U373:U404" si="332">1-ABS(S373)^2</f>
        <v>-0.96000000000000041</v>
      </c>
      <c r="V373" s="1"/>
      <c r="W373" s="1"/>
      <c r="X373" s="5"/>
    </row>
    <row r="374" spans="1:24" ht="15" thickBot="1" x14ac:dyDescent="0.35">
      <c r="A374" s="53"/>
      <c r="B374" s="46"/>
      <c r="C374" s="47"/>
      <c r="D374" s="21" t="s">
        <v>3</v>
      </c>
      <c r="E374" s="18">
        <v>891</v>
      </c>
      <c r="F374" s="1">
        <v>1</v>
      </c>
      <c r="G374" s="1"/>
      <c r="H374" s="1"/>
      <c r="I374" s="1"/>
      <c r="J374" s="1">
        <v>1</v>
      </c>
      <c r="K374" s="1">
        <f>((M374-I374)/2)+I374</f>
        <v>0</v>
      </c>
      <c r="L374" s="1"/>
      <c r="M374" s="1"/>
      <c r="N374" s="1">
        <f>(343/E374)/2</f>
        <v>0.19248035914702583</v>
      </c>
      <c r="O374" s="1">
        <f>M374-I374</f>
        <v>0</v>
      </c>
      <c r="P374" s="1">
        <v>343</v>
      </c>
      <c r="Q374" s="1"/>
      <c r="R374" s="1"/>
      <c r="S374" s="1"/>
      <c r="T374" s="1"/>
      <c r="U374" s="1"/>
      <c r="V374" s="1"/>
      <c r="W374" s="1"/>
      <c r="X374" s="5"/>
    </row>
    <row r="375" spans="1:24" x14ac:dyDescent="0.3">
      <c r="A375" s="53"/>
      <c r="B375" s="46" t="s">
        <v>2</v>
      </c>
      <c r="C375" s="47">
        <v>1000</v>
      </c>
      <c r="D375" s="19" t="s">
        <v>1</v>
      </c>
      <c r="E375" s="14">
        <v>891</v>
      </c>
      <c r="F375" s="1" t="s">
        <v>35</v>
      </c>
      <c r="G375" s="1"/>
      <c r="H375" s="1"/>
      <c r="I375" s="1"/>
      <c r="J375" s="1">
        <v>1</v>
      </c>
      <c r="K375" s="1">
        <f>((M375-I375)/2)+I375</f>
        <v>0</v>
      </c>
      <c r="L375" s="1"/>
      <c r="M375" s="1"/>
      <c r="N375" s="1">
        <f>(343/E375)/2</f>
        <v>0.19248035914702583</v>
      </c>
      <c r="O375" s="1">
        <f>M375-I375</f>
        <v>0</v>
      </c>
      <c r="P375" s="1">
        <v>343</v>
      </c>
      <c r="Q375" s="1"/>
      <c r="R375" s="1"/>
      <c r="S375" s="1"/>
      <c r="T375" s="1"/>
      <c r="U375" s="1"/>
      <c r="V375" s="1"/>
      <c r="W375" s="1"/>
      <c r="X375" s="5"/>
    </row>
    <row r="376" spans="1:24" x14ac:dyDescent="0.3">
      <c r="A376" s="53"/>
      <c r="B376" s="46"/>
      <c r="C376" s="47"/>
      <c r="D376" s="20" t="s">
        <v>2</v>
      </c>
      <c r="E376" s="16">
        <v>1000</v>
      </c>
      <c r="F376" s="1">
        <v>1</v>
      </c>
      <c r="G376" s="1">
        <v>-5</v>
      </c>
      <c r="H376" s="1">
        <v>-6</v>
      </c>
      <c r="I376" s="1">
        <v>68</v>
      </c>
      <c r="J376" s="1">
        <v>1</v>
      </c>
      <c r="K376" s="1">
        <f>((M376-I376)/2)+I376</f>
        <v>153</v>
      </c>
      <c r="L376" s="1">
        <v>-6</v>
      </c>
      <c r="M376" s="1">
        <v>238</v>
      </c>
      <c r="N376" s="1">
        <f>(343/E376)/2</f>
        <v>0.17150000000000001</v>
      </c>
      <c r="O376" s="1">
        <f>M376-I376</f>
        <v>170</v>
      </c>
      <c r="P376" s="1">
        <v>343</v>
      </c>
      <c r="Q376" s="1"/>
      <c r="R376" s="1">
        <f>J376/H376</f>
        <v>-0.16666666666666666</v>
      </c>
      <c r="S376" s="1">
        <f t="shared" ref="S376:S412" si="333">ABS((R376-1)/(R376+1))</f>
        <v>1.4000000000000001</v>
      </c>
      <c r="T376" s="1">
        <f t="shared" ref="T376:T407" si="334">4/(R376+(1/R376)+2)</f>
        <v>-0.96</v>
      </c>
      <c r="U376" s="1">
        <f t="shared" ref="U376:U407" si="335">1-ABS(S376)^2</f>
        <v>-0.96000000000000041</v>
      </c>
      <c r="V376" s="1"/>
      <c r="W376" s="1"/>
      <c r="X376" s="5"/>
    </row>
    <row r="377" spans="1:24" ht="15" thickBot="1" x14ac:dyDescent="0.35">
      <c r="A377" s="53"/>
      <c r="B377" s="46"/>
      <c r="C377" s="47"/>
      <c r="D377" s="21" t="s">
        <v>3</v>
      </c>
      <c r="E377" s="18">
        <v>1122</v>
      </c>
      <c r="F377" s="1">
        <v>1</v>
      </c>
      <c r="G377" s="1"/>
      <c r="H377" s="1"/>
      <c r="I377" s="1"/>
      <c r="J377" s="1">
        <v>1</v>
      </c>
      <c r="K377" s="1">
        <f>((M377-I377)/2)+I377</f>
        <v>0</v>
      </c>
      <c r="L377" s="1"/>
      <c r="M377" s="1"/>
      <c r="N377" s="1">
        <f>(343/E377)/2</f>
        <v>0.15285204991087345</v>
      </c>
      <c r="O377" s="1">
        <f>M377-I377</f>
        <v>0</v>
      </c>
      <c r="P377" s="1">
        <v>343</v>
      </c>
      <c r="Q377" s="1"/>
      <c r="R377" s="1"/>
      <c r="S377" s="1"/>
      <c r="T377" s="1"/>
      <c r="U377" s="1"/>
      <c r="V377" s="1"/>
      <c r="W377" s="1"/>
      <c r="X377" s="5"/>
    </row>
    <row r="378" spans="1:24" x14ac:dyDescent="0.3">
      <c r="A378" s="53"/>
      <c r="B378" s="46" t="s">
        <v>3</v>
      </c>
      <c r="C378" s="47">
        <v>1420</v>
      </c>
      <c r="D378" s="13" t="s">
        <v>1</v>
      </c>
      <c r="E378" s="14">
        <v>1122</v>
      </c>
      <c r="F378" s="1" t="s">
        <v>35</v>
      </c>
      <c r="G378" s="1"/>
      <c r="H378" s="1"/>
      <c r="I378" s="1"/>
      <c r="J378" s="1">
        <v>1</v>
      </c>
      <c r="K378" s="1">
        <f>((M378-I378)/2)+I378</f>
        <v>0</v>
      </c>
      <c r="L378" s="1"/>
      <c r="M378" s="1"/>
      <c r="N378" s="1">
        <f>(343/E378)/2</f>
        <v>0.15285204991087345</v>
      </c>
      <c r="O378" s="1">
        <f>M378-I378</f>
        <v>0</v>
      </c>
      <c r="P378" s="1">
        <v>343</v>
      </c>
      <c r="Q378" s="1"/>
      <c r="R378" s="1"/>
      <c r="S378" s="1"/>
      <c r="T378" s="1"/>
      <c r="U378" s="1"/>
      <c r="V378" s="1"/>
      <c r="W378" s="1"/>
      <c r="X378" s="5"/>
    </row>
    <row r="379" spans="1:24" x14ac:dyDescent="0.3">
      <c r="A379" s="53"/>
      <c r="B379" s="46"/>
      <c r="C379" s="47"/>
      <c r="D379" s="15" t="s">
        <v>2</v>
      </c>
      <c r="E379" s="16">
        <v>1250</v>
      </c>
      <c r="F379" s="1">
        <v>-5</v>
      </c>
      <c r="G379" s="1">
        <v>-5</v>
      </c>
      <c r="H379" s="1">
        <v>-5.5</v>
      </c>
      <c r="I379" s="1">
        <v>57</v>
      </c>
      <c r="J379" s="1">
        <v>-5</v>
      </c>
      <c r="K379" s="1">
        <f>((M379-I379)/2)+I379</f>
        <v>124</v>
      </c>
      <c r="L379" s="1">
        <v>-5.5</v>
      </c>
      <c r="M379" s="1">
        <v>191</v>
      </c>
      <c r="N379" s="1">
        <f>(343/E379)/2</f>
        <v>0.13719999999999999</v>
      </c>
      <c r="O379" s="1">
        <f>M379-I379</f>
        <v>134</v>
      </c>
      <c r="P379" s="1">
        <v>343</v>
      </c>
      <c r="Q379" s="1"/>
      <c r="R379" s="1">
        <f>J379/H379</f>
        <v>0.90909090909090906</v>
      </c>
      <c r="S379" s="1">
        <f t="shared" ref="S379:S415" si="336">ABS((R379-1)/(R379+1))</f>
        <v>4.761904761904763E-2</v>
      </c>
      <c r="T379" s="1">
        <f t="shared" ref="T379:T410" si="337">4/(R379+(1/R379)+2)</f>
        <v>0.99773242630385472</v>
      </c>
      <c r="U379" s="1">
        <f t="shared" ref="U379:U410" si="338">1-ABS(S379)^2</f>
        <v>0.99773242630385484</v>
      </c>
      <c r="V379" s="1"/>
      <c r="W379" s="1"/>
      <c r="X379" s="5"/>
    </row>
    <row r="380" spans="1:24" ht="15" thickBot="1" x14ac:dyDescent="0.35">
      <c r="A380" s="54"/>
      <c r="B380" s="48"/>
      <c r="C380" s="49"/>
      <c r="D380" s="17" t="s">
        <v>3</v>
      </c>
      <c r="E380" s="18">
        <v>1413</v>
      </c>
      <c r="F380" s="1">
        <v>1</v>
      </c>
      <c r="G380" s="24"/>
      <c r="H380" s="24"/>
      <c r="I380" s="24"/>
      <c r="J380" s="1">
        <v>1</v>
      </c>
      <c r="K380" s="1">
        <f>((M380-I380)/2)+I380</f>
        <v>0</v>
      </c>
      <c r="L380" s="24"/>
      <c r="M380" s="24"/>
      <c r="N380" s="24">
        <f>(343/E380)/2</f>
        <v>0.1213729653220099</v>
      </c>
      <c r="O380" s="24">
        <f>M380-I380</f>
        <v>0</v>
      </c>
      <c r="P380" s="1">
        <v>343</v>
      </c>
      <c r="Q380" s="24"/>
      <c r="R380" s="1"/>
      <c r="S380" s="1"/>
      <c r="T380" s="1"/>
      <c r="U380" s="1"/>
      <c r="V380" s="24"/>
      <c r="W380" s="24"/>
      <c r="X380" s="7"/>
    </row>
    <row r="381" spans="1:24" x14ac:dyDescent="0.3">
      <c r="A381" s="52" t="s">
        <v>31</v>
      </c>
      <c r="B381" s="50" t="s">
        <v>1</v>
      </c>
      <c r="C381" s="51">
        <v>11</v>
      </c>
      <c r="D381" s="13" t="s">
        <v>1</v>
      </c>
      <c r="E381" s="14">
        <v>11.2</v>
      </c>
      <c r="F381" s="1">
        <v>1</v>
      </c>
      <c r="G381" s="1"/>
      <c r="H381" s="11"/>
      <c r="I381" s="23"/>
      <c r="J381" s="1">
        <v>1</v>
      </c>
      <c r="K381" s="1">
        <f>((M381-I381)/2)+I381</f>
        <v>0</v>
      </c>
      <c r="L381" s="23"/>
      <c r="M381" s="23"/>
      <c r="N381" s="23">
        <f>(343/E381)/2</f>
        <v>15.312500000000002</v>
      </c>
      <c r="O381" s="23">
        <f>M381-I381</f>
        <v>0</v>
      </c>
      <c r="P381" s="1">
        <v>343</v>
      </c>
      <c r="Q381" s="23"/>
      <c r="R381" s="1"/>
      <c r="S381" s="1"/>
      <c r="T381" s="1"/>
      <c r="U381" s="1"/>
      <c r="V381" s="23"/>
      <c r="W381" s="23"/>
      <c r="X381" s="4"/>
    </row>
    <row r="382" spans="1:24" x14ac:dyDescent="0.3">
      <c r="A382" s="53"/>
      <c r="B382" s="46"/>
      <c r="C382" s="47"/>
      <c r="D382" s="15" t="s">
        <v>2</v>
      </c>
      <c r="E382" s="16">
        <v>12.5</v>
      </c>
      <c r="F382" s="1">
        <v>1</v>
      </c>
      <c r="G382" s="1">
        <v>-5</v>
      </c>
      <c r="H382" s="2"/>
      <c r="I382" s="1"/>
      <c r="J382" s="1">
        <v>1</v>
      </c>
      <c r="K382" s="1">
        <f>((M382-I382)/2)+I382</f>
        <v>0</v>
      </c>
      <c r="L382" s="1"/>
      <c r="M382" s="1"/>
      <c r="N382" s="1">
        <f>(343/E382)/2</f>
        <v>13.72</v>
      </c>
      <c r="O382" s="1">
        <f>M382-I382</f>
        <v>0</v>
      </c>
      <c r="P382" s="1">
        <v>343</v>
      </c>
      <c r="Q382" s="1"/>
      <c r="R382" s="1" t="e">
        <f>J382/H382</f>
        <v>#DIV/0!</v>
      </c>
      <c r="S382" s="1" t="e">
        <f t="shared" ref="S382:S418" si="339">ABS((R382-1)/(R382+1))</f>
        <v>#DIV/0!</v>
      </c>
      <c r="T382" s="1" t="e">
        <f t="shared" ref="T382:T413" si="340">4/(R382+(1/R382)+2)</f>
        <v>#DIV/0!</v>
      </c>
      <c r="U382" s="1" t="e">
        <f t="shared" ref="U382:U413" si="341">1-ABS(S382)^2</f>
        <v>#DIV/0!</v>
      </c>
      <c r="V382" s="1"/>
      <c r="W382" s="1"/>
      <c r="X382" s="5"/>
    </row>
    <row r="383" spans="1:24" ht="15" thickBot="1" x14ac:dyDescent="0.35">
      <c r="A383" s="53"/>
      <c r="B383" s="46"/>
      <c r="C383" s="47"/>
      <c r="D383" s="17" t="s">
        <v>3</v>
      </c>
      <c r="E383" s="18">
        <v>14.1</v>
      </c>
      <c r="F383" s="1">
        <v>1</v>
      </c>
      <c r="G383" s="1"/>
      <c r="H383" s="2"/>
      <c r="I383" s="1"/>
      <c r="J383" s="1">
        <v>1</v>
      </c>
      <c r="K383" s="1">
        <f>((M383-I383)/2)+I383</f>
        <v>0</v>
      </c>
      <c r="L383" s="1"/>
      <c r="M383" s="1"/>
      <c r="N383" s="1">
        <f>(343/E383)/2</f>
        <v>12.163120567375886</v>
      </c>
      <c r="O383" s="1">
        <f>M383-I383</f>
        <v>0</v>
      </c>
      <c r="P383" s="1">
        <v>343</v>
      </c>
      <c r="Q383" s="1"/>
      <c r="R383" s="1"/>
      <c r="S383" s="1"/>
      <c r="T383" s="1"/>
      <c r="U383" s="1"/>
      <c r="V383" s="1"/>
      <c r="W383" s="1"/>
      <c r="X383" s="5"/>
    </row>
    <row r="384" spans="1:24" x14ac:dyDescent="0.3">
      <c r="A384" s="53"/>
      <c r="B384" s="46" t="s">
        <v>2</v>
      </c>
      <c r="C384" s="47">
        <v>16</v>
      </c>
      <c r="D384" s="13" t="s">
        <v>1</v>
      </c>
      <c r="E384" s="14">
        <v>14.1</v>
      </c>
      <c r="F384" s="1">
        <v>1</v>
      </c>
      <c r="G384" s="1"/>
      <c r="H384" s="1"/>
      <c r="I384" s="1"/>
      <c r="J384" s="1">
        <v>1</v>
      </c>
      <c r="K384" s="1">
        <f>((M384-I384)/2)+I384</f>
        <v>0</v>
      </c>
      <c r="L384" s="1"/>
      <c r="M384" s="1"/>
      <c r="N384" s="1">
        <f>(343/E384)/2</f>
        <v>12.163120567375886</v>
      </c>
      <c r="O384" s="1">
        <f>M384-I384</f>
        <v>0</v>
      </c>
      <c r="P384" s="1">
        <v>343</v>
      </c>
      <c r="Q384" s="1"/>
      <c r="R384" s="1"/>
      <c r="S384" s="1"/>
      <c r="T384" s="1"/>
      <c r="U384" s="1"/>
      <c r="V384" s="1"/>
      <c r="W384" s="1"/>
      <c r="X384" s="5"/>
    </row>
    <row r="385" spans="1:24" x14ac:dyDescent="0.3">
      <c r="A385" s="53"/>
      <c r="B385" s="46"/>
      <c r="C385" s="47"/>
      <c r="D385" s="15" t="s">
        <v>2</v>
      </c>
      <c r="E385" s="16">
        <v>16</v>
      </c>
      <c r="F385" s="1">
        <v>1</v>
      </c>
      <c r="G385" s="1">
        <v>-5</v>
      </c>
      <c r="H385" s="1"/>
      <c r="I385" s="1"/>
      <c r="J385" s="1">
        <v>1</v>
      </c>
      <c r="K385" s="1">
        <f>((M385-I385)/2)+I385</f>
        <v>0</v>
      </c>
      <c r="L385" s="1"/>
      <c r="M385" s="1"/>
      <c r="N385" s="1">
        <f>(343/E385)/2</f>
        <v>10.71875</v>
      </c>
      <c r="O385" s="1">
        <f>M385-I385</f>
        <v>0</v>
      </c>
      <c r="P385" s="1">
        <v>343</v>
      </c>
      <c r="Q385" s="1"/>
      <c r="R385" s="1" t="e">
        <f>J385/H385</f>
        <v>#DIV/0!</v>
      </c>
      <c r="S385" s="1" t="e">
        <f t="shared" ref="S385:S421" si="342">ABS((R385-1)/(R385+1))</f>
        <v>#DIV/0!</v>
      </c>
      <c r="T385" s="1" t="e">
        <f t="shared" ref="T385:T416" si="343">4/(R385+(1/R385)+2)</f>
        <v>#DIV/0!</v>
      </c>
      <c r="U385" s="1" t="e">
        <f t="shared" ref="U385:U416" si="344">1-ABS(S385)^2</f>
        <v>#DIV/0!</v>
      </c>
      <c r="V385" s="1"/>
      <c r="W385" s="1"/>
      <c r="X385" s="5"/>
    </row>
    <row r="386" spans="1:24" ht="15" thickBot="1" x14ac:dyDescent="0.35">
      <c r="A386" s="53"/>
      <c r="B386" s="46"/>
      <c r="C386" s="47"/>
      <c r="D386" s="17" t="s">
        <v>3</v>
      </c>
      <c r="E386" s="18">
        <v>17.8</v>
      </c>
      <c r="F386" s="1">
        <v>1</v>
      </c>
      <c r="G386" s="1"/>
      <c r="H386" s="1"/>
      <c r="I386" s="1"/>
      <c r="J386" s="1">
        <v>1</v>
      </c>
      <c r="K386" s="1">
        <f>((M386-I386)/2)+I386</f>
        <v>0</v>
      </c>
      <c r="L386" s="1"/>
      <c r="M386" s="1"/>
      <c r="N386" s="1">
        <f>(343/E386)/2</f>
        <v>9.6348314606741567</v>
      </c>
      <c r="O386" s="1">
        <f>M386-I386</f>
        <v>0</v>
      </c>
      <c r="P386" s="1">
        <v>343</v>
      </c>
      <c r="Q386" s="1"/>
      <c r="R386" s="1"/>
      <c r="S386" s="1"/>
      <c r="T386" s="1"/>
      <c r="U386" s="1"/>
      <c r="V386" s="1"/>
      <c r="W386" s="1"/>
      <c r="X386" s="5"/>
    </row>
    <row r="387" spans="1:24" x14ac:dyDescent="0.3">
      <c r="A387" s="53"/>
      <c r="B387" s="46" t="s">
        <v>3</v>
      </c>
      <c r="C387" s="47">
        <v>22</v>
      </c>
      <c r="D387" s="13" t="s">
        <v>1</v>
      </c>
      <c r="E387" s="14">
        <v>17.8</v>
      </c>
      <c r="F387" s="1">
        <v>1</v>
      </c>
      <c r="G387" s="1"/>
      <c r="H387" s="1"/>
      <c r="I387" s="1"/>
      <c r="J387" s="1">
        <v>1</v>
      </c>
      <c r="K387" s="1">
        <f>((M387-I387)/2)+I387</f>
        <v>0</v>
      </c>
      <c r="L387" s="1"/>
      <c r="M387" s="1"/>
      <c r="N387" s="1">
        <f>(343/E387)/2</f>
        <v>9.6348314606741567</v>
      </c>
      <c r="O387" s="1">
        <f>M387-I387</f>
        <v>0</v>
      </c>
      <c r="P387" s="1">
        <v>343</v>
      </c>
      <c r="Q387" s="1"/>
      <c r="R387" s="1"/>
      <c r="S387" s="1"/>
      <c r="T387" s="1"/>
      <c r="U387" s="1"/>
      <c r="V387" s="1"/>
      <c r="W387" s="1"/>
      <c r="X387" s="5"/>
    </row>
    <row r="388" spans="1:24" x14ac:dyDescent="0.3">
      <c r="A388" s="53"/>
      <c r="B388" s="46"/>
      <c r="C388" s="47"/>
      <c r="D388" s="15" t="s">
        <v>2</v>
      </c>
      <c r="E388" s="16">
        <v>20</v>
      </c>
      <c r="F388" s="1">
        <v>1</v>
      </c>
      <c r="G388" s="1">
        <v>-5</v>
      </c>
      <c r="H388" s="1"/>
      <c r="I388" s="1"/>
      <c r="J388" s="1">
        <v>1</v>
      </c>
      <c r="K388" s="1">
        <f>((M388-I388)/2)+I388</f>
        <v>0</v>
      </c>
      <c r="L388" s="1"/>
      <c r="M388" s="1"/>
      <c r="N388" s="1">
        <f>(343/E388)/2</f>
        <v>8.5749999999999993</v>
      </c>
      <c r="O388" s="1">
        <f>M388-I388</f>
        <v>0</v>
      </c>
      <c r="P388" s="1">
        <v>343</v>
      </c>
      <c r="Q388" s="1"/>
      <c r="R388" s="1" t="e">
        <f>J388/H388</f>
        <v>#DIV/0!</v>
      </c>
      <c r="S388" s="1" t="e">
        <f t="shared" ref="S388:S424" si="345">ABS((R388-1)/(R388+1))</f>
        <v>#DIV/0!</v>
      </c>
      <c r="T388" s="1" t="e">
        <f t="shared" ref="T388:T419" si="346">4/(R388+(1/R388)+2)</f>
        <v>#DIV/0!</v>
      </c>
      <c r="U388" s="1" t="e">
        <f t="shared" ref="U388:U419" si="347">1-ABS(S388)^2</f>
        <v>#DIV/0!</v>
      </c>
      <c r="V388" s="1"/>
      <c r="W388" s="1"/>
      <c r="X388" s="5"/>
    </row>
    <row r="389" spans="1:24" ht="15" thickBot="1" x14ac:dyDescent="0.35">
      <c r="A389" s="53"/>
      <c r="B389" s="48"/>
      <c r="C389" s="49"/>
      <c r="D389" s="17" t="s">
        <v>3</v>
      </c>
      <c r="E389" s="18">
        <v>22.4</v>
      </c>
      <c r="F389" s="1">
        <v>1</v>
      </c>
      <c r="G389" s="1"/>
      <c r="H389" s="1"/>
      <c r="I389" s="1"/>
      <c r="J389" s="1">
        <v>1</v>
      </c>
      <c r="K389" s="1">
        <f>((M389-I389)/2)+I389</f>
        <v>0</v>
      </c>
      <c r="L389" s="1"/>
      <c r="M389" s="1"/>
      <c r="N389" s="1">
        <f>(343/E389)/2</f>
        <v>7.6562500000000009</v>
      </c>
      <c r="O389" s="1">
        <f>M389-I389</f>
        <v>0</v>
      </c>
      <c r="P389" s="1">
        <v>343</v>
      </c>
      <c r="Q389" s="1"/>
      <c r="R389" s="1"/>
      <c r="S389" s="1"/>
      <c r="T389" s="1"/>
      <c r="U389" s="1"/>
      <c r="V389" s="1"/>
      <c r="W389" s="1"/>
      <c r="X389" s="5"/>
    </row>
    <row r="390" spans="1:24" x14ac:dyDescent="0.3">
      <c r="A390" s="53"/>
      <c r="B390" s="50" t="s">
        <v>1</v>
      </c>
      <c r="C390" s="51">
        <v>22</v>
      </c>
      <c r="D390" s="19" t="s">
        <v>1</v>
      </c>
      <c r="E390" s="14">
        <v>22.4</v>
      </c>
      <c r="F390" s="1">
        <v>1</v>
      </c>
      <c r="G390" s="1"/>
      <c r="H390" s="1"/>
      <c r="I390" s="1"/>
      <c r="J390" s="1">
        <v>1</v>
      </c>
      <c r="K390" s="1">
        <f>((M390-I390)/2)+I390</f>
        <v>0</v>
      </c>
      <c r="L390" s="1"/>
      <c r="M390" s="1"/>
      <c r="N390" s="1">
        <f>(343/E390)/2</f>
        <v>7.6562500000000009</v>
      </c>
      <c r="O390" s="1">
        <f>M390-I390</f>
        <v>0</v>
      </c>
      <c r="P390" s="1">
        <v>343</v>
      </c>
      <c r="Q390" s="1"/>
      <c r="R390" s="1"/>
      <c r="S390" s="1"/>
      <c r="T390" s="1"/>
      <c r="U390" s="1"/>
      <c r="V390" s="1"/>
      <c r="W390" s="1"/>
      <c r="X390" s="5"/>
    </row>
    <row r="391" spans="1:24" x14ac:dyDescent="0.3">
      <c r="A391" s="53"/>
      <c r="B391" s="46"/>
      <c r="C391" s="47"/>
      <c r="D391" s="20" t="s">
        <v>2</v>
      </c>
      <c r="E391" s="16">
        <v>25</v>
      </c>
      <c r="F391" s="1">
        <v>1</v>
      </c>
      <c r="G391" s="1">
        <v>-5</v>
      </c>
      <c r="H391" s="1"/>
      <c r="I391" s="1"/>
      <c r="J391" s="1">
        <v>1</v>
      </c>
      <c r="K391" s="1">
        <f>((M391-I391)/2)+I391</f>
        <v>0</v>
      </c>
      <c r="L391" s="1"/>
      <c r="M391" s="1"/>
      <c r="N391" s="1">
        <f>(343/E391)/2</f>
        <v>6.86</v>
      </c>
      <c r="O391" s="1">
        <f>M391-I391</f>
        <v>0</v>
      </c>
      <c r="P391" s="1">
        <v>343</v>
      </c>
      <c r="Q391" s="1"/>
      <c r="R391" s="1" t="e">
        <f>J391/H391</f>
        <v>#DIV/0!</v>
      </c>
      <c r="S391" s="1" t="e">
        <f t="shared" ref="S391" si="348">ABS((R391-1)/(R391+1))</f>
        <v>#DIV/0!</v>
      </c>
      <c r="T391" s="1" t="e">
        <f t="shared" ref="T391:T422" si="349">4/(R391+(1/R391)+2)</f>
        <v>#DIV/0!</v>
      </c>
      <c r="U391" s="1" t="e">
        <f t="shared" ref="U391:U422" si="350">1-ABS(S391)^2</f>
        <v>#DIV/0!</v>
      </c>
      <c r="V391" s="1"/>
      <c r="W391" s="1"/>
      <c r="X391" s="5"/>
    </row>
    <row r="392" spans="1:24" ht="15" thickBot="1" x14ac:dyDescent="0.35">
      <c r="A392" s="53"/>
      <c r="B392" s="46"/>
      <c r="C392" s="47"/>
      <c r="D392" s="21" t="s">
        <v>3</v>
      </c>
      <c r="E392" s="18">
        <v>28.2</v>
      </c>
      <c r="F392" s="1">
        <v>1</v>
      </c>
      <c r="G392" s="1"/>
      <c r="H392" s="1"/>
      <c r="I392" s="1"/>
      <c r="J392" s="1">
        <v>1</v>
      </c>
      <c r="K392" s="1">
        <f>((M392-I392)/2)+I392</f>
        <v>0</v>
      </c>
      <c r="L392" s="1"/>
      <c r="M392" s="1"/>
      <c r="N392" s="1">
        <f>(343/E392)/2</f>
        <v>6.081560283687943</v>
      </c>
      <c r="O392" s="1">
        <f>M392-I392</f>
        <v>0</v>
      </c>
      <c r="P392" s="1">
        <v>343</v>
      </c>
      <c r="Q392" s="1"/>
      <c r="R392" s="1"/>
      <c r="S392" s="1"/>
      <c r="T392" s="1"/>
      <c r="U392" s="1"/>
      <c r="V392" s="1"/>
      <c r="W392" s="1"/>
      <c r="X392" s="5"/>
    </row>
    <row r="393" spans="1:24" x14ac:dyDescent="0.3">
      <c r="A393" s="53"/>
      <c r="B393" s="46" t="s">
        <v>2</v>
      </c>
      <c r="C393" s="47">
        <v>31.5</v>
      </c>
      <c r="D393" s="19" t="s">
        <v>1</v>
      </c>
      <c r="E393" s="14">
        <v>28.2</v>
      </c>
      <c r="F393" s="1">
        <v>1</v>
      </c>
      <c r="G393" s="1"/>
      <c r="H393" s="1"/>
      <c r="I393" s="1"/>
      <c r="J393" s="1">
        <v>1</v>
      </c>
      <c r="K393" s="1">
        <f>((M393-I393)/2)+I393</f>
        <v>0</v>
      </c>
      <c r="L393" s="1"/>
      <c r="M393" s="1"/>
      <c r="N393" s="1">
        <f>(343/E393)/2</f>
        <v>6.081560283687943</v>
      </c>
      <c r="O393" s="1">
        <f>M393-I393</f>
        <v>0</v>
      </c>
      <c r="P393" s="1">
        <v>343</v>
      </c>
      <c r="Q393" s="1"/>
      <c r="R393" s="1"/>
      <c r="S393" s="1"/>
      <c r="T393" s="1"/>
      <c r="U393" s="1"/>
      <c r="V393" s="1"/>
      <c r="W393" s="1"/>
      <c r="X393" s="5"/>
    </row>
    <row r="394" spans="1:24" x14ac:dyDescent="0.3">
      <c r="A394" s="53"/>
      <c r="B394" s="46"/>
      <c r="C394" s="47"/>
      <c r="D394" s="20" t="s">
        <v>2</v>
      </c>
      <c r="E394" s="16">
        <v>31.5</v>
      </c>
      <c r="F394" s="1">
        <v>1</v>
      </c>
      <c r="G394" s="1">
        <v>-5</v>
      </c>
      <c r="H394" s="1"/>
      <c r="I394" s="1"/>
      <c r="J394" s="1">
        <v>1</v>
      </c>
      <c r="K394" s="1">
        <f>((M394-I394)/2)+I394</f>
        <v>0</v>
      </c>
      <c r="L394" s="1"/>
      <c r="M394" s="1"/>
      <c r="N394" s="1">
        <f>(343/E394)/2</f>
        <v>5.4444444444444446</v>
      </c>
      <c r="O394" s="1">
        <f>M394-I394</f>
        <v>0</v>
      </c>
      <c r="P394" s="1">
        <v>343</v>
      </c>
      <c r="Q394" s="1"/>
      <c r="R394" s="1" t="e">
        <f>J394/H394</f>
        <v>#DIV/0!</v>
      </c>
      <c r="S394" s="1" t="e">
        <f t="shared" ref="S394" si="351">ABS((R394-1)/(R394+1))</f>
        <v>#DIV/0!</v>
      </c>
      <c r="T394" s="1" t="e">
        <f t="shared" ref="T394:T425" si="352">4/(R394+(1/R394)+2)</f>
        <v>#DIV/0!</v>
      </c>
      <c r="U394" s="1" t="e">
        <f t="shared" ref="U394:U425" si="353">1-ABS(S394)^2</f>
        <v>#DIV/0!</v>
      </c>
      <c r="V394" s="1"/>
      <c r="W394" s="1"/>
      <c r="X394" s="5"/>
    </row>
    <row r="395" spans="1:24" ht="15" thickBot="1" x14ac:dyDescent="0.35">
      <c r="A395" s="53"/>
      <c r="B395" s="46"/>
      <c r="C395" s="47"/>
      <c r="D395" s="21" t="s">
        <v>3</v>
      </c>
      <c r="E395" s="18">
        <v>35.5</v>
      </c>
      <c r="F395" s="1">
        <v>1</v>
      </c>
      <c r="G395" s="1"/>
      <c r="H395" s="1"/>
      <c r="I395" s="1"/>
      <c r="J395" s="1">
        <v>1</v>
      </c>
      <c r="K395" s="1">
        <f>((M395-I395)/2)+I395</f>
        <v>0</v>
      </c>
      <c r="L395" s="1"/>
      <c r="M395" s="1"/>
      <c r="N395" s="1">
        <f>(343/E395)/2</f>
        <v>4.830985915492958</v>
      </c>
      <c r="O395" s="1">
        <f>M395-I395</f>
        <v>0</v>
      </c>
      <c r="P395" s="1">
        <v>343</v>
      </c>
      <c r="Q395" s="1"/>
      <c r="R395" s="1"/>
      <c r="S395" s="1"/>
      <c r="T395" s="1"/>
      <c r="U395" s="1"/>
      <c r="V395" s="1"/>
      <c r="W395" s="1"/>
      <c r="X395" s="5"/>
    </row>
    <row r="396" spans="1:24" x14ac:dyDescent="0.3">
      <c r="A396" s="53"/>
      <c r="B396" s="46" t="s">
        <v>3</v>
      </c>
      <c r="C396" s="47">
        <v>44</v>
      </c>
      <c r="D396" s="19" t="s">
        <v>1</v>
      </c>
      <c r="E396" s="14">
        <v>35.5</v>
      </c>
      <c r="F396" s="1">
        <v>1</v>
      </c>
      <c r="G396" s="1"/>
      <c r="H396" s="1"/>
      <c r="I396" s="1"/>
      <c r="J396" s="1">
        <v>1</v>
      </c>
      <c r="K396" s="1">
        <f>((M396-I396)/2)+I396</f>
        <v>0</v>
      </c>
      <c r="L396" s="1"/>
      <c r="M396" s="1"/>
      <c r="N396" s="1">
        <f>(343/E396)/2</f>
        <v>4.830985915492958</v>
      </c>
      <c r="O396" s="1">
        <f>M396-I396</f>
        <v>0</v>
      </c>
      <c r="P396" s="1">
        <v>343</v>
      </c>
      <c r="Q396" s="1"/>
      <c r="R396" s="1"/>
      <c r="S396" s="1"/>
      <c r="T396" s="1"/>
      <c r="U396" s="1"/>
      <c r="V396" s="1"/>
      <c r="W396" s="1"/>
      <c r="X396" s="5"/>
    </row>
    <row r="397" spans="1:24" x14ac:dyDescent="0.3">
      <c r="A397" s="53"/>
      <c r="B397" s="46"/>
      <c r="C397" s="47"/>
      <c r="D397" s="20" t="s">
        <v>2</v>
      </c>
      <c r="E397" s="16">
        <v>40</v>
      </c>
      <c r="F397" s="1">
        <v>1</v>
      </c>
      <c r="G397" s="1">
        <v>-5</v>
      </c>
      <c r="H397" s="1"/>
      <c r="I397" s="1"/>
      <c r="J397" s="1">
        <v>1</v>
      </c>
      <c r="K397" s="1">
        <f>((M397-I397)/2)+I397</f>
        <v>0</v>
      </c>
      <c r="L397" s="1"/>
      <c r="M397" s="1"/>
      <c r="N397" s="1">
        <f>(343/E397)/2</f>
        <v>4.2874999999999996</v>
      </c>
      <c r="O397" s="1">
        <f>M397-I397</f>
        <v>0</v>
      </c>
      <c r="P397" s="1">
        <v>343</v>
      </c>
      <c r="Q397" s="1"/>
      <c r="R397" s="1" t="e">
        <f>J397/H397</f>
        <v>#DIV/0!</v>
      </c>
      <c r="S397" s="1" t="e">
        <f t="shared" ref="S397" si="354">ABS((R397-1)/(R397+1))</f>
        <v>#DIV/0!</v>
      </c>
      <c r="T397" s="1" t="e">
        <f t="shared" ref="T397:T443" si="355">4/(R397+(1/R397)+2)</f>
        <v>#DIV/0!</v>
      </c>
      <c r="U397" s="1" t="e">
        <f t="shared" ref="U397:U443" si="356">1-ABS(S397)^2</f>
        <v>#DIV/0!</v>
      </c>
      <c r="V397" s="1"/>
      <c r="W397" s="1"/>
      <c r="X397" s="5"/>
    </row>
    <row r="398" spans="1:24" ht="15" thickBot="1" x14ac:dyDescent="0.35">
      <c r="A398" s="53"/>
      <c r="B398" s="48"/>
      <c r="C398" s="49"/>
      <c r="D398" s="21" t="s">
        <v>3</v>
      </c>
      <c r="E398" s="18">
        <v>44.7</v>
      </c>
      <c r="F398" s="1">
        <v>1</v>
      </c>
      <c r="G398" s="1"/>
      <c r="H398" s="1"/>
      <c r="I398" s="1"/>
      <c r="J398" s="1">
        <v>1</v>
      </c>
      <c r="K398" s="1">
        <f>((M398-I398)/2)+I398</f>
        <v>0</v>
      </c>
      <c r="L398" s="1"/>
      <c r="M398" s="1"/>
      <c r="N398" s="1">
        <f>(343/E398)/2</f>
        <v>3.8366890380313197</v>
      </c>
      <c r="O398" s="1">
        <f>M398-I398</f>
        <v>0</v>
      </c>
      <c r="P398" s="1">
        <v>343</v>
      </c>
      <c r="Q398" s="1"/>
      <c r="R398" s="1"/>
      <c r="S398" s="1"/>
      <c r="T398" s="1"/>
      <c r="U398" s="1"/>
      <c r="V398" s="1"/>
      <c r="W398" s="1"/>
      <c r="X398" s="5"/>
    </row>
    <row r="399" spans="1:24" x14ac:dyDescent="0.3">
      <c r="A399" s="53"/>
      <c r="B399" s="50" t="s">
        <v>1</v>
      </c>
      <c r="C399" s="51">
        <v>44</v>
      </c>
      <c r="D399" s="19" t="s">
        <v>1</v>
      </c>
      <c r="E399" s="14">
        <v>44.7</v>
      </c>
      <c r="F399" s="1">
        <v>1</v>
      </c>
      <c r="G399" s="1"/>
      <c r="H399" s="1"/>
      <c r="I399" s="1"/>
      <c r="J399" s="1">
        <v>1</v>
      </c>
      <c r="K399" s="1">
        <f>((M399-I399)/2)+I399</f>
        <v>0</v>
      </c>
      <c r="L399" s="1"/>
      <c r="M399" s="1"/>
      <c r="N399" s="1">
        <f>(343/E399)/2</f>
        <v>3.8366890380313197</v>
      </c>
      <c r="O399" s="1">
        <f>M399-I399</f>
        <v>0</v>
      </c>
      <c r="P399" s="1">
        <v>343</v>
      </c>
      <c r="Q399" s="1"/>
      <c r="R399" s="1"/>
      <c r="S399" s="1"/>
      <c r="T399" s="1"/>
      <c r="U399" s="1"/>
      <c r="V399" s="1"/>
      <c r="W399" s="1"/>
      <c r="X399" s="5"/>
    </row>
    <row r="400" spans="1:24" x14ac:dyDescent="0.3">
      <c r="A400" s="53"/>
      <c r="B400" s="46"/>
      <c r="C400" s="47"/>
      <c r="D400" s="20" t="s">
        <v>2</v>
      </c>
      <c r="E400" s="16">
        <v>50</v>
      </c>
      <c r="F400" s="1">
        <v>1</v>
      </c>
      <c r="G400" s="1">
        <v>-5</v>
      </c>
      <c r="H400" s="1"/>
      <c r="I400" s="1"/>
      <c r="J400" s="1">
        <v>1</v>
      </c>
      <c r="K400" s="1">
        <f>((M400-I400)/2)+I400</f>
        <v>0</v>
      </c>
      <c r="L400" s="1"/>
      <c r="M400" s="1"/>
      <c r="N400" s="1">
        <f>(343/E400)/2</f>
        <v>3.43</v>
      </c>
      <c r="O400" s="1">
        <f>M400-I400</f>
        <v>0</v>
      </c>
      <c r="P400" s="1">
        <v>343</v>
      </c>
      <c r="Q400" s="1"/>
      <c r="R400" s="1" t="e">
        <f>J400/H400</f>
        <v>#DIV/0!</v>
      </c>
      <c r="S400" s="1" t="e">
        <f t="shared" ref="S400" si="357">ABS((R400-1)/(R400+1))</f>
        <v>#DIV/0!</v>
      </c>
      <c r="T400" s="1" t="e">
        <f t="shared" ref="T400:T443" si="358">4/(R400+(1/R400)+2)</f>
        <v>#DIV/0!</v>
      </c>
      <c r="U400" s="1" t="e">
        <f t="shared" ref="U400:U443" si="359">1-ABS(S400)^2</f>
        <v>#DIV/0!</v>
      </c>
      <c r="V400" s="1"/>
      <c r="W400" s="1"/>
      <c r="X400" s="5"/>
    </row>
    <row r="401" spans="1:24" ht="15" thickBot="1" x14ac:dyDescent="0.35">
      <c r="A401" s="53"/>
      <c r="B401" s="46"/>
      <c r="C401" s="47"/>
      <c r="D401" s="21" t="s">
        <v>3</v>
      </c>
      <c r="E401" s="18">
        <v>56.2</v>
      </c>
      <c r="F401" s="1">
        <v>1</v>
      </c>
      <c r="G401" s="1"/>
      <c r="H401" s="1"/>
      <c r="I401" s="1"/>
      <c r="J401" s="1">
        <v>1</v>
      </c>
      <c r="K401" s="1">
        <f>((M401-I401)/2)+I401</f>
        <v>0</v>
      </c>
      <c r="L401" s="1"/>
      <c r="M401" s="1"/>
      <c r="N401" s="1">
        <f>(343/E401)/2</f>
        <v>3.0516014234875444</v>
      </c>
      <c r="O401" s="1">
        <f>M401-I401</f>
        <v>0</v>
      </c>
      <c r="P401" s="1">
        <v>343</v>
      </c>
      <c r="Q401" s="1"/>
      <c r="R401" s="1"/>
      <c r="S401" s="1"/>
      <c r="T401" s="1"/>
      <c r="U401" s="1"/>
      <c r="V401" s="1"/>
      <c r="W401" s="1"/>
      <c r="X401" s="5"/>
    </row>
    <row r="402" spans="1:24" x14ac:dyDescent="0.3">
      <c r="A402" s="53"/>
      <c r="B402" s="46" t="s">
        <v>2</v>
      </c>
      <c r="C402" s="47">
        <v>63</v>
      </c>
      <c r="D402" s="19" t="s">
        <v>1</v>
      </c>
      <c r="E402" s="14">
        <v>56.2</v>
      </c>
      <c r="F402" s="1">
        <v>1</v>
      </c>
      <c r="G402" s="1"/>
      <c r="H402" s="1"/>
      <c r="I402" s="1"/>
      <c r="J402" s="1">
        <v>1</v>
      </c>
      <c r="K402" s="1">
        <f>((M402-I402)/2)+I402</f>
        <v>0</v>
      </c>
      <c r="L402" s="1"/>
      <c r="M402" s="1"/>
      <c r="N402" s="1">
        <f>(343/E402)/2</f>
        <v>3.0516014234875444</v>
      </c>
      <c r="O402" s="1">
        <f>M402-I402</f>
        <v>0</v>
      </c>
      <c r="P402" s="1">
        <v>343</v>
      </c>
      <c r="Q402" s="1"/>
      <c r="R402" s="1"/>
      <c r="S402" s="1"/>
      <c r="T402" s="1"/>
      <c r="U402" s="1"/>
      <c r="V402" s="1"/>
      <c r="W402" s="1"/>
      <c r="X402" s="5"/>
    </row>
    <row r="403" spans="1:24" x14ac:dyDescent="0.3">
      <c r="A403" s="53"/>
      <c r="B403" s="46"/>
      <c r="C403" s="47"/>
      <c r="D403" s="20" t="s">
        <v>2</v>
      </c>
      <c r="E403" s="16">
        <v>63</v>
      </c>
      <c r="F403" s="1">
        <v>1</v>
      </c>
      <c r="G403" s="1">
        <v>-5</v>
      </c>
      <c r="H403" s="1"/>
      <c r="I403" s="1"/>
      <c r="J403" s="1">
        <v>1</v>
      </c>
      <c r="K403" s="1">
        <f>((M403-I403)/2)+I403</f>
        <v>0</v>
      </c>
      <c r="L403" s="1"/>
      <c r="M403" s="1"/>
      <c r="N403" s="1">
        <f>(343/E403)/2</f>
        <v>2.7222222222222223</v>
      </c>
      <c r="O403" s="1">
        <f>M403-I403</f>
        <v>0</v>
      </c>
      <c r="P403" s="1">
        <v>343</v>
      </c>
      <c r="Q403" s="1"/>
      <c r="R403" s="1" t="e">
        <f>J403/H403</f>
        <v>#DIV/0!</v>
      </c>
      <c r="S403" s="1" t="e">
        <f t="shared" si="324"/>
        <v>#DIV/0!</v>
      </c>
      <c r="T403" s="1" t="e">
        <f t="shared" ref="T403:T443" si="360">4/(R403+(1/R403)+2)</f>
        <v>#DIV/0!</v>
      </c>
      <c r="U403" s="1" t="e">
        <f t="shared" ref="U403:U443" si="361">1-ABS(S403)^2</f>
        <v>#DIV/0!</v>
      </c>
      <c r="V403" s="1"/>
      <c r="W403" s="1"/>
      <c r="X403" s="5"/>
    </row>
    <row r="404" spans="1:24" ht="15" thickBot="1" x14ac:dyDescent="0.35">
      <c r="A404" s="53"/>
      <c r="B404" s="46"/>
      <c r="C404" s="47"/>
      <c r="D404" s="21" t="s">
        <v>3</v>
      </c>
      <c r="E404" s="18">
        <v>70.8</v>
      </c>
      <c r="F404" s="1">
        <v>1</v>
      </c>
      <c r="G404" s="1"/>
      <c r="H404" s="1"/>
      <c r="I404" s="1"/>
      <c r="J404" s="1">
        <v>1</v>
      </c>
      <c r="K404" s="1">
        <f>((M404-I404)/2)+I404</f>
        <v>0</v>
      </c>
      <c r="L404" s="1"/>
      <c r="M404" s="1"/>
      <c r="N404" s="1">
        <f>(343/E404)/2</f>
        <v>2.4223163841807911</v>
      </c>
      <c r="O404" s="1">
        <f>M404-I404</f>
        <v>0</v>
      </c>
      <c r="P404" s="1">
        <v>343</v>
      </c>
      <c r="Q404" s="1"/>
      <c r="R404" s="1"/>
      <c r="S404" s="1"/>
      <c r="T404" s="1"/>
      <c r="U404" s="1"/>
      <c r="V404" s="1"/>
      <c r="W404" s="1"/>
      <c r="X404" s="5"/>
    </row>
    <row r="405" spans="1:24" x14ac:dyDescent="0.3">
      <c r="A405" s="53"/>
      <c r="B405" s="46" t="s">
        <v>3</v>
      </c>
      <c r="C405" s="47">
        <v>88</v>
      </c>
      <c r="D405" s="19" t="s">
        <v>1</v>
      </c>
      <c r="E405" s="14">
        <v>70.8</v>
      </c>
      <c r="F405" s="1">
        <v>1</v>
      </c>
      <c r="G405" s="1"/>
      <c r="H405" s="1"/>
      <c r="I405" s="1"/>
      <c r="J405" s="1">
        <v>1</v>
      </c>
      <c r="K405" s="1">
        <f>((M405-I405)/2)+I405</f>
        <v>0</v>
      </c>
      <c r="L405" s="1"/>
      <c r="M405" s="1"/>
      <c r="N405" s="1">
        <f>(343/E405)/2</f>
        <v>2.4223163841807911</v>
      </c>
      <c r="O405" s="1">
        <f>M405-I405</f>
        <v>0</v>
      </c>
      <c r="P405" s="1">
        <v>343</v>
      </c>
      <c r="Q405" s="1"/>
      <c r="R405" s="1"/>
      <c r="S405" s="1"/>
      <c r="T405" s="1"/>
      <c r="U405" s="1"/>
      <c r="V405" s="1"/>
      <c r="W405" s="1"/>
      <c r="X405" s="5"/>
    </row>
    <row r="406" spans="1:24" x14ac:dyDescent="0.3">
      <c r="A406" s="53"/>
      <c r="B406" s="46"/>
      <c r="C406" s="47"/>
      <c r="D406" s="20" t="s">
        <v>2</v>
      </c>
      <c r="E406" s="16">
        <v>80</v>
      </c>
      <c r="F406" s="1">
        <v>1</v>
      </c>
      <c r="G406" s="1">
        <v>-5</v>
      </c>
      <c r="H406" s="1"/>
      <c r="I406" s="1"/>
      <c r="J406" s="1">
        <v>1</v>
      </c>
      <c r="K406" s="1">
        <f>((M406-I406)/2)+I406</f>
        <v>0</v>
      </c>
      <c r="L406" s="1"/>
      <c r="M406" s="1"/>
      <c r="N406" s="1">
        <f>(343/E406)/2</f>
        <v>2.1437499999999998</v>
      </c>
      <c r="O406" s="1">
        <f>M406-I406</f>
        <v>0</v>
      </c>
      <c r="P406" s="1">
        <v>343</v>
      </c>
      <c r="Q406" s="1"/>
      <c r="R406" s="1" t="e">
        <f>J406/H406</f>
        <v>#DIV/0!</v>
      </c>
      <c r="S406" s="1" t="e">
        <f t="shared" si="327"/>
        <v>#DIV/0!</v>
      </c>
      <c r="T406" s="1" t="e">
        <f t="shared" ref="T406:T443" si="362">4/(R406+(1/R406)+2)</f>
        <v>#DIV/0!</v>
      </c>
      <c r="U406" s="1" t="e">
        <f t="shared" ref="U406:U443" si="363">1-ABS(S406)^2</f>
        <v>#DIV/0!</v>
      </c>
      <c r="V406" s="1"/>
      <c r="W406" s="1"/>
      <c r="X406" s="5"/>
    </row>
    <row r="407" spans="1:24" ht="15" thickBot="1" x14ac:dyDescent="0.35">
      <c r="A407" s="53"/>
      <c r="B407" s="48"/>
      <c r="C407" s="49"/>
      <c r="D407" s="21" t="s">
        <v>3</v>
      </c>
      <c r="E407" s="18">
        <v>89.1</v>
      </c>
      <c r="F407" s="1">
        <v>1</v>
      </c>
      <c r="G407" s="1"/>
      <c r="H407" s="1"/>
      <c r="I407" s="1"/>
      <c r="J407" s="1">
        <v>1</v>
      </c>
      <c r="K407" s="1">
        <f>((M407-I407)/2)+I407</f>
        <v>0</v>
      </c>
      <c r="L407" s="1"/>
      <c r="M407" s="1"/>
      <c r="N407" s="1">
        <f>(343/E407)/2</f>
        <v>1.9248035914702584</v>
      </c>
      <c r="O407" s="1">
        <f>M407-I407</f>
        <v>0</v>
      </c>
      <c r="P407" s="1">
        <v>343</v>
      </c>
      <c r="Q407" s="1"/>
      <c r="R407" s="1"/>
      <c r="S407" s="1"/>
      <c r="T407" s="1"/>
      <c r="U407" s="1"/>
      <c r="V407" s="1"/>
      <c r="W407" s="1"/>
      <c r="X407" s="5"/>
    </row>
    <row r="408" spans="1:24" x14ac:dyDescent="0.3">
      <c r="A408" s="53"/>
      <c r="B408" s="50" t="s">
        <v>1</v>
      </c>
      <c r="C408" s="51">
        <v>88</v>
      </c>
      <c r="D408" s="19" t="s">
        <v>1</v>
      </c>
      <c r="E408" s="14">
        <v>89.1</v>
      </c>
      <c r="F408" s="1" t="s">
        <v>36</v>
      </c>
      <c r="G408" s="1"/>
      <c r="H408" s="1"/>
      <c r="I408" s="1"/>
      <c r="J408" s="1">
        <v>1</v>
      </c>
      <c r="K408" s="1">
        <f>((M408-I408)/2)+I408</f>
        <v>0</v>
      </c>
      <c r="L408" s="1"/>
      <c r="M408" s="1"/>
      <c r="N408" s="1">
        <f>(343/E408)/2</f>
        <v>1.9248035914702584</v>
      </c>
      <c r="O408" s="1">
        <f>M408-I408</f>
        <v>0</v>
      </c>
      <c r="P408" s="1">
        <v>343</v>
      </c>
      <c r="Q408" s="1"/>
      <c r="R408" s="1"/>
      <c r="S408" s="1"/>
      <c r="T408" s="1"/>
      <c r="U408" s="1"/>
      <c r="V408" s="1"/>
      <c r="W408" s="1"/>
      <c r="X408" s="5"/>
    </row>
    <row r="409" spans="1:24" x14ac:dyDescent="0.3">
      <c r="A409" s="53"/>
      <c r="B409" s="46"/>
      <c r="C409" s="47"/>
      <c r="D409" s="20" t="s">
        <v>2</v>
      </c>
      <c r="E409" s="16">
        <v>100</v>
      </c>
      <c r="F409" s="1">
        <v>-5</v>
      </c>
      <c r="G409" s="1">
        <v>-5</v>
      </c>
      <c r="H409" s="1">
        <v>-47</v>
      </c>
      <c r="I409" s="1">
        <v>792</v>
      </c>
      <c r="J409" s="1">
        <v>1</v>
      </c>
      <c r="K409" s="1">
        <f>((M409-I409)/2)+I409</f>
        <v>1665</v>
      </c>
      <c r="L409" s="1"/>
      <c r="M409" s="1">
        <f>(54+I409)*3</f>
        <v>2538</v>
      </c>
      <c r="N409" s="1">
        <f>(343/E409)/2</f>
        <v>1.7150000000000001</v>
      </c>
      <c r="O409" s="1">
        <f>M409-I409</f>
        <v>1746</v>
      </c>
      <c r="P409" s="1">
        <v>343</v>
      </c>
      <c r="Q409" s="1"/>
      <c r="R409" s="1">
        <f>J409/H409</f>
        <v>-2.1276595744680851E-2</v>
      </c>
      <c r="S409" s="1">
        <f t="shared" si="330"/>
        <v>1.0434782608695652</v>
      </c>
      <c r="T409" s="1">
        <f t="shared" ref="T409:T443" si="364">4/(R409+(1/R409)+2)</f>
        <v>-8.8846880907372403E-2</v>
      </c>
      <c r="U409" s="1">
        <f t="shared" ref="U409:U443" si="365">1-ABS(S409)^2</f>
        <v>-8.8846880907372361E-2</v>
      </c>
      <c r="V409" s="1"/>
      <c r="W409" s="1"/>
      <c r="X409" s="5"/>
    </row>
    <row r="410" spans="1:24" ht="15" thickBot="1" x14ac:dyDescent="0.35">
      <c r="A410" s="53"/>
      <c r="B410" s="46"/>
      <c r="C410" s="47"/>
      <c r="D410" s="21" t="s">
        <v>3</v>
      </c>
      <c r="E410" s="18">
        <v>112</v>
      </c>
      <c r="F410" s="1">
        <v>1</v>
      </c>
      <c r="G410" s="1"/>
      <c r="H410" s="1"/>
      <c r="I410" s="1"/>
      <c r="J410" s="1">
        <v>1</v>
      </c>
      <c r="K410" s="1">
        <f>((M410-I410)/2)+I410</f>
        <v>81</v>
      </c>
      <c r="L410" s="1"/>
      <c r="M410" s="1">
        <f>(54+I410)*3</f>
        <v>162</v>
      </c>
      <c r="N410" s="1">
        <f>(343/E410)/2</f>
        <v>1.53125</v>
      </c>
      <c r="O410" s="1">
        <f>M410-I410</f>
        <v>162</v>
      </c>
      <c r="P410" s="1">
        <v>343</v>
      </c>
      <c r="Q410" s="1"/>
      <c r="R410" s="1"/>
      <c r="S410" s="1"/>
      <c r="T410" s="1"/>
      <c r="U410" s="1"/>
      <c r="V410" s="1"/>
      <c r="W410" s="1"/>
      <c r="X410" s="5"/>
    </row>
    <row r="411" spans="1:24" x14ac:dyDescent="0.3">
      <c r="A411" s="53"/>
      <c r="B411" s="46" t="s">
        <v>2</v>
      </c>
      <c r="C411" s="47">
        <v>125</v>
      </c>
      <c r="D411" s="19" t="s">
        <v>1</v>
      </c>
      <c r="E411" s="14">
        <v>112</v>
      </c>
      <c r="F411" s="1" t="s">
        <v>36</v>
      </c>
      <c r="G411" s="1"/>
      <c r="H411" s="1"/>
      <c r="I411" s="1"/>
      <c r="J411" s="1">
        <v>1</v>
      </c>
      <c r="K411" s="1">
        <f>((M411-I411)/2)+I411</f>
        <v>81</v>
      </c>
      <c r="L411" s="1"/>
      <c r="M411" s="1">
        <f>(54+I411)*3</f>
        <v>162</v>
      </c>
      <c r="N411" s="1">
        <f>(343/E411)/2</f>
        <v>1.53125</v>
      </c>
      <c r="O411" s="1">
        <f>M411-I411</f>
        <v>162</v>
      </c>
      <c r="P411" s="1">
        <v>343</v>
      </c>
      <c r="Q411" s="1"/>
      <c r="R411" s="1"/>
      <c r="S411" s="1"/>
      <c r="T411" s="1"/>
      <c r="U411" s="1"/>
      <c r="V411" s="1"/>
      <c r="W411" s="1"/>
      <c r="X411" s="5"/>
    </row>
    <row r="412" spans="1:24" x14ac:dyDescent="0.3">
      <c r="A412" s="53"/>
      <c r="B412" s="46"/>
      <c r="C412" s="47"/>
      <c r="D412" s="20" t="s">
        <v>2</v>
      </c>
      <c r="E412" s="16">
        <v>125</v>
      </c>
      <c r="F412" s="1">
        <v>-5</v>
      </c>
      <c r="G412" s="1">
        <v>-5</v>
      </c>
      <c r="H412" s="1">
        <v>-39</v>
      </c>
      <c r="I412" s="1">
        <v>626</v>
      </c>
      <c r="J412" s="1">
        <v>1</v>
      </c>
      <c r="K412" s="1">
        <f>((M412-I412)/2)+I412</f>
        <v>1333</v>
      </c>
      <c r="L412" s="1"/>
      <c r="M412" s="1">
        <f>(54+I412)*3</f>
        <v>2040</v>
      </c>
      <c r="N412" s="1">
        <f>(343/E412)/2</f>
        <v>1.3720000000000001</v>
      </c>
      <c r="O412" s="1">
        <f>M412-I412</f>
        <v>1414</v>
      </c>
      <c r="P412" s="1">
        <v>343</v>
      </c>
      <c r="Q412" s="1"/>
      <c r="R412" s="1">
        <f>J412/H412</f>
        <v>-2.564102564102564E-2</v>
      </c>
      <c r="S412" s="1">
        <f t="shared" si="333"/>
        <v>1.0526315789473684</v>
      </c>
      <c r="T412" s="1">
        <f t="shared" ref="T412:T443" si="366">4/(R412+(1/R412)+2)</f>
        <v>-0.10803324099722991</v>
      </c>
      <c r="U412" s="1">
        <f t="shared" ref="U412:U443" si="367">1-ABS(S412)^2</f>
        <v>-0.10803324099722977</v>
      </c>
      <c r="V412" s="1"/>
      <c r="W412" s="1"/>
      <c r="X412" s="5"/>
    </row>
    <row r="413" spans="1:24" ht="15" thickBot="1" x14ac:dyDescent="0.35">
      <c r="A413" s="53"/>
      <c r="B413" s="46"/>
      <c r="C413" s="47"/>
      <c r="D413" s="21" t="s">
        <v>3</v>
      </c>
      <c r="E413" s="18">
        <v>141</v>
      </c>
      <c r="F413" s="1">
        <v>1</v>
      </c>
      <c r="G413" s="1"/>
      <c r="H413" s="1"/>
      <c r="I413" s="1"/>
      <c r="J413" s="1">
        <v>1</v>
      </c>
      <c r="K413" s="1">
        <f>((M413-I413)/2)+I413</f>
        <v>81</v>
      </c>
      <c r="L413" s="1"/>
      <c r="M413" s="1">
        <f>(54+I413)*3</f>
        <v>162</v>
      </c>
      <c r="N413" s="1">
        <f>(343/E413)/2</f>
        <v>1.2163120567375887</v>
      </c>
      <c r="O413" s="1">
        <f>M413-I413</f>
        <v>162</v>
      </c>
      <c r="P413" s="1">
        <v>343</v>
      </c>
      <c r="Q413" s="1"/>
      <c r="R413" s="1"/>
      <c r="S413" s="1"/>
      <c r="T413" s="1"/>
      <c r="U413" s="1"/>
      <c r="V413" s="1"/>
      <c r="W413" s="1"/>
      <c r="X413" s="5"/>
    </row>
    <row r="414" spans="1:24" x14ac:dyDescent="0.3">
      <c r="A414" s="53"/>
      <c r="B414" s="46" t="s">
        <v>3</v>
      </c>
      <c r="C414" s="47">
        <v>177</v>
      </c>
      <c r="D414" s="19" t="s">
        <v>1</v>
      </c>
      <c r="E414" s="14">
        <v>141</v>
      </c>
      <c r="F414" s="1" t="s">
        <v>34</v>
      </c>
      <c r="G414" s="1"/>
      <c r="H414" s="1"/>
      <c r="I414" s="1"/>
      <c r="J414" s="1">
        <v>1</v>
      </c>
      <c r="K414" s="1">
        <f>((M414-I414)/2)+I414</f>
        <v>81</v>
      </c>
      <c r="L414" s="1"/>
      <c r="M414" s="1">
        <f>(54+I414)*3</f>
        <v>162</v>
      </c>
      <c r="N414" s="1">
        <f>(343/E414)/2</f>
        <v>1.2163120567375887</v>
      </c>
      <c r="O414" s="1">
        <f>M414-I414</f>
        <v>162</v>
      </c>
      <c r="P414" s="1">
        <v>343</v>
      </c>
      <c r="Q414" s="1"/>
      <c r="R414" s="1"/>
      <c r="S414" s="1"/>
      <c r="T414" s="1"/>
      <c r="U414" s="1"/>
      <c r="V414" s="1"/>
      <c r="W414" s="1"/>
      <c r="X414" s="5"/>
    </row>
    <row r="415" spans="1:24" x14ac:dyDescent="0.3">
      <c r="A415" s="53"/>
      <c r="B415" s="46"/>
      <c r="C415" s="47"/>
      <c r="D415" s="20" t="s">
        <v>2</v>
      </c>
      <c r="E415" s="16">
        <v>160</v>
      </c>
      <c r="F415" s="1">
        <v>-5</v>
      </c>
      <c r="G415" s="1">
        <v>-5</v>
      </c>
      <c r="H415" s="1">
        <v>-36</v>
      </c>
      <c r="I415" s="1">
        <v>468</v>
      </c>
      <c r="J415" s="1">
        <v>-6</v>
      </c>
      <c r="K415" s="1">
        <f>((M415-I415)/2)+I415</f>
        <v>1011</v>
      </c>
      <c r="L415" s="1"/>
      <c r="M415" s="1">
        <f>(50+I415)*3</f>
        <v>1554</v>
      </c>
      <c r="N415" s="1">
        <f>(343/E415)/2</f>
        <v>1.0718749999999999</v>
      </c>
      <c r="O415" s="1">
        <f>M415-I415</f>
        <v>1086</v>
      </c>
      <c r="P415" s="1">
        <v>343</v>
      </c>
      <c r="Q415" s="1"/>
      <c r="R415" s="1">
        <f>J415/H415</f>
        <v>0.16666666666666666</v>
      </c>
      <c r="S415" s="1">
        <f t="shared" si="336"/>
        <v>0.7142857142857143</v>
      </c>
      <c r="T415" s="1">
        <f t="shared" ref="T415:T443" si="368">4/(R415+(1/R415)+2)</f>
        <v>0.48979591836734687</v>
      </c>
      <c r="U415" s="1">
        <f t="shared" ref="U415:U443" si="369">1-ABS(S415)^2</f>
        <v>0.48979591836734693</v>
      </c>
      <c r="V415" s="1"/>
      <c r="W415" s="1"/>
      <c r="X415" s="5"/>
    </row>
    <row r="416" spans="1:24" ht="15" thickBot="1" x14ac:dyDescent="0.35">
      <c r="A416" s="53"/>
      <c r="B416" s="48"/>
      <c r="C416" s="49"/>
      <c r="D416" s="21" t="s">
        <v>3</v>
      </c>
      <c r="E416" s="18">
        <v>178</v>
      </c>
      <c r="F416" s="1">
        <v>1</v>
      </c>
      <c r="G416" s="1"/>
      <c r="H416" s="1"/>
      <c r="I416" s="1"/>
      <c r="J416" s="1">
        <v>1</v>
      </c>
      <c r="K416" s="1">
        <v>0</v>
      </c>
      <c r="L416" s="1"/>
      <c r="M416" s="1">
        <f>(K416-I416)*2+I416</f>
        <v>0</v>
      </c>
      <c r="N416" s="1">
        <f>(343/E416)/2</f>
        <v>0.9634831460674157</v>
      </c>
      <c r="O416" s="1">
        <f>M416-I416</f>
        <v>0</v>
      </c>
      <c r="P416" s="1">
        <v>343</v>
      </c>
      <c r="Q416" s="1"/>
      <c r="R416" s="1"/>
      <c r="S416" s="1"/>
      <c r="T416" s="1"/>
      <c r="U416" s="1"/>
      <c r="V416" s="1"/>
      <c r="W416" s="1"/>
      <c r="X416" s="5"/>
    </row>
    <row r="417" spans="1:24" x14ac:dyDescent="0.3">
      <c r="A417" s="53"/>
      <c r="B417" s="50" t="s">
        <v>1</v>
      </c>
      <c r="C417" s="51">
        <v>177</v>
      </c>
      <c r="D417" s="19" t="s">
        <v>1</v>
      </c>
      <c r="E417" s="14">
        <v>178</v>
      </c>
      <c r="F417" s="1" t="s">
        <v>34</v>
      </c>
      <c r="G417" s="1"/>
      <c r="H417" s="1"/>
      <c r="I417" s="1"/>
      <c r="J417" s="1">
        <v>1</v>
      </c>
      <c r="K417" s="1">
        <v>0</v>
      </c>
      <c r="L417" s="1"/>
      <c r="M417" s="1">
        <f>(K417-I417)*2+I417</f>
        <v>0</v>
      </c>
      <c r="N417" s="1">
        <f>(343/E417)/2</f>
        <v>0.9634831460674157</v>
      </c>
      <c r="O417" s="1">
        <f>M417-I417</f>
        <v>0</v>
      </c>
      <c r="P417" s="1">
        <v>343</v>
      </c>
      <c r="Q417" s="1"/>
      <c r="R417" s="1"/>
      <c r="S417" s="1"/>
      <c r="T417" s="1"/>
      <c r="U417" s="1"/>
      <c r="V417" s="1"/>
      <c r="W417" s="1"/>
      <c r="X417" s="5"/>
    </row>
    <row r="418" spans="1:24" x14ac:dyDescent="0.3">
      <c r="A418" s="53"/>
      <c r="B418" s="46"/>
      <c r="C418" s="47"/>
      <c r="D418" s="20" t="s">
        <v>2</v>
      </c>
      <c r="E418" s="16">
        <v>200</v>
      </c>
      <c r="F418" s="1">
        <v>-5</v>
      </c>
      <c r="G418" s="1">
        <v>-5</v>
      </c>
      <c r="H418" s="1">
        <v>-36</v>
      </c>
      <c r="I418" s="1">
        <v>364</v>
      </c>
      <c r="J418" s="1">
        <v>-4.9000000000000004</v>
      </c>
      <c r="K418" s="1">
        <v>793</v>
      </c>
      <c r="L418" s="1"/>
      <c r="M418" s="1">
        <f>(K418-I418)*2+I418</f>
        <v>1222</v>
      </c>
      <c r="N418" s="1">
        <f>(343/E418)/2</f>
        <v>0.85750000000000004</v>
      </c>
      <c r="O418" s="1">
        <f>M418-I418</f>
        <v>858</v>
      </c>
      <c r="P418" s="1">
        <v>343</v>
      </c>
      <c r="Q418" s="1"/>
      <c r="R418" s="1">
        <f>J418/H418</f>
        <v>0.13611111111111113</v>
      </c>
      <c r="S418" s="1">
        <f t="shared" si="339"/>
        <v>0.76039119804400979</v>
      </c>
      <c r="T418" s="1">
        <f t="shared" ref="T418:T443" si="370">4/(R418+(1/R418)+2)</f>
        <v>0.42180522593719555</v>
      </c>
      <c r="U418" s="1">
        <f t="shared" ref="U418:U443" si="371">1-ABS(S418)^2</f>
        <v>0.42180522593719549</v>
      </c>
      <c r="V418" s="1"/>
      <c r="W418" s="1"/>
      <c r="X418" s="5"/>
    </row>
    <row r="419" spans="1:24" ht="15" thickBot="1" x14ac:dyDescent="0.35">
      <c r="A419" s="53"/>
      <c r="B419" s="46"/>
      <c r="C419" s="47"/>
      <c r="D419" s="21" t="s">
        <v>3</v>
      </c>
      <c r="E419" s="18">
        <v>224</v>
      </c>
      <c r="F419" s="1">
        <v>1</v>
      </c>
      <c r="G419" s="1"/>
      <c r="H419" s="1"/>
      <c r="I419" s="1"/>
      <c r="J419" s="1">
        <v>1</v>
      </c>
      <c r="K419" s="1">
        <v>0</v>
      </c>
      <c r="L419" s="1"/>
      <c r="M419" s="1">
        <f>(K419-I419)*2+I419</f>
        <v>0</v>
      </c>
      <c r="N419" s="1">
        <f>(343/E419)/2</f>
        <v>0.765625</v>
      </c>
      <c r="O419" s="1">
        <f>M419-I419</f>
        <v>0</v>
      </c>
      <c r="P419" s="1">
        <v>343</v>
      </c>
      <c r="Q419" s="1"/>
      <c r="R419" s="1"/>
      <c r="S419" s="1"/>
      <c r="T419" s="1"/>
      <c r="U419" s="1"/>
      <c r="V419" s="1"/>
      <c r="W419" s="1"/>
      <c r="X419" s="5"/>
    </row>
    <row r="420" spans="1:24" x14ac:dyDescent="0.3">
      <c r="A420" s="53"/>
      <c r="B420" s="46" t="s">
        <v>2</v>
      </c>
      <c r="C420" s="47">
        <v>250</v>
      </c>
      <c r="D420" s="19" t="s">
        <v>1</v>
      </c>
      <c r="E420" s="14">
        <v>224</v>
      </c>
      <c r="F420" s="1" t="s">
        <v>34</v>
      </c>
      <c r="G420" s="1"/>
      <c r="H420" s="1"/>
      <c r="I420" s="1"/>
      <c r="J420" s="1">
        <v>1</v>
      </c>
      <c r="K420" s="1">
        <v>0</v>
      </c>
      <c r="L420" s="1"/>
      <c r="M420" s="1">
        <f>(K420-I420)*2+I420</f>
        <v>0</v>
      </c>
      <c r="N420" s="1">
        <f>(343/E420)/2</f>
        <v>0.765625</v>
      </c>
      <c r="O420" s="1">
        <f>M420-I420</f>
        <v>0</v>
      </c>
      <c r="P420" s="1">
        <v>343</v>
      </c>
      <c r="Q420" s="1"/>
      <c r="R420" s="1"/>
      <c r="S420" s="1"/>
      <c r="T420" s="1"/>
      <c r="U420" s="1"/>
      <c r="V420" s="1"/>
      <c r="W420" s="1"/>
      <c r="X420" s="5"/>
    </row>
    <row r="421" spans="1:24" x14ac:dyDescent="0.3">
      <c r="A421" s="53"/>
      <c r="B421" s="46"/>
      <c r="C421" s="47"/>
      <c r="D421" s="20" t="s">
        <v>2</v>
      </c>
      <c r="E421" s="16">
        <v>250</v>
      </c>
      <c r="F421" s="1">
        <v>-5</v>
      </c>
      <c r="G421" s="1">
        <v>-5</v>
      </c>
      <c r="H421" s="1">
        <v>-35</v>
      </c>
      <c r="I421" s="1">
        <v>280</v>
      </c>
      <c r="J421" s="1">
        <v>-4.5</v>
      </c>
      <c r="K421" s="1">
        <v>625</v>
      </c>
      <c r="L421" s="1"/>
      <c r="M421" s="1">
        <f>(K421-I421)*2+I421</f>
        <v>970</v>
      </c>
      <c r="N421" s="1">
        <f>(343/E421)/2</f>
        <v>0.68600000000000005</v>
      </c>
      <c r="O421" s="1">
        <f>M421-I421</f>
        <v>690</v>
      </c>
      <c r="P421" s="1">
        <v>343</v>
      </c>
      <c r="Q421" s="1"/>
      <c r="R421" s="1">
        <f>J421/H421</f>
        <v>0.12857142857142856</v>
      </c>
      <c r="S421" s="1">
        <f t="shared" si="342"/>
        <v>0.77215189873417722</v>
      </c>
      <c r="T421" s="1">
        <f t="shared" ref="T421:T443" si="372">4/(R421+(1/R421)+2)</f>
        <v>0.40378144528120491</v>
      </c>
      <c r="U421" s="1">
        <f t="shared" ref="U421:U443" si="373">1-ABS(S421)^2</f>
        <v>0.40378144528120496</v>
      </c>
      <c r="V421" s="1"/>
      <c r="W421" s="1"/>
      <c r="X421" s="5"/>
    </row>
    <row r="422" spans="1:24" ht="15" thickBot="1" x14ac:dyDescent="0.35">
      <c r="A422" s="53"/>
      <c r="B422" s="46"/>
      <c r="C422" s="47"/>
      <c r="D422" s="21" t="s">
        <v>3</v>
      </c>
      <c r="E422" s="18">
        <v>282</v>
      </c>
      <c r="F422" s="1">
        <v>1</v>
      </c>
      <c r="G422" s="1"/>
      <c r="H422" s="1"/>
      <c r="I422" s="1"/>
      <c r="J422" s="1">
        <v>1</v>
      </c>
      <c r="K422" s="1">
        <f>((M422-I422)/2)+I422</f>
        <v>0</v>
      </c>
      <c r="L422" s="1"/>
      <c r="M422" s="1"/>
      <c r="N422" s="1">
        <f>(343/E422)/2</f>
        <v>0.60815602836879434</v>
      </c>
      <c r="O422" s="1">
        <f>M422-I422</f>
        <v>0</v>
      </c>
      <c r="P422" s="1">
        <v>343</v>
      </c>
      <c r="Q422" s="1"/>
      <c r="R422" s="1"/>
      <c r="S422" s="1"/>
      <c r="T422" s="1"/>
      <c r="U422" s="1"/>
      <c r="V422" s="1"/>
      <c r="W422" s="1"/>
      <c r="X422" s="5"/>
    </row>
    <row r="423" spans="1:24" x14ac:dyDescent="0.3">
      <c r="A423" s="53"/>
      <c r="B423" s="46" t="s">
        <v>3</v>
      </c>
      <c r="C423" s="47">
        <v>355</v>
      </c>
      <c r="D423" s="19" t="s">
        <v>1</v>
      </c>
      <c r="E423" s="14">
        <v>282</v>
      </c>
      <c r="F423" s="1" t="s">
        <v>34</v>
      </c>
      <c r="G423" s="1"/>
      <c r="H423" s="1"/>
      <c r="I423" s="1"/>
      <c r="J423" s="1">
        <v>1</v>
      </c>
      <c r="K423" s="1">
        <f>((M423-I423)/2)+I423</f>
        <v>0</v>
      </c>
      <c r="L423" s="1"/>
      <c r="M423" s="1"/>
      <c r="N423" s="1">
        <f>(343/E423)/2</f>
        <v>0.60815602836879434</v>
      </c>
      <c r="O423" s="1">
        <f>M423-I423</f>
        <v>0</v>
      </c>
      <c r="P423" s="1">
        <v>343</v>
      </c>
      <c r="Q423" s="1"/>
      <c r="R423" s="1"/>
      <c r="S423" s="1"/>
      <c r="T423" s="1"/>
      <c r="U423" s="1"/>
      <c r="V423" s="1"/>
      <c r="W423" s="1"/>
      <c r="X423" s="5"/>
    </row>
    <row r="424" spans="1:24" x14ac:dyDescent="0.3">
      <c r="A424" s="53"/>
      <c r="B424" s="46"/>
      <c r="C424" s="47"/>
      <c r="D424" s="20" t="s">
        <v>2</v>
      </c>
      <c r="E424" s="16">
        <v>315</v>
      </c>
      <c r="F424" s="1">
        <v>-5</v>
      </c>
      <c r="G424" s="1">
        <v>-5</v>
      </c>
      <c r="H424" s="1">
        <v>-33</v>
      </c>
      <c r="I424" s="1">
        <v>208</v>
      </c>
      <c r="J424" s="1">
        <v>-4</v>
      </c>
      <c r="K424" s="1">
        <v>475</v>
      </c>
      <c r="L424" s="1">
        <v>-32</v>
      </c>
      <c r="M424" s="1">
        <v>758</v>
      </c>
      <c r="N424" s="1">
        <f>(343/E424)/2</f>
        <v>0.5444444444444444</v>
      </c>
      <c r="O424" s="1">
        <f>M424-I424</f>
        <v>550</v>
      </c>
      <c r="P424" s="1">
        <v>343</v>
      </c>
      <c r="Q424" s="1"/>
      <c r="R424" s="1">
        <f>J424/H424</f>
        <v>0.12121212121212122</v>
      </c>
      <c r="S424" s="1">
        <f t="shared" si="345"/>
        <v>0.78378378378378388</v>
      </c>
      <c r="T424" s="1">
        <f t="shared" ref="T424:T443" si="374">4/(R424+(1/R424)+2)</f>
        <v>0.38568298027757486</v>
      </c>
      <c r="U424" s="1">
        <f t="shared" ref="U424:U443" si="375">1-ABS(S424)^2</f>
        <v>0.38568298027757475</v>
      </c>
      <c r="V424" s="1"/>
      <c r="W424" s="1"/>
      <c r="X424" s="5"/>
    </row>
    <row r="425" spans="1:24" ht="15" thickBot="1" x14ac:dyDescent="0.35">
      <c r="A425" s="53"/>
      <c r="B425" s="48"/>
      <c r="C425" s="49"/>
      <c r="D425" s="21" t="s">
        <v>3</v>
      </c>
      <c r="E425" s="18">
        <v>355</v>
      </c>
      <c r="F425" s="1">
        <v>1</v>
      </c>
      <c r="G425" s="1"/>
      <c r="H425" s="1"/>
      <c r="I425" s="1"/>
      <c r="J425" s="1">
        <v>1</v>
      </c>
      <c r="K425" s="1">
        <f>((M425-I425)/2)+I425</f>
        <v>0</v>
      </c>
      <c r="L425" s="1"/>
      <c r="M425" s="1"/>
      <c r="N425" s="1">
        <f>(343/E425)/2</f>
        <v>0.4830985915492958</v>
      </c>
      <c r="O425" s="1">
        <f>M425-I425</f>
        <v>0</v>
      </c>
      <c r="P425" s="1">
        <v>343</v>
      </c>
      <c r="Q425" s="1"/>
      <c r="R425" s="1"/>
      <c r="S425" s="1"/>
      <c r="T425" s="1"/>
      <c r="U425" s="1"/>
      <c r="V425" s="1"/>
      <c r="W425" s="1"/>
      <c r="X425" s="5"/>
    </row>
    <row r="426" spans="1:24" x14ac:dyDescent="0.3">
      <c r="A426" s="53"/>
      <c r="B426" s="50" t="s">
        <v>1</v>
      </c>
      <c r="C426" s="51">
        <v>355</v>
      </c>
      <c r="D426" s="19" t="s">
        <v>1</v>
      </c>
      <c r="E426" s="14">
        <v>355</v>
      </c>
      <c r="F426" s="1" t="s">
        <v>35</v>
      </c>
      <c r="G426" s="1"/>
      <c r="H426" s="1"/>
      <c r="I426" s="1"/>
      <c r="J426" s="1">
        <v>1</v>
      </c>
      <c r="K426" s="1">
        <f>((M426-I426)/2)+I426</f>
        <v>0</v>
      </c>
      <c r="L426" s="1"/>
      <c r="M426" s="1"/>
      <c r="N426" s="1">
        <f>(343/E426)/2</f>
        <v>0.4830985915492958</v>
      </c>
      <c r="O426" s="1">
        <f>M426-I426</f>
        <v>0</v>
      </c>
      <c r="P426" s="1">
        <v>343</v>
      </c>
      <c r="Q426" s="1"/>
      <c r="R426" s="1"/>
      <c r="S426" s="1"/>
      <c r="T426" s="1"/>
      <c r="U426" s="1"/>
      <c r="V426" s="1"/>
      <c r="W426" s="1"/>
      <c r="X426" s="5"/>
    </row>
    <row r="427" spans="1:24" x14ac:dyDescent="0.3">
      <c r="A427" s="53"/>
      <c r="B427" s="46"/>
      <c r="C427" s="47"/>
      <c r="D427" s="20" t="s">
        <v>2</v>
      </c>
      <c r="E427" s="16">
        <v>400</v>
      </c>
      <c r="F427" s="1">
        <v>-5</v>
      </c>
      <c r="G427" s="1">
        <v>-5</v>
      </c>
      <c r="H427" s="1">
        <v>-31.5</v>
      </c>
      <c r="I427" s="1">
        <v>152</v>
      </c>
      <c r="J427" s="1">
        <v>-4</v>
      </c>
      <c r="K427" s="1">
        <v>375</v>
      </c>
      <c r="L427" s="1">
        <v>-31</v>
      </c>
      <c r="M427" s="1">
        <v>583</v>
      </c>
      <c r="N427" s="1">
        <f>(343/E427)/2</f>
        <v>0.42875000000000002</v>
      </c>
      <c r="O427" s="1">
        <f>M427-I427</f>
        <v>431</v>
      </c>
      <c r="P427" s="1">
        <v>343</v>
      </c>
      <c r="Q427" s="1"/>
      <c r="R427" s="1">
        <f>J427/H427</f>
        <v>0.12698412698412698</v>
      </c>
      <c r="S427" s="1">
        <f t="shared" ref="S427" si="376">ABS((R427-1)/(R427+1))</f>
        <v>0.77464788732394363</v>
      </c>
      <c r="T427" s="1">
        <f t="shared" ref="T427:T443" si="377">4/(R427+(1/R427)+2)</f>
        <v>0.39992065066455068</v>
      </c>
      <c r="U427" s="1">
        <f t="shared" ref="U427:U443" si="378">1-ABS(S427)^2</f>
        <v>0.39992065066455074</v>
      </c>
      <c r="V427" s="1"/>
      <c r="W427" s="1"/>
      <c r="X427" s="5"/>
    </row>
    <row r="428" spans="1:24" ht="15" thickBot="1" x14ac:dyDescent="0.35">
      <c r="A428" s="53"/>
      <c r="B428" s="46"/>
      <c r="C428" s="47"/>
      <c r="D428" s="21" t="s">
        <v>3</v>
      </c>
      <c r="E428" s="18">
        <v>447</v>
      </c>
      <c r="F428" s="1">
        <v>1</v>
      </c>
      <c r="G428" s="1"/>
      <c r="H428" s="1"/>
      <c r="I428" s="1"/>
      <c r="J428" s="1">
        <v>1</v>
      </c>
      <c r="K428" s="1">
        <f>((M428-I428)/2)+I428</f>
        <v>0</v>
      </c>
      <c r="L428" s="1"/>
      <c r="M428" s="1"/>
      <c r="N428" s="1">
        <f>(343/E428)/2</f>
        <v>0.38366890380313201</v>
      </c>
      <c r="O428" s="1">
        <f>M428-I428</f>
        <v>0</v>
      </c>
      <c r="P428" s="1">
        <v>343</v>
      </c>
      <c r="Q428" s="1"/>
      <c r="R428" s="1"/>
      <c r="S428" s="1"/>
      <c r="T428" s="1"/>
      <c r="U428" s="1"/>
      <c r="V428" s="1"/>
      <c r="W428" s="1"/>
      <c r="X428" s="5"/>
    </row>
    <row r="429" spans="1:24" x14ac:dyDescent="0.3">
      <c r="A429" s="53"/>
      <c r="B429" s="46" t="s">
        <v>2</v>
      </c>
      <c r="C429" s="47">
        <v>500</v>
      </c>
      <c r="D429" s="19" t="s">
        <v>1</v>
      </c>
      <c r="E429" s="14">
        <v>447</v>
      </c>
      <c r="F429" s="1" t="s">
        <v>35</v>
      </c>
      <c r="G429" s="1"/>
      <c r="H429" s="1"/>
      <c r="I429" s="1"/>
      <c r="J429" s="1">
        <v>1</v>
      </c>
      <c r="K429" s="1">
        <f>((M429-I429)/2)+I429</f>
        <v>0</v>
      </c>
      <c r="L429" s="1"/>
      <c r="M429" s="1"/>
      <c r="N429" s="1">
        <f>(343/E429)/2</f>
        <v>0.38366890380313201</v>
      </c>
      <c r="O429" s="1">
        <f>M429-I429</f>
        <v>0</v>
      </c>
      <c r="P429" s="1">
        <v>343</v>
      </c>
      <c r="Q429" s="1"/>
      <c r="R429" s="1"/>
      <c r="S429" s="1"/>
      <c r="T429" s="1"/>
      <c r="U429" s="1"/>
      <c r="V429" s="1"/>
      <c r="W429" s="1"/>
      <c r="X429" s="5"/>
    </row>
    <row r="430" spans="1:24" x14ac:dyDescent="0.3">
      <c r="A430" s="53"/>
      <c r="B430" s="46"/>
      <c r="C430" s="47"/>
      <c r="D430" s="20" t="s">
        <v>2</v>
      </c>
      <c r="E430" s="16">
        <v>500</v>
      </c>
      <c r="F430" s="1">
        <v>-5</v>
      </c>
      <c r="G430" s="1">
        <v>-5</v>
      </c>
      <c r="H430" s="1">
        <v>-29</v>
      </c>
      <c r="I430" s="1">
        <v>108</v>
      </c>
      <c r="J430" s="1">
        <v>-35</v>
      </c>
      <c r="K430" s="1">
        <v>281</v>
      </c>
      <c r="L430" s="1">
        <v>-28.5</v>
      </c>
      <c r="M430" s="1">
        <v>456</v>
      </c>
      <c r="N430" s="1">
        <f>(343/E430)/2</f>
        <v>0.34300000000000003</v>
      </c>
      <c r="O430" s="1">
        <f>M430-I430</f>
        <v>348</v>
      </c>
      <c r="P430" s="1">
        <v>343</v>
      </c>
      <c r="Q430" s="1"/>
      <c r="R430" s="1">
        <f>J430/H430</f>
        <v>1.2068965517241379</v>
      </c>
      <c r="S430" s="1">
        <f t="shared" ref="S430" si="379">ABS((R430-1)/(R430+1))</f>
        <v>9.3749999999999986E-2</v>
      </c>
      <c r="T430" s="1">
        <f t="shared" ref="T430:T443" si="380">4/(R430+(1/R430)+2)</f>
        <v>0.99121093750000011</v>
      </c>
      <c r="U430" s="1">
        <f t="shared" ref="U430:U443" si="381">1-ABS(S430)^2</f>
        <v>0.9912109375</v>
      </c>
      <c r="V430" s="1"/>
      <c r="W430" s="1"/>
      <c r="X430" s="5"/>
    </row>
    <row r="431" spans="1:24" ht="15" thickBot="1" x14ac:dyDescent="0.35">
      <c r="A431" s="53"/>
      <c r="B431" s="46"/>
      <c r="C431" s="47"/>
      <c r="D431" s="21" t="s">
        <v>3</v>
      </c>
      <c r="E431" s="18">
        <v>562</v>
      </c>
      <c r="F431" s="1">
        <v>1</v>
      </c>
      <c r="G431" s="1"/>
      <c r="H431" s="1"/>
      <c r="I431" s="1"/>
      <c r="J431" s="1">
        <v>1</v>
      </c>
      <c r="K431" s="1">
        <f>((M431-I431)/2)+I431</f>
        <v>0</v>
      </c>
      <c r="L431" s="1"/>
      <c r="M431" s="1"/>
      <c r="N431" s="1">
        <f>(343/E431)/2</f>
        <v>0.30516014234875444</v>
      </c>
      <c r="O431" s="1">
        <f>M431-I431</f>
        <v>0</v>
      </c>
      <c r="P431" s="1">
        <v>343</v>
      </c>
      <c r="Q431" s="1"/>
      <c r="R431" s="1"/>
      <c r="S431" s="1"/>
      <c r="T431" s="1"/>
      <c r="U431" s="1"/>
      <c r="V431" s="1"/>
      <c r="W431" s="1"/>
      <c r="X431" s="5"/>
    </row>
    <row r="432" spans="1:24" x14ac:dyDescent="0.3">
      <c r="A432" s="53"/>
      <c r="B432" s="46" t="s">
        <v>3</v>
      </c>
      <c r="C432" s="47">
        <v>710</v>
      </c>
      <c r="D432" s="19" t="s">
        <v>1</v>
      </c>
      <c r="E432" s="14">
        <v>562</v>
      </c>
      <c r="F432" s="1" t="s">
        <v>35</v>
      </c>
      <c r="G432" s="1"/>
      <c r="H432" s="1"/>
      <c r="I432" s="1"/>
      <c r="J432" s="1">
        <v>1</v>
      </c>
      <c r="K432" s="1">
        <f>((M432-I432)/2)+I432</f>
        <v>0</v>
      </c>
      <c r="L432" s="1"/>
      <c r="M432" s="1"/>
      <c r="N432" s="1">
        <f>(343/E432)/2</f>
        <v>0.30516014234875444</v>
      </c>
      <c r="O432" s="1">
        <f>M432-I432</f>
        <v>0</v>
      </c>
      <c r="P432" s="1">
        <v>343</v>
      </c>
      <c r="Q432" s="1"/>
      <c r="R432" s="1"/>
      <c r="S432" s="1"/>
      <c r="T432" s="1"/>
      <c r="U432" s="1"/>
      <c r="V432" s="1"/>
      <c r="W432" s="1"/>
      <c r="X432" s="5"/>
    </row>
    <row r="433" spans="1:24" x14ac:dyDescent="0.3">
      <c r="A433" s="53"/>
      <c r="B433" s="46"/>
      <c r="C433" s="47"/>
      <c r="D433" s="20" t="s">
        <v>2</v>
      </c>
      <c r="E433" s="16">
        <v>630</v>
      </c>
      <c r="F433" s="1">
        <v>-5</v>
      </c>
      <c r="G433" s="1">
        <v>-5</v>
      </c>
      <c r="H433" s="1">
        <v>-26.5</v>
      </c>
      <c r="I433" s="1">
        <v>73</v>
      </c>
      <c r="J433" s="1">
        <v>-3</v>
      </c>
      <c r="K433" s="1">
        <v>211</v>
      </c>
      <c r="L433" s="1">
        <v>-26</v>
      </c>
      <c r="M433" s="1">
        <v>348</v>
      </c>
      <c r="N433" s="1">
        <f>(343/E433)/2</f>
        <v>0.2722222222222222</v>
      </c>
      <c r="O433" s="1">
        <f>M433-I433</f>
        <v>275</v>
      </c>
      <c r="P433" s="1">
        <v>343</v>
      </c>
      <c r="Q433" s="1"/>
      <c r="R433" s="1">
        <f>J433/H433</f>
        <v>0.11320754716981132</v>
      </c>
      <c r="S433" s="1">
        <f t="shared" ref="S433" si="382">ABS((R433-1)/(R433+1))</f>
        <v>0.79661016949152541</v>
      </c>
      <c r="T433" s="1">
        <f t="shared" ref="T433:T443" si="383">4/(R433+(1/R433)+2)</f>
        <v>0.36541223786268312</v>
      </c>
      <c r="U433" s="1">
        <f t="shared" ref="U433:U443" si="384">1-ABS(S433)^2</f>
        <v>0.36541223786268318</v>
      </c>
      <c r="V433" s="1"/>
      <c r="W433" s="1"/>
      <c r="X433" s="5"/>
    </row>
    <row r="434" spans="1:24" ht="15" thickBot="1" x14ac:dyDescent="0.35">
      <c r="A434" s="53"/>
      <c r="B434" s="48"/>
      <c r="C434" s="49"/>
      <c r="D434" s="21" t="s">
        <v>3</v>
      </c>
      <c r="E434" s="18">
        <v>708</v>
      </c>
      <c r="F434" s="1">
        <v>1</v>
      </c>
      <c r="G434" s="1"/>
      <c r="H434" s="1"/>
      <c r="I434" s="1"/>
      <c r="J434" s="1">
        <v>1</v>
      </c>
      <c r="K434" s="1">
        <f>((M434-I434)/2)+I434</f>
        <v>0</v>
      </c>
      <c r="L434" s="1"/>
      <c r="M434" s="1"/>
      <c r="N434" s="1">
        <f>(343/E434)/2</f>
        <v>0.2422316384180791</v>
      </c>
      <c r="O434" s="1">
        <f>M434-I434</f>
        <v>0</v>
      </c>
      <c r="P434" s="1">
        <v>343</v>
      </c>
      <c r="Q434" s="1"/>
      <c r="R434" s="1"/>
      <c r="S434" s="1"/>
      <c r="T434" s="1"/>
      <c r="U434" s="1"/>
      <c r="V434" s="1"/>
      <c r="W434" s="1"/>
      <c r="X434" s="5"/>
    </row>
    <row r="435" spans="1:24" x14ac:dyDescent="0.3">
      <c r="A435" s="53"/>
      <c r="B435" s="50" t="s">
        <v>1</v>
      </c>
      <c r="C435" s="51">
        <v>710</v>
      </c>
      <c r="D435" s="19" t="s">
        <v>1</v>
      </c>
      <c r="E435" s="14">
        <v>708</v>
      </c>
      <c r="F435" s="1" t="s">
        <v>35</v>
      </c>
      <c r="G435" s="1"/>
      <c r="H435" s="1"/>
      <c r="I435" s="1"/>
      <c r="J435" s="1">
        <v>1</v>
      </c>
      <c r="K435" s="1">
        <f>((M435-I435)/2)+I435</f>
        <v>0</v>
      </c>
      <c r="L435" s="1"/>
      <c r="M435" s="1"/>
      <c r="N435" s="1">
        <f>(343/E435)/2</f>
        <v>0.2422316384180791</v>
      </c>
      <c r="O435" s="1">
        <f>M435-I435</f>
        <v>0</v>
      </c>
      <c r="P435" s="1">
        <v>343</v>
      </c>
      <c r="Q435" s="1"/>
      <c r="R435" s="1"/>
      <c r="S435" s="1"/>
      <c r="T435" s="1"/>
      <c r="U435" s="1"/>
      <c r="V435" s="1"/>
      <c r="W435" s="1"/>
      <c r="X435" s="5"/>
    </row>
    <row r="436" spans="1:24" x14ac:dyDescent="0.3">
      <c r="A436" s="53"/>
      <c r="B436" s="46"/>
      <c r="C436" s="47"/>
      <c r="D436" s="20" t="s">
        <v>2</v>
      </c>
      <c r="E436" s="16">
        <v>800</v>
      </c>
      <c r="F436" s="1">
        <v>-10</v>
      </c>
      <c r="G436" s="1">
        <v>-5</v>
      </c>
      <c r="H436" s="1">
        <v>-28</v>
      </c>
      <c r="I436" s="1">
        <v>44</v>
      </c>
      <c r="J436" s="1">
        <v>-6</v>
      </c>
      <c r="K436" s="1">
        <v>152</v>
      </c>
      <c r="L436" s="1">
        <v>-27.5</v>
      </c>
      <c r="M436" s="1">
        <v>260</v>
      </c>
      <c r="N436" s="1">
        <f>(343/E436)/2</f>
        <v>0.21437500000000001</v>
      </c>
      <c r="O436" s="1">
        <f>M436-I436</f>
        <v>216</v>
      </c>
      <c r="P436" s="1">
        <v>343</v>
      </c>
      <c r="Q436" s="1"/>
      <c r="R436" s="1">
        <f>J436/H436</f>
        <v>0.21428571428571427</v>
      </c>
      <c r="S436" s="1">
        <f t="shared" ref="S436" si="385">ABS((R436-1)/(R436+1))</f>
        <v>0.6470588235294118</v>
      </c>
      <c r="T436" s="1">
        <f t="shared" ref="T436:T443" si="386">4/(R436+(1/R436)+2)</f>
        <v>0.58131487889273348</v>
      </c>
      <c r="U436" s="1">
        <f t="shared" ref="U436:U443" si="387">1-ABS(S436)^2</f>
        <v>0.58131487889273359</v>
      </c>
      <c r="V436" s="1"/>
      <c r="W436" s="1"/>
      <c r="X436" s="5"/>
    </row>
    <row r="437" spans="1:24" ht="15" thickBot="1" x14ac:dyDescent="0.35">
      <c r="A437" s="53"/>
      <c r="B437" s="46"/>
      <c r="C437" s="47"/>
      <c r="D437" s="21" t="s">
        <v>3</v>
      </c>
      <c r="E437" s="18">
        <v>891</v>
      </c>
      <c r="F437" s="1">
        <v>1</v>
      </c>
      <c r="G437" s="1"/>
      <c r="H437" s="1"/>
      <c r="I437" s="1"/>
      <c r="J437" s="1">
        <v>1</v>
      </c>
      <c r="K437" s="1">
        <f>((M437-I437)/2)+I437</f>
        <v>0</v>
      </c>
      <c r="L437" s="1"/>
      <c r="M437" s="1"/>
      <c r="N437" s="1">
        <f>(343/E437)/2</f>
        <v>0.19248035914702583</v>
      </c>
      <c r="O437" s="1">
        <f>M437-I437</f>
        <v>0</v>
      </c>
      <c r="P437" s="1">
        <v>343</v>
      </c>
      <c r="Q437" s="1"/>
      <c r="R437" s="1"/>
      <c r="S437" s="1"/>
      <c r="T437" s="1"/>
      <c r="U437" s="1"/>
      <c r="V437" s="1"/>
      <c r="W437" s="1"/>
      <c r="X437" s="5"/>
    </row>
    <row r="438" spans="1:24" x14ac:dyDescent="0.3">
      <c r="A438" s="53"/>
      <c r="B438" s="46" t="s">
        <v>2</v>
      </c>
      <c r="C438" s="47">
        <v>1000</v>
      </c>
      <c r="D438" s="19" t="s">
        <v>1</v>
      </c>
      <c r="E438" s="14">
        <v>891</v>
      </c>
      <c r="F438" s="1" t="s">
        <v>35</v>
      </c>
      <c r="G438" s="1"/>
      <c r="H438" s="1"/>
      <c r="I438" s="1"/>
      <c r="J438" s="1">
        <v>1</v>
      </c>
      <c r="K438" s="1">
        <f>((M438-I438)/2)+I438</f>
        <v>0</v>
      </c>
      <c r="L438" s="1"/>
      <c r="M438" s="1"/>
      <c r="N438" s="1">
        <f>(343/E438)/2</f>
        <v>0.19248035914702583</v>
      </c>
      <c r="O438" s="1">
        <f>M438-I438</f>
        <v>0</v>
      </c>
      <c r="P438" s="1">
        <v>343</v>
      </c>
      <c r="Q438" s="1"/>
      <c r="R438" s="1"/>
      <c r="S438" s="1"/>
      <c r="T438" s="1"/>
      <c r="U438" s="1"/>
      <c r="V438" s="1"/>
      <c r="W438" s="1"/>
      <c r="X438" s="5"/>
    </row>
    <row r="439" spans="1:24" x14ac:dyDescent="0.3">
      <c r="A439" s="53"/>
      <c r="B439" s="46"/>
      <c r="C439" s="47"/>
      <c r="D439" s="20" t="s">
        <v>2</v>
      </c>
      <c r="E439" s="16">
        <v>1000</v>
      </c>
      <c r="F439" s="1">
        <v>-10</v>
      </c>
      <c r="G439" s="1">
        <v>-5</v>
      </c>
      <c r="H439" s="1">
        <v>-23</v>
      </c>
      <c r="I439" s="1">
        <v>22</v>
      </c>
      <c r="J439" s="1">
        <v>-3.5</v>
      </c>
      <c r="K439" s="1">
        <v>103</v>
      </c>
      <c r="L439" s="1">
        <v>-23</v>
      </c>
      <c r="M439" s="1">
        <v>195</v>
      </c>
      <c r="N439" s="1">
        <f>(343/E439)/2</f>
        <v>0.17150000000000001</v>
      </c>
      <c r="O439" s="1">
        <f>M439-I439</f>
        <v>173</v>
      </c>
      <c r="P439" s="1">
        <v>343</v>
      </c>
      <c r="Q439" s="1"/>
      <c r="R439" s="1">
        <f>J439/H439</f>
        <v>0.15217391304347827</v>
      </c>
      <c r="S439" s="1">
        <f t="shared" ref="S439" si="388">ABS((R439-1)/(R439+1))</f>
        <v>0.73584905660377353</v>
      </c>
      <c r="T439" s="1">
        <f t="shared" ref="T439:T443" si="389">4/(R439+(1/R439)+2)</f>
        <v>0.4585261658953364</v>
      </c>
      <c r="U439" s="1">
        <f t="shared" ref="U439:U443" si="390">1-ABS(S439)^2</f>
        <v>0.45852616589533646</v>
      </c>
      <c r="V439" s="1"/>
      <c r="W439" s="1"/>
      <c r="X439" s="5"/>
    </row>
    <row r="440" spans="1:24" ht="15" thickBot="1" x14ac:dyDescent="0.35">
      <c r="A440" s="53"/>
      <c r="B440" s="46"/>
      <c r="C440" s="47"/>
      <c r="D440" s="21" t="s">
        <v>3</v>
      </c>
      <c r="E440" s="18">
        <v>1122</v>
      </c>
      <c r="F440" s="1">
        <v>1</v>
      </c>
      <c r="G440" s="1"/>
      <c r="H440" s="1"/>
      <c r="I440" s="1"/>
      <c r="J440" s="1">
        <v>1</v>
      </c>
      <c r="K440" s="1">
        <f>((M440-I440)/2)+I440</f>
        <v>0</v>
      </c>
      <c r="L440" s="1"/>
      <c r="M440" s="1"/>
      <c r="N440" s="1">
        <f>(343/E440)/2</f>
        <v>0.15285204991087345</v>
      </c>
      <c r="O440" s="1">
        <f>M440-I440</f>
        <v>0</v>
      </c>
      <c r="P440" s="1">
        <v>343</v>
      </c>
      <c r="Q440" s="1"/>
      <c r="R440" s="1"/>
      <c r="S440" s="1"/>
      <c r="T440" s="1"/>
      <c r="U440" s="1"/>
      <c r="V440" s="1"/>
      <c r="W440" s="1"/>
      <c r="X440" s="5"/>
    </row>
    <row r="441" spans="1:24" x14ac:dyDescent="0.3">
      <c r="A441" s="53"/>
      <c r="B441" s="46" t="s">
        <v>3</v>
      </c>
      <c r="C441" s="47">
        <v>1420</v>
      </c>
      <c r="D441" s="13" t="s">
        <v>1</v>
      </c>
      <c r="E441" s="14">
        <v>1122</v>
      </c>
      <c r="F441" s="1" t="s">
        <v>35</v>
      </c>
      <c r="G441" s="1"/>
      <c r="H441" s="1"/>
      <c r="I441" s="1"/>
      <c r="J441" s="1">
        <v>1</v>
      </c>
      <c r="K441" s="1">
        <f>((M441-I441)/2)+I441</f>
        <v>0</v>
      </c>
      <c r="L441" s="1"/>
      <c r="M441" s="1"/>
      <c r="N441" s="1">
        <f>(343/E441)/2</f>
        <v>0.15285204991087345</v>
      </c>
      <c r="O441" s="1">
        <f>M441-I441</f>
        <v>0</v>
      </c>
      <c r="P441" s="1">
        <v>343</v>
      </c>
      <c r="Q441" s="1"/>
      <c r="R441" s="1"/>
      <c r="S441" s="1"/>
      <c r="T441" s="1"/>
      <c r="U441" s="1"/>
      <c r="V441" s="1"/>
      <c r="W441" s="1"/>
      <c r="X441" s="5"/>
    </row>
    <row r="442" spans="1:24" x14ac:dyDescent="0.3">
      <c r="A442" s="53"/>
      <c r="B442" s="46"/>
      <c r="C442" s="47"/>
      <c r="D442" s="15" t="s">
        <v>2</v>
      </c>
      <c r="E442" s="16">
        <v>1250</v>
      </c>
      <c r="F442" s="1">
        <v>-10</v>
      </c>
      <c r="G442" s="1">
        <v>-5</v>
      </c>
      <c r="H442" s="1">
        <v>-14.5</v>
      </c>
      <c r="I442" s="1">
        <v>4</v>
      </c>
      <c r="J442" s="1">
        <v>-2</v>
      </c>
      <c r="K442" s="1">
        <v>74</v>
      </c>
      <c r="L442" s="1">
        <v>-14.5</v>
      </c>
      <c r="M442" s="1">
        <v>143</v>
      </c>
      <c r="N442" s="1">
        <f>(343/E442)/2</f>
        <v>0.13719999999999999</v>
      </c>
      <c r="O442" s="1">
        <f>M442-I442</f>
        <v>139</v>
      </c>
      <c r="P442" s="1">
        <v>343</v>
      </c>
      <c r="Q442" s="1"/>
      <c r="R442" s="1">
        <f>J442/H442</f>
        <v>0.13793103448275862</v>
      </c>
      <c r="S442" s="1">
        <f t="shared" ref="S442" si="391">ABS((R442-1)/(R442+1))</f>
        <v>0.75757575757575746</v>
      </c>
      <c r="T442" s="1">
        <f t="shared" ref="T442:T443" si="392">4/(R442+(1/R442)+2)</f>
        <v>0.42607897153351704</v>
      </c>
      <c r="U442" s="1">
        <f t="shared" ref="U442:U443" si="393">1-ABS(S442)^2</f>
        <v>0.42607897153351715</v>
      </c>
      <c r="V442" s="1"/>
      <c r="W442" s="1"/>
      <c r="X442" s="5"/>
    </row>
    <row r="443" spans="1:24" ht="15" thickBot="1" x14ac:dyDescent="0.35">
      <c r="A443" s="54"/>
      <c r="B443" s="48"/>
      <c r="C443" s="49"/>
      <c r="D443" s="17" t="s">
        <v>3</v>
      </c>
      <c r="E443" s="18">
        <v>1413</v>
      </c>
      <c r="F443" s="1">
        <v>1</v>
      </c>
      <c r="G443" s="24"/>
      <c r="H443" s="24"/>
      <c r="I443" s="24"/>
      <c r="J443" s="1">
        <v>1</v>
      </c>
      <c r="K443" s="1">
        <f>((M443-I443)/2)+I443</f>
        <v>0</v>
      </c>
      <c r="L443" s="24"/>
      <c r="M443" s="24"/>
      <c r="N443" s="24">
        <f>(343/E443)/2</f>
        <v>0.1213729653220099</v>
      </c>
      <c r="O443" s="24">
        <f>M443-I443</f>
        <v>0</v>
      </c>
      <c r="P443" s="1">
        <v>343</v>
      </c>
      <c r="Q443" s="24"/>
      <c r="R443" s="1"/>
      <c r="S443" s="1"/>
      <c r="T443" s="1"/>
      <c r="U443" s="1"/>
      <c r="V443" s="24"/>
      <c r="W443" s="24"/>
      <c r="X443" s="7"/>
    </row>
  </sheetData>
  <mergeCells count="308">
    <mergeCell ref="C6:C8"/>
    <mergeCell ref="C9:C11"/>
    <mergeCell ref="C12:C14"/>
    <mergeCell ref="C15:C17"/>
    <mergeCell ref="C18:C20"/>
    <mergeCell ref="B30:B32"/>
    <mergeCell ref="B33:B35"/>
    <mergeCell ref="B36:B38"/>
    <mergeCell ref="B39:B41"/>
    <mergeCell ref="C57:C59"/>
    <mergeCell ref="C60:C62"/>
    <mergeCell ref="C63:C65"/>
    <mergeCell ref="B3:B5"/>
    <mergeCell ref="B6:B8"/>
    <mergeCell ref="B9:B11"/>
    <mergeCell ref="B12:B14"/>
    <mergeCell ref="B15:B17"/>
    <mergeCell ref="B18:B20"/>
    <mergeCell ref="B21:B23"/>
    <mergeCell ref="C39:C41"/>
    <mergeCell ref="C42:C44"/>
    <mergeCell ref="C45:C47"/>
    <mergeCell ref="C48:C50"/>
    <mergeCell ref="C51:C53"/>
    <mergeCell ref="C54:C56"/>
    <mergeCell ref="C21:C23"/>
    <mergeCell ref="C24:C26"/>
    <mergeCell ref="C27:C29"/>
    <mergeCell ref="C30:C32"/>
    <mergeCell ref="C33:C35"/>
    <mergeCell ref="C36:C38"/>
    <mergeCell ref="C3:C5"/>
    <mergeCell ref="J1:K1"/>
    <mergeCell ref="L1:M1"/>
    <mergeCell ref="A3:A65"/>
    <mergeCell ref="A66:A128"/>
    <mergeCell ref="B66:B68"/>
    <mergeCell ref="C66:C68"/>
    <mergeCell ref="B69:B71"/>
    <mergeCell ref="C69:C71"/>
    <mergeCell ref="B72:B74"/>
    <mergeCell ref="B60:B62"/>
    <mergeCell ref="B63:B65"/>
    <mergeCell ref="B2:C2"/>
    <mergeCell ref="D2:E2"/>
    <mergeCell ref="B1:E1"/>
    <mergeCell ref="H1:I1"/>
    <mergeCell ref="F1:G1"/>
    <mergeCell ref="B42:B44"/>
    <mergeCell ref="B45:B47"/>
    <mergeCell ref="B48:B50"/>
    <mergeCell ref="B51:B53"/>
    <mergeCell ref="B54:B56"/>
    <mergeCell ref="B57:B59"/>
    <mergeCell ref="B24:B26"/>
    <mergeCell ref="B27:B29"/>
    <mergeCell ref="B84:B86"/>
    <mergeCell ref="C84:C86"/>
    <mergeCell ref="B87:B89"/>
    <mergeCell ref="C87:C89"/>
    <mergeCell ref="B90:B92"/>
    <mergeCell ref="C90:C92"/>
    <mergeCell ref="C72:C74"/>
    <mergeCell ref="B75:B77"/>
    <mergeCell ref="C75:C77"/>
    <mergeCell ref="B78:B80"/>
    <mergeCell ref="C78:C80"/>
    <mergeCell ref="B81:B83"/>
    <mergeCell ref="C81:C83"/>
    <mergeCell ref="B102:B104"/>
    <mergeCell ref="C102:C104"/>
    <mergeCell ref="B105:B107"/>
    <mergeCell ref="C105:C107"/>
    <mergeCell ref="B108:B110"/>
    <mergeCell ref="C108:C110"/>
    <mergeCell ref="B93:B95"/>
    <mergeCell ref="C93:C95"/>
    <mergeCell ref="B96:B98"/>
    <mergeCell ref="C96:C98"/>
    <mergeCell ref="B99:B101"/>
    <mergeCell ref="C99:C101"/>
    <mergeCell ref="B120:B122"/>
    <mergeCell ref="C120:C122"/>
    <mergeCell ref="B123:B125"/>
    <mergeCell ref="C123:C125"/>
    <mergeCell ref="B126:B128"/>
    <mergeCell ref="C126:C128"/>
    <mergeCell ref="B111:B113"/>
    <mergeCell ref="C111:C113"/>
    <mergeCell ref="B114:B116"/>
    <mergeCell ref="C114:C116"/>
    <mergeCell ref="B117:B119"/>
    <mergeCell ref="C117:C119"/>
    <mergeCell ref="C141:C143"/>
    <mergeCell ref="B144:B146"/>
    <mergeCell ref="C144:C146"/>
    <mergeCell ref="B147:B149"/>
    <mergeCell ref="C147:C149"/>
    <mergeCell ref="B150:B152"/>
    <mergeCell ref="C150:C152"/>
    <mergeCell ref="A129:A191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41:B143"/>
    <mergeCell ref="B162:B164"/>
    <mergeCell ref="C162:C164"/>
    <mergeCell ref="B165:B167"/>
    <mergeCell ref="C165:C167"/>
    <mergeCell ref="B168:B170"/>
    <mergeCell ref="C168:C170"/>
    <mergeCell ref="B153:B155"/>
    <mergeCell ref="C153:C155"/>
    <mergeCell ref="B156:B158"/>
    <mergeCell ref="C156:C158"/>
    <mergeCell ref="B159:B161"/>
    <mergeCell ref="C159:C161"/>
    <mergeCell ref="B180:B182"/>
    <mergeCell ref="C180:C182"/>
    <mergeCell ref="B183:B185"/>
    <mergeCell ref="C183:C185"/>
    <mergeCell ref="B186:B188"/>
    <mergeCell ref="C186:C188"/>
    <mergeCell ref="B171:B173"/>
    <mergeCell ref="C171:C173"/>
    <mergeCell ref="B174:B176"/>
    <mergeCell ref="C174:C176"/>
    <mergeCell ref="B177:B179"/>
    <mergeCell ref="C177:C179"/>
    <mergeCell ref="C201:C203"/>
    <mergeCell ref="B204:B206"/>
    <mergeCell ref="C204:C206"/>
    <mergeCell ref="B207:B209"/>
    <mergeCell ref="C207:C209"/>
    <mergeCell ref="B210:B212"/>
    <mergeCell ref="C210:C212"/>
    <mergeCell ref="B189:B191"/>
    <mergeCell ref="C189:C191"/>
    <mergeCell ref="B192:B194"/>
    <mergeCell ref="C192:C194"/>
    <mergeCell ref="B195:B197"/>
    <mergeCell ref="C195:C197"/>
    <mergeCell ref="B198:B200"/>
    <mergeCell ref="C198:C200"/>
    <mergeCell ref="B201:B203"/>
    <mergeCell ref="B222:B224"/>
    <mergeCell ref="C222:C224"/>
    <mergeCell ref="B225:B227"/>
    <mergeCell ref="C225:C227"/>
    <mergeCell ref="B228:B230"/>
    <mergeCell ref="C228:C230"/>
    <mergeCell ref="B213:B215"/>
    <mergeCell ref="C213:C215"/>
    <mergeCell ref="B216:B218"/>
    <mergeCell ref="C216:C218"/>
    <mergeCell ref="B219:B221"/>
    <mergeCell ref="C219:C221"/>
    <mergeCell ref="B240:B242"/>
    <mergeCell ref="C240:C242"/>
    <mergeCell ref="B243:B245"/>
    <mergeCell ref="C243:C245"/>
    <mergeCell ref="B246:B248"/>
    <mergeCell ref="C246:C248"/>
    <mergeCell ref="B231:B233"/>
    <mergeCell ref="C231:C233"/>
    <mergeCell ref="B234:B236"/>
    <mergeCell ref="C234:C236"/>
    <mergeCell ref="B237:B239"/>
    <mergeCell ref="C237:C239"/>
    <mergeCell ref="B249:B251"/>
    <mergeCell ref="C249:C251"/>
    <mergeCell ref="B252:B254"/>
    <mergeCell ref="C252:C254"/>
    <mergeCell ref="A255:A317"/>
    <mergeCell ref="B255:B257"/>
    <mergeCell ref="C255:C257"/>
    <mergeCell ref="B258:B260"/>
    <mergeCell ref="C258:C260"/>
    <mergeCell ref="B261:B263"/>
    <mergeCell ref="A192:A254"/>
    <mergeCell ref="B273:B275"/>
    <mergeCell ref="C273:C275"/>
    <mergeCell ref="B276:B278"/>
    <mergeCell ref="C276:C278"/>
    <mergeCell ref="B279:B281"/>
    <mergeCell ref="C279:C281"/>
    <mergeCell ref="C261:C263"/>
    <mergeCell ref="B264:B266"/>
    <mergeCell ref="C264:C266"/>
    <mergeCell ref="B267:B269"/>
    <mergeCell ref="C267:C269"/>
    <mergeCell ref="B270:B272"/>
    <mergeCell ref="C270:C272"/>
    <mergeCell ref="B291:B293"/>
    <mergeCell ref="C291:C293"/>
    <mergeCell ref="B294:B296"/>
    <mergeCell ref="C294:C296"/>
    <mergeCell ref="B297:B299"/>
    <mergeCell ref="C297:C299"/>
    <mergeCell ref="B282:B284"/>
    <mergeCell ref="C282:C284"/>
    <mergeCell ref="B285:B287"/>
    <mergeCell ref="C285:C287"/>
    <mergeCell ref="B288:B290"/>
    <mergeCell ref="C288:C290"/>
    <mergeCell ref="B309:B311"/>
    <mergeCell ref="C309:C311"/>
    <mergeCell ref="B312:B314"/>
    <mergeCell ref="C312:C314"/>
    <mergeCell ref="B315:B317"/>
    <mergeCell ref="C315:C317"/>
    <mergeCell ref="B300:B302"/>
    <mergeCell ref="C300:C302"/>
    <mergeCell ref="B303:B305"/>
    <mergeCell ref="C303:C305"/>
    <mergeCell ref="B306:B308"/>
    <mergeCell ref="C306:C308"/>
    <mergeCell ref="C330:C332"/>
    <mergeCell ref="B333:B335"/>
    <mergeCell ref="C333:C335"/>
    <mergeCell ref="B336:B338"/>
    <mergeCell ref="C336:C338"/>
    <mergeCell ref="B339:B341"/>
    <mergeCell ref="C339:C341"/>
    <mergeCell ref="A318:A380"/>
    <mergeCell ref="B318:B320"/>
    <mergeCell ref="C318:C320"/>
    <mergeCell ref="B321:B323"/>
    <mergeCell ref="C321:C323"/>
    <mergeCell ref="B324:B326"/>
    <mergeCell ref="C324:C326"/>
    <mergeCell ref="B327:B329"/>
    <mergeCell ref="C327:C329"/>
    <mergeCell ref="B330:B332"/>
    <mergeCell ref="B351:B353"/>
    <mergeCell ref="C351:C353"/>
    <mergeCell ref="B354:B356"/>
    <mergeCell ref="C354:C356"/>
    <mergeCell ref="B357:B359"/>
    <mergeCell ref="C357:C359"/>
    <mergeCell ref="B342:B344"/>
    <mergeCell ref="C342:C344"/>
    <mergeCell ref="B345:B347"/>
    <mergeCell ref="C345:C347"/>
    <mergeCell ref="B348:B350"/>
    <mergeCell ref="C348:C350"/>
    <mergeCell ref="B369:B371"/>
    <mergeCell ref="C369:C371"/>
    <mergeCell ref="B372:B374"/>
    <mergeCell ref="C372:C374"/>
    <mergeCell ref="B375:B377"/>
    <mergeCell ref="C375:C377"/>
    <mergeCell ref="B360:B362"/>
    <mergeCell ref="C360:C362"/>
    <mergeCell ref="B363:B365"/>
    <mergeCell ref="C363:C365"/>
    <mergeCell ref="B366:B368"/>
    <mergeCell ref="C366:C368"/>
    <mergeCell ref="B378:B380"/>
    <mergeCell ref="C378:C380"/>
    <mergeCell ref="A381:A443"/>
    <mergeCell ref="B381:B383"/>
    <mergeCell ref="C381:C383"/>
    <mergeCell ref="B384:B386"/>
    <mergeCell ref="C384:C386"/>
    <mergeCell ref="B387:B389"/>
    <mergeCell ref="C387:C389"/>
    <mergeCell ref="B390:B392"/>
    <mergeCell ref="B402:B404"/>
    <mergeCell ref="C402:C404"/>
    <mergeCell ref="B405:B407"/>
    <mergeCell ref="C405:C407"/>
    <mergeCell ref="B408:B410"/>
    <mergeCell ref="C408:C410"/>
    <mergeCell ref="C390:C392"/>
    <mergeCell ref="B393:B395"/>
    <mergeCell ref="C393:C395"/>
    <mergeCell ref="B396:B398"/>
    <mergeCell ref="C396:C398"/>
    <mergeCell ref="B399:B401"/>
    <mergeCell ref="C399:C401"/>
    <mergeCell ref="B420:B422"/>
    <mergeCell ref="C420:C422"/>
    <mergeCell ref="B423:B425"/>
    <mergeCell ref="C423:C425"/>
    <mergeCell ref="B426:B428"/>
    <mergeCell ref="C426:C428"/>
    <mergeCell ref="B411:B413"/>
    <mergeCell ref="C411:C413"/>
    <mergeCell ref="B414:B416"/>
    <mergeCell ref="C414:C416"/>
    <mergeCell ref="B417:B419"/>
    <mergeCell ref="C417:C419"/>
    <mergeCell ref="B438:B440"/>
    <mergeCell ref="C438:C440"/>
    <mergeCell ref="B441:B443"/>
    <mergeCell ref="C441:C443"/>
    <mergeCell ref="B429:B431"/>
    <mergeCell ref="C429:C431"/>
    <mergeCell ref="B432:B434"/>
    <mergeCell ref="C432:C434"/>
    <mergeCell ref="B435:B437"/>
    <mergeCell ref="C435:C43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BB4D-8BB4-4550-8CC7-4F0ED0E619A5}">
  <dimension ref="A1:X443"/>
  <sheetViews>
    <sheetView tabSelected="1" topLeftCell="C1" zoomScale="85" zoomScaleNormal="85" workbookViewId="0">
      <pane ySplit="1" topLeftCell="A328" activePane="bottomLeft" state="frozen"/>
      <selection pane="bottomLeft" activeCell="P333" sqref="P333"/>
    </sheetView>
    <sheetView workbookViewId="1"/>
  </sheetViews>
  <sheetFormatPr defaultRowHeight="14.4" x14ac:dyDescent="0.3"/>
  <cols>
    <col min="1" max="1" width="14" bestFit="1" customWidth="1"/>
    <col min="2" max="2" width="7.44140625" bestFit="1" customWidth="1"/>
    <col min="3" max="3" width="6.109375" bestFit="1" customWidth="1"/>
    <col min="4" max="4" width="7.44140625" bestFit="1" customWidth="1"/>
    <col min="5" max="5" width="6.109375" bestFit="1" customWidth="1"/>
    <col min="6" max="7" width="9.44140625" bestFit="1" customWidth="1"/>
    <col min="8" max="8" width="9.44140625" style="39" bestFit="1" customWidth="1"/>
    <col min="9" max="9" width="9.44140625" style="40" bestFit="1" customWidth="1"/>
    <col min="10" max="11" width="9.44140625" bestFit="1" customWidth="1"/>
    <col min="12" max="12" width="9.44140625" style="39" bestFit="1" customWidth="1"/>
    <col min="13" max="13" width="9.44140625" style="40" bestFit="1" customWidth="1"/>
    <col min="14" max="14" width="32.21875" bestFit="1" customWidth="1"/>
    <col min="15" max="15" width="35" bestFit="1" customWidth="1"/>
    <col min="16" max="16" width="20.44140625" bestFit="1" customWidth="1"/>
    <col min="17" max="17" width="15.5546875" bestFit="1" customWidth="1"/>
    <col min="18" max="18" width="13" bestFit="1" customWidth="1"/>
    <col min="19" max="19" width="15.5546875" bestFit="1" customWidth="1"/>
    <col min="20" max="20" width="21.77734375" bestFit="1" customWidth="1"/>
    <col min="21" max="21" width="24.109375" bestFit="1" customWidth="1"/>
    <col min="22" max="22" width="10.44140625" bestFit="1" customWidth="1"/>
    <col min="23" max="23" width="10.77734375" bestFit="1" customWidth="1"/>
  </cols>
  <sheetData>
    <row r="1" spans="1:24" ht="15" thickBot="1" x14ac:dyDescent="0.35">
      <c r="A1" s="22" t="s">
        <v>22</v>
      </c>
      <c r="B1" s="57" t="s">
        <v>0</v>
      </c>
      <c r="C1" s="59"/>
      <c r="D1" s="59"/>
      <c r="E1" s="58"/>
      <c r="F1" s="57" t="s">
        <v>32</v>
      </c>
      <c r="G1" s="58"/>
      <c r="H1" s="55" t="s">
        <v>10</v>
      </c>
      <c r="I1" s="56"/>
      <c r="J1" s="55" t="s">
        <v>14</v>
      </c>
      <c r="K1" s="56"/>
      <c r="L1" s="55" t="s">
        <v>13</v>
      </c>
      <c r="M1" s="56"/>
      <c r="N1" s="44" t="s">
        <v>19</v>
      </c>
      <c r="O1" s="8" t="s">
        <v>20</v>
      </c>
      <c r="P1" s="8" t="s">
        <v>6</v>
      </c>
      <c r="Q1" s="8" t="s">
        <v>8</v>
      </c>
      <c r="R1" s="8" t="s">
        <v>41</v>
      </c>
      <c r="S1" s="8" t="s">
        <v>15</v>
      </c>
      <c r="T1" s="8" t="s">
        <v>42</v>
      </c>
      <c r="U1" s="8" t="s">
        <v>43</v>
      </c>
      <c r="V1" s="8" t="s">
        <v>17</v>
      </c>
      <c r="W1" s="8" t="s">
        <v>18</v>
      </c>
      <c r="X1" s="2"/>
    </row>
    <row r="2" spans="1:24" ht="15" thickBot="1" x14ac:dyDescent="0.35">
      <c r="B2" s="60" t="s">
        <v>4</v>
      </c>
      <c r="C2" s="61"/>
      <c r="D2" s="60" t="s">
        <v>5</v>
      </c>
      <c r="E2" s="61"/>
      <c r="F2" s="32" t="s">
        <v>11</v>
      </c>
      <c r="G2" s="33" t="s">
        <v>12</v>
      </c>
      <c r="H2" s="6" t="s">
        <v>11</v>
      </c>
      <c r="I2" s="7" t="s">
        <v>12</v>
      </c>
      <c r="J2" s="35" t="s">
        <v>11</v>
      </c>
      <c r="K2" s="41" t="s">
        <v>12</v>
      </c>
      <c r="L2" s="6" t="s">
        <v>11</v>
      </c>
      <c r="M2" s="7" t="s">
        <v>12</v>
      </c>
      <c r="N2" s="45" t="s">
        <v>21</v>
      </c>
      <c r="O2" s="9" t="s">
        <v>21</v>
      </c>
      <c r="P2" s="27" t="s">
        <v>7</v>
      </c>
      <c r="Q2" s="27" t="s">
        <v>9</v>
      </c>
      <c r="R2" s="27"/>
      <c r="S2" s="27"/>
      <c r="T2" s="27"/>
      <c r="U2" s="27"/>
      <c r="V2" s="27"/>
      <c r="W2" s="27"/>
      <c r="X2" s="28"/>
    </row>
    <row r="3" spans="1:24" ht="14.4" customHeight="1" x14ac:dyDescent="0.3">
      <c r="A3" s="52" t="s">
        <v>23</v>
      </c>
      <c r="B3" s="50" t="s">
        <v>1</v>
      </c>
      <c r="C3" s="51">
        <v>11</v>
      </c>
      <c r="D3" s="19" t="s">
        <v>1</v>
      </c>
      <c r="E3" s="14">
        <v>11.2</v>
      </c>
      <c r="F3" s="31"/>
      <c r="G3" s="34"/>
      <c r="H3" s="36"/>
      <c r="I3" s="37"/>
      <c r="J3" s="12"/>
      <c r="K3" s="42"/>
      <c r="L3" s="36"/>
      <c r="M3" s="37"/>
      <c r="N3" s="12">
        <f>(343/E3)/2</f>
        <v>15.312500000000002</v>
      </c>
      <c r="O3" s="3">
        <f>M3-I3</f>
        <v>0</v>
      </c>
      <c r="P3" s="23">
        <v>343</v>
      </c>
      <c r="Q3" s="23"/>
      <c r="R3" s="1"/>
      <c r="S3" s="1"/>
      <c r="T3" s="1"/>
      <c r="U3" s="1"/>
      <c r="V3" s="23"/>
      <c r="W3" s="23"/>
      <c r="X3" s="4"/>
    </row>
    <row r="4" spans="1:24" x14ac:dyDescent="0.3">
      <c r="A4" s="53"/>
      <c r="B4" s="46"/>
      <c r="C4" s="47"/>
      <c r="D4" s="20" t="s">
        <v>2</v>
      </c>
      <c r="E4" s="16">
        <v>12.5</v>
      </c>
      <c r="F4" s="15"/>
      <c r="G4" s="30"/>
      <c r="H4" s="38"/>
      <c r="I4" s="5"/>
      <c r="J4" s="2"/>
      <c r="K4" s="43"/>
      <c r="L4" s="38"/>
      <c r="M4" s="5"/>
      <c r="N4" s="2">
        <f>(343/E4)/2</f>
        <v>13.72</v>
      </c>
      <c r="O4" s="1">
        <f>M4-I4</f>
        <v>0</v>
      </c>
      <c r="P4" s="1">
        <v>343</v>
      </c>
      <c r="Q4" s="1"/>
      <c r="R4" s="1" t="e">
        <f>J4/H4</f>
        <v>#DIV/0!</v>
      </c>
      <c r="S4" s="1" t="e">
        <f>ABS((R4-1)/(R4+1))</f>
        <v>#DIV/0!</v>
      </c>
      <c r="T4" s="1" t="e">
        <f>4/(R4+(1/R4)+2)</f>
        <v>#DIV/0!</v>
      </c>
      <c r="U4" s="1" t="e">
        <f>ABS(1-ABS(S4)^2)</f>
        <v>#DIV/0!</v>
      </c>
      <c r="V4" s="1"/>
      <c r="W4" s="1"/>
      <c r="X4" s="5"/>
    </row>
    <row r="5" spans="1:24" ht="15" thickBot="1" x14ac:dyDescent="0.35">
      <c r="A5" s="53"/>
      <c r="B5" s="46"/>
      <c r="C5" s="47"/>
      <c r="D5" s="21" t="s">
        <v>3</v>
      </c>
      <c r="E5" s="18">
        <v>14.1</v>
      </c>
      <c r="F5" s="15"/>
      <c r="G5" s="30"/>
      <c r="H5" s="38"/>
      <c r="I5" s="5"/>
      <c r="J5" s="2"/>
      <c r="K5" s="43"/>
      <c r="L5" s="38"/>
      <c r="M5" s="5"/>
      <c r="N5" s="2">
        <f>(343/E5)/2</f>
        <v>12.163120567375886</v>
      </c>
      <c r="O5" s="1">
        <f>M5-I5</f>
        <v>0</v>
      </c>
      <c r="P5" s="1">
        <v>343</v>
      </c>
      <c r="Q5" s="1"/>
      <c r="R5" s="1"/>
      <c r="S5" s="1"/>
      <c r="T5" s="1"/>
      <c r="U5" s="1"/>
      <c r="V5" s="1"/>
      <c r="W5" s="1"/>
      <c r="X5" s="5"/>
    </row>
    <row r="6" spans="1:24" x14ac:dyDescent="0.3">
      <c r="A6" s="53"/>
      <c r="B6" s="46" t="s">
        <v>2</v>
      </c>
      <c r="C6" s="47">
        <v>16</v>
      </c>
      <c r="D6" s="13" t="s">
        <v>1</v>
      </c>
      <c r="E6" s="14">
        <v>14.1</v>
      </c>
      <c r="F6" s="15"/>
      <c r="G6" s="30"/>
      <c r="H6" s="38"/>
      <c r="I6" s="5"/>
      <c r="J6" s="2"/>
      <c r="K6" s="43"/>
      <c r="L6" s="38"/>
      <c r="M6" s="5"/>
      <c r="N6" s="2">
        <f>(343/E6)/2</f>
        <v>12.163120567375886</v>
      </c>
      <c r="O6" s="1">
        <f>M6-I6</f>
        <v>0</v>
      </c>
      <c r="P6" s="1">
        <v>343</v>
      </c>
      <c r="Q6" s="1"/>
      <c r="R6" s="1"/>
      <c r="S6" s="1"/>
      <c r="T6" s="1"/>
      <c r="U6" s="1"/>
      <c r="V6" s="1"/>
      <c r="W6" s="1"/>
      <c r="X6" s="5"/>
    </row>
    <row r="7" spans="1:24" x14ac:dyDescent="0.3">
      <c r="A7" s="53"/>
      <c r="B7" s="46"/>
      <c r="C7" s="47"/>
      <c r="D7" s="15" t="s">
        <v>2</v>
      </c>
      <c r="E7" s="16">
        <v>16</v>
      </c>
      <c r="F7" s="15"/>
      <c r="G7" s="30"/>
      <c r="H7" s="38"/>
      <c r="I7" s="5"/>
      <c r="J7" s="2"/>
      <c r="K7" s="43"/>
      <c r="L7" s="38"/>
      <c r="M7" s="5"/>
      <c r="N7" s="2">
        <f>(343/E7)/2</f>
        <v>10.71875</v>
      </c>
      <c r="O7" s="1">
        <f>M7-I7</f>
        <v>0</v>
      </c>
      <c r="P7" s="1">
        <v>343</v>
      </c>
      <c r="Q7" s="1"/>
      <c r="R7" s="1" t="e">
        <f>J7/H7</f>
        <v>#DIV/0!</v>
      </c>
      <c r="S7" s="1" t="e">
        <f>ABS((R7-1)/(R7+1))</f>
        <v>#DIV/0!</v>
      </c>
      <c r="T7" s="1" t="e">
        <f t="shared" ref="T7:T70" si="0">4/(R7+(1/R7)+2)</f>
        <v>#DIV/0!</v>
      </c>
      <c r="U7" s="1" t="e">
        <f t="shared" ref="U7" si="1">ABS(1-ABS(S7)^2)</f>
        <v>#DIV/0!</v>
      </c>
      <c r="V7" s="1"/>
      <c r="W7" s="1"/>
      <c r="X7" s="5"/>
    </row>
    <row r="8" spans="1:24" ht="15" thickBot="1" x14ac:dyDescent="0.35">
      <c r="A8" s="53"/>
      <c r="B8" s="46"/>
      <c r="C8" s="47"/>
      <c r="D8" s="17" t="s">
        <v>3</v>
      </c>
      <c r="E8" s="18">
        <v>17.8</v>
      </c>
      <c r="F8" s="15"/>
      <c r="G8" s="30"/>
      <c r="H8" s="38"/>
      <c r="I8" s="5"/>
      <c r="J8" s="2"/>
      <c r="K8" s="43"/>
      <c r="L8" s="38"/>
      <c r="M8" s="5"/>
      <c r="N8" s="2">
        <f>(343/E8)/2</f>
        <v>9.6348314606741567</v>
      </c>
      <c r="O8" s="1">
        <f>M8-I8</f>
        <v>0</v>
      </c>
      <c r="P8" s="1">
        <v>343</v>
      </c>
      <c r="Q8" s="1"/>
      <c r="R8" s="1"/>
      <c r="S8" s="1"/>
      <c r="T8" s="1"/>
      <c r="U8" s="1"/>
      <c r="V8" s="1"/>
      <c r="W8" s="1"/>
      <c r="X8" s="5"/>
    </row>
    <row r="9" spans="1:24" x14ac:dyDescent="0.3">
      <c r="A9" s="53"/>
      <c r="B9" s="46" t="s">
        <v>3</v>
      </c>
      <c r="C9" s="47">
        <v>22</v>
      </c>
      <c r="D9" s="13" t="s">
        <v>1</v>
      </c>
      <c r="E9" s="14">
        <v>17.8</v>
      </c>
      <c r="F9" s="15"/>
      <c r="G9" s="30"/>
      <c r="H9" s="38"/>
      <c r="I9" s="5"/>
      <c r="J9" s="2"/>
      <c r="K9" s="43"/>
      <c r="L9" s="38"/>
      <c r="M9" s="5"/>
      <c r="N9" s="2">
        <f>(343/E9)/2</f>
        <v>9.6348314606741567</v>
      </c>
      <c r="O9" s="1">
        <f>M9-I9</f>
        <v>0</v>
      </c>
      <c r="P9" s="1">
        <v>343</v>
      </c>
      <c r="Q9" s="1"/>
      <c r="R9" s="1"/>
      <c r="S9" s="1"/>
      <c r="T9" s="1"/>
      <c r="U9" s="1"/>
      <c r="V9" s="1"/>
      <c r="W9" s="1"/>
      <c r="X9" s="5"/>
    </row>
    <row r="10" spans="1:24" x14ac:dyDescent="0.3">
      <c r="A10" s="53"/>
      <c r="B10" s="46"/>
      <c r="C10" s="47"/>
      <c r="D10" s="15" t="s">
        <v>2</v>
      </c>
      <c r="E10" s="16">
        <v>20</v>
      </c>
      <c r="F10" s="15"/>
      <c r="G10" s="30"/>
      <c r="H10" s="38"/>
      <c r="I10" s="5"/>
      <c r="J10" s="2"/>
      <c r="K10" s="43"/>
      <c r="L10" s="38"/>
      <c r="M10" s="5"/>
      <c r="N10" s="2">
        <f>(343/E10)/2</f>
        <v>8.5749999999999993</v>
      </c>
      <c r="O10" s="1">
        <f>M10-I10</f>
        <v>0</v>
      </c>
      <c r="P10" s="1">
        <v>343</v>
      </c>
      <c r="Q10" s="1"/>
      <c r="R10" s="1" t="e">
        <f>J10/H10</f>
        <v>#DIV/0!</v>
      </c>
      <c r="S10" s="1" t="e">
        <f>ABS((R10-1)/(R10+1))</f>
        <v>#DIV/0!</v>
      </c>
      <c r="T10" s="1" t="e">
        <f t="shared" ref="T10:T73" si="2">4/(R10+(1/R10)+2)</f>
        <v>#DIV/0!</v>
      </c>
      <c r="U10" s="1" t="e">
        <f t="shared" ref="U10" si="3">ABS(1-ABS(S10)^2)</f>
        <v>#DIV/0!</v>
      </c>
      <c r="V10" s="1"/>
      <c r="W10" s="1"/>
      <c r="X10" s="5"/>
    </row>
    <row r="11" spans="1:24" ht="15" thickBot="1" x14ac:dyDescent="0.35">
      <c r="A11" s="53"/>
      <c r="B11" s="48"/>
      <c r="C11" s="49"/>
      <c r="D11" s="17" t="s">
        <v>3</v>
      </c>
      <c r="E11" s="18">
        <v>22.4</v>
      </c>
      <c r="F11" s="15"/>
      <c r="G11" s="30"/>
      <c r="H11" s="38"/>
      <c r="I11" s="5"/>
      <c r="J11" s="2"/>
      <c r="K11" s="43"/>
      <c r="L11" s="38"/>
      <c r="M11" s="5"/>
      <c r="N11" s="2">
        <f>(343/E11)/2</f>
        <v>7.6562500000000009</v>
      </c>
      <c r="O11" s="1">
        <f>M11-I11</f>
        <v>0</v>
      </c>
      <c r="P11" s="1">
        <v>343</v>
      </c>
      <c r="Q11" s="1"/>
      <c r="R11" s="1"/>
      <c r="S11" s="1"/>
      <c r="T11" s="1"/>
      <c r="U11" s="1"/>
      <c r="V11" s="1"/>
      <c r="W11" s="1"/>
      <c r="X11" s="5"/>
    </row>
    <row r="12" spans="1:24" x14ac:dyDescent="0.3">
      <c r="A12" s="53"/>
      <c r="B12" s="50" t="s">
        <v>1</v>
      </c>
      <c r="C12" s="51">
        <v>22</v>
      </c>
      <c r="D12" s="19" t="s">
        <v>1</v>
      </c>
      <c r="E12" s="14">
        <v>22.4</v>
      </c>
      <c r="F12" s="15"/>
      <c r="G12" s="30"/>
      <c r="H12" s="38"/>
      <c r="I12" s="5"/>
      <c r="J12" s="2"/>
      <c r="K12" s="43"/>
      <c r="L12" s="38"/>
      <c r="M12" s="5"/>
      <c r="N12" s="2">
        <f>(343/E12)/2</f>
        <v>7.6562500000000009</v>
      </c>
      <c r="O12" s="1">
        <f>M12-I12</f>
        <v>0</v>
      </c>
      <c r="P12" s="1">
        <v>343</v>
      </c>
      <c r="Q12" s="1"/>
      <c r="R12" s="1"/>
      <c r="S12" s="1"/>
      <c r="T12" s="1"/>
      <c r="U12" s="1"/>
      <c r="V12" s="1"/>
      <c r="W12" s="1"/>
      <c r="X12" s="5"/>
    </row>
    <row r="13" spans="1:24" x14ac:dyDescent="0.3">
      <c r="A13" s="53"/>
      <c r="B13" s="46"/>
      <c r="C13" s="47"/>
      <c r="D13" s="20" t="s">
        <v>2</v>
      </c>
      <c r="E13" s="16">
        <v>25</v>
      </c>
      <c r="F13" s="15"/>
      <c r="G13" s="30"/>
      <c r="H13" s="38"/>
      <c r="I13" s="5"/>
      <c r="J13" s="2"/>
      <c r="K13" s="43"/>
      <c r="L13" s="38"/>
      <c r="M13" s="5"/>
      <c r="N13" s="2">
        <f>(343/E13)/2</f>
        <v>6.86</v>
      </c>
      <c r="O13" s="1">
        <f>M13-I13</f>
        <v>0</v>
      </c>
      <c r="P13" s="1">
        <v>343</v>
      </c>
      <c r="Q13" s="1"/>
      <c r="R13" s="1" t="e">
        <f>J13/H13</f>
        <v>#DIV/0!</v>
      </c>
      <c r="S13" s="1" t="e">
        <f>ABS((R13-1)/(R13+1))</f>
        <v>#DIV/0!</v>
      </c>
      <c r="T13" s="1" t="e">
        <f t="shared" ref="T13:T76" si="4">4/(R13+(1/R13)+2)</f>
        <v>#DIV/0!</v>
      </c>
      <c r="U13" s="1" t="e">
        <f t="shared" ref="U13" si="5">ABS(1-ABS(S13)^2)</f>
        <v>#DIV/0!</v>
      </c>
      <c r="V13" s="1"/>
      <c r="W13" s="1"/>
      <c r="X13" s="5"/>
    </row>
    <row r="14" spans="1:24" ht="15" thickBot="1" x14ac:dyDescent="0.35">
      <c r="A14" s="53"/>
      <c r="B14" s="46"/>
      <c r="C14" s="47"/>
      <c r="D14" s="21" t="s">
        <v>3</v>
      </c>
      <c r="E14" s="18">
        <v>28.2</v>
      </c>
      <c r="F14" s="15"/>
      <c r="G14" s="30"/>
      <c r="H14" s="38"/>
      <c r="I14" s="5"/>
      <c r="J14" s="2"/>
      <c r="K14" s="43"/>
      <c r="L14" s="38"/>
      <c r="M14" s="5"/>
      <c r="N14" s="2">
        <f>(343/E14)/2</f>
        <v>6.081560283687943</v>
      </c>
      <c r="O14" s="1">
        <f>M14-I14</f>
        <v>0</v>
      </c>
      <c r="P14" s="1">
        <v>343</v>
      </c>
      <c r="Q14" s="1"/>
      <c r="R14" s="1"/>
      <c r="S14" s="1"/>
      <c r="T14" s="1"/>
      <c r="U14" s="1"/>
      <c r="V14" s="1"/>
      <c r="W14" s="1"/>
      <c r="X14" s="5"/>
    </row>
    <row r="15" spans="1:24" x14ac:dyDescent="0.3">
      <c r="A15" s="53"/>
      <c r="B15" s="46" t="s">
        <v>2</v>
      </c>
      <c r="C15" s="47">
        <v>31.5</v>
      </c>
      <c r="D15" s="19" t="s">
        <v>1</v>
      </c>
      <c r="E15" s="14">
        <v>28.2</v>
      </c>
      <c r="F15" s="15"/>
      <c r="G15" s="30"/>
      <c r="H15" s="38"/>
      <c r="I15" s="5"/>
      <c r="J15" s="2"/>
      <c r="K15" s="43"/>
      <c r="L15" s="38"/>
      <c r="M15" s="5"/>
      <c r="N15" s="2">
        <f>(343/E15)/2</f>
        <v>6.081560283687943</v>
      </c>
      <c r="O15" s="1">
        <f>M15-I15</f>
        <v>0</v>
      </c>
      <c r="P15" s="1">
        <v>343</v>
      </c>
      <c r="Q15" s="1"/>
      <c r="R15" s="1"/>
      <c r="S15" s="1"/>
      <c r="T15" s="1"/>
      <c r="U15" s="1"/>
      <c r="V15" s="1"/>
      <c r="W15" s="1"/>
      <c r="X15" s="5"/>
    </row>
    <row r="16" spans="1:24" x14ac:dyDescent="0.3">
      <c r="A16" s="53"/>
      <c r="B16" s="46"/>
      <c r="C16" s="47"/>
      <c r="D16" s="20" t="s">
        <v>2</v>
      </c>
      <c r="E16" s="16">
        <v>31.5</v>
      </c>
      <c r="F16" s="15"/>
      <c r="G16" s="30"/>
      <c r="H16" s="38"/>
      <c r="I16" s="5"/>
      <c r="J16" s="2"/>
      <c r="K16" s="43"/>
      <c r="L16" s="38"/>
      <c r="M16" s="5"/>
      <c r="N16" s="2">
        <f>(343/E16)/2</f>
        <v>5.4444444444444446</v>
      </c>
      <c r="O16" s="1">
        <f>M16-I16</f>
        <v>0</v>
      </c>
      <c r="P16" s="1">
        <v>343</v>
      </c>
      <c r="Q16" s="1"/>
      <c r="R16" s="1" t="e">
        <f>J16/H16</f>
        <v>#DIV/0!</v>
      </c>
      <c r="S16" s="1" t="e">
        <f t="shared" ref="S16" si="6">ABS((R16-1)/(R16+1))</f>
        <v>#DIV/0!</v>
      </c>
      <c r="T16" s="1" t="e">
        <f t="shared" ref="T16:T79" si="7">4/(R16+(1/R16)+2)</f>
        <v>#DIV/0!</v>
      </c>
      <c r="U16" s="1" t="e">
        <f t="shared" ref="U16" si="8">ABS(1-ABS(S16)^2)</f>
        <v>#DIV/0!</v>
      </c>
      <c r="V16" s="1"/>
      <c r="W16" s="1"/>
      <c r="X16" s="5"/>
    </row>
    <row r="17" spans="1:24" ht="15" thickBot="1" x14ac:dyDescent="0.35">
      <c r="A17" s="53"/>
      <c r="B17" s="46"/>
      <c r="C17" s="47"/>
      <c r="D17" s="21" t="s">
        <v>3</v>
      </c>
      <c r="E17" s="18">
        <v>35.5</v>
      </c>
      <c r="F17" s="15"/>
      <c r="G17" s="30"/>
      <c r="H17" s="38"/>
      <c r="I17" s="5"/>
      <c r="J17" s="2"/>
      <c r="K17" s="43"/>
      <c r="L17" s="38"/>
      <c r="M17" s="5"/>
      <c r="N17" s="2">
        <f>(343/E17)/2</f>
        <v>4.830985915492958</v>
      </c>
      <c r="O17" s="1">
        <f>M17-I17</f>
        <v>0</v>
      </c>
      <c r="P17" s="1">
        <v>343</v>
      </c>
      <c r="Q17" s="1"/>
      <c r="R17" s="1"/>
      <c r="S17" s="1"/>
      <c r="T17" s="1"/>
      <c r="U17" s="1"/>
      <c r="V17" s="1"/>
      <c r="W17" s="1"/>
      <c r="X17" s="5"/>
    </row>
    <row r="18" spans="1:24" x14ac:dyDescent="0.3">
      <c r="A18" s="53"/>
      <c r="B18" s="46" t="s">
        <v>3</v>
      </c>
      <c r="C18" s="47">
        <v>44</v>
      </c>
      <c r="D18" s="19" t="s">
        <v>1</v>
      </c>
      <c r="E18" s="14">
        <v>35.5</v>
      </c>
      <c r="F18" s="15"/>
      <c r="G18" s="30"/>
      <c r="H18" s="38"/>
      <c r="I18" s="5"/>
      <c r="J18" s="2"/>
      <c r="K18" s="43"/>
      <c r="L18" s="38"/>
      <c r="M18" s="5"/>
      <c r="N18" s="2">
        <f>(343/E18)/2</f>
        <v>4.830985915492958</v>
      </c>
      <c r="O18" s="1">
        <f>M18-I18</f>
        <v>0</v>
      </c>
      <c r="P18" s="1">
        <v>343</v>
      </c>
      <c r="Q18" s="1"/>
      <c r="R18" s="1"/>
      <c r="S18" s="1"/>
      <c r="T18" s="1"/>
      <c r="U18" s="1"/>
      <c r="V18" s="1"/>
      <c r="W18" s="1"/>
      <c r="X18" s="5"/>
    </row>
    <row r="19" spans="1:24" x14ac:dyDescent="0.3">
      <c r="A19" s="53"/>
      <c r="B19" s="46"/>
      <c r="C19" s="47"/>
      <c r="D19" s="20" t="s">
        <v>2</v>
      </c>
      <c r="E19" s="16">
        <v>40</v>
      </c>
      <c r="F19" s="15"/>
      <c r="G19" s="30"/>
      <c r="H19" s="38"/>
      <c r="I19" s="5"/>
      <c r="J19" s="2"/>
      <c r="K19" s="43"/>
      <c r="L19" s="38"/>
      <c r="M19" s="5"/>
      <c r="N19" s="2">
        <f>(343/E19)/2</f>
        <v>4.2874999999999996</v>
      </c>
      <c r="O19" s="1">
        <f>M19-I19</f>
        <v>0</v>
      </c>
      <c r="P19" s="1">
        <v>343</v>
      </c>
      <c r="Q19" s="1"/>
      <c r="R19" s="1" t="e">
        <f>J19/H19</f>
        <v>#DIV/0!</v>
      </c>
      <c r="S19" s="1" t="e">
        <f t="shared" ref="S19" si="9">ABS((R19-1)/(R19+1))</f>
        <v>#DIV/0!</v>
      </c>
      <c r="T19" s="1" t="e">
        <f t="shared" ref="T19:T82" si="10">4/(R19+(1/R19)+2)</f>
        <v>#DIV/0!</v>
      </c>
      <c r="U19" s="1" t="e">
        <f t="shared" ref="U19" si="11">ABS(1-ABS(S19)^2)</f>
        <v>#DIV/0!</v>
      </c>
      <c r="V19" s="1"/>
      <c r="W19" s="1"/>
      <c r="X19" s="5"/>
    </row>
    <row r="20" spans="1:24" ht="15" thickBot="1" x14ac:dyDescent="0.35">
      <c r="A20" s="53"/>
      <c r="B20" s="48"/>
      <c r="C20" s="49"/>
      <c r="D20" s="21" t="s">
        <v>3</v>
      </c>
      <c r="E20" s="18">
        <v>44.7</v>
      </c>
      <c r="F20" s="15"/>
      <c r="G20" s="30"/>
      <c r="H20" s="38"/>
      <c r="I20" s="5"/>
      <c r="J20" s="2"/>
      <c r="K20" s="43"/>
      <c r="L20" s="38"/>
      <c r="M20" s="5"/>
      <c r="N20" s="2">
        <f>(343/E20)/2</f>
        <v>3.8366890380313197</v>
      </c>
      <c r="O20" s="1">
        <f>M20-I20</f>
        <v>0</v>
      </c>
      <c r="P20" s="1">
        <v>343</v>
      </c>
      <c r="Q20" s="1"/>
      <c r="R20" s="1"/>
      <c r="S20" s="1"/>
      <c r="T20" s="1"/>
      <c r="U20" s="1"/>
      <c r="V20" s="1"/>
      <c r="W20" s="1"/>
      <c r="X20" s="5"/>
    </row>
    <row r="21" spans="1:24" x14ac:dyDescent="0.3">
      <c r="A21" s="53"/>
      <c r="B21" s="50" t="s">
        <v>1</v>
      </c>
      <c r="C21" s="51">
        <v>44</v>
      </c>
      <c r="D21" s="19" t="s">
        <v>1</v>
      </c>
      <c r="E21" s="14">
        <v>44.7</v>
      </c>
      <c r="F21" s="15"/>
      <c r="G21" s="30"/>
      <c r="H21" s="38"/>
      <c r="I21" s="5"/>
      <c r="J21" s="2"/>
      <c r="K21" s="43"/>
      <c r="L21" s="38"/>
      <c r="M21" s="5"/>
      <c r="N21" s="2">
        <f>(343/E21)/2</f>
        <v>3.8366890380313197</v>
      </c>
      <c r="O21" s="1">
        <f>M21-I21</f>
        <v>0</v>
      </c>
      <c r="P21" s="1">
        <v>343</v>
      </c>
      <c r="Q21" s="1"/>
      <c r="R21" s="1"/>
      <c r="S21" s="1"/>
      <c r="T21" s="1"/>
      <c r="U21" s="1"/>
      <c r="V21" s="1"/>
      <c r="W21" s="1"/>
      <c r="X21" s="5"/>
    </row>
    <row r="22" spans="1:24" x14ac:dyDescent="0.3">
      <c r="A22" s="53"/>
      <c r="B22" s="46"/>
      <c r="C22" s="47"/>
      <c r="D22" s="20" t="s">
        <v>2</v>
      </c>
      <c r="E22" s="16">
        <v>50</v>
      </c>
      <c r="F22" s="15"/>
      <c r="G22" s="30"/>
      <c r="H22" s="38"/>
      <c r="I22" s="5"/>
      <c r="J22" s="2"/>
      <c r="K22" s="43"/>
      <c r="L22" s="38"/>
      <c r="M22" s="5"/>
      <c r="N22" s="2">
        <f>(343/E22)/2</f>
        <v>3.43</v>
      </c>
      <c r="O22" s="1">
        <f>M22-I22</f>
        <v>0</v>
      </c>
      <c r="P22" s="1">
        <v>343</v>
      </c>
      <c r="Q22" s="1"/>
      <c r="R22" s="1" t="e">
        <f>J22/H22</f>
        <v>#DIV/0!</v>
      </c>
      <c r="S22" s="1" t="e">
        <f t="shared" ref="S22" si="12">ABS((R22-1)/(R22+1))</f>
        <v>#DIV/0!</v>
      </c>
      <c r="T22" s="1" t="e">
        <f t="shared" ref="T22:T85" si="13">4/(R22+(1/R22)+2)</f>
        <v>#DIV/0!</v>
      </c>
      <c r="U22" s="1" t="e">
        <f t="shared" ref="U22" si="14">ABS(1-ABS(S22)^2)</f>
        <v>#DIV/0!</v>
      </c>
      <c r="V22" s="1"/>
      <c r="W22" s="1"/>
      <c r="X22" s="5"/>
    </row>
    <row r="23" spans="1:24" ht="15" thickBot="1" x14ac:dyDescent="0.35">
      <c r="A23" s="53"/>
      <c r="B23" s="46"/>
      <c r="C23" s="47"/>
      <c r="D23" s="21" t="s">
        <v>3</v>
      </c>
      <c r="E23" s="18">
        <v>56.2</v>
      </c>
      <c r="F23" s="15"/>
      <c r="G23" s="30"/>
      <c r="H23" s="38"/>
      <c r="I23" s="5"/>
      <c r="J23" s="2"/>
      <c r="K23" s="43"/>
      <c r="L23" s="38"/>
      <c r="M23" s="5"/>
      <c r="N23" s="2">
        <f>(343/E23)/2</f>
        <v>3.0516014234875444</v>
      </c>
      <c r="O23" s="1">
        <f>M23-I23</f>
        <v>0</v>
      </c>
      <c r="P23" s="1">
        <v>343</v>
      </c>
      <c r="Q23" s="1"/>
      <c r="R23" s="1"/>
      <c r="S23" s="1"/>
      <c r="T23" s="1"/>
      <c r="U23" s="1"/>
      <c r="V23" s="1"/>
      <c r="W23" s="1"/>
      <c r="X23" s="5"/>
    </row>
    <row r="24" spans="1:24" x14ac:dyDescent="0.3">
      <c r="A24" s="53"/>
      <c r="B24" s="46" t="s">
        <v>2</v>
      </c>
      <c r="C24" s="47">
        <v>63</v>
      </c>
      <c r="D24" s="19" t="s">
        <v>1</v>
      </c>
      <c r="E24" s="14">
        <v>56.2</v>
      </c>
      <c r="F24" s="15"/>
      <c r="G24" s="30"/>
      <c r="H24" s="38"/>
      <c r="I24" s="5"/>
      <c r="J24" s="2"/>
      <c r="K24" s="43"/>
      <c r="L24" s="38"/>
      <c r="M24" s="5"/>
      <c r="N24" s="2">
        <f>(343/E24)/2</f>
        <v>3.0516014234875444</v>
      </c>
      <c r="O24" s="1">
        <f>M24-I24</f>
        <v>0</v>
      </c>
      <c r="P24" s="1">
        <v>343</v>
      </c>
      <c r="Q24" s="1"/>
      <c r="R24" s="1"/>
      <c r="S24" s="1"/>
      <c r="T24" s="1"/>
      <c r="U24" s="1"/>
      <c r="V24" s="1"/>
      <c r="W24" s="1"/>
      <c r="X24" s="5"/>
    </row>
    <row r="25" spans="1:24" x14ac:dyDescent="0.3">
      <c r="A25" s="53"/>
      <c r="B25" s="46"/>
      <c r="C25" s="47"/>
      <c r="D25" s="20" t="s">
        <v>2</v>
      </c>
      <c r="E25" s="16">
        <v>63</v>
      </c>
      <c r="F25" s="15"/>
      <c r="G25" s="30"/>
      <c r="H25" s="38"/>
      <c r="I25" s="5"/>
      <c r="J25" s="2"/>
      <c r="K25" s="43"/>
      <c r="L25" s="38"/>
      <c r="M25" s="5"/>
      <c r="N25" s="2">
        <f>(343/E25)/2</f>
        <v>2.7222222222222223</v>
      </c>
      <c r="O25" s="1">
        <f>M25-I25</f>
        <v>0</v>
      </c>
      <c r="P25" s="1">
        <v>343</v>
      </c>
      <c r="Q25" s="1"/>
      <c r="R25" s="1" t="e">
        <f>J25/H25</f>
        <v>#DIV/0!</v>
      </c>
      <c r="S25" s="1" t="e">
        <f t="shared" ref="S25" si="15">ABS((R25-1)/(R25+1))</f>
        <v>#DIV/0!</v>
      </c>
      <c r="T25" s="1" t="e">
        <f t="shared" ref="T25:T88" si="16">4/(R25+(1/R25)+2)</f>
        <v>#DIV/0!</v>
      </c>
      <c r="U25" s="1" t="e">
        <f t="shared" ref="U25" si="17">ABS(1-ABS(S25)^2)</f>
        <v>#DIV/0!</v>
      </c>
      <c r="V25" s="1"/>
      <c r="W25" s="1"/>
      <c r="X25" s="5"/>
    </row>
    <row r="26" spans="1:24" ht="15" thickBot="1" x14ac:dyDescent="0.35">
      <c r="A26" s="53"/>
      <c r="B26" s="46"/>
      <c r="C26" s="47"/>
      <c r="D26" s="21" t="s">
        <v>3</v>
      </c>
      <c r="E26" s="18">
        <v>70.8</v>
      </c>
      <c r="F26" s="15"/>
      <c r="G26" s="30"/>
      <c r="H26" s="38"/>
      <c r="I26" s="5"/>
      <c r="J26" s="2"/>
      <c r="K26" s="43"/>
      <c r="L26" s="38"/>
      <c r="M26" s="5"/>
      <c r="N26" s="2">
        <f>(343/E26)/2</f>
        <v>2.4223163841807911</v>
      </c>
      <c r="O26" s="1">
        <f>M26-I26</f>
        <v>0</v>
      </c>
      <c r="P26" s="1">
        <v>343</v>
      </c>
      <c r="Q26" s="1"/>
      <c r="R26" s="1"/>
      <c r="S26" s="1"/>
      <c r="T26" s="1"/>
      <c r="U26" s="1"/>
      <c r="V26" s="1"/>
      <c r="W26" s="1"/>
      <c r="X26" s="5"/>
    </row>
    <row r="27" spans="1:24" x14ac:dyDescent="0.3">
      <c r="A27" s="53"/>
      <c r="B27" s="46" t="s">
        <v>3</v>
      </c>
      <c r="C27" s="47">
        <v>88</v>
      </c>
      <c r="D27" s="19" t="s">
        <v>1</v>
      </c>
      <c r="E27" s="14">
        <v>70.8</v>
      </c>
      <c r="F27" s="15"/>
      <c r="G27" s="30"/>
      <c r="H27" s="38"/>
      <c r="I27" s="5"/>
      <c r="J27" s="2"/>
      <c r="K27" s="43"/>
      <c r="L27" s="38"/>
      <c r="M27" s="5"/>
      <c r="N27" s="2">
        <f>(343/E27)/2</f>
        <v>2.4223163841807911</v>
      </c>
      <c r="O27" s="1">
        <f>M27-I27</f>
        <v>0</v>
      </c>
      <c r="P27" s="1">
        <v>343</v>
      </c>
      <c r="Q27" s="1"/>
      <c r="R27" s="1"/>
      <c r="S27" s="1"/>
      <c r="T27" s="1"/>
      <c r="U27" s="1"/>
      <c r="V27" s="1"/>
      <c r="W27" s="1"/>
      <c r="X27" s="5"/>
    </row>
    <row r="28" spans="1:24" x14ac:dyDescent="0.3">
      <c r="A28" s="53"/>
      <c r="B28" s="46"/>
      <c r="C28" s="47"/>
      <c r="D28" s="20" t="s">
        <v>2</v>
      </c>
      <c r="E28" s="16">
        <v>80</v>
      </c>
      <c r="F28" s="15"/>
      <c r="G28" s="30"/>
      <c r="H28" s="38"/>
      <c r="I28" s="5"/>
      <c r="J28" s="2"/>
      <c r="K28" s="43"/>
      <c r="L28" s="38"/>
      <c r="M28" s="5"/>
      <c r="N28" s="2">
        <f>(343/E28)/2</f>
        <v>2.1437499999999998</v>
      </c>
      <c r="O28" s="1">
        <f>M28-I28</f>
        <v>0</v>
      </c>
      <c r="P28" s="1">
        <v>343</v>
      </c>
      <c r="Q28" s="1"/>
      <c r="R28" s="1" t="e">
        <f>J28/H28</f>
        <v>#DIV/0!</v>
      </c>
      <c r="S28" s="1" t="e">
        <f t="shared" ref="S28" si="18">ABS((R28-1)/(R28+1))</f>
        <v>#DIV/0!</v>
      </c>
      <c r="T28" s="1" t="e">
        <f t="shared" ref="T28:T91" si="19">4/(R28+(1/R28)+2)</f>
        <v>#DIV/0!</v>
      </c>
      <c r="U28" s="1" t="e">
        <f t="shared" ref="U28" si="20">ABS(1-ABS(S28)^2)</f>
        <v>#DIV/0!</v>
      </c>
      <c r="V28" s="1"/>
      <c r="W28" s="1"/>
      <c r="X28" s="5"/>
    </row>
    <row r="29" spans="1:24" ht="15" thickBot="1" x14ac:dyDescent="0.35">
      <c r="A29" s="53"/>
      <c r="B29" s="48"/>
      <c r="C29" s="49"/>
      <c r="D29" s="21" t="s">
        <v>3</v>
      </c>
      <c r="E29" s="18">
        <v>89.1</v>
      </c>
      <c r="F29" s="15"/>
      <c r="G29" s="30"/>
      <c r="H29" s="38"/>
      <c r="I29" s="5"/>
      <c r="J29" s="2"/>
      <c r="K29" s="43"/>
      <c r="L29" s="38"/>
      <c r="M29" s="5"/>
      <c r="N29" s="2">
        <f>(343/E29)/2</f>
        <v>1.9248035914702584</v>
      </c>
      <c r="O29" s="1">
        <f>M29-I29</f>
        <v>0</v>
      </c>
      <c r="P29" s="1">
        <v>343</v>
      </c>
      <c r="Q29" s="1"/>
      <c r="R29" s="1"/>
      <c r="S29" s="1"/>
      <c r="T29" s="1"/>
      <c r="U29" s="1"/>
      <c r="V29" s="1"/>
      <c r="W29" s="1"/>
      <c r="X29" s="5"/>
    </row>
    <row r="30" spans="1:24" x14ac:dyDescent="0.3">
      <c r="A30" s="53"/>
      <c r="B30" s="50" t="s">
        <v>1</v>
      </c>
      <c r="C30" s="51">
        <v>88</v>
      </c>
      <c r="D30" s="19" t="s">
        <v>1</v>
      </c>
      <c r="E30" s="14">
        <v>89.1</v>
      </c>
      <c r="F30" s="15"/>
      <c r="G30" s="30"/>
      <c r="H30" s="38"/>
      <c r="I30" s="5"/>
      <c r="J30" s="2"/>
      <c r="K30" s="43"/>
      <c r="L30" s="38"/>
      <c r="M30" s="5"/>
      <c r="N30" s="2">
        <f>(343/E30)/2</f>
        <v>1.9248035914702584</v>
      </c>
      <c r="O30" s="1">
        <f>M30-I30</f>
        <v>0</v>
      </c>
      <c r="P30" s="1">
        <v>343</v>
      </c>
      <c r="Q30" s="1"/>
      <c r="R30" s="1"/>
      <c r="S30" s="1"/>
      <c r="T30" s="1"/>
      <c r="U30" s="1"/>
      <c r="V30" s="1"/>
      <c r="W30" s="1"/>
      <c r="X30" s="5"/>
    </row>
    <row r="31" spans="1:24" x14ac:dyDescent="0.3">
      <c r="A31" s="53"/>
      <c r="B31" s="46"/>
      <c r="C31" s="47"/>
      <c r="D31" s="20" t="s">
        <v>2</v>
      </c>
      <c r="E31" s="16">
        <v>100</v>
      </c>
      <c r="F31" s="15">
        <v>1</v>
      </c>
      <c r="G31" s="30">
        <v>176</v>
      </c>
      <c r="H31" s="38"/>
      <c r="I31" s="5"/>
      <c r="J31" s="2"/>
      <c r="K31" s="43"/>
      <c r="L31" s="38"/>
      <c r="M31" s="5"/>
      <c r="N31" s="2">
        <f>(343/E31)/2</f>
        <v>1.7150000000000001</v>
      </c>
      <c r="O31" s="1">
        <f>M31-I31</f>
        <v>0</v>
      </c>
      <c r="P31" s="1">
        <v>343</v>
      </c>
      <c r="Q31" s="1"/>
      <c r="R31" s="1" t="e">
        <f>J31/H31</f>
        <v>#DIV/0!</v>
      </c>
      <c r="S31" s="1" t="e">
        <f t="shared" ref="S31" si="21">ABS((R31-1)/(R31+1))</f>
        <v>#DIV/0!</v>
      </c>
      <c r="T31" s="1" t="e">
        <f t="shared" ref="T31:T94" si="22">4/(R31+(1/R31)+2)</f>
        <v>#DIV/0!</v>
      </c>
      <c r="U31" s="1" t="e">
        <f t="shared" ref="U31" si="23">ABS(1-ABS(S31)^2)</f>
        <v>#DIV/0!</v>
      </c>
      <c r="V31" s="1"/>
      <c r="W31" s="1"/>
      <c r="X31" s="5"/>
    </row>
    <row r="32" spans="1:24" ht="15" thickBot="1" x14ac:dyDescent="0.35">
      <c r="A32" s="53"/>
      <c r="B32" s="46"/>
      <c r="C32" s="47"/>
      <c r="D32" s="21" t="s">
        <v>3</v>
      </c>
      <c r="E32" s="18">
        <v>112</v>
      </c>
      <c r="F32" s="15"/>
      <c r="G32" s="30"/>
      <c r="H32" s="38"/>
      <c r="I32" s="5"/>
      <c r="J32" s="2"/>
      <c r="K32" s="43"/>
      <c r="L32" s="38"/>
      <c r="M32" s="5"/>
      <c r="N32" s="2">
        <f>(343/E32)/2</f>
        <v>1.53125</v>
      </c>
      <c r="O32" s="1">
        <f>M32-I32</f>
        <v>0</v>
      </c>
      <c r="P32" s="1">
        <v>343</v>
      </c>
      <c r="Q32" s="1"/>
      <c r="R32" s="1"/>
      <c r="S32" s="1"/>
      <c r="T32" s="1"/>
      <c r="U32" s="1"/>
      <c r="V32" s="1"/>
      <c r="W32" s="1"/>
      <c r="X32" s="5"/>
    </row>
    <row r="33" spans="1:24" x14ac:dyDescent="0.3">
      <c r="A33" s="53"/>
      <c r="B33" s="46" t="s">
        <v>2</v>
      </c>
      <c r="C33" s="47">
        <v>125</v>
      </c>
      <c r="D33" s="19" t="s">
        <v>1</v>
      </c>
      <c r="E33" s="14">
        <v>112</v>
      </c>
      <c r="F33" s="15" t="s">
        <v>34</v>
      </c>
      <c r="G33" s="30"/>
      <c r="H33" s="38"/>
      <c r="I33" s="5"/>
      <c r="J33" s="2"/>
      <c r="K33" s="43"/>
      <c r="L33" s="38"/>
      <c r="M33" s="5"/>
      <c r="N33" s="2">
        <f>(343/E33)/2</f>
        <v>1.53125</v>
      </c>
      <c r="O33" s="1">
        <f>M33-I33</f>
        <v>0</v>
      </c>
      <c r="P33" s="1">
        <v>343</v>
      </c>
      <c r="Q33" s="1"/>
      <c r="R33" s="1"/>
      <c r="S33" s="1"/>
      <c r="T33" s="1"/>
      <c r="U33" s="1"/>
      <c r="V33" s="1"/>
      <c r="W33" s="1"/>
      <c r="X33" s="5"/>
    </row>
    <row r="34" spans="1:24" x14ac:dyDescent="0.3">
      <c r="A34" s="53"/>
      <c r="B34" s="46"/>
      <c r="C34" s="47"/>
      <c r="D34" s="20" t="s">
        <v>2</v>
      </c>
      <c r="E34" s="16">
        <v>125</v>
      </c>
      <c r="F34" s="15">
        <v>1</v>
      </c>
      <c r="G34" s="30">
        <v>176</v>
      </c>
      <c r="H34" s="38">
        <v>-17</v>
      </c>
      <c r="I34" s="5">
        <v>888</v>
      </c>
      <c r="J34" s="2"/>
      <c r="K34" s="43"/>
      <c r="L34" s="38"/>
      <c r="M34" s="5"/>
      <c r="N34" s="2">
        <f>(343/E34)/2</f>
        <v>1.3720000000000001</v>
      </c>
      <c r="O34" s="1">
        <f>M34-I34</f>
        <v>-888</v>
      </c>
      <c r="P34" s="1">
        <v>343</v>
      </c>
      <c r="Q34" s="1"/>
      <c r="R34" s="1">
        <f>F34/H34</f>
        <v>-5.8823529411764705E-2</v>
      </c>
      <c r="S34" s="1">
        <f t="shared" ref="S34" si="24">ABS((R34-1)/(R34+1))</f>
        <v>1.125</v>
      </c>
      <c r="T34" s="1">
        <f t="shared" ref="T34:T97" si="25">4/(R34+(1/R34)+2)</f>
        <v>-0.265625</v>
      </c>
      <c r="U34" s="1">
        <f t="shared" ref="U34" si="26">ABS(1-ABS(S34)^2)</f>
        <v>0.265625</v>
      </c>
      <c r="V34" s="1"/>
      <c r="W34" s="1"/>
      <c r="X34" s="5"/>
    </row>
    <row r="35" spans="1:24" ht="15" thickBot="1" x14ac:dyDescent="0.35">
      <c r="A35" s="53"/>
      <c r="B35" s="46"/>
      <c r="C35" s="47"/>
      <c r="D35" s="21" t="s">
        <v>3</v>
      </c>
      <c r="E35" s="18">
        <v>141</v>
      </c>
      <c r="F35" s="15"/>
      <c r="G35" s="30"/>
      <c r="H35" s="38"/>
      <c r="I35" s="5"/>
      <c r="J35" s="2"/>
      <c r="K35" s="43"/>
      <c r="L35" s="38"/>
      <c r="M35" s="5"/>
      <c r="N35" s="2">
        <f>(343/E35)/2</f>
        <v>1.2163120567375887</v>
      </c>
      <c r="O35" s="1">
        <f>M35-I35</f>
        <v>0</v>
      </c>
      <c r="P35" s="1">
        <v>343</v>
      </c>
      <c r="Q35" s="1"/>
      <c r="R35" s="1"/>
      <c r="S35" s="1"/>
      <c r="T35" s="1"/>
      <c r="U35" s="1"/>
      <c r="V35" s="1"/>
      <c r="W35" s="1"/>
      <c r="X35" s="5"/>
    </row>
    <row r="36" spans="1:24" x14ac:dyDescent="0.3">
      <c r="A36" s="53"/>
      <c r="B36" s="46" t="s">
        <v>3</v>
      </c>
      <c r="C36" s="47">
        <v>177</v>
      </c>
      <c r="D36" s="19" t="s">
        <v>1</v>
      </c>
      <c r="E36" s="14">
        <v>141</v>
      </c>
      <c r="F36" s="15" t="s">
        <v>34</v>
      </c>
      <c r="G36" s="30"/>
      <c r="H36" s="38"/>
      <c r="I36" s="5"/>
      <c r="J36" s="2"/>
      <c r="K36" s="43"/>
      <c r="L36" s="38"/>
      <c r="M36" s="5"/>
      <c r="N36" s="2">
        <f>(343/E36)/2</f>
        <v>1.2163120567375887</v>
      </c>
      <c r="O36" s="1">
        <f>M36-I36</f>
        <v>0</v>
      </c>
      <c r="P36" s="1">
        <v>343</v>
      </c>
      <c r="Q36" s="1"/>
      <c r="R36" s="1"/>
      <c r="S36" s="1"/>
      <c r="T36" s="1"/>
      <c r="U36" s="1"/>
      <c r="V36" s="1"/>
      <c r="W36" s="1"/>
      <c r="X36" s="5"/>
    </row>
    <row r="37" spans="1:24" x14ac:dyDescent="0.3">
      <c r="A37" s="53"/>
      <c r="B37" s="46"/>
      <c r="C37" s="47"/>
      <c r="D37" s="20" t="s">
        <v>2</v>
      </c>
      <c r="E37" s="16">
        <v>160</v>
      </c>
      <c r="F37" s="15">
        <v>1</v>
      </c>
      <c r="G37" s="30">
        <v>176</v>
      </c>
      <c r="H37" s="38">
        <v>-20</v>
      </c>
      <c r="I37" s="5">
        <v>730</v>
      </c>
      <c r="J37" s="2"/>
      <c r="K37" s="43"/>
      <c r="L37" s="38"/>
      <c r="M37" s="5"/>
      <c r="N37" s="2">
        <f>(343/E37)/2</f>
        <v>1.0718749999999999</v>
      </c>
      <c r="O37" s="1">
        <f>M37-I37</f>
        <v>-730</v>
      </c>
      <c r="P37" s="1">
        <v>343</v>
      </c>
      <c r="Q37" s="1"/>
      <c r="R37" s="1">
        <f>F37/H37</f>
        <v>-0.05</v>
      </c>
      <c r="S37" s="1">
        <f t="shared" ref="S37" si="27">ABS((R37-1)/(R37+1))</f>
        <v>1.1052631578947369</v>
      </c>
      <c r="T37" s="1">
        <f t="shared" ref="T37:T100" si="28">4/(R37+(1/R37)+2)</f>
        <v>-0.22160664819944598</v>
      </c>
      <c r="U37" s="1">
        <f t="shared" ref="U37" si="29">ABS(1-ABS(S37)^2)</f>
        <v>0.22160664819944631</v>
      </c>
      <c r="V37" s="1"/>
      <c r="W37" s="1"/>
      <c r="X37" s="5"/>
    </row>
    <row r="38" spans="1:24" ht="15" thickBot="1" x14ac:dyDescent="0.35">
      <c r="A38" s="53"/>
      <c r="B38" s="48"/>
      <c r="C38" s="49"/>
      <c r="D38" s="21" t="s">
        <v>3</v>
      </c>
      <c r="E38" s="18">
        <v>178</v>
      </c>
      <c r="F38" s="15"/>
      <c r="G38" s="30"/>
      <c r="H38" s="38"/>
      <c r="I38" s="5"/>
      <c r="J38" s="2"/>
      <c r="K38" s="43"/>
      <c r="L38" s="38"/>
      <c r="M38" s="5"/>
      <c r="N38" s="2">
        <f>(343/E38)/2</f>
        <v>0.9634831460674157</v>
      </c>
      <c r="O38" s="1">
        <f>M38-I38</f>
        <v>0</v>
      </c>
      <c r="P38" s="1">
        <v>343</v>
      </c>
      <c r="Q38" s="1"/>
      <c r="R38" s="1"/>
      <c r="S38" s="1"/>
      <c r="T38" s="1"/>
      <c r="U38" s="1"/>
      <c r="V38" s="1"/>
      <c r="W38" s="1"/>
      <c r="X38" s="5"/>
    </row>
    <row r="39" spans="1:24" x14ac:dyDescent="0.3">
      <c r="A39" s="53"/>
      <c r="B39" s="50" t="s">
        <v>1</v>
      </c>
      <c r="C39" s="51">
        <v>177</v>
      </c>
      <c r="D39" s="19" t="s">
        <v>1</v>
      </c>
      <c r="E39" s="14">
        <v>178</v>
      </c>
      <c r="F39" s="15" t="s">
        <v>35</v>
      </c>
      <c r="G39" s="30"/>
      <c r="H39" s="38"/>
      <c r="I39" s="5"/>
      <c r="J39" s="2"/>
      <c r="K39" s="43"/>
      <c r="L39" s="38"/>
      <c r="M39" s="5"/>
      <c r="N39" s="2">
        <f>(343/E39)/2</f>
        <v>0.9634831460674157</v>
      </c>
      <c r="O39" s="1">
        <f>M39-I39</f>
        <v>0</v>
      </c>
      <c r="P39" s="1">
        <v>343</v>
      </c>
      <c r="Q39" s="1"/>
      <c r="R39" s="1"/>
      <c r="S39" s="1"/>
      <c r="T39" s="1"/>
      <c r="U39" s="1"/>
      <c r="V39" s="1"/>
      <c r="W39" s="1"/>
      <c r="X39" s="5"/>
    </row>
    <row r="40" spans="1:24" x14ac:dyDescent="0.3">
      <c r="A40" s="53"/>
      <c r="B40" s="46"/>
      <c r="C40" s="47"/>
      <c r="D40" s="20" t="s">
        <v>2</v>
      </c>
      <c r="E40" s="16">
        <v>200</v>
      </c>
      <c r="F40" s="15">
        <v>1</v>
      </c>
      <c r="G40" s="30">
        <v>176</v>
      </c>
      <c r="H40" s="38">
        <v>-26</v>
      </c>
      <c r="I40" s="5">
        <v>622</v>
      </c>
      <c r="J40" s="2"/>
      <c r="K40" s="43"/>
      <c r="L40" s="38"/>
      <c r="M40" s="5"/>
      <c r="N40" s="2">
        <f>(343/E40)/2</f>
        <v>0.85750000000000004</v>
      </c>
      <c r="O40" s="1">
        <f>M40-I40</f>
        <v>-622</v>
      </c>
      <c r="P40" s="1">
        <v>343</v>
      </c>
      <c r="Q40" s="1"/>
      <c r="R40" s="1">
        <f>F40/H40</f>
        <v>-3.8461538461538464E-2</v>
      </c>
      <c r="S40" s="1">
        <f>ABS((R40-1)/(R40+1))</f>
        <v>1.08</v>
      </c>
      <c r="T40" s="1">
        <f t="shared" ref="T40:T103" si="30">4/(R40+(1/R40)+2)</f>
        <v>-0.16639999999999999</v>
      </c>
      <c r="U40" s="1">
        <f t="shared" ref="U40" si="31">ABS(1-ABS(S40)^2)</f>
        <v>0.1664000000000001</v>
      </c>
      <c r="V40" s="1"/>
      <c r="W40" s="1"/>
      <c r="X40" s="5"/>
    </row>
    <row r="41" spans="1:24" ht="15" thickBot="1" x14ac:dyDescent="0.35">
      <c r="A41" s="53"/>
      <c r="B41" s="46"/>
      <c r="C41" s="47"/>
      <c r="D41" s="21" t="s">
        <v>3</v>
      </c>
      <c r="E41" s="18">
        <v>224</v>
      </c>
      <c r="F41" s="15"/>
      <c r="G41" s="30"/>
      <c r="H41" s="38"/>
      <c r="I41" s="5"/>
      <c r="J41" s="2"/>
      <c r="K41" s="43"/>
      <c r="L41" s="38"/>
      <c r="M41" s="5"/>
      <c r="N41" s="2">
        <f>(343/E41)/2</f>
        <v>0.765625</v>
      </c>
      <c r="O41" s="1">
        <f>M41-I41</f>
        <v>0</v>
      </c>
      <c r="P41" s="1">
        <v>343</v>
      </c>
      <c r="Q41" s="1"/>
      <c r="R41" s="1"/>
      <c r="S41" s="1"/>
      <c r="T41" s="1"/>
      <c r="U41" s="1"/>
      <c r="V41" s="1"/>
      <c r="W41" s="1"/>
      <c r="X41" s="5"/>
    </row>
    <row r="42" spans="1:24" x14ac:dyDescent="0.3">
      <c r="A42" s="53"/>
      <c r="B42" s="46" t="s">
        <v>2</v>
      </c>
      <c r="C42" s="47">
        <v>250</v>
      </c>
      <c r="D42" s="19" t="s">
        <v>1</v>
      </c>
      <c r="E42" s="14">
        <v>224</v>
      </c>
      <c r="F42" s="15" t="s">
        <v>38</v>
      </c>
      <c r="G42" s="30"/>
      <c r="H42" s="38"/>
      <c r="I42" s="5"/>
      <c r="J42" s="2"/>
      <c r="K42" s="43"/>
      <c r="L42" s="38"/>
      <c r="M42" s="5"/>
      <c r="N42" s="2">
        <f>(343/E42)/2</f>
        <v>0.765625</v>
      </c>
      <c r="O42" s="1">
        <f>M42-I42</f>
        <v>0</v>
      </c>
      <c r="P42" s="1">
        <v>343</v>
      </c>
      <c r="Q42" s="1"/>
      <c r="R42" s="1"/>
      <c r="S42" s="1"/>
      <c r="T42" s="1"/>
      <c r="U42" s="1"/>
      <c r="V42" s="1"/>
      <c r="W42" s="1"/>
      <c r="X42" s="5"/>
    </row>
    <row r="43" spans="1:24" x14ac:dyDescent="0.3">
      <c r="A43" s="53"/>
      <c r="B43" s="46"/>
      <c r="C43" s="47"/>
      <c r="D43" s="20" t="s">
        <v>2</v>
      </c>
      <c r="E43" s="16">
        <v>250</v>
      </c>
      <c r="F43" s="15">
        <v>1</v>
      </c>
      <c r="G43" s="30">
        <v>177</v>
      </c>
      <c r="H43" s="38">
        <v>-28</v>
      </c>
      <c r="I43" s="5">
        <v>527</v>
      </c>
      <c r="J43" s="2">
        <v>1</v>
      </c>
      <c r="K43" s="43">
        <v>866</v>
      </c>
      <c r="L43" s="38"/>
      <c r="M43" s="5"/>
      <c r="N43" s="2">
        <f>(343/E43)/2</f>
        <v>0.68600000000000005</v>
      </c>
      <c r="O43" s="1">
        <f>M43-I43</f>
        <v>-527</v>
      </c>
      <c r="P43" s="1">
        <v>343</v>
      </c>
      <c r="Q43" s="1"/>
      <c r="R43" s="1">
        <f>J43/H43</f>
        <v>-3.5714285714285712E-2</v>
      </c>
      <c r="S43" s="1">
        <f t="shared" ref="S43" si="32">ABS((R43-1)/(R43+1))</f>
        <v>1.0740740740740742</v>
      </c>
      <c r="T43" s="1">
        <f t="shared" ref="T43:T106" si="33">4/(R43+(1/R43)+2)</f>
        <v>-0.15363511659807957</v>
      </c>
      <c r="U43" s="1">
        <f t="shared" ref="U43" si="34">ABS(1-ABS(S43)^2)</f>
        <v>0.15363511659807982</v>
      </c>
      <c r="V43" s="1"/>
      <c r="W43" s="1"/>
      <c r="X43" s="5"/>
    </row>
    <row r="44" spans="1:24" ht="15" thickBot="1" x14ac:dyDescent="0.35">
      <c r="A44" s="53"/>
      <c r="B44" s="46"/>
      <c r="C44" s="47"/>
      <c r="D44" s="21" t="s">
        <v>3</v>
      </c>
      <c r="E44" s="18">
        <v>282</v>
      </c>
      <c r="F44" s="15"/>
      <c r="G44" s="30"/>
      <c r="H44" s="38"/>
      <c r="I44" s="5"/>
      <c r="J44" s="2"/>
      <c r="K44" s="43"/>
      <c r="L44" s="38"/>
      <c r="M44" s="5"/>
      <c r="N44" s="2">
        <f>(343/E44)/2</f>
        <v>0.60815602836879434</v>
      </c>
      <c r="O44" s="1">
        <f>M44-I44</f>
        <v>0</v>
      </c>
      <c r="P44" s="1">
        <v>343</v>
      </c>
      <c r="Q44" s="1"/>
      <c r="R44" s="1"/>
      <c r="S44" s="1"/>
      <c r="T44" s="1"/>
      <c r="U44" s="1"/>
      <c r="V44" s="1"/>
      <c r="W44" s="1"/>
      <c r="X44" s="5"/>
    </row>
    <row r="45" spans="1:24" x14ac:dyDescent="0.3">
      <c r="A45" s="53"/>
      <c r="B45" s="46" t="s">
        <v>3</v>
      </c>
      <c r="C45" s="47">
        <v>355</v>
      </c>
      <c r="D45" s="19" t="s">
        <v>1</v>
      </c>
      <c r="E45" s="14">
        <v>282</v>
      </c>
      <c r="F45" s="15" t="s">
        <v>35</v>
      </c>
      <c r="G45" s="30"/>
      <c r="H45" s="38"/>
      <c r="I45" s="5"/>
      <c r="J45" s="2"/>
      <c r="K45" s="43"/>
      <c r="L45" s="38"/>
      <c r="M45" s="5"/>
      <c r="N45" s="2">
        <f>(343/E45)/2</f>
        <v>0.60815602836879434</v>
      </c>
      <c r="O45" s="1">
        <f>M45-I45</f>
        <v>0</v>
      </c>
      <c r="P45" s="1">
        <v>343</v>
      </c>
      <c r="Q45" s="1"/>
      <c r="R45" s="1"/>
      <c r="S45" s="1"/>
      <c r="T45" s="1"/>
      <c r="U45" s="1"/>
      <c r="V45" s="1"/>
      <c r="W45" s="1"/>
      <c r="X45" s="5"/>
    </row>
    <row r="46" spans="1:24" x14ac:dyDescent="0.3">
      <c r="A46" s="53"/>
      <c r="B46" s="46"/>
      <c r="C46" s="47"/>
      <c r="D46" s="20" t="s">
        <v>2</v>
      </c>
      <c r="E46" s="16">
        <v>315</v>
      </c>
      <c r="F46" s="15">
        <v>1</v>
      </c>
      <c r="G46" s="30">
        <v>176</v>
      </c>
      <c r="H46" s="38">
        <v>-32</v>
      </c>
      <c r="I46" s="5">
        <v>455</v>
      </c>
      <c r="J46" s="2">
        <v>1</v>
      </c>
      <c r="K46" s="43">
        <v>735</v>
      </c>
      <c r="L46" s="38"/>
      <c r="M46" s="5"/>
      <c r="N46" s="2">
        <f>(343/E46)/2</f>
        <v>0.5444444444444444</v>
      </c>
      <c r="O46" s="1">
        <f>M46-I46</f>
        <v>-455</v>
      </c>
      <c r="P46" s="1">
        <v>343</v>
      </c>
      <c r="Q46" s="1"/>
      <c r="R46" s="1">
        <f>J46/H46</f>
        <v>-3.125E-2</v>
      </c>
      <c r="S46" s="1">
        <f t="shared" ref="S46" si="35">ABS((R46-1)/(R46+1))</f>
        <v>1.064516129032258</v>
      </c>
      <c r="T46" s="1">
        <f t="shared" ref="T46:T109" si="36">4/(R46+(1/R46)+2)</f>
        <v>-0.13319458896982311</v>
      </c>
      <c r="U46" s="1">
        <f t="shared" ref="U46" si="37">ABS(1-ABS(S46)^2)</f>
        <v>0.13319458896982295</v>
      </c>
      <c r="V46" s="1"/>
      <c r="W46" s="1"/>
      <c r="X46" s="5"/>
    </row>
    <row r="47" spans="1:24" ht="15" thickBot="1" x14ac:dyDescent="0.35">
      <c r="A47" s="53"/>
      <c r="B47" s="48"/>
      <c r="C47" s="49"/>
      <c r="D47" s="21" t="s">
        <v>3</v>
      </c>
      <c r="E47" s="18">
        <v>355</v>
      </c>
      <c r="F47" s="15"/>
      <c r="G47" s="30"/>
      <c r="H47" s="38"/>
      <c r="I47" s="5"/>
      <c r="J47" s="2"/>
      <c r="K47" s="43"/>
      <c r="L47" s="38"/>
      <c r="M47" s="5"/>
      <c r="N47" s="2">
        <f>(343/E47)/2</f>
        <v>0.4830985915492958</v>
      </c>
      <c r="O47" s="1">
        <f>M47-I47</f>
        <v>0</v>
      </c>
      <c r="P47" s="1">
        <v>343</v>
      </c>
      <c r="Q47" s="1"/>
      <c r="R47" s="1"/>
      <c r="S47" s="1"/>
      <c r="T47" s="1"/>
      <c r="U47" s="1"/>
      <c r="V47" s="1"/>
      <c r="W47" s="1"/>
      <c r="X47" s="5"/>
    </row>
    <row r="48" spans="1:24" x14ac:dyDescent="0.3">
      <c r="A48" s="53"/>
      <c r="B48" s="50" t="s">
        <v>1</v>
      </c>
      <c r="C48" s="51">
        <v>355</v>
      </c>
      <c r="D48" s="19" t="s">
        <v>1</v>
      </c>
      <c r="E48" s="14">
        <v>355</v>
      </c>
      <c r="F48" s="15" t="s">
        <v>34</v>
      </c>
      <c r="G48" s="30"/>
      <c r="H48" s="38"/>
      <c r="I48" s="5"/>
      <c r="J48" s="2"/>
      <c r="K48" s="43"/>
      <c r="L48" s="38"/>
      <c r="M48" s="5"/>
      <c r="N48" s="2">
        <f>(343/E48)/2</f>
        <v>0.4830985915492958</v>
      </c>
      <c r="O48" s="1">
        <f>M48-I48</f>
        <v>0</v>
      </c>
      <c r="P48" s="1">
        <v>343</v>
      </c>
      <c r="Q48" s="1"/>
      <c r="R48" s="1"/>
      <c r="S48" s="1"/>
      <c r="T48" s="1"/>
      <c r="U48" s="1"/>
      <c r="V48" s="1"/>
      <c r="W48" s="1"/>
      <c r="X48" s="5"/>
    </row>
    <row r="49" spans="1:24" x14ac:dyDescent="0.3">
      <c r="A49" s="53"/>
      <c r="B49" s="46"/>
      <c r="C49" s="47"/>
      <c r="D49" s="20" t="s">
        <v>2</v>
      </c>
      <c r="E49" s="16">
        <v>400</v>
      </c>
      <c r="F49" s="15">
        <v>1</v>
      </c>
      <c r="G49" s="30">
        <v>183</v>
      </c>
      <c r="H49" s="38">
        <v>-37</v>
      </c>
      <c r="I49" s="5">
        <v>395</v>
      </c>
      <c r="J49" s="2">
        <v>1</v>
      </c>
      <c r="K49" s="43">
        <v>611</v>
      </c>
      <c r="L49" s="38">
        <v>-27</v>
      </c>
      <c r="M49" s="5">
        <v>831</v>
      </c>
      <c r="N49" s="2">
        <f>(343/E49)/2</f>
        <v>0.42875000000000002</v>
      </c>
      <c r="O49" s="1">
        <f>M49-I49</f>
        <v>436</v>
      </c>
      <c r="P49" s="1">
        <v>343</v>
      </c>
      <c r="Q49" s="1"/>
      <c r="R49" s="1">
        <f>J49/H49</f>
        <v>-2.7027027027027029E-2</v>
      </c>
      <c r="S49" s="1">
        <f t="shared" ref="S49" si="38">ABS((R49-1)/(R49+1))</f>
        <v>1.0555555555555554</v>
      </c>
      <c r="T49" s="1">
        <f t="shared" ref="T49:T112" si="39">4/(R49+(1/R49)+2)</f>
        <v>-0.11419753086419754</v>
      </c>
      <c r="U49" s="1">
        <f t="shared" ref="U49" si="40">ABS(1-ABS(S49)^2)</f>
        <v>0.11419753086419715</v>
      </c>
      <c r="V49" s="1"/>
      <c r="W49" s="1"/>
      <c r="X49" s="5"/>
    </row>
    <row r="50" spans="1:24" ht="15" thickBot="1" x14ac:dyDescent="0.35">
      <c r="A50" s="53"/>
      <c r="B50" s="46"/>
      <c r="C50" s="47"/>
      <c r="D50" s="21" t="s">
        <v>3</v>
      </c>
      <c r="E50" s="18">
        <v>447</v>
      </c>
      <c r="F50" s="15"/>
      <c r="G50" s="30"/>
      <c r="H50" s="38"/>
      <c r="I50" s="5"/>
      <c r="J50" s="2"/>
      <c r="K50" s="43"/>
      <c r="L50" s="38"/>
      <c r="M50" s="5"/>
      <c r="N50" s="2">
        <f>(343/E50)/2</f>
        <v>0.38366890380313201</v>
      </c>
      <c r="O50" s="1">
        <f>M50-I50</f>
        <v>0</v>
      </c>
      <c r="P50" s="1">
        <v>343</v>
      </c>
      <c r="Q50" s="1"/>
      <c r="R50" s="1"/>
      <c r="S50" s="1"/>
      <c r="T50" s="1"/>
      <c r="U50" s="1"/>
      <c r="V50" s="1"/>
      <c r="W50" s="1"/>
      <c r="X50" s="5"/>
    </row>
    <row r="51" spans="1:24" x14ac:dyDescent="0.3">
      <c r="A51" s="53"/>
      <c r="B51" s="46" t="s">
        <v>2</v>
      </c>
      <c r="C51" s="47">
        <v>500</v>
      </c>
      <c r="D51" s="19" t="s">
        <v>1</v>
      </c>
      <c r="E51" s="14">
        <v>447</v>
      </c>
      <c r="F51" s="15" t="s">
        <v>35</v>
      </c>
      <c r="G51" s="30"/>
      <c r="H51" s="38"/>
      <c r="I51" s="5"/>
      <c r="J51" s="2"/>
      <c r="K51" s="43"/>
      <c r="L51" s="38"/>
      <c r="M51" s="5"/>
      <c r="N51" s="2">
        <f>(343/E51)/2</f>
        <v>0.38366890380313201</v>
      </c>
      <c r="O51" s="1">
        <f>M51-I51</f>
        <v>0</v>
      </c>
      <c r="P51" s="1">
        <v>343</v>
      </c>
      <c r="Q51" s="1"/>
      <c r="R51" s="1"/>
      <c r="S51" s="1"/>
      <c r="T51" s="1"/>
      <c r="U51" s="1"/>
      <c r="V51" s="1"/>
      <c r="W51" s="1"/>
      <c r="X51" s="5"/>
    </row>
    <row r="52" spans="1:24" x14ac:dyDescent="0.3">
      <c r="A52" s="53"/>
      <c r="B52" s="46"/>
      <c r="C52" s="47"/>
      <c r="D52" s="20" t="s">
        <v>2</v>
      </c>
      <c r="E52" s="16">
        <v>500</v>
      </c>
      <c r="F52" s="15">
        <v>-5</v>
      </c>
      <c r="G52" s="30">
        <v>176</v>
      </c>
      <c r="H52" s="38">
        <v>-46</v>
      </c>
      <c r="I52" s="5">
        <v>350</v>
      </c>
      <c r="J52" s="2">
        <v>-5</v>
      </c>
      <c r="K52" s="43">
        <v>530</v>
      </c>
      <c r="L52" s="38">
        <v>-35</v>
      </c>
      <c r="M52" s="5">
        <v>698</v>
      </c>
      <c r="N52" s="2">
        <f>(343/E52)/2</f>
        <v>0.34300000000000003</v>
      </c>
      <c r="O52" s="1">
        <f>M52-I52</f>
        <v>348</v>
      </c>
      <c r="P52" s="1">
        <v>343</v>
      </c>
      <c r="Q52" s="1"/>
      <c r="R52" s="1">
        <f>J52/H52</f>
        <v>0.10869565217391304</v>
      </c>
      <c r="S52" s="1">
        <f t="shared" ref="S52" si="41">ABS((R52-1)/(R52+1))</f>
        <v>0.8039215686274509</v>
      </c>
      <c r="T52" s="1">
        <f t="shared" ref="T52:T115" si="42">4/(R52+(1/R52)+2)</f>
        <v>0.35371011149557863</v>
      </c>
      <c r="U52" s="1">
        <f t="shared" ref="U52" si="43">ABS(1-ABS(S52)^2)</f>
        <v>0.35371011149557874</v>
      </c>
      <c r="V52" s="1"/>
      <c r="W52" s="1"/>
      <c r="X52" s="5"/>
    </row>
    <row r="53" spans="1:24" ht="15" thickBot="1" x14ac:dyDescent="0.35">
      <c r="A53" s="53"/>
      <c r="B53" s="46"/>
      <c r="C53" s="47"/>
      <c r="D53" s="21" t="s">
        <v>3</v>
      </c>
      <c r="E53" s="18">
        <v>562</v>
      </c>
      <c r="F53" s="15"/>
      <c r="G53" s="30"/>
      <c r="H53" s="38"/>
      <c r="I53" s="5"/>
      <c r="J53" s="2"/>
      <c r="K53" s="43"/>
      <c r="L53" s="38"/>
      <c r="M53" s="5"/>
      <c r="N53" s="2">
        <f>(343/E53)/2</f>
        <v>0.30516014234875444</v>
      </c>
      <c r="O53" s="1">
        <f>M53-I53</f>
        <v>0</v>
      </c>
      <c r="P53" s="1">
        <v>343</v>
      </c>
      <c r="Q53" s="1"/>
      <c r="R53" s="1"/>
      <c r="S53" s="1"/>
      <c r="T53" s="1"/>
      <c r="U53" s="1"/>
      <c r="V53" s="1"/>
      <c r="W53" s="1"/>
      <c r="X53" s="5"/>
    </row>
    <row r="54" spans="1:24" x14ac:dyDescent="0.3">
      <c r="A54" s="53"/>
      <c r="B54" s="46" t="s">
        <v>3</v>
      </c>
      <c r="C54" s="47">
        <v>710</v>
      </c>
      <c r="D54" s="19" t="s">
        <v>1</v>
      </c>
      <c r="E54" s="14">
        <v>562</v>
      </c>
      <c r="F54" s="15" t="s">
        <v>35</v>
      </c>
      <c r="G54" s="30"/>
      <c r="H54" s="38"/>
      <c r="I54" s="5"/>
      <c r="J54" s="2"/>
      <c r="K54" s="43"/>
      <c r="L54" s="38"/>
      <c r="M54" s="5"/>
      <c r="N54" s="2">
        <f>(343/E54)/2</f>
        <v>0.30516014234875444</v>
      </c>
      <c r="O54" s="1">
        <f>M54-I54</f>
        <v>0</v>
      </c>
      <c r="P54" s="1">
        <v>343</v>
      </c>
      <c r="Q54" s="1"/>
      <c r="R54" s="1"/>
      <c r="S54" s="1"/>
      <c r="T54" s="1"/>
      <c r="U54" s="1"/>
      <c r="V54" s="1"/>
      <c r="W54" s="1"/>
      <c r="X54" s="5"/>
    </row>
    <row r="55" spans="1:24" x14ac:dyDescent="0.3">
      <c r="A55" s="53"/>
      <c r="B55" s="46"/>
      <c r="C55" s="47"/>
      <c r="D55" s="20" t="s">
        <v>2</v>
      </c>
      <c r="E55" s="16">
        <v>630</v>
      </c>
      <c r="F55" s="15">
        <v>1</v>
      </c>
      <c r="G55" s="30">
        <v>176</v>
      </c>
      <c r="H55" s="38">
        <v>-40.5</v>
      </c>
      <c r="I55" s="5">
        <v>315</v>
      </c>
      <c r="J55" s="2">
        <v>2</v>
      </c>
      <c r="K55" s="43">
        <v>438</v>
      </c>
      <c r="L55" s="38">
        <v>-30</v>
      </c>
      <c r="M55" s="5">
        <v>590</v>
      </c>
      <c r="N55" s="2">
        <f>(343/E55)/2</f>
        <v>0.2722222222222222</v>
      </c>
      <c r="O55" s="1">
        <f>M55-I55</f>
        <v>275</v>
      </c>
      <c r="P55" s="1">
        <v>343</v>
      </c>
      <c r="Q55" s="1"/>
      <c r="R55" s="1">
        <f>J55/H55</f>
        <v>-4.9382716049382713E-2</v>
      </c>
      <c r="S55" s="1">
        <f t="shared" ref="S55" si="44">ABS((R55-1)/(R55+1))</f>
        <v>1.1038961038961039</v>
      </c>
      <c r="T55" s="1">
        <f t="shared" ref="T55:T118" si="45">4/(R55+(1/R55)+2)</f>
        <v>-0.21858660819699779</v>
      </c>
      <c r="U55" s="1">
        <f t="shared" ref="U55" si="46">ABS(1-ABS(S55)^2)</f>
        <v>0.21858660819699782</v>
      </c>
      <c r="V55" s="1"/>
      <c r="W55" s="1"/>
      <c r="X55" s="5"/>
    </row>
    <row r="56" spans="1:24" ht="15" thickBot="1" x14ac:dyDescent="0.35">
      <c r="A56" s="53"/>
      <c r="B56" s="48"/>
      <c r="C56" s="49"/>
      <c r="D56" s="21" t="s">
        <v>3</v>
      </c>
      <c r="E56" s="18">
        <v>708</v>
      </c>
      <c r="F56" s="15"/>
      <c r="G56" s="30"/>
      <c r="H56" s="38"/>
      <c r="I56" s="5"/>
      <c r="J56" s="2"/>
      <c r="K56" s="43"/>
      <c r="L56" s="38"/>
      <c r="M56" s="5"/>
      <c r="N56" s="2">
        <f>(343/E56)/2</f>
        <v>0.2422316384180791</v>
      </c>
      <c r="O56" s="1">
        <f>M56-I56</f>
        <v>0</v>
      </c>
      <c r="P56" s="1">
        <v>343</v>
      </c>
      <c r="Q56" s="1"/>
      <c r="R56" s="1"/>
      <c r="S56" s="1"/>
      <c r="T56" s="1"/>
      <c r="U56" s="1"/>
      <c r="V56" s="1"/>
      <c r="W56" s="1"/>
      <c r="X56" s="5"/>
    </row>
    <row r="57" spans="1:24" x14ac:dyDescent="0.3">
      <c r="A57" s="53"/>
      <c r="B57" s="50" t="s">
        <v>1</v>
      </c>
      <c r="C57" s="51">
        <v>710</v>
      </c>
      <c r="D57" s="19" t="s">
        <v>1</v>
      </c>
      <c r="E57" s="14">
        <v>708</v>
      </c>
      <c r="F57" s="15" t="s">
        <v>35</v>
      </c>
      <c r="G57" s="30"/>
      <c r="H57" s="38"/>
      <c r="I57" s="5"/>
      <c r="J57" s="2"/>
      <c r="K57" s="43"/>
      <c r="L57" s="38"/>
      <c r="M57" s="5"/>
      <c r="N57" s="2">
        <f>(343/E57)/2</f>
        <v>0.2422316384180791</v>
      </c>
      <c r="O57" s="1">
        <f>M57-I57</f>
        <v>0</v>
      </c>
      <c r="P57" s="1">
        <v>343</v>
      </c>
      <c r="Q57" s="1"/>
      <c r="R57" s="1"/>
      <c r="S57" s="1"/>
      <c r="T57" s="1"/>
      <c r="U57" s="1"/>
      <c r="V57" s="1"/>
      <c r="W57" s="1"/>
      <c r="X57" s="5"/>
    </row>
    <row r="58" spans="1:24" x14ac:dyDescent="0.3">
      <c r="A58" s="53"/>
      <c r="B58" s="46"/>
      <c r="C58" s="47"/>
      <c r="D58" s="20" t="s">
        <v>2</v>
      </c>
      <c r="E58" s="16">
        <v>800</v>
      </c>
      <c r="F58" s="15">
        <v>1</v>
      </c>
      <c r="G58" s="30">
        <v>179</v>
      </c>
      <c r="H58" s="38">
        <v>-47</v>
      </c>
      <c r="I58" s="5">
        <v>285</v>
      </c>
      <c r="J58" s="2">
        <v>1</v>
      </c>
      <c r="K58" s="43">
        <v>393</v>
      </c>
      <c r="L58" s="38">
        <v>-35</v>
      </c>
      <c r="M58" s="5">
        <v>501</v>
      </c>
      <c r="N58" s="2">
        <f>(343/E58)/2</f>
        <v>0.21437500000000001</v>
      </c>
      <c r="O58" s="1">
        <f>M58-I58</f>
        <v>216</v>
      </c>
      <c r="P58" s="1">
        <v>343</v>
      </c>
      <c r="Q58" s="1"/>
      <c r="R58" s="1">
        <f>J58/H58</f>
        <v>-2.1276595744680851E-2</v>
      </c>
      <c r="S58" s="1">
        <f t="shared" ref="S58" si="47">ABS((R58-1)/(R58+1))</f>
        <v>1.0434782608695652</v>
      </c>
      <c r="T58" s="1">
        <f t="shared" ref="T58:T121" si="48">4/(R58+(1/R58)+2)</f>
        <v>-8.8846880907372403E-2</v>
      </c>
      <c r="U58" s="1">
        <f t="shared" ref="U58" si="49">ABS(1-ABS(S58)^2)</f>
        <v>8.8846880907372361E-2</v>
      </c>
      <c r="V58" s="1"/>
      <c r="W58" s="1"/>
      <c r="X58" s="5"/>
    </row>
    <row r="59" spans="1:24" ht="15" thickBot="1" x14ac:dyDescent="0.35">
      <c r="A59" s="53"/>
      <c r="B59" s="46"/>
      <c r="C59" s="47"/>
      <c r="D59" s="21" t="s">
        <v>3</v>
      </c>
      <c r="E59" s="18">
        <v>891</v>
      </c>
      <c r="F59" s="15"/>
      <c r="G59" s="30"/>
      <c r="H59" s="38"/>
      <c r="I59" s="5"/>
      <c r="J59" s="2"/>
      <c r="K59" s="43"/>
      <c r="L59" s="38"/>
      <c r="M59" s="5"/>
      <c r="N59" s="2">
        <f>(343/E59)/2</f>
        <v>0.19248035914702583</v>
      </c>
      <c r="O59" s="1">
        <f>M59-I59</f>
        <v>0</v>
      </c>
      <c r="P59" s="1">
        <v>343</v>
      </c>
      <c r="Q59" s="1"/>
      <c r="R59" s="1"/>
      <c r="S59" s="1"/>
      <c r="T59" s="1"/>
      <c r="U59" s="1"/>
      <c r="V59" s="1"/>
      <c r="W59" s="1"/>
      <c r="X59" s="5"/>
    </row>
    <row r="60" spans="1:24" x14ac:dyDescent="0.3">
      <c r="A60" s="53"/>
      <c r="B60" s="46" t="s">
        <v>2</v>
      </c>
      <c r="C60" s="47">
        <v>1000</v>
      </c>
      <c r="D60" s="19" t="s">
        <v>1</v>
      </c>
      <c r="E60" s="14">
        <v>891</v>
      </c>
      <c r="F60" s="15" t="s">
        <v>35</v>
      </c>
      <c r="G60" s="30"/>
      <c r="H60" s="38"/>
      <c r="I60" s="5"/>
      <c r="J60" s="2"/>
      <c r="K60" s="43"/>
      <c r="L60" s="38"/>
      <c r="M60" s="5"/>
      <c r="N60" s="2">
        <f>(343/E60)/2</f>
        <v>0.19248035914702583</v>
      </c>
      <c r="O60" s="1">
        <f>M60-I60</f>
        <v>0</v>
      </c>
      <c r="P60" s="1">
        <v>343</v>
      </c>
      <c r="Q60" s="1"/>
      <c r="R60" s="1"/>
      <c r="S60" s="1"/>
      <c r="T60" s="1"/>
      <c r="U60" s="1"/>
      <c r="V60" s="1"/>
      <c r="W60" s="1"/>
      <c r="X60" s="5"/>
    </row>
    <row r="61" spans="1:24" x14ac:dyDescent="0.3">
      <c r="A61" s="53"/>
      <c r="B61" s="46"/>
      <c r="C61" s="47"/>
      <c r="D61" s="20" t="s">
        <v>2</v>
      </c>
      <c r="E61" s="16">
        <v>1000</v>
      </c>
      <c r="F61" s="15">
        <v>1</v>
      </c>
      <c r="G61" s="30">
        <v>177</v>
      </c>
      <c r="H61" s="38">
        <v>-47</v>
      </c>
      <c r="I61" s="5">
        <v>263</v>
      </c>
      <c r="J61" s="2">
        <v>1</v>
      </c>
      <c r="K61" s="43">
        <v>350</v>
      </c>
      <c r="L61" s="38">
        <v>-38.5</v>
      </c>
      <c r="M61" s="5">
        <v>436</v>
      </c>
      <c r="N61" s="2">
        <f>(343/E61)/2</f>
        <v>0.17150000000000001</v>
      </c>
      <c r="O61" s="1">
        <f>M61-I61</f>
        <v>173</v>
      </c>
      <c r="P61" s="1">
        <v>343</v>
      </c>
      <c r="Q61" s="1"/>
      <c r="R61" s="1">
        <f>J61/H61</f>
        <v>-2.1276595744680851E-2</v>
      </c>
      <c r="S61" s="1">
        <f t="shared" ref="S61" si="50">ABS((R61-1)/(R61+1))</f>
        <v>1.0434782608695652</v>
      </c>
      <c r="T61" s="1">
        <f t="shared" ref="T61:T124" si="51">4/(R61+(1/R61)+2)</f>
        <v>-8.8846880907372403E-2</v>
      </c>
      <c r="U61" s="1">
        <f t="shared" ref="U61" si="52">ABS(1-ABS(S61)^2)</f>
        <v>8.8846880907372361E-2</v>
      </c>
      <c r="V61" s="1"/>
      <c r="W61" s="1"/>
      <c r="X61" s="5"/>
    </row>
    <row r="62" spans="1:24" ht="15" thickBot="1" x14ac:dyDescent="0.35">
      <c r="A62" s="53"/>
      <c r="B62" s="46"/>
      <c r="C62" s="47"/>
      <c r="D62" s="21" t="s">
        <v>3</v>
      </c>
      <c r="E62" s="18">
        <v>1122</v>
      </c>
      <c r="F62" s="15"/>
      <c r="G62" s="30"/>
      <c r="H62" s="38"/>
      <c r="I62" s="5"/>
      <c r="J62" s="2"/>
      <c r="K62" s="43"/>
      <c r="L62" s="38"/>
      <c r="M62" s="5"/>
      <c r="N62" s="2">
        <f>(343/E62)/2</f>
        <v>0.15285204991087345</v>
      </c>
      <c r="O62" s="1">
        <f>M62-I62</f>
        <v>0</v>
      </c>
      <c r="P62" s="1">
        <v>343</v>
      </c>
      <c r="Q62" s="1"/>
      <c r="R62" s="1"/>
      <c r="S62" s="1"/>
      <c r="T62" s="1"/>
      <c r="U62" s="1"/>
      <c r="V62" s="1"/>
      <c r="W62" s="1"/>
      <c r="X62" s="5"/>
    </row>
    <row r="63" spans="1:24" x14ac:dyDescent="0.3">
      <c r="A63" s="53"/>
      <c r="B63" s="46" t="s">
        <v>3</v>
      </c>
      <c r="C63" s="47">
        <v>1420</v>
      </c>
      <c r="D63" s="13" t="s">
        <v>1</v>
      </c>
      <c r="E63" s="14">
        <v>1122</v>
      </c>
      <c r="F63" s="15" t="s">
        <v>35</v>
      </c>
      <c r="G63" s="30"/>
      <c r="H63" s="38"/>
      <c r="I63" s="5"/>
      <c r="J63" s="2"/>
      <c r="K63" s="43"/>
      <c r="L63" s="38"/>
      <c r="M63" s="5"/>
      <c r="N63" s="2">
        <f>(343/E63)/2</f>
        <v>0.15285204991087345</v>
      </c>
      <c r="O63" s="1">
        <f>M63-I63</f>
        <v>0</v>
      </c>
      <c r="P63" s="1">
        <v>343</v>
      </c>
      <c r="Q63" s="1"/>
      <c r="R63" s="1"/>
      <c r="S63" s="1"/>
      <c r="T63" s="1"/>
      <c r="U63" s="1"/>
      <c r="V63" s="1"/>
      <c r="W63" s="1"/>
      <c r="X63" s="5"/>
    </row>
    <row r="64" spans="1:24" x14ac:dyDescent="0.3">
      <c r="A64" s="53"/>
      <c r="B64" s="46"/>
      <c r="C64" s="47"/>
      <c r="D64" s="15" t="s">
        <v>2</v>
      </c>
      <c r="E64" s="16">
        <v>1250</v>
      </c>
      <c r="F64" s="15">
        <v>-5</v>
      </c>
      <c r="G64" s="30">
        <v>179</v>
      </c>
      <c r="H64" s="38">
        <v>-67</v>
      </c>
      <c r="I64" s="5">
        <v>246</v>
      </c>
      <c r="J64" s="2">
        <v>-5</v>
      </c>
      <c r="K64" s="43">
        <v>313</v>
      </c>
      <c r="L64" s="38">
        <v>-39</v>
      </c>
      <c r="M64" s="5">
        <v>384</v>
      </c>
      <c r="N64" s="2">
        <f>(343/E64)/2</f>
        <v>0.13719999999999999</v>
      </c>
      <c r="O64" s="1">
        <f>M64-I64</f>
        <v>138</v>
      </c>
      <c r="P64" s="1">
        <v>343</v>
      </c>
      <c r="Q64" s="1"/>
      <c r="R64" s="1">
        <f>J64/H64</f>
        <v>7.4626865671641784E-2</v>
      </c>
      <c r="S64" s="1">
        <f t="shared" ref="S64" si="53">ABS((R64-1)/(R64+1))</f>
        <v>0.86111111111111116</v>
      </c>
      <c r="T64" s="1">
        <f t="shared" ref="T64:T127" si="54">4/(R64+(1/R64)+2)</f>
        <v>0.25848765432098764</v>
      </c>
      <c r="U64" s="1">
        <f t="shared" ref="U64" si="55">ABS(1-ABS(S64)^2)</f>
        <v>0.25848765432098753</v>
      </c>
      <c r="V64" s="1"/>
      <c r="W64" s="1"/>
      <c r="X64" s="5"/>
    </row>
    <row r="65" spans="1:24" ht="15" thickBot="1" x14ac:dyDescent="0.35">
      <c r="A65" s="54"/>
      <c r="B65" s="48"/>
      <c r="C65" s="49"/>
      <c r="D65" s="17" t="s">
        <v>3</v>
      </c>
      <c r="E65" s="18">
        <v>1413</v>
      </c>
      <c r="F65" s="15"/>
      <c r="G65" s="30"/>
      <c r="H65" s="38"/>
      <c r="I65" s="5"/>
      <c r="J65" s="2"/>
      <c r="K65" s="43"/>
      <c r="L65" s="38"/>
      <c r="M65" s="5"/>
      <c r="N65" s="2">
        <f>(343/E65)/2</f>
        <v>0.1213729653220099</v>
      </c>
      <c r="O65" s="1">
        <f>M65-I65</f>
        <v>0</v>
      </c>
      <c r="P65" s="1">
        <v>343</v>
      </c>
      <c r="Q65" s="24"/>
      <c r="R65" s="1"/>
      <c r="S65" s="1"/>
      <c r="T65" s="1"/>
      <c r="U65" s="1"/>
      <c r="V65" s="24"/>
      <c r="W65" s="24"/>
      <c r="X65" s="7"/>
    </row>
    <row r="66" spans="1:24" ht="14.4" customHeight="1" x14ac:dyDescent="0.3">
      <c r="A66" s="52" t="s">
        <v>26</v>
      </c>
      <c r="B66" s="50" t="s">
        <v>1</v>
      </c>
      <c r="C66" s="51">
        <v>11</v>
      </c>
      <c r="D66" s="13" t="s">
        <v>1</v>
      </c>
      <c r="E66" s="14">
        <v>11.2</v>
      </c>
      <c r="F66" s="15"/>
      <c r="G66" s="30"/>
      <c r="H66" s="36"/>
      <c r="I66" s="37"/>
      <c r="J66" s="12"/>
      <c r="K66" s="42"/>
      <c r="L66" s="36"/>
      <c r="M66" s="37"/>
      <c r="N66" s="12">
        <f>(343/E66)/2</f>
        <v>15.312500000000002</v>
      </c>
      <c r="O66" s="3">
        <f>M66-I66</f>
        <v>0</v>
      </c>
      <c r="P66" s="1">
        <v>343</v>
      </c>
      <c r="Q66" s="23"/>
      <c r="R66" s="1"/>
      <c r="S66" s="1"/>
      <c r="T66" s="1"/>
      <c r="U66" s="1"/>
      <c r="V66" s="23"/>
      <c r="W66" s="23"/>
      <c r="X66" s="4"/>
    </row>
    <row r="67" spans="1:24" x14ac:dyDescent="0.3">
      <c r="A67" s="53"/>
      <c r="B67" s="46"/>
      <c r="C67" s="47"/>
      <c r="D67" s="15" t="s">
        <v>2</v>
      </c>
      <c r="E67" s="16">
        <v>12.5</v>
      </c>
      <c r="F67" s="15"/>
      <c r="G67" s="30"/>
      <c r="H67" s="38"/>
      <c r="I67" s="5"/>
      <c r="J67" s="2"/>
      <c r="K67" s="43"/>
      <c r="L67" s="38"/>
      <c r="M67" s="5"/>
      <c r="N67" s="2">
        <f>(343/E67)/2</f>
        <v>13.72</v>
      </c>
      <c r="O67" s="1">
        <f>M67-I67</f>
        <v>0</v>
      </c>
      <c r="P67" s="1">
        <v>343</v>
      </c>
      <c r="Q67" s="1"/>
      <c r="R67" s="1" t="e">
        <f>J67/H67</f>
        <v>#DIV/0!</v>
      </c>
      <c r="S67" s="1" t="e">
        <f t="shared" ref="S67" si="56">ABS((R67-1)/(R67+1))</f>
        <v>#DIV/0!</v>
      </c>
      <c r="T67" s="1" t="e">
        <f t="shared" ref="T67:T130" si="57">4/(R67+(1/R67)+2)</f>
        <v>#DIV/0!</v>
      </c>
      <c r="U67" s="1" t="e">
        <f t="shared" ref="U67" si="58">ABS(1-ABS(S67)^2)</f>
        <v>#DIV/0!</v>
      </c>
      <c r="V67" s="1"/>
      <c r="W67" s="1"/>
      <c r="X67" s="5"/>
    </row>
    <row r="68" spans="1:24" ht="15" thickBot="1" x14ac:dyDescent="0.35">
      <c r="A68" s="53"/>
      <c r="B68" s="46"/>
      <c r="C68" s="47"/>
      <c r="D68" s="17" t="s">
        <v>3</v>
      </c>
      <c r="E68" s="18">
        <v>14.1</v>
      </c>
      <c r="F68" s="15"/>
      <c r="G68" s="30"/>
      <c r="H68" s="38"/>
      <c r="I68" s="5"/>
      <c r="J68" s="2"/>
      <c r="K68" s="43"/>
      <c r="L68" s="38"/>
      <c r="M68" s="5"/>
      <c r="N68" s="2">
        <f>(343/E68)/2</f>
        <v>12.163120567375886</v>
      </c>
      <c r="O68" s="1">
        <f>M68-I68</f>
        <v>0</v>
      </c>
      <c r="P68" s="1">
        <v>343</v>
      </c>
      <c r="Q68" s="1"/>
      <c r="R68" s="1"/>
      <c r="S68" s="1"/>
      <c r="T68" s="1"/>
      <c r="U68" s="1"/>
      <c r="V68" s="1"/>
      <c r="W68" s="1"/>
      <c r="X68" s="5"/>
    </row>
    <row r="69" spans="1:24" x14ac:dyDescent="0.3">
      <c r="A69" s="53"/>
      <c r="B69" s="46" t="s">
        <v>2</v>
      </c>
      <c r="C69" s="47">
        <v>16</v>
      </c>
      <c r="D69" s="13" t="s">
        <v>1</v>
      </c>
      <c r="E69" s="14">
        <v>14.1</v>
      </c>
      <c r="F69" s="15"/>
      <c r="G69" s="30"/>
      <c r="H69" s="38"/>
      <c r="I69" s="5"/>
      <c r="J69" s="2"/>
      <c r="K69" s="43"/>
      <c r="L69" s="38"/>
      <c r="M69" s="5"/>
      <c r="N69" s="2">
        <f>(343/E69)/2</f>
        <v>12.163120567375886</v>
      </c>
      <c r="O69" s="1">
        <f>M69-I69</f>
        <v>0</v>
      </c>
      <c r="P69" s="1">
        <v>343</v>
      </c>
      <c r="Q69" s="1"/>
      <c r="R69" s="1"/>
      <c r="S69" s="1"/>
      <c r="T69" s="1"/>
      <c r="U69" s="1"/>
      <c r="V69" s="1"/>
      <c r="W69" s="1"/>
      <c r="X69" s="5"/>
    </row>
    <row r="70" spans="1:24" x14ac:dyDescent="0.3">
      <c r="A70" s="53"/>
      <c r="B70" s="46"/>
      <c r="C70" s="47"/>
      <c r="D70" s="15" t="s">
        <v>2</v>
      </c>
      <c r="E70" s="16">
        <v>16</v>
      </c>
      <c r="F70" s="15"/>
      <c r="G70" s="30"/>
      <c r="H70" s="38"/>
      <c r="I70" s="5"/>
      <c r="J70" s="2"/>
      <c r="K70" s="43"/>
      <c r="L70" s="38"/>
      <c r="M70" s="5"/>
      <c r="N70" s="2">
        <f>(343/E70)/2</f>
        <v>10.71875</v>
      </c>
      <c r="O70" s="1">
        <f>M70-I70</f>
        <v>0</v>
      </c>
      <c r="P70" s="1">
        <v>343</v>
      </c>
      <c r="Q70" s="1"/>
      <c r="R70" s="1" t="e">
        <f>J70/H70</f>
        <v>#DIV/0!</v>
      </c>
      <c r="S70" s="1" t="e">
        <f t="shared" ref="S70" si="59">ABS((R70-1)/(R70+1))</f>
        <v>#DIV/0!</v>
      </c>
      <c r="T70" s="1" t="e">
        <f t="shared" ref="T70:T133" si="60">4/(R70+(1/R70)+2)</f>
        <v>#DIV/0!</v>
      </c>
      <c r="U70" s="1" t="e">
        <f t="shared" ref="U70" si="61">ABS(1-ABS(S70)^2)</f>
        <v>#DIV/0!</v>
      </c>
      <c r="V70" s="1"/>
      <c r="W70" s="1"/>
      <c r="X70" s="5"/>
    </row>
    <row r="71" spans="1:24" ht="15" thickBot="1" x14ac:dyDescent="0.35">
      <c r="A71" s="53"/>
      <c r="B71" s="46"/>
      <c r="C71" s="47"/>
      <c r="D71" s="17" t="s">
        <v>3</v>
      </c>
      <c r="E71" s="18">
        <v>17.8</v>
      </c>
      <c r="F71" s="15"/>
      <c r="G71" s="30"/>
      <c r="H71" s="38"/>
      <c r="I71" s="5"/>
      <c r="J71" s="2"/>
      <c r="K71" s="43"/>
      <c r="L71" s="38"/>
      <c r="M71" s="5"/>
      <c r="N71" s="2">
        <f>(343/E71)/2</f>
        <v>9.6348314606741567</v>
      </c>
      <c r="O71" s="1">
        <f>M71-I71</f>
        <v>0</v>
      </c>
      <c r="P71" s="1">
        <v>343</v>
      </c>
      <c r="Q71" s="1"/>
      <c r="R71" s="1"/>
      <c r="S71" s="1"/>
      <c r="T71" s="1"/>
      <c r="U71" s="1"/>
      <c r="V71" s="1"/>
      <c r="W71" s="1"/>
      <c r="X71" s="5"/>
    </row>
    <row r="72" spans="1:24" x14ac:dyDescent="0.3">
      <c r="A72" s="53"/>
      <c r="B72" s="46" t="s">
        <v>3</v>
      </c>
      <c r="C72" s="47">
        <v>22</v>
      </c>
      <c r="D72" s="13" t="s">
        <v>1</v>
      </c>
      <c r="E72" s="14">
        <v>17.8</v>
      </c>
      <c r="F72" s="15"/>
      <c r="G72" s="30"/>
      <c r="H72" s="38"/>
      <c r="I72" s="5"/>
      <c r="J72" s="2"/>
      <c r="K72" s="43"/>
      <c r="L72" s="38"/>
      <c r="M72" s="5"/>
      <c r="N72" s="2">
        <f>(343/E72)/2</f>
        <v>9.6348314606741567</v>
      </c>
      <c r="O72" s="1">
        <f>M72-I72</f>
        <v>0</v>
      </c>
      <c r="P72" s="1">
        <v>343</v>
      </c>
      <c r="Q72" s="1"/>
      <c r="R72" s="1"/>
      <c r="S72" s="1"/>
      <c r="T72" s="1"/>
      <c r="U72" s="1"/>
      <c r="V72" s="1"/>
      <c r="W72" s="1"/>
      <c r="X72" s="5"/>
    </row>
    <row r="73" spans="1:24" x14ac:dyDescent="0.3">
      <c r="A73" s="53"/>
      <c r="B73" s="46"/>
      <c r="C73" s="47"/>
      <c r="D73" s="15" t="s">
        <v>2</v>
      </c>
      <c r="E73" s="16">
        <v>20</v>
      </c>
      <c r="F73" s="15"/>
      <c r="G73" s="30"/>
      <c r="H73" s="38"/>
      <c r="I73" s="5"/>
      <c r="J73" s="2"/>
      <c r="K73" s="43"/>
      <c r="L73" s="38"/>
      <c r="M73" s="5"/>
      <c r="N73" s="2">
        <f>(343/E73)/2</f>
        <v>8.5749999999999993</v>
      </c>
      <c r="O73" s="1">
        <f>M73-I73</f>
        <v>0</v>
      </c>
      <c r="P73" s="1">
        <v>343</v>
      </c>
      <c r="Q73" s="1"/>
      <c r="R73" s="1" t="e">
        <f>J73/H73</f>
        <v>#DIV/0!</v>
      </c>
      <c r="S73" s="1" t="e">
        <f t="shared" ref="S73" si="62">ABS((R73-1)/(R73+1))</f>
        <v>#DIV/0!</v>
      </c>
      <c r="T73" s="1" t="e">
        <f t="shared" ref="T73:T136" si="63">4/(R73+(1/R73)+2)</f>
        <v>#DIV/0!</v>
      </c>
      <c r="U73" s="1" t="e">
        <f t="shared" ref="U73" si="64">ABS(1-ABS(S73)^2)</f>
        <v>#DIV/0!</v>
      </c>
      <c r="V73" s="1"/>
      <c r="W73" s="1"/>
      <c r="X73" s="5"/>
    </row>
    <row r="74" spans="1:24" ht="15" thickBot="1" x14ac:dyDescent="0.35">
      <c r="A74" s="53"/>
      <c r="B74" s="48"/>
      <c r="C74" s="49"/>
      <c r="D74" s="17" t="s">
        <v>3</v>
      </c>
      <c r="E74" s="18">
        <v>22.4</v>
      </c>
      <c r="F74" s="15"/>
      <c r="G74" s="30"/>
      <c r="H74" s="38"/>
      <c r="I74" s="5"/>
      <c r="J74" s="2"/>
      <c r="K74" s="43"/>
      <c r="L74" s="38"/>
      <c r="M74" s="5"/>
      <c r="N74" s="2">
        <f>(343/E74)/2</f>
        <v>7.6562500000000009</v>
      </c>
      <c r="O74" s="1">
        <f>M74-I74</f>
        <v>0</v>
      </c>
      <c r="P74" s="1">
        <v>343</v>
      </c>
      <c r="Q74" s="1"/>
      <c r="R74" s="1"/>
      <c r="S74" s="1"/>
      <c r="T74" s="1"/>
      <c r="U74" s="1"/>
      <c r="V74" s="1"/>
      <c r="W74" s="1"/>
      <c r="X74" s="5"/>
    </row>
    <row r="75" spans="1:24" x14ac:dyDescent="0.3">
      <c r="A75" s="53"/>
      <c r="B75" s="50" t="s">
        <v>1</v>
      </c>
      <c r="C75" s="51">
        <v>22</v>
      </c>
      <c r="D75" s="19" t="s">
        <v>1</v>
      </c>
      <c r="E75" s="14">
        <v>22.4</v>
      </c>
      <c r="F75" s="15"/>
      <c r="G75" s="30"/>
      <c r="H75" s="38"/>
      <c r="I75" s="5"/>
      <c r="J75" s="2"/>
      <c r="K75" s="43"/>
      <c r="L75" s="38"/>
      <c r="M75" s="5"/>
      <c r="N75" s="2">
        <f>(343/E75)/2</f>
        <v>7.6562500000000009</v>
      </c>
      <c r="O75" s="1">
        <f>M75-I75</f>
        <v>0</v>
      </c>
      <c r="P75" s="1">
        <v>343</v>
      </c>
      <c r="Q75" s="1"/>
      <c r="R75" s="1"/>
      <c r="S75" s="1"/>
      <c r="T75" s="1"/>
      <c r="U75" s="1"/>
      <c r="V75" s="1"/>
      <c r="W75" s="1"/>
      <c r="X75" s="5"/>
    </row>
    <row r="76" spans="1:24" x14ac:dyDescent="0.3">
      <c r="A76" s="53"/>
      <c r="B76" s="46"/>
      <c r="C76" s="47"/>
      <c r="D76" s="20" t="s">
        <v>2</v>
      </c>
      <c r="E76" s="16">
        <v>25</v>
      </c>
      <c r="F76" s="15"/>
      <c r="G76" s="30"/>
      <c r="H76" s="38"/>
      <c r="I76" s="5"/>
      <c r="J76" s="2"/>
      <c r="K76" s="43"/>
      <c r="L76" s="38"/>
      <c r="M76" s="5"/>
      <c r="N76" s="2">
        <f>(343/E76)/2</f>
        <v>6.86</v>
      </c>
      <c r="O76" s="1">
        <f>M76-I76</f>
        <v>0</v>
      </c>
      <c r="P76" s="1">
        <v>343</v>
      </c>
      <c r="Q76" s="1"/>
      <c r="R76" s="1" t="e">
        <f>J76/H76</f>
        <v>#DIV/0!</v>
      </c>
      <c r="S76" s="1" t="e">
        <f t="shared" ref="S76" si="65">ABS((R76-1)/(R76+1))</f>
        <v>#DIV/0!</v>
      </c>
      <c r="T76" s="1" t="e">
        <f t="shared" ref="T76:T139" si="66">4/(R76+(1/R76)+2)</f>
        <v>#DIV/0!</v>
      </c>
      <c r="U76" s="1" t="e">
        <f t="shared" ref="U76" si="67">ABS(1-ABS(S76)^2)</f>
        <v>#DIV/0!</v>
      </c>
      <c r="V76" s="1"/>
      <c r="W76" s="1"/>
      <c r="X76" s="5"/>
    </row>
    <row r="77" spans="1:24" ht="15" thickBot="1" x14ac:dyDescent="0.35">
      <c r="A77" s="53"/>
      <c r="B77" s="46"/>
      <c r="C77" s="47"/>
      <c r="D77" s="21" t="s">
        <v>3</v>
      </c>
      <c r="E77" s="18">
        <v>28.2</v>
      </c>
      <c r="F77" s="15"/>
      <c r="G77" s="30"/>
      <c r="H77" s="38"/>
      <c r="I77" s="5"/>
      <c r="J77" s="2"/>
      <c r="K77" s="43"/>
      <c r="L77" s="38"/>
      <c r="M77" s="5"/>
      <c r="N77" s="2">
        <f>(343/E77)/2</f>
        <v>6.081560283687943</v>
      </c>
      <c r="O77" s="1">
        <f>M77-I77</f>
        <v>0</v>
      </c>
      <c r="P77" s="1">
        <v>343</v>
      </c>
      <c r="Q77" s="1"/>
      <c r="R77" s="1"/>
      <c r="S77" s="1"/>
      <c r="T77" s="1"/>
      <c r="U77" s="1"/>
      <c r="V77" s="1"/>
      <c r="W77" s="1"/>
      <c r="X77" s="5"/>
    </row>
    <row r="78" spans="1:24" x14ac:dyDescent="0.3">
      <c r="A78" s="53"/>
      <c r="B78" s="46" t="s">
        <v>2</v>
      </c>
      <c r="C78" s="47">
        <v>31.5</v>
      </c>
      <c r="D78" s="19" t="s">
        <v>1</v>
      </c>
      <c r="E78" s="14">
        <v>28.2</v>
      </c>
      <c r="F78" s="15"/>
      <c r="G78" s="30"/>
      <c r="H78" s="38"/>
      <c r="I78" s="5"/>
      <c r="J78" s="2"/>
      <c r="K78" s="43"/>
      <c r="L78" s="38"/>
      <c r="M78" s="5"/>
      <c r="N78" s="2">
        <f>(343/E78)/2</f>
        <v>6.081560283687943</v>
      </c>
      <c r="O78" s="1">
        <f>M78-I78</f>
        <v>0</v>
      </c>
      <c r="P78" s="1">
        <v>343</v>
      </c>
      <c r="Q78" s="1"/>
      <c r="R78" s="1"/>
      <c r="S78" s="1"/>
      <c r="T78" s="1"/>
      <c r="U78" s="1"/>
      <c r="V78" s="1"/>
      <c r="W78" s="1"/>
      <c r="X78" s="5"/>
    </row>
    <row r="79" spans="1:24" x14ac:dyDescent="0.3">
      <c r="A79" s="53"/>
      <c r="B79" s="46"/>
      <c r="C79" s="47"/>
      <c r="D79" s="20" t="s">
        <v>2</v>
      </c>
      <c r="E79" s="16">
        <v>31.5</v>
      </c>
      <c r="F79" s="15"/>
      <c r="G79" s="30"/>
      <c r="H79" s="38"/>
      <c r="I79" s="5"/>
      <c r="J79" s="2"/>
      <c r="K79" s="43"/>
      <c r="L79" s="38"/>
      <c r="M79" s="5"/>
      <c r="N79" s="2">
        <f>(343/E79)/2</f>
        <v>5.4444444444444446</v>
      </c>
      <c r="O79" s="1">
        <f>M79-I79</f>
        <v>0</v>
      </c>
      <c r="P79" s="1">
        <v>343</v>
      </c>
      <c r="Q79" s="1"/>
      <c r="R79" s="1" t="e">
        <f>J79/H79</f>
        <v>#DIV/0!</v>
      </c>
      <c r="S79" s="1" t="e">
        <f t="shared" ref="S79:S115" si="68">ABS((R79-1)/(R79+1))</f>
        <v>#DIV/0!</v>
      </c>
      <c r="T79" s="1" t="e">
        <f t="shared" ref="T79:T142" si="69">4/(R79+(1/R79)+2)</f>
        <v>#DIV/0!</v>
      </c>
      <c r="U79" s="1" t="e">
        <f t="shared" ref="U79" si="70">ABS(1-ABS(S79)^2)</f>
        <v>#DIV/0!</v>
      </c>
      <c r="V79" s="1"/>
      <c r="W79" s="1"/>
      <c r="X79" s="5"/>
    </row>
    <row r="80" spans="1:24" ht="15" thickBot="1" x14ac:dyDescent="0.35">
      <c r="A80" s="53"/>
      <c r="B80" s="46"/>
      <c r="C80" s="47"/>
      <c r="D80" s="21" t="s">
        <v>3</v>
      </c>
      <c r="E80" s="18">
        <v>35.5</v>
      </c>
      <c r="F80" s="15"/>
      <c r="G80" s="30"/>
      <c r="H80" s="38"/>
      <c r="I80" s="5"/>
      <c r="J80" s="2"/>
      <c r="K80" s="43"/>
      <c r="L80" s="38"/>
      <c r="M80" s="5"/>
      <c r="N80" s="2">
        <f>(343/E80)/2</f>
        <v>4.830985915492958</v>
      </c>
      <c r="O80" s="1">
        <f>M80-I80</f>
        <v>0</v>
      </c>
      <c r="P80" s="1">
        <v>343</v>
      </c>
      <c r="Q80" s="1"/>
      <c r="R80" s="1"/>
      <c r="S80" s="1"/>
      <c r="T80" s="1"/>
      <c r="U80" s="1"/>
      <c r="V80" s="1"/>
      <c r="W80" s="1"/>
      <c r="X80" s="5"/>
    </row>
    <row r="81" spans="1:24" x14ac:dyDescent="0.3">
      <c r="A81" s="53"/>
      <c r="B81" s="46" t="s">
        <v>3</v>
      </c>
      <c r="C81" s="47">
        <v>44</v>
      </c>
      <c r="D81" s="19" t="s">
        <v>1</v>
      </c>
      <c r="E81" s="14">
        <v>35.5</v>
      </c>
      <c r="F81" s="15"/>
      <c r="G81" s="30"/>
      <c r="H81" s="38"/>
      <c r="I81" s="5"/>
      <c r="J81" s="2"/>
      <c r="K81" s="43"/>
      <c r="L81" s="38"/>
      <c r="M81" s="5"/>
      <c r="N81" s="2">
        <f>(343/E81)/2</f>
        <v>4.830985915492958</v>
      </c>
      <c r="O81" s="1">
        <f>M81-I81</f>
        <v>0</v>
      </c>
      <c r="P81" s="1">
        <v>343</v>
      </c>
      <c r="Q81" s="1"/>
      <c r="R81" s="1"/>
      <c r="S81" s="1"/>
      <c r="T81" s="1"/>
      <c r="U81" s="1"/>
      <c r="V81" s="1"/>
      <c r="W81" s="1"/>
      <c r="X81" s="5"/>
    </row>
    <row r="82" spans="1:24" x14ac:dyDescent="0.3">
      <c r="A82" s="53"/>
      <c r="B82" s="46"/>
      <c r="C82" s="47"/>
      <c r="D82" s="20" t="s">
        <v>2</v>
      </c>
      <c r="E82" s="16">
        <v>40</v>
      </c>
      <c r="F82" s="15"/>
      <c r="G82" s="30"/>
      <c r="H82" s="38"/>
      <c r="I82" s="5"/>
      <c r="J82" s="2"/>
      <c r="K82" s="43"/>
      <c r="L82" s="38"/>
      <c r="M82" s="5"/>
      <c r="N82" s="2">
        <f>(343/E82)/2</f>
        <v>4.2874999999999996</v>
      </c>
      <c r="O82" s="1">
        <f>M82-I82</f>
        <v>0</v>
      </c>
      <c r="P82" s="1">
        <v>343</v>
      </c>
      <c r="Q82" s="1"/>
      <c r="R82" s="1" t="e">
        <f>J82/H82</f>
        <v>#DIV/0!</v>
      </c>
      <c r="S82" s="1" t="e">
        <f t="shared" ref="S82:S118" si="71">ABS((R82-1)/(R82+1))</f>
        <v>#DIV/0!</v>
      </c>
      <c r="T82" s="1" t="e">
        <f t="shared" ref="T82:T145" si="72">4/(R82+(1/R82)+2)</f>
        <v>#DIV/0!</v>
      </c>
      <c r="U82" s="1" t="e">
        <f t="shared" ref="U82" si="73">ABS(1-ABS(S82)^2)</f>
        <v>#DIV/0!</v>
      </c>
      <c r="V82" s="1"/>
      <c r="W82" s="1"/>
      <c r="X82" s="5"/>
    </row>
    <row r="83" spans="1:24" ht="15" thickBot="1" x14ac:dyDescent="0.35">
      <c r="A83" s="53"/>
      <c r="B83" s="48"/>
      <c r="C83" s="49"/>
      <c r="D83" s="21" t="s">
        <v>3</v>
      </c>
      <c r="E83" s="18">
        <v>44.7</v>
      </c>
      <c r="F83" s="15"/>
      <c r="G83" s="30"/>
      <c r="H83" s="38"/>
      <c r="I83" s="5"/>
      <c r="J83" s="2"/>
      <c r="K83" s="43"/>
      <c r="L83" s="38"/>
      <c r="M83" s="5"/>
      <c r="N83" s="2">
        <f>(343/E83)/2</f>
        <v>3.8366890380313197</v>
      </c>
      <c r="O83" s="1">
        <f>M83-I83</f>
        <v>0</v>
      </c>
      <c r="P83" s="1">
        <v>343</v>
      </c>
      <c r="Q83" s="1"/>
      <c r="R83" s="1"/>
      <c r="S83" s="1"/>
      <c r="T83" s="1"/>
      <c r="U83" s="1"/>
      <c r="V83" s="1"/>
      <c r="W83" s="1"/>
      <c r="X83" s="5"/>
    </row>
    <row r="84" spans="1:24" x14ac:dyDescent="0.3">
      <c r="A84" s="53"/>
      <c r="B84" s="50" t="s">
        <v>1</v>
      </c>
      <c r="C84" s="51">
        <v>44</v>
      </c>
      <c r="D84" s="19" t="s">
        <v>1</v>
      </c>
      <c r="E84" s="14">
        <v>44.7</v>
      </c>
      <c r="F84" s="15"/>
      <c r="G84" s="30"/>
      <c r="H84" s="38"/>
      <c r="I84" s="5"/>
      <c r="J84" s="2"/>
      <c r="K84" s="43"/>
      <c r="L84" s="38"/>
      <c r="M84" s="5"/>
      <c r="N84" s="2">
        <f>(343/E84)/2</f>
        <v>3.8366890380313197</v>
      </c>
      <c r="O84" s="1">
        <f>M84-I84</f>
        <v>0</v>
      </c>
      <c r="P84" s="1">
        <v>343</v>
      </c>
      <c r="Q84" s="1"/>
      <c r="R84" s="1"/>
      <c r="S84" s="1"/>
      <c r="T84" s="1"/>
      <c r="U84" s="1"/>
      <c r="V84" s="1"/>
      <c r="W84" s="1"/>
      <c r="X84" s="5"/>
    </row>
    <row r="85" spans="1:24" x14ac:dyDescent="0.3">
      <c r="A85" s="53"/>
      <c r="B85" s="46"/>
      <c r="C85" s="47"/>
      <c r="D85" s="20" t="s">
        <v>2</v>
      </c>
      <c r="E85" s="16">
        <v>50</v>
      </c>
      <c r="F85" s="15"/>
      <c r="G85" s="30"/>
      <c r="H85" s="38"/>
      <c r="I85" s="5"/>
      <c r="J85" s="2"/>
      <c r="K85" s="43"/>
      <c r="L85" s="38"/>
      <c r="M85" s="5"/>
      <c r="N85" s="2">
        <f>(343/E85)/2</f>
        <v>3.43</v>
      </c>
      <c r="O85" s="1">
        <f>M85-I85</f>
        <v>0</v>
      </c>
      <c r="P85" s="1">
        <v>343</v>
      </c>
      <c r="Q85" s="1"/>
      <c r="R85" s="1" t="e">
        <f>J85/H85</f>
        <v>#DIV/0!</v>
      </c>
      <c r="S85" s="1" t="e">
        <f t="shared" ref="S85:S121" si="74">ABS((R85-1)/(R85+1))</f>
        <v>#DIV/0!</v>
      </c>
      <c r="T85" s="1" t="e">
        <f t="shared" ref="T85:T148" si="75">4/(R85+(1/R85)+2)</f>
        <v>#DIV/0!</v>
      </c>
      <c r="U85" s="1" t="e">
        <f t="shared" ref="U85" si="76">ABS(1-ABS(S85)^2)</f>
        <v>#DIV/0!</v>
      </c>
      <c r="V85" s="1"/>
      <c r="W85" s="1"/>
      <c r="X85" s="5"/>
    </row>
    <row r="86" spans="1:24" ht="15" thickBot="1" x14ac:dyDescent="0.35">
      <c r="A86" s="53"/>
      <c r="B86" s="46"/>
      <c r="C86" s="47"/>
      <c r="D86" s="21" t="s">
        <v>3</v>
      </c>
      <c r="E86" s="18">
        <v>56.2</v>
      </c>
      <c r="F86" s="15"/>
      <c r="G86" s="30"/>
      <c r="H86" s="38"/>
      <c r="I86" s="5"/>
      <c r="J86" s="2"/>
      <c r="K86" s="43"/>
      <c r="L86" s="38"/>
      <c r="M86" s="5"/>
      <c r="N86" s="2">
        <f>(343/E86)/2</f>
        <v>3.0516014234875444</v>
      </c>
      <c r="O86" s="1">
        <f>M86-I86</f>
        <v>0</v>
      </c>
      <c r="P86" s="1">
        <v>343</v>
      </c>
      <c r="Q86" s="1"/>
      <c r="R86" s="1"/>
      <c r="S86" s="1"/>
      <c r="T86" s="1"/>
      <c r="U86" s="1"/>
      <c r="V86" s="1"/>
      <c r="W86" s="1"/>
      <c r="X86" s="5"/>
    </row>
    <row r="87" spans="1:24" x14ac:dyDescent="0.3">
      <c r="A87" s="53"/>
      <c r="B87" s="46" t="s">
        <v>2</v>
      </c>
      <c r="C87" s="47">
        <v>63</v>
      </c>
      <c r="D87" s="19" t="s">
        <v>1</v>
      </c>
      <c r="E87" s="14">
        <v>56.2</v>
      </c>
      <c r="F87" s="15"/>
      <c r="G87" s="30"/>
      <c r="H87" s="38"/>
      <c r="I87" s="5"/>
      <c r="J87" s="2"/>
      <c r="K87" s="43"/>
      <c r="L87" s="38"/>
      <c r="M87" s="5"/>
      <c r="N87" s="2">
        <f>(343/E87)/2</f>
        <v>3.0516014234875444</v>
      </c>
      <c r="O87" s="1">
        <f>M87-I87</f>
        <v>0</v>
      </c>
      <c r="P87" s="1">
        <v>343</v>
      </c>
      <c r="Q87" s="1"/>
      <c r="R87" s="1"/>
      <c r="S87" s="1"/>
      <c r="T87" s="1"/>
      <c r="U87" s="1"/>
      <c r="V87" s="1"/>
      <c r="W87" s="1"/>
      <c r="X87" s="5"/>
    </row>
    <row r="88" spans="1:24" x14ac:dyDescent="0.3">
      <c r="A88" s="53"/>
      <c r="B88" s="46"/>
      <c r="C88" s="47"/>
      <c r="D88" s="20" t="s">
        <v>2</v>
      </c>
      <c r="E88" s="16">
        <v>63</v>
      </c>
      <c r="F88" s="15"/>
      <c r="G88" s="30"/>
      <c r="H88" s="38"/>
      <c r="I88" s="5"/>
      <c r="J88" s="2"/>
      <c r="K88" s="43"/>
      <c r="L88" s="38"/>
      <c r="M88" s="5"/>
      <c r="N88" s="2">
        <f>(343/E88)/2</f>
        <v>2.7222222222222223</v>
      </c>
      <c r="O88" s="1">
        <f>M88-I88</f>
        <v>0</v>
      </c>
      <c r="P88" s="1">
        <v>343</v>
      </c>
      <c r="Q88" s="1"/>
      <c r="R88" s="1" t="e">
        <f>J88/H88</f>
        <v>#DIV/0!</v>
      </c>
      <c r="S88" s="1" t="e">
        <f t="shared" ref="S88:S124" si="77">ABS((R88-1)/(R88+1))</f>
        <v>#DIV/0!</v>
      </c>
      <c r="T88" s="1" t="e">
        <f t="shared" ref="T88:T151" si="78">4/(R88+(1/R88)+2)</f>
        <v>#DIV/0!</v>
      </c>
      <c r="U88" s="1" t="e">
        <f t="shared" ref="U88" si="79">ABS(1-ABS(S88)^2)</f>
        <v>#DIV/0!</v>
      </c>
      <c r="V88" s="1"/>
      <c r="W88" s="1"/>
      <c r="X88" s="5"/>
    </row>
    <row r="89" spans="1:24" ht="15" thickBot="1" x14ac:dyDescent="0.35">
      <c r="A89" s="53"/>
      <c r="B89" s="46"/>
      <c r="C89" s="47"/>
      <c r="D89" s="21" t="s">
        <v>3</v>
      </c>
      <c r="E89" s="18">
        <v>70.8</v>
      </c>
      <c r="F89" s="15"/>
      <c r="G89" s="30"/>
      <c r="H89" s="38"/>
      <c r="I89" s="5"/>
      <c r="J89" s="2"/>
      <c r="K89" s="43"/>
      <c r="L89" s="38"/>
      <c r="M89" s="5"/>
      <c r="N89" s="2">
        <f>(343/E89)/2</f>
        <v>2.4223163841807911</v>
      </c>
      <c r="O89" s="1">
        <f>M89-I89</f>
        <v>0</v>
      </c>
      <c r="P89" s="1">
        <v>343</v>
      </c>
      <c r="Q89" s="1"/>
      <c r="R89" s="1"/>
      <c r="S89" s="1"/>
      <c r="T89" s="1"/>
      <c r="U89" s="1"/>
      <c r="V89" s="1"/>
      <c r="W89" s="1"/>
      <c r="X89" s="5"/>
    </row>
    <row r="90" spans="1:24" x14ac:dyDescent="0.3">
      <c r="A90" s="53"/>
      <c r="B90" s="46" t="s">
        <v>3</v>
      </c>
      <c r="C90" s="47">
        <v>88</v>
      </c>
      <c r="D90" s="19" t="s">
        <v>1</v>
      </c>
      <c r="E90" s="14">
        <v>70.8</v>
      </c>
      <c r="F90" s="15"/>
      <c r="G90" s="30"/>
      <c r="H90" s="38"/>
      <c r="I90" s="5"/>
      <c r="J90" s="2"/>
      <c r="K90" s="43"/>
      <c r="L90" s="38"/>
      <c r="M90" s="5"/>
      <c r="N90" s="2">
        <f>(343/E90)/2</f>
        <v>2.4223163841807911</v>
      </c>
      <c r="O90" s="1">
        <f>M90-I90</f>
        <v>0</v>
      </c>
      <c r="P90" s="1">
        <v>343</v>
      </c>
      <c r="Q90" s="1"/>
      <c r="R90" s="1"/>
      <c r="S90" s="1"/>
      <c r="T90" s="1"/>
      <c r="U90" s="1"/>
      <c r="V90" s="1"/>
      <c r="W90" s="1"/>
      <c r="X90" s="5"/>
    </row>
    <row r="91" spans="1:24" x14ac:dyDescent="0.3">
      <c r="A91" s="53"/>
      <c r="B91" s="46"/>
      <c r="C91" s="47"/>
      <c r="D91" s="20" t="s">
        <v>2</v>
      </c>
      <c r="E91" s="16">
        <v>80</v>
      </c>
      <c r="F91" s="15"/>
      <c r="G91" s="30"/>
      <c r="H91" s="38"/>
      <c r="I91" s="5"/>
      <c r="J91" s="2"/>
      <c r="K91" s="43"/>
      <c r="L91" s="38"/>
      <c r="M91" s="5"/>
      <c r="N91" s="2">
        <f>(343/E91)/2</f>
        <v>2.1437499999999998</v>
      </c>
      <c r="O91" s="1">
        <f>M91-I91</f>
        <v>0</v>
      </c>
      <c r="P91" s="1">
        <v>343</v>
      </c>
      <c r="Q91" s="1"/>
      <c r="R91" s="1" t="e">
        <f>J91/H91</f>
        <v>#DIV/0!</v>
      </c>
      <c r="S91" s="1" t="e">
        <f t="shared" ref="S91:S127" si="80">ABS((R91-1)/(R91+1))</f>
        <v>#DIV/0!</v>
      </c>
      <c r="T91" s="1" t="e">
        <f t="shared" ref="T91:T154" si="81">4/(R91+(1/R91)+2)</f>
        <v>#DIV/0!</v>
      </c>
      <c r="U91" s="1" t="e">
        <f t="shared" ref="U91" si="82">ABS(1-ABS(S91)^2)</f>
        <v>#DIV/0!</v>
      </c>
      <c r="V91" s="1"/>
      <c r="W91" s="1"/>
      <c r="X91" s="5"/>
    </row>
    <row r="92" spans="1:24" ht="15" thickBot="1" x14ac:dyDescent="0.35">
      <c r="A92" s="53"/>
      <c r="B92" s="48"/>
      <c r="C92" s="49"/>
      <c r="D92" s="21" t="s">
        <v>3</v>
      </c>
      <c r="E92" s="18">
        <v>89.1</v>
      </c>
      <c r="F92" s="15"/>
      <c r="G92" s="30"/>
      <c r="H92" s="38"/>
      <c r="I92" s="5"/>
      <c r="J92" s="2"/>
      <c r="K92" s="43"/>
      <c r="L92" s="38"/>
      <c r="M92" s="5"/>
      <c r="N92" s="2">
        <f>(343/E92)/2</f>
        <v>1.9248035914702584</v>
      </c>
      <c r="O92" s="1">
        <f>M92-I92</f>
        <v>0</v>
      </c>
      <c r="P92" s="1">
        <v>343</v>
      </c>
      <c r="Q92" s="1"/>
      <c r="R92" s="1"/>
      <c r="S92" s="1"/>
      <c r="T92" s="1"/>
      <c r="U92" s="1"/>
      <c r="V92" s="1"/>
      <c r="W92" s="1"/>
      <c r="X92" s="5"/>
    </row>
    <row r="93" spans="1:24" x14ac:dyDescent="0.3">
      <c r="A93" s="53"/>
      <c r="B93" s="50" t="s">
        <v>1</v>
      </c>
      <c r="C93" s="51">
        <v>88</v>
      </c>
      <c r="D93" s="19" t="s">
        <v>1</v>
      </c>
      <c r="E93" s="14">
        <v>89.1</v>
      </c>
      <c r="F93" s="15"/>
      <c r="G93" s="30"/>
      <c r="H93" s="38"/>
      <c r="I93" s="5"/>
      <c r="J93" s="2"/>
      <c r="K93" s="43"/>
      <c r="L93" s="38"/>
      <c r="M93" s="5"/>
      <c r="N93" s="2">
        <f>(343/E93)/2</f>
        <v>1.9248035914702584</v>
      </c>
      <c r="O93" s="1">
        <f>M93-I93</f>
        <v>0</v>
      </c>
      <c r="P93" s="1">
        <v>343</v>
      </c>
      <c r="Q93" s="1"/>
      <c r="R93" s="1"/>
      <c r="S93" s="1"/>
      <c r="T93" s="1"/>
      <c r="U93" s="1"/>
      <c r="V93" s="1"/>
      <c r="W93" s="1"/>
      <c r="X93" s="5"/>
    </row>
    <row r="94" spans="1:24" x14ac:dyDescent="0.3">
      <c r="A94" s="53"/>
      <c r="B94" s="46"/>
      <c r="C94" s="47"/>
      <c r="D94" s="20" t="s">
        <v>2</v>
      </c>
      <c r="E94" s="16">
        <v>100</v>
      </c>
      <c r="F94" s="15"/>
      <c r="G94" s="30"/>
      <c r="H94" s="38"/>
      <c r="I94" s="5"/>
      <c r="J94" s="2"/>
      <c r="K94" s="43"/>
      <c r="L94" s="38"/>
      <c r="M94" s="5"/>
      <c r="N94" s="2">
        <f>(343/E94)/2</f>
        <v>1.7150000000000001</v>
      </c>
      <c r="O94" s="1">
        <f>M94-I94</f>
        <v>0</v>
      </c>
      <c r="P94" s="1">
        <v>343</v>
      </c>
      <c r="Q94" s="1"/>
      <c r="R94" s="1" t="e">
        <f>J94/H94</f>
        <v>#DIV/0!</v>
      </c>
      <c r="S94" s="1" t="e">
        <f t="shared" ref="S94:S130" si="83">ABS((R94-1)/(R94+1))</f>
        <v>#DIV/0!</v>
      </c>
      <c r="T94" s="1" t="e">
        <f t="shared" ref="T94:T157" si="84">4/(R94+(1/R94)+2)</f>
        <v>#DIV/0!</v>
      </c>
      <c r="U94" s="1" t="e">
        <f t="shared" ref="U94" si="85">ABS(1-ABS(S94)^2)</f>
        <v>#DIV/0!</v>
      </c>
      <c r="V94" s="1"/>
      <c r="W94" s="1"/>
      <c r="X94" s="5"/>
    </row>
    <row r="95" spans="1:24" ht="15" thickBot="1" x14ac:dyDescent="0.35">
      <c r="A95" s="53"/>
      <c r="B95" s="46"/>
      <c r="C95" s="47"/>
      <c r="D95" s="21" t="s">
        <v>3</v>
      </c>
      <c r="E95" s="18">
        <v>112</v>
      </c>
      <c r="F95" s="15"/>
      <c r="G95" s="30"/>
      <c r="H95" s="38"/>
      <c r="I95" s="5"/>
      <c r="J95" s="2"/>
      <c r="K95" s="43"/>
      <c r="L95" s="38"/>
      <c r="M95" s="5"/>
      <c r="N95" s="2">
        <f>(343/E95)/2</f>
        <v>1.53125</v>
      </c>
      <c r="O95" s="1">
        <f>M95-I95</f>
        <v>0</v>
      </c>
      <c r="P95" s="1">
        <v>343</v>
      </c>
      <c r="Q95" s="1"/>
      <c r="R95" s="1"/>
      <c r="S95" s="1"/>
      <c r="T95" s="1"/>
      <c r="U95" s="1"/>
      <c r="V95" s="1"/>
      <c r="W95" s="1"/>
      <c r="X95" s="5"/>
    </row>
    <row r="96" spans="1:24" x14ac:dyDescent="0.3">
      <c r="A96" s="53"/>
      <c r="B96" s="46" t="s">
        <v>2</v>
      </c>
      <c r="C96" s="47">
        <v>125</v>
      </c>
      <c r="D96" s="19" t="s">
        <v>1</v>
      </c>
      <c r="E96" s="14">
        <v>112</v>
      </c>
      <c r="F96" s="15" t="s">
        <v>34</v>
      </c>
      <c r="G96" s="30"/>
      <c r="H96" s="38"/>
      <c r="I96" s="5"/>
      <c r="J96" s="2"/>
      <c r="K96" s="43"/>
      <c r="L96" s="38"/>
      <c r="M96" s="5"/>
      <c r="N96" s="2">
        <f>(343/E96)/2</f>
        <v>1.53125</v>
      </c>
      <c r="O96" s="1">
        <f>M96-I96</f>
        <v>0</v>
      </c>
      <c r="P96" s="1">
        <v>343</v>
      </c>
      <c r="Q96" s="1"/>
      <c r="R96" s="1"/>
      <c r="S96" s="1"/>
      <c r="T96" s="1"/>
      <c r="U96" s="1"/>
      <c r="V96" s="1"/>
      <c r="W96" s="1"/>
      <c r="X96" s="5"/>
    </row>
    <row r="97" spans="1:24" x14ac:dyDescent="0.3">
      <c r="A97" s="53"/>
      <c r="B97" s="46"/>
      <c r="C97" s="47"/>
      <c r="D97" s="20" t="s">
        <v>2</v>
      </c>
      <c r="E97" s="16">
        <v>125</v>
      </c>
      <c r="F97" s="15">
        <v>1</v>
      </c>
      <c r="G97" s="30">
        <v>179</v>
      </c>
      <c r="H97" s="38">
        <v>-18</v>
      </c>
      <c r="I97" s="5">
        <v>886</v>
      </c>
      <c r="J97" s="2"/>
      <c r="K97" s="43"/>
      <c r="L97" s="38"/>
      <c r="M97" s="5"/>
      <c r="N97" s="2">
        <f>(343/E97)/2</f>
        <v>1.3720000000000001</v>
      </c>
      <c r="O97" s="1">
        <f>M97-I97</f>
        <v>-886</v>
      </c>
      <c r="P97" s="1">
        <v>343</v>
      </c>
      <c r="Q97" s="1"/>
      <c r="R97" s="1">
        <f>F97/H97</f>
        <v>-5.5555555555555552E-2</v>
      </c>
      <c r="S97" s="1">
        <f t="shared" ref="S97:S133" si="86">ABS((R97-1)/(R97+1))</f>
        <v>1.1176470588235294</v>
      </c>
      <c r="T97" s="1">
        <f t="shared" ref="T97:T160" si="87">4/(R97+(1/R97)+2)</f>
        <v>-0.2491349480968858</v>
      </c>
      <c r="U97" s="1">
        <f t="shared" ref="U97" si="88">ABS(1-ABS(S97)^2)</f>
        <v>0.24913494809688586</v>
      </c>
      <c r="V97" s="1"/>
      <c r="W97" s="1"/>
      <c r="X97" s="5"/>
    </row>
    <row r="98" spans="1:24" ht="15" thickBot="1" x14ac:dyDescent="0.35">
      <c r="A98" s="53"/>
      <c r="B98" s="46"/>
      <c r="C98" s="47"/>
      <c r="D98" s="21" t="s">
        <v>3</v>
      </c>
      <c r="E98" s="18">
        <v>141</v>
      </c>
      <c r="F98" s="15"/>
      <c r="G98" s="30"/>
      <c r="H98" s="38"/>
      <c r="I98" s="5"/>
      <c r="J98" s="2"/>
      <c r="K98" s="43"/>
      <c r="L98" s="38"/>
      <c r="M98" s="5"/>
      <c r="N98" s="2">
        <f>(343/E98)/2</f>
        <v>1.2163120567375887</v>
      </c>
      <c r="O98" s="1">
        <f>M98-I98</f>
        <v>0</v>
      </c>
      <c r="P98" s="1">
        <v>343</v>
      </c>
      <c r="Q98" s="1"/>
      <c r="R98" s="1"/>
      <c r="S98" s="1"/>
      <c r="T98" s="1"/>
      <c r="U98" s="1"/>
      <c r="V98" s="1"/>
      <c r="W98" s="1"/>
      <c r="X98" s="5"/>
    </row>
    <row r="99" spans="1:24" x14ac:dyDescent="0.3">
      <c r="A99" s="53"/>
      <c r="B99" s="46" t="s">
        <v>3</v>
      </c>
      <c r="C99" s="47">
        <v>177</v>
      </c>
      <c r="D99" s="19" t="s">
        <v>1</v>
      </c>
      <c r="E99" s="14">
        <v>141</v>
      </c>
      <c r="F99" s="15" t="s">
        <v>34</v>
      </c>
      <c r="G99" s="30"/>
      <c r="H99" s="38"/>
      <c r="I99" s="5"/>
      <c r="J99" s="2"/>
      <c r="K99" s="43"/>
      <c r="L99" s="38"/>
      <c r="M99" s="5"/>
      <c r="N99" s="2">
        <f>(343/E99)/2</f>
        <v>1.2163120567375887</v>
      </c>
      <c r="O99" s="1">
        <f>M99-I99</f>
        <v>0</v>
      </c>
      <c r="P99" s="1">
        <v>343</v>
      </c>
      <c r="Q99" s="1"/>
      <c r="R99" s="1"/>
      <c r="S99" s="1"/>
      <c r="T99" s="1"/>
      <c r="U99" s="1"/>
      <c r="V99" s="1"/>
      <c r="W99" s="1"/>
      <c r="X99" s="5"/>
    </row>
    <row r="100" spans="1:24" x14ac:dyDescent="0.3">
      <c r="A100" s="53"/>
      <c r="B100" s="46"/>
      <c r="C100" s="47"/>
      <c r="D100" s="20" t="s">
        <v>2</v>
      </c>
      <c r="E100" s="16">
        <v>160</v>
      </c>
      <c r="F100" s="15">
        <v>1</v>
      </c>
      <c r="G100" s="30">
        <v>180</v>
      </c>
      <c r="H100" s="38">
        <v>-20</v>
      </c>
      <c r="I100" s="5">
        <v>730</v>
      </c>
      <c r="J100" s="2"/>
      <c r="K100" s="43"/>
      <c r="L100" s="38"/>
      <c r="M100" s="5"/>
      <c r="N100" s="2">
        <f>(343/E100)/2</f>
        <v>1.0718749999999999</v>
      </c>
      <c r="O100" s="1">
        <f>M100-I100</f>
        <v>-730</v>
      </c>
      <c r="P100" s="1">
        <v>343</v>
      </c>
      <c r="Q100" s="1"/>
      <c r="R100" s="1">
        <f>F100/H100</f>
        <v>-0.05</v>
      </c>
      <c r="S100" s="1">
        <f t="shared" ref="S100:S136" si="89">ABS((R100-1)/(R100+1))</f>
        <v>1.1052631578947369</v>
      </c>
      <c r="T100" s="1">
        <f t="shared" ref="T100:T163" si="90">4/(R100+(1/R100)+2)</f>
        <v>-0.22160664819944598</v>
      </c>
      <c r="U100" s="1">
        <f t="shared" ref="U100" si="91">ABS(1-ABS(S100)^2)</f>
        <v>0.22160664819944631</v>
      </c>
      <c r="V100" s="1"/>
      <c r="W100" s="1"/>
      <c r="X100" s="5"/>
    </row>
    <row r="101" spans="1:24" ht="15" thickBot="1" x14ac:dyDescent="0.35">
      <c r="A101" s="53"/>
      <c r="B101" s="48"/>
      <c r="C101" s="49"/>
      <c r="D101" s="21" t="s">
        <v>3</v>
      </c>
      <c r="E101" s="18">
        <v>178</v>
      </c>
      <c r="F101" s="15"/>
      <c r="G101" s="30"/>
      <c r="H101" s="38"/>
      <c r="I101" s="5"/>
      <c r="J101" s="2"/>
      <c r="K101" s="43"/>
      <c r="L101" s="38"/>
      <c r="M101" s="5"/>
      <c r="N101" s="2">
        <f>(343/E101)/2</f>
        <v>0.9634831460674157</v>
      </c>
      <c r="O101" s="1">
        <f>M101-I101</f>
        <v>0</v>
      </c>
      <c r="P101" s="1">
        <v>343</v>
      </c>
      <c r="Q101" s="1"/>
      <c r="R101" s="1"/>
      <c r="S101" s="1"/>
      <c r="T101" s="1"/>
      <c r="U101" s="1"/>
      <c r="V101" s="1"/>
      <c r="W101" s="1"/>
      <c r="X101" s="5"/>
    </row>
    <row r="102" spans="1:24" x14ac:dyDescent="0.3">
      <c r="A102" s="53"/>
      <c r="B102" s="50" t="s">
        <v>1</v>
      </c>
      <c r="C102" s="51">
        <v>177</v>
      </c>
      <c r="D102" s="19" t="s">
        <v>1</v>
      </c>
      <c r="E102" s="14">
        <v>178</v>
      </c>
      <c r="F102" s="15" t="s">
        <v>34</v>
      </c>
      <c r="G102" s="30"/>
      <c r="H102" s="38"/>
      <c r="I102" s="5"/>
      <c r="J102" s="2"/>
      <c r="K102" s="43"/>
      <c r="L102" s="38"/>
      <c r="M102" s="5"/>
      <c r="N102" s="2">
        <f>(343/E102)/2</f>
        <v>0.9634831460674157</v>
      </c>
      <c r="O102" s="1">
        <f>M102-I102</f>
        <v>0</v>
      </c>
      <c r="P102" s="1">
        <v>343</v>
      </c>
      <c r="Q102" s="1"/>
      <c r="R102" s="1"/>
      <c r="S102" s="1"/>
      <c r="T102" s="1"/>
      <c r="U102" s="1"/>
      <c r="V102" s="1"/>
      <c r="W102" s="1"/>
      <c r="X102" s="5"/>
    </row>
    <row r="103" spans="1:24" x14ac:dyDescent="0.3">
      <c r="A103" s="53"/>
      <c r="B103" s="46"/>
      <c r="C103" s="47"/>
      <c r="D103" s="20" t="s">
        <v>2</v>
      </c>
      <c r="E103" s="16">
        <v>200</v>
      </c>
      <c r="F103" s="15">
        <v>1</v>
      </c>
      <c r="G103" s="30">
        <v>179</v>
      </c>
      <c r="H103" s="38">
        <v>-24</v>
      </c>
      <c r="I103" s="5">
        <v>619</v>
      </c>
      <c r="J103" s="2"/>
      <c r="K103" s="43"/>
      <c r="L103" s="38"/>
      <c r="M103" s="5"/>
      <c r="N103" s="2">
        <f>(343/E103)/2</f>
        <v>0.85750000000000004</v>
      </c>
      <c r="O103" s="1">
        <f>M103-I103</f>
        <v>-619</v>
      </c>
      <c r="P103" s="1">
        <v>343</v>
      </c>
      <c r="Q103" s="1"/>
      <c r="R103" s="1">
        <f>F103/H103</f>
        <v>-4.1666666666666664E-2</v>
      </c>
      <c r="S103" s="1">
        <f t="shared" ref="S103" si="92">ABS((R103-1)/(R103+1))</f>
        <v>1.0869565217391304</v>
      </c>
      <c r="T103" s="1">
        <f t="shared" ref="T103:T166" si="93">4/(R103+(1/R103)+2)</f>
        <v>-0.18147448015122872</v>
      </c>
      <c r="U103" s="1">
        <f t="shared" ref="U103" si="94">ABS(1-ABS(S103)^2)</f>
        <v>0.18147448015122869</v>
      </c>
      <c r="V103" s="1"/>
      <c r="W103" s="1"/>
      <c r="X103" s="5"/>
    </row>
    <row r="104" spans="1:24" ht="15" thickBot="1" x14ac:dyDescent="0.35">
      <c r="A104" s="53"/>
      <c r="B104" s="46"/>
      <c r="C104" s="47"/>
      <c r="D104" s="21" t="s">
        <v>3</v>
      </c>
      <c r="E104" s="18">
        <v>224</v>
      </c>
      <c r="F104" s="15"/>
      <c r="G104" s="30"/>
      <c r="H104" s="38"/>
      <c r="I104" s="5"/>
      <c r="J104" s="2"/>
      <c r="K104" s="43"/>
      <c r="L104" s="38"/>
      <c r="M104" s="5"/>
      <c r="N104" s="2">
        <f>(343/E104)/2</f>
        <v>0.765625</v>
      </c>
      <c r="O104" s="1">
        <f>M104-I104</f>
        <v>0</v>
      </c>
      <c r="P104" s="1">
        <v>343</v>
      </c>
      <c r="Q104" s="1"/>
      <c r="R104" s="1"/>
      <c r="S104" s="1"/>
      <c r="T104" s="1"/>
      <c r="U104" s="1"/>
      <c r="V104" s="1"/>
      <c r="W104" s="1"/>
      <c r="X104" s="5"/>
    </row>
    <row r="105" spans="1:24" x14ac:dyDescent="0.3">
      <c r="A105" s="53"/>
      <c r="B105" s="46" t="s">
        <v>2</v>
      </c>
      <c r="C105" s="47">
        <v>250</v>
      </c>
      <c r="D105" s="19" t="s">
        <v>1</v>
      </c>
      <c r="E105" s="14">
        <v>224</v>
      </c>
      <c r="F105" s="15" t="s">
        <v>34</v>
      </c>
      <c r="G105" s="30"/>
      <c r="H105" s="38"/>
      <c r="I105" s="5"/>
      <c r="J105" s="2"/>
      <c r="K105" s="43"/>
      <c r="L105" s="38"/>
      <c r="M105" s="5"/>
      <c r="N105" s="2">
        <f>(343/E105)/2</f>
        <v>0.765625</v>
      </c>
      <c r="O105" s="1">
        <f>M105-I105</f>
        <v>0</v>
      </c>
      <c r="P105" s="1">
        <v>343</v>
      </c>
      <c r="Q105" s="1"/>
      <c r="R105" s="1"/>
      <c r="S105" s="1"/>
      <c r="T105" s="1"/>
      <c r="U105" s="1"/>
      <c r="V105" s="1"/>
      <c r="W105" s="1"/>
      <c r="X105" s="5"/>
    </row>
    <row r="106" spans="1:24" x14ac:dyDescent="0.3">
      <c r="A106" s="53"/>
      <c r="B106" s="46"/>
      <c r="C106" s="47"/>
      <c r="D106" s="20" t="s">
        <v>2</v>
      </c>
      <c r="E106" s="16">
        <v>250</v>
      </c>
      <c r="F106" s="15">
        <v>1</v>
      </c>
      <c r="G106" s="30">
        <v>179</v>
      </c>
      <c r="H106" s="38">
        <v>-28</v>
      </c>
      <c r="I106" s="5">
        <v>526</v>
      </c>
      <c r="J106" s="2">
        <v>1</v>
      </c>
      <c r="K106" s="43">
        <v>868</v>
      </c>
      <c r="L106" s="38"/>
      <c r="M106" s="5"/>
      <c r="N106" s="2">
        <f>(343/E106)/2</f>
        <v>0.68600000000000005</v>
      </c>
      <c r="O106" s="1">
        <f>M106-I106</f>
        <v>-526</v>
      </c>
      <c r="P106" s="1">
        <v>343</v>
      </c>
      <c r="Q106" s="1"/>
      <c r="R106" s="1">
        <f>J106/H106</f>
        <v>-3.5714285714285712E-2</v>
      </c>
      <c r="S106" s="1">
        <f t="shared" ref="S106" si="95">ABS((R106-1)/(R106+1))</f>
        <v>1.0740740740740742</v>
      </c>
      <c r="T106" s="1">
        <f t="shared" ref="T106:T169" si="96">4/(R106+(1/R106)+2)</f>
        <v>-0.15363511659807957</v>
      </c>
      <c r="U106" s="1">
        <f t="shared" ref="U106" si="97">ABS(1-ABS(S106)^2)</f>
        <v>0.15363511659807982</v>
      </c>
      <c r="V106" s="1"/>
      <c r="W106" s="1"/>
      <c r="X106" s="5"/>
    </row>
    <row r="107" spans="1:24" ht="15" thickBot="1" x14ac:dyDescent="0.35">
      <c r="A107" s="53"/>
      <c r="B107" s="46"/>
      <c r="C107" s="47"/>
      <c r="D107" s="21" t="s">
        <v>3</v>
      </c>
      <c r="E107" s="18">
        <v>282</v>
      </c>
      <c r="F107" s="15"/>
      <c r="G107" s="30"/>
      <c r="H107" s="38"/>
      <c r="I107" s="5"/>
      <c r="J107" s="2"/>
      <c r="K107" s="43"/>
      <c r="L107" s="38"/>
      <c r="M107" s="5"/>
      <c r="N107" s="2">
        <f>(343/E107)/2</f>
        <v>0.60815602836879434</v>
      </c>
      <c r="O107" s="1">
        <f>M107-I107</f>
        <v>0</v>
      </c>
      <c r="P107" s="1">
        <v>343</v>
      </c>
      <c r="Q107" s="1"/>
      <c r="R107" s="1"/>
      <c r="S107" s="1"/>
      <c r="T107" s="1"/>
      <c r="U107" s="1"/>
      <c r="V107" s="1"/>
      <c r="W107" s="1"/>
      <c r="X107" s="5"/>
    </row>
    <row r="108" spans="1:24" x14ac:dyDescent="0.3">
      <c r="A108" s="53"/>
      <c r="B108" s="46" t="s">
        <v>3</v>
      </c>
      <c r="C108" s="47">
        <v>355</v>
      </c>
      <c r="D108" s="19" t="s">
        <v>1</v>
      </c>
      <c r="E108" s="14">
        <v>282</v>
      </c>
      <c r="F108" s="15" t="s">
        <v>35</v>
      </c>
      <c r="G108" s="30"/>
      <c r="H108" s="38"/>
      <c r="I108" s="5"/>
      <c r="J108" s="2"/>
      <c r="K108" s="43"/>
      <c r="L108" s="38"/>
      <c r="M108" s="5"/>
      <c r="N108" s="2">
        <f>(343/E108)/2</f>
        <v>0.60815602836879434</v>
      </c>
      <c r="O108" s="1">
        <f>M108-I108</f>
        <v>0</v>
      </c>
      <c r="P108" s="1">
        <v>343</v>
      </c>
      <c r="Q108" s="1"/>
      <c r="R108" s="1"/>
      <c r="S108" s="1"/>
      <c r="T108" s="1"/>
      <c r="U108" s="1"/>
      <c r="V108" s="1"/>
      <c r="W108" s="1"/>
      <c r="X108" s="5"/>
    </row>
    <row r="109" spans="1:24" x14ac:dyDescent="0.3">
      <c r="A109" s="53"/>
      <c r="B109" s="46"/>
      <c r="C109" s="47"/>
      <c r="D109" s="20" t="s">
        <v>2</v>
      </c>
      <c r="E109" s="16">
        <v>315</v>
      </c>
      <c r="F109" s="15">
        <v>1</v>
      </c>
      <c r="G109" s="30">
        <v>185</v>
      </c>
      <c r="H109" s="38">
        <v>-31</v>
      </c>
      <c r="I109" s="5">
        <v>454</v>
      </c>
      <c r="J109" s="2">
        <v>1</v>
      </c>
      <c r="K109" s="43">
        <v>715</v>
      </c>
      <c r="L109" s="38"/>
      <c r="M109" s="5"/>
      <c r="N109" s="2">
        <f>(343/E109)/2</f>
        <v>0.5444444444444444</v>
      </c>
      <c r="O109" s="1">
        <f>M109-I109</f>
        <v>-454</v>
      </c>
      <c r="P109" s="1">
        <v>343</v>
      </c>
      <c r="Q109" s="1"/>
      <c r="R109" s="1">
        <f>J109/H109</f>
        <v>-3.2258064516129031E-2</v>
      </c>
      <c r="S109" s="1">
        <f t="shared" ref="S109" si="98">ABS((R109-1)/(R109+1))</f>
        <v>1.0666666666666667</v>
      </c>
      <c r="T109" s="1">
        <f t="shared" ref="T109:T172" si="99">4/(R109+(1/R109)+2)</f>
        <v>-0.13777777777777778</v>
      </c>
      <c r="U109" s="1">
        <f t="shared" ref="U109" si="100">ABS(1-ABS(S109)^2)</f>
        <v>0.13777777777777778</v>
      </c>
      <c r="V109" s="1"/>
      <c r="W109" s="1"/>
      <c r="X109" s="5"/>
    </row>
    <row r="110" spans="1:24" ht="15" thickBot="1" x14ac:dyDescent="0.35">
      <c r="A110" s="53"/>
      <c r="B110" s="48"/>
      <c r="C110" s="49"/>
      <c r="D110" s="21" t="s">
        <v>3</v>
      </c>
      <c r="E110" s="18">
        <v>355</v>
      </c>
      <c r="F110" s="15"/>
      <c r="G110" s="30"/>
      <c r="H110" s="38"/>
      <c r="I110" s="5"/>
      <c r="J110" s="2"/>
      <c r="K110" s="43"/>
      <c r="L110" s="38"/>
      <c r="M110" s="5"/>
      <c r="N110" s="2">
        <f>(343/E110)/2</f>
        <v>0.4830985915492958</v>
      </c>
      <c r="O110" s="1">
        <f>M110-I110</f>
        <v>0</v>
      </c>
      <c r="P110" s="1">
        <v>343</v>
      </c>
      <c r="Q110" s="1"/>
      <c r="R110" s="1"/>
      <c r="S110" s="1"/>
      <c r="T110" s="1"/>
      <c r="U110" s="1"/>
      <c r="V110" s="1"/>
      <c r="W110" s="1"/>
      <c r="X110" s="5"/>
    </row>
    <row r="111" spans="1:24" x14ac:dyDescent="0.3">
      <c r="A111" s="53"/>
      <c r="B111" s="50" t="s">
        <v>1</v>
      </c>
      <c r="C111" s="51">
        <v>355</v>
      </c>
      <c r="D111" s="19" t="s">
        <v>1</v>
      </c>
      <c r="E111" s="14">
        <v>355</v>
      </c>
      <c r="F111" s="15" t="s">
        <v>34</v>
      </c>
      <c r="G111" s="30"/>
      <c r="H111" s="38"/>
      <c r="I111" s="5"/>
      <c r="J111" s="2"/>
      <c r="K111" s="43"/>
      <c r="L111" s="38"/>
      <c r="M111" s="5"/>
      <c r="N111" s="2">
        <f>(343/E111)/2</f>
        <v>0.4830985915492958</v>
      </c>
      <c r="O111" s="1">
        <f>M111-I111</f>
        <v>0</v>
      </c>
      <c r="P111" s="1">
        <v>343</v>
      </c>
      <c r="Q111" s="1"/>
      <c r="R111" s="1"/>
      <c r="S111" s="1"/>
      <c r="T111" s="1"/>
      <c r="U111" s="1"/>
      <c r="V111" s="1"/>
      <c r="W111" s="1"/>
      <c r="X111" s="5"/>
    </row>
    <row r="112" spans="1:24" x14ac:dyDescent="0.3">
      <c r="A112" s="53"/>
      <c r="B112" s="46"/>
      <c r="C112" s="47"/>
      <c r="D112" s="20" t="s">
        <v>2</v>
      </c>
      <c r="E112" s="16">
        <v>400</v>
      </c>
      <c r="F112" s="15">
        <v>1</v>
      </c>
      <c r="G112" s="30">
        <v>184</v>
      </c>
      <c r="H112" s="38">
        <v>-37</v>
      </c>
      <c r="I112" s="5">
        <v>392</v>
      </c>
      <c r="J112" s="2">
        <v>1</v>
      </c>
      <c r="K112" s="43">
        <v>614</v>
      </c>
      <c r="L112" s="38">
        <v>-36</v>
      </c>
      <c r="M112" s="5">
        <v>828</v>
      </c>
      <c r="N112" s="2">
        <f>(343/E112)/2</f>
        <v>0.42875000000000002</v>
      </c>
      <c r="O112" s="1">
        <f>M112-I112</f>
        <v>436</v>
      </c>
      <c r="P112" s="1">
        <v>343</v>
      </c>
      <c r="Q112" s="1"/>
      <c r="R112" s="1">
        <f>J112/H112</f>
        <v>-2.7027027027027029E-2</v>
      </c>
      <c r="S112" s="1">
        <f t="shared" ref="S112" si="101">ABS((R112-1)/(R112+1))</f>
        <v>1.0555555555555554</v>
      </c>
      <c r="T112" s="1">
        <f t="shared" ref="T112:T175" si="102">4/(R112+(1/R112)+2)</f>
        <v>-0.11419753086419754</v>
      </c>
      <c r="U112" s="1">
        <f t="shared" ref="U112" si="103">ABS(1-ABS(S112)^2)</f>
        <v>0.11419753086419715</v>
      </c>
      <c r="V112" s="1"/>
      <c r="W112" s="1"/>
      <c r="X112" s="5"/>
    </row>
    <row r="113" spans="1:24" ht="15" thickBot="1" x14ac:dyDescent="0.35">
      <c r="A113" s="53"/>
      <c r="B113" s="46"/>
      <c r="C113" s="47"/>
      <c r="D113" s="21" t="s">
        <v>3</v>
      </c>
      <c r="E113" s="18">
        <v>447</v>
      </c>
      <c r="F113" s="15"/>
      <c r="G113" s="30"/>
      <c r="H113" s="38"/>
      <c r="I113" s="5"/>
      <c r="J113" s="2"/>
      <c r="K113" s="43"/>
      <c r="L113" s="38"/>
      <c r="M113" s="5"/>
      <c r="N113" s="2">
        <f>(343/E113)/2</f>
        <v>0.38366890380313201</v>
      </c>
      <c r="O113" s="1">
        <f>M113-I113</f>
        <v>0</v>
      </c>
      <c r="P113" s="1">
        <v>343</v>
      </c>
      <c r="Q113" s="1"/>
      <c r="R113" s="1"/>
      <c r="S113" s="1"/>
      <c r="T113" s="1"/>
      <c r="U113" s="1"/>
      <c r="V113" s="1"/>
      <c r="W113" s="1"/>
      <c r="X113" s="5"/>
    </row>
    <row r="114" spans="1:24" x14ac:dyDescent="0.3">
      <c r="A114" s="53"/>
      <c r="B114" s="46" t="s">
        <v>2</v>
      </c>
      <c r="C114" s="47">
        <v>500</v>
      </c>
      <c r="D114" s="19" t="s">
        <v>1</v>
      </c>
      <c r="E114" s="14">
        <v>447</v>
      </c>
      <c r="F114" s="15" t="s">
        <v>35</v>
      </c>
      <c r="G114" s="30"/>
      <c r="H114" s="38"/>
      <c r="I114" s="5"/>
      <c r="J114" s="2"/>
      <c r="K114" s="43"/>
      <c r="L114" s="38"/>
      <c r="M114" s="5"/>
      <c r="N114" s="2">
        <f>(343/E114)/2</f>
        <v>0.38366890380313201</v>
      </c>
      <c r="O114" s="1">
        <f>M114-I114</f>
        <v>0</v>
      </c>
      <c r="P114" s="1">
        <v>343</v>
      </c>
      <c r="Q114" s="1"/>
      <c r="R114" s="1"/>
      <c r="S114" s="1"/>
      <c r="T114" s="1"/>
      <c r="U114" s="1"/>
      <c r="V114" s="1"/>
      <c r="W114" s="1"/>
      <c r="X114" s="5"/>
    </row>
    <row r="115" spans="1:24" x14ac:dyDescent="0.3">
      <c r="A115" s="53"/>
      <c r="B115" s="46"/>
      <c r="C115" s="47"/>
      <c r="D115" s="20" t="s">
        <v>2</v>
      </c>
      <c r="E115" s="16">
        <v>500</v>
      </c>
      <c r="F115" s="15">
        <v>-5</v>
      </c>
      <c r="G115" s="30">
        <v>180</v>
      </c>
      <c r="H115" s="38">
        <v>-44</v>
      </c>
      <c r="I115" s="5">
        <v>348</v>
      </c>
      <c r="J115" s="2">
        <v>-5</v>
      </c>
      <c r="K115" s="43">
        <v>520</v>
      </c>
      <c r="L115" s="38">
        <v>-35</v>
      </c>
      <c r="M115" s="5">
        <v>694</v>
      </c>
      <c r="N115" s="2">
        <f>(343/E115)/2</f>
        <v>0.34300000000000003</v>
      </c>
      <c r="O115" s="1">
        <f>M115-I115</f>
        <v>346</v>
      </c>
      <c r="P115" s="1">
        <v>343</v>
      </c>
      <c r="Q115" s="1"/>
      <c r="R115" s="1">
        <f>J115/H115</f>
        <v>0.11363636363636363</v>
      </c>
      <c r="S115" s="1">
        <f t="shared" si="68"/>
        <v>0.79591836734693888</v>
      </c>
      <c r="T115" s="1">
        <f t="shared" ref="T115:T178" si="104">4/(R115+(1/R115)+2)</f>
        <v>0.36651395251978341</v>
      </c>
      <c r="U115" s="1">
        <f t="shared" ref="U115" si="105">ABS(1-ABS(S115)^2)</f>
        <v>0.36651395251978325</v>
      </c>
      <c r="V115" s="1"/>
      <c r="W115" s="1"/>
      <c r="X115" s="5"/>
    </row>
    <row r="116" spans="1:24" ht="15" thickBot="1" x14ac:dyDescent="0.35">
      <c r="A116" s="53"/>
      <c r="B116" s="46"/>
      <c r="C116" s="47"/>
      <c r="D116" s="21" t="s">
        <v>3</v>
      </c>
      <c r="E116" s="18">
        <v>562</v>
      </c>
      <c r="F116" s="15"/>
      <c r="G116" s="30"/>
      <c r="H116" s="38"/>
      <c r="I116" s="5"/>
      <c r="J116" s="2"/>
      <c r="K116" s="43"/>
      <c r="L116" s="38"/>
      <c r="M116" s="5"/>
      <c r="N116" s="2">
        <f>(343/E116)/2</f>
        <v>0.30516014234875444</v>
      </c>
      <c r="O116" s="1">
        <f>M116-I116</f>
        <v>0</v>
      </c>
      <c r="P116" s="1">
        <v>343</v>
      </c>
      <c r="Q116" s="1"/>
      <c r="R116" s="1"/>
      <c r="S116" s="1"/>
      <c r="T116" s="1"/>
      <c r="U116" s="1"/>
      <c r="V116" s="1"/>
      <c r="W116" s="1"/>
      <c r="X116" s="5"/>
    </row>
    <row r="117" spans="1:24" x14ac:dyDescent="0.3">
      <c r="A117" s="53"/>
      <c r="B117" s="46" t="s">
        <v>3</v>
      </c>
      <c r="C117" s="47">
        <v>710</v>
      </c>
      <c r="D117" s="19" t="s">
        <v>1</v>
      </c>
      <c r="E117" s="14">
        <v>562</v>
      </c>
      <c r="F117" s="15" t="s">
        <v>35</v>
      </c>
      <c r="G117" s="30"/>
      <c r="H117" s="38"/>
      <c r="I117" s="5"/>
      <c r="J117" s="2"/>
      <c r="K117" s="43"/>
      <c r="L117" s="38"/>
      <c r="M117" s="5"/>
      <c r="N117" s="2">
        <f>(343/E117)/2</f>
        <v>0.30516014234875444</v>
      </c>
      <c r="O117" s="1">
        <f>M117-I117</f>
        <v>0</v>
      </c>
      <c r="P117" s="1">
        <v>343</v>
      </c>
      <c r="Q117" s="1"/>
      <c r="R117" s="1"/>
      <c r="S117" s="1"/>
      <c r="T117" s="1"/>
      <c r="U117" s="1"/>
      <c r="V117" s="1"/>
      <c r="W117" s="1"/>
      <c r="X117" s="5"/>
    </row>
    <row r="118" spans="1:24" x14ac:dyDescent="0.3">
      <c r="A118" s="53"/>
      <c r="B118" s="46"/>
      <c r="C118" s="47"/>
      <c r="D118" s="20" t="s">
        <v>2</v>
      </c>
      <c r="E118" s="16">
        <v>630</v>
      </c>
      <c r="F118" s="15">
        <v>1</v>
      </c>
      <c r="G118" s="30">
        <v>181</v>
      </c>
      <c r="H118" s="38">
        <v>-39.5</v>
      </c>
      <c r="I118" s="5">
        <v>313</v>
      </c>
      <c r="J118" s="2">
        <v>1</v>
      </c>
      <c r="K118" s="43">
        <v>441</v>
      </c>
      <c r="L118" s="38">
        <v>-30</v>
      </c>
      <c r="M118" s="5">
        <v>588</v>
      </c>
      <c r="N118" s="2">
        <f>(343/E118)/2</f>
        <v>0.2722222222222222</v>
      </c>
      <c r="O118" s="1">
        <f>M118-I118</f>
        <v>275</v>
      </c>
      <c r="P118" s="1">
        <v>343</v>
      </c>
      <c r="Q118" s="1"/>
      <c r="R118" s="1">
        <f>J118/H118</f>
        <v>-2.5316455696202531E-2</v>
      </c>
      <c r="S118" s="1">
        <f t="shared" si="71"/>
        <v>1.051948051948052</v>
      </c>
      <c r="T118" s="1">
        <f t="shared" ref="T118:T181" si="106">4/(R118+(1/R118)+2)</f>
        <v>-0.10659470399730141</v>
      </c>
      <c r="U118" s="1">
        <f t="shared" ref="U118" si="107">ABS(1-ABS(S118)^2)</f>
        <v>0.10659470399730142</v>
      </c>
      <c r="V118" s="1"/>
      <c r="W118" s="1"/>
      <c r="X118" s="5"/>
    </row>
    <row r="119" spans="1:24" ht="15" thickBot="1" x14ac:dyDescent="0.35">
      <c r="A119" s="53"/>
      <c r="B119" s="48"/>
      <c r="C119" s="49"/>
      <c r="D119" s="21" t="s">
        <v>3</v>
      </c>
      <c r="E119" s="18">
        <v>708</v>
      </c>
      <c r="F119" s="15"/>
      <c r="G119" s="30"/>
      <c r="H119" s="38"/>
      <c r="I119" s="5"/>
      <c r="J119" s="2"/>
      <c r="K119" s="43"/>
      <c r="L119" s="38"/>
      <c r="M119" s="5"/>
      <c r="N119" s="2">
        <f>(343/E119)/2</f>
        <v>0.2422316384180791</v>
      </c>
      <c r="O119" s="1">
        <f>M119-I119</f>
        <v>0</v>
      </c>
      <c r="P119" s="1">
        <v>343</v>
      </c>
      <c r="Q119" s="1"/>
      <c r="R119" s="1"/>
      <c r="S119" s="1"/>
      <c r="T119" s="1"/>
      <c r="U119" s="1"/>
      <c r="V119" s="1"/>
      <c r="W119" s="1"/>
      <c r="X119" s="5"/>
    </row>
    <row r="120" spans="1:24" x14ac:dyDescent="0.3">
      <c r="A120" s="53"/>
      <c r="B120" s="50" t="s">
        <v>1</v>
      </c>
      <c r="C120" s="51">
        <v>710</v>
      </c>
      <c r="D120" s="19" t="s">
        <v>1</v>
      </c>
      <c r="E120" s="14">
        <v>708</v>
      </c>
      <c r="F120" s="15" t="s">
        <v>35</v>
      </c>
      <c r="G120" s="30"/>
      <c r="H120" s="38"/>
      <c r="I120" s="5"/>
      <c r="J120" s="2"/>
      <c r="K120" s="43"/>
      <c r="L120" s="38"/>
      <c r="M120" s="5"/>
      <c r="N120" s="2">
        <f>(343/E120)/2</f>
        <v>0.2422316384180791</v>
      </c>
      <c r="O120" s="1">
        <f>M120-I120</f>
        <v>0</v>
      </c>
      <c r="P120" s="1">
        <v>343</v>
      </c>
      <c r="Q120" s="1"/>
      <c r="R120" s="1"/>
      <c r="S120" s="1"/>
      <c r="T120" s="1"/>
      <c r="U120" s="1"/>
      <c r="V120" s="1"/>
      <c r="W120" s="1"/>
      <c r="X120" s="5"/>
    </row>
    <row r="121" spans="1:24" x14ac:dyDescent="0.3">
      <c r="A121" s="53"/>
      <c r="B121" s="46"/>
      <c r="C121" s="47"/>
      <c r="D121" s="20" t="s">
        <v>2</v>
      </c>
      <c r="E121" s="16">
        <v>800</v>
      </c>
      <c r="F121" s="15">
        <v>1</v>
      </c>
      <c r="G121" s="30">
        <v>182</v>
      </c>
      <c r="H121" s="38">
        <v>-33</v>
      </c>
      <c r="I121" s="5">
        <v>282</v>
      </c>
      <c r="J121" s="2">
        <v>1</v>
      </c>
      <c r="K121" s="43">
        <v>396</v>
      </c>
      <c r="L121" s="38">
        <v>-33.5</v>
      </c>
      <c r="M121" s="5">
        <v>500</v>
      </c>
      <c r="N121" s="2">
        <f>(343/E121)/2</f>
        <v>0.21437500000000001</v>
      </c>
      <c r="O121" s="1">
        <f>M121-I121</f>
        <v>218</v>
      </c>
      <c r="P121" s="1">
        <v>343</v>
      </c>
      <c r="Q121" s="1"/>
      <c r="R121" s="1">
        <f>J121/H121</f>
        <v>-3.0303030303030304E-2</v>
      </c>
      <c r="S121" s="1">
        <f t="shared" si="74"/>
        <v>1.0625</v>
      </c>
      <c r="T121" s="1">
        <f t="shared" ref="T121:T184" si="108">4/(R121+(1/R121)+2)</f>
        <v>-0.12890625</v>
      </c>
      <c r="U121" s="1">
        <f t="shared" ref="U121" si="109">ABS(1-ABS(S121)^2)</f>
        <v>0.12890625</v>
      </c>
      <c r="V121" s="1"/>
      <c r="W121" s="1"/>
      <c r="X121" s="5"/>
    </row>
    <row r="122" spans="1:24" ht="15" thickBot="1" x14ac:dyDescent="0.35">
      <c r="A122" s="53"/>
      <c r="B122" s="46"/>
      <c r="C122" s="47"/>
      <c r="D122" s="21" t="s">
        <v>3</v>
      </c>
      <c r="E122" s="18">
        <v>891</v>
      </c>
      <c r="F122" s="15"/>
      <c r="G122" s="30"/>
      <c r="H122" s="38"/>
      <c r="I122" s="5"/>
      <c r="J122" s="2"/>
      <c r="K122" s="43"/>
      <c r="L122" s="38"/>
      <c r="M122" s="5"/>
      <c r="N122" s="2">
        <f>(343/E122)/2</f>
        <v>0.19248035914702583</v>
      </c>
      <c r="O122" s="1">
        <f>M122-I122</f>
        <v>0</v>
      </c>
      <c r="P122" s="1">
        <v>343</v>
      </c>
      <c r="Q122" s="1"/>
      <c r="R122" s="1"/>
      <c r="S122" s="1"/>
      <c r="T122" s="1"/>
      <c r="U122" s="1"/>
      <c r="V122" s="1"/>
      <c r="W122" s="1"/>
      <c r="X122" s="5"/>
    </row>
    <row r="123" spans="1:24" x14ac:dyDescent="0.3">
      <c r="A123" s="53"/>
      <c r="B123" s="46" t="s">
        <v>2</v>
      </c>
      <c r="C123" s="47">
        <v>1000</v>
      </c>
      <c r="D123" s="19" t="s">
        <v>1</v>
      </c>
      <c r="E123" s="14">
        <v>891</v>
      </c>
      <c r="F123" s="15" t="s">
        <v>35</v>
      </c>
      <c r="G123" s="30"/>
      <c r="H123" s="38"/>
      <c r="I123" s="5"/>
      <c r="J123" s="2"/>
      <c r="K123" s="43"/>
      <c r="L123" s="38"/>
      <c r="M123" s="5"/>
      <c r="N123" s="2">
        <f>(343/E123)/2</f>
        <v>0.19248035914702583</v>
      </c>
      <c r="O123" s="1">
        <f>M123-I123</f>
        <v>0</v>
      </c>
      <c r="P123" s="1">
        <v>343</v>
      </c>
      <c r="Q123" s="1"/>
      <c r="R123" s="1"/>
      <c r="S123" s="1"/>
      <c r="T123" s="1"/>
      <c r="U123" s="1"/>
      <c r="V123" s="1"/>
      <c r="W123" s="1"/>
      <c r="X123" s="5"/>
    </row>
    <row r="124" spans="1:24" x14ac:dyDescent="0.3">
      <c r="A124" s="53"/>
      <c r="B124" s="46"/>
      <c r="C124" s="47"/>
      <c r="D124" s="20" t="s">
        <v>2</v>
      </c>
      <c r="E124" s="16">
        <v>1000</v>
      </c>
      <c r="F124" s="15">
        <v>1</v>
      </c>
      <c r="G124" s="30">
        <v>180</v>
      </c>
      <c r="H124" s="38">
        <v>-31.5</v>
      </c>
      <c r="I124" s="5">
        <v>262</v>
      </c>
      <c r="J124" s="2">
        <v>1</v>
      </c>
      <c r="K124" s="43">
        <v>352</v>
      </c>
      <c r="L124" s="38">
        <v>-36</v>
      </c>
      <c r="M124" s="5">
        <v>435</v>
      </c>
      <c r="N124" s="2">
        <f>(343/E124)/2</f>
        <v>0.17150000000000001</v>
      </c>
      <c r="O124" s="1">
        <f>M124-I124</f>
        <v>173</v>
      </c>
      <c r="P124" s="1">
        <v>343</v>
      </c>
      <c r="Q124" s="1"/>
      <c r="R124" s="1">
        <f>J124/H124</f>
        <v>-3.1746031746031744E-2</v>
      </c>
      <c r="S124" s="1">
        <f t="shared" si="77"/>
        <v>1.0655737704918031</v>
      </c>
      <c r="T124" s="1">
        <f t="shared" ref="T124:T187" si="110">4/(R124+(1/R124)+2)</f>
        <v>-0.13544746036011826</v>
      </c>
      <c r="U124" s="1">
        <f t="shared" ref="U124" si="111">ABS(1-ABS(S124)^2)</f>
        <v>0.1354474603601179</v>
      </c>
      <c r="V124" s="1"/>
      <c r="W124" s="1"/>
      <c r="X124" s="5"/>
    </row>
    <row r="125" spans="1:24" ht="15" thickBot="1" x14ac:dyDescent="0.35">
      <c r="A125" s="53"/>
      <c r="B125" s="46"/>
      <c r="C125" s="47"/>
      <c r="D125" s="21" t="s">
        <v>3</v>
      </c>
      <c r="E125" s="18">
        <v>1122</v>
      </c>
      <c r="F125" s="15"/>
      <c r="G125" s="30"/>
      <c r="H125" s="38"/>
      <c r="I125" s="5"/>
      <c r="J125" s="2"/>
      <c r="K125" s="43"/>
      <c r="L125" s="38"/>
      <c r="M125" s="5"/>
      <c r="N125" s="2">
        <f>(343/E125)/2</f>
        <v>0.15285204991087345</v>
      </c>
      <c r="O125" s="1">
        <f>M125-I125</f>
        <v>0</v>
      </c>
      <c r="P125" s="1">
        <v>343</v>
      </c>
      <c r="Q125" s="1"/>
      <c r="R125" s="1"/>
      <c r="S125" s="1"/>
      <c r="T125" s="1"/>
      <c r="U125" s="1"/>
      <c r="V125" s="1"/>
      <c r="W125" s="1"/>
      <c r="X125" s="5"/>
    </row>
    <row r="126" spans="1:24" x14ac:dyDescent="0.3">
      <c r="A126" s="53"/>
      <c r="B126" s="46" t="s">
        <v>3</v>
      </c>
      <c r="C126" s="47">
        <v>1420</v>
      </c>
      <c r="D126" s="13" t="s">
        <v>1</v>
      </c>
      <c r="E126" s="14">
        <v>1122</v>
      </c>
      <c r="F126" s="15" t="s">
        <v>35</v>
      </c>
      <c r="G126" s="30"/>
      <c r="H126" s="38"/>
      <c r="I126" s="5"/>
      <c r="J126" s="2"/>
      <c r="K126" s="43"/>
      <c r="L126" s="38"/>
      <c r="M126" s="5"/>
      <c r="N126" s="2">
        <f>(343/E126)/2</f>
        <v>0.15285204991087345</v>
      </c>
      <c r="O126" s="1">
        <f>M126-I126</f>
        <v>0</v>
      </c>
      <c r="P126" s="1">
        <v>343</v>
      </c>
      <c r="Q126" s="1"/>
      <c r="R126" s="1"/>
      <c r="S126" s="1"/>
      <c r="T126" s="1"/>
      <c r="U126" s="1"/>
      <c r="V126" s="1"/>
      <c r="W126" s="1"/>
      <c r="X126" s="5"/>
    </row>
    <row r="127" spans="1:24" x14ac:dyDescent="0.3">
      <c r="A127" s="53"/>
      <c r="B127" s="46"/>
      <c r="C127" s="47"/>
      <c r="D127" s="15" t="s">
        <v>2</v>
      </c>
      <c r="E127" s="16">
        <v>1250</v>
      </c>
      <c r="F127" s="15">
        <v>-5</v>
      </c>
      <c r="G127" s="30">
        <v>182</v>
      </c>
      <c r="H127" s="38">
        <v>-48</v>
      </c>
      <c r="I127" s="5">
        <v>245</v>
      </c>
      <c r="J127" s="2">
        <v>-5</v>
      </c>
      <c r="K127" s="43">
        <v>316</v>
      </c>
      <c r="L127" s="38">
        <v>-36</v>
      </c>
      <c r="M127" s="5">
        <v>382</v>
      </c>
      <c r="N127" s="2">
        <f>(343/E127)/2</f>
        <v>0.13719999999999999</v>
      </c>
      <c r="O127" s="1">
        <f>M127-I127</f>
        <v>137</v>
      </c>
      <c r="P127" s="1">
        <v>343</v>
      </c>
      <c r="Q127" s="1"/>
      <c r="R127" s="1">
        <f>J127/H127</f>
        <v>0.10416666666666667</v>
      </c>
      <c r="S127" s="1">
        <f t="shared" si="80"/>
        <v>0.81132075471698106</v>
      </c>
      <c r="T127" s="1">
        <f t="shared" ref="T127:T190" si="112">4/(R127+(1/R127)+2)</f>
        <v>0.34175863296546816</v>
      </c>
      <c r="U127" s="1">
        <f t="shared" ref="U127" si="113">ABS(1-ABS(S127)^2)</f>
        <v>0.34175863296546827</v>
      </c>
      <c r="V127" s="1"/>
      <c r="W127" s="1"/>
      <c r="X127" s="5"/>
    </row>
    <row r="128" spans="1:24" ht="15" thickBot="1" x14ac:dyDescent="0.35">
      <c r="A128" s="54"/>
      <c r="B128" s="48"/>
      <c r="C128" s="49"/>
      <c r="D128" s="17" t="s">
        <v>3</v>
      </c>
      <c r="E128" s="18">
        <v>1413</v>
      </c>
      <c r="F128" s="15"/>
      <c r="G128" s="30"/>
      <c r="H128" s="38"/>
      <c r="I128" s="5"/>
      <c r="J128" s="2"/>
      <c r="K128" s="43"/>
      <c r="L128" s="38"/>
      <c r="M128" s="5"/>
      <c r="N128" s="2">
        <f>(343/E128)/2</f>
        <v>0.1213729653220099</v>
      </c>
      <c r="O128" s="1">
        <f>M128-I128</f>
        <v>0</v>
      </c>
      <c r="P128" s="1">
        <v>343</v>
      </c>
      <c r="Q128" s="24"/>
      <c r="R128" s="1"/>
      <c r="S128" s="1"/>
      <c r="T128" s="1"/>
      <c r="U128" s="1"/>
      <c r="V128" s="24"/>
      <c r="W128" s="24"/>
      <c r="X128" s="7"/>
    </row>
    <row r="129" spans="1:24" ht="14.4" customHeight="1" x14ac:dyDescent="0.3">
      <c r="A129" s="52" t="s">
        <v>27</v>
      </c>
      <c r="B129" s="50" t="s">
        <v>1</v>
      </c>
      <c r="C129" s="51">
        <v>11</v>
      </c>
      <c r="D129" s="13" t="s">
        <v>1</v>
      </c>
      <c r="E129" s="14">
        <v>11.2</v>
      </c>
      <c r="F129" s="15"/>
      <c r="G129" s="30"/>
      <c r="H129" s="36"/>
      <c r="I129" s="37"/>
      <c r="J129" s="12"/>
      <c r="K129" s="42"/>
      <c r="L129" s="36"/>
      <c r="M129" s="37"/>
      <c r="N129" s="12">
        <f>(343/E129)/2</f>
        <v>15.312500000000002</v>
      </c>
      <c r="O129" s="3">
        <f>M129-I129</f>
        <v>0</v>
      </c>
      <c r="P129" s="1">
        <v>343</v>
      </c>
      <c r="Q129" s="23"/>
      <c r="R129" s="1"/>
      <c r="S129" s="1"/>
      <c r="T129" s="1"/>
      <c r="U129" s="1"/>
      <c r="V129" s="23"/>
      <c r="W129" s="23"/>
      <c r="X129" s="4"/>
    </row>
    <row r="130" spans="1:24" x14ac:dyDescent="0.3">
      <c r="A130" s="53"/>
      <c r="B130" s="46"/>
      <c r="C130" s="47"/>
      <c r="D130" s="15" t="s">
        <v>2</v>
      </c>
      <c r="E130" s="16">
        <v>12.5</v>
      </c>
      <c r="F130" s="15"/>
      <c r="G130" s="30"/>
      <c r="H130" s="38"/>
      <c r="I130" s="5"/>
      <c r="J130" s="2"/>
      <c r="K130" s="43"/>
      <c r="L130" s="38"/>
      <c r="M130" s="5"/>
      <c r="N130" s="2">
        <f>(343/E130)/2</f>
        <v>13.72</v>
      </c>
      <c r="O130" s="1">
        <f>M130-I130</f>
        <v>0</v>
      </c>
      <c r="P130" s="1">
        <v>343</v>
      </c>
      <c r="Q130" s="1"/>
      <c r="R130" s="1" t="e">
        <f>J130/H130</f>
        <v>#DIV/0!</v>
      </c>
      <c r="S130" s="1" t="e">
        <f t="shared" si="83"/>
        <v>#DIV/0!</v>
      </c>
      <c r="T130" s="1" t="e">
        <f t="shared" ref="T130:T193" si="114">4/(R130+(1/R130)+2)</f>
        <v>#DIV/0!</v>
      </c>
      <c r="U130" s="1" t="e">
        <f t="shared" ref="U130" si="115">ABS(1-ABS(S130)^2)</f>
        <v>#DIV/0!</v>
      </c>
      <c r="V130" s="1"/>
      <c r="W130" s="1"/>
      <c r="X130" s="5"/>
    </row>
    <row r="131" spans="1:24" ht="15" thickBot="1" x14ac:dyDescent="0.35">
      <c r="A131" s="53"/>
      <c r="B131" s="46"/>
      <c r="C131" s="47"/>
      <c r="D131" s="17" t="s">
        <v>3</v>
      </c>
      <c r="E131" s="18">
        <v>14.1</v>
      </c>
      <c r="F131" s="15"/>
      <c r="G131" s="30"/>
      <c r="H131" s="38"/>
      <c r="I131" s="5"/>
      <c r="J131" s="2"/>
      <c r="K131" s="43"/>
      <c r="L131" s="38"/>
      <c r="M131" s="5"/>
      <c r="N131" s="2">
        <f>(343/E131)/2</f>
        <v>12.163120567375886</v>
      </c>
      <c r="O131" s="1">
        <f>M131-I131</f>
        <v>0</v>
      </c>
      <c r="P131" s="1">
        <v>343</v>
      </c>
      <c r="Q131" s="1"/>
      <c r="R131" s="1"/>
      <c r="S131" s="1"/>
      <c r="T131" s="1"/>
      <c r="U131" s="1"/>
      <c r="V131" s="1"/>
      <c r="W131" s="1"/>
      <c r="X131" s="5"/>
    </row>
    <row r="132" spans="1:24" x14ac:dyDescent="0.3">
      <c r="A132" s="53"/>
      <c r="B132" s="46" t="s">
        <v>2</v>
      </c>
      <c r="C132" s="47">
        <v>16</v>
      </c>
      <c r="D132" s="13" t="s">
        <v>1</v>
      </c>
      <c r="E132" s="14">
        <v>14.1</v>
      </c>
      <c r="F132" s="15"/>
      <c r="G132" s="30"/>
      <c r="H132" s="38"/>
      <c r="I132" s="5"/>
      <c r="J132" s="2"/>
      <c r="K132" s="43"/>
      <c r="L132" s="38"/>
      <c r="M132" s="5"/>
      <c r="N132" s="2">
        <f>(343/E132)/2</f>
        <v>12.163120567375886</v>
      </c>
      <c r="O132" s="1">
        <f>M132-I132</f>
        <v>0</v>
      </c>
      <c r="P132" s="1">
        <v>343</v>
      </c>
      <c r="Q132" s="1"/>
      <c r="R132" s="1"/>
      <c r="S132" s="1"/>
      <c r="T132" s="1"/>
      <c r="U132" s="1"/>
      <c r="V132" s="1"/>
      <c r="W132" s="1"/>
      <c r="X132" s="5"/>
    </row>
    <row r="133" spans="1:24" x14ac:dyDescent="0.3">
      <c r="A133" s="53"/>
      <c r="B133" s="46"/>
      <c r="C133" s="47"/>
      <c r="D133" s="15" t="s">
        <v>2</v>
      </c>
      <c r="E133" s="16">
        <v>16</v>
      </c>
      <c r="F133" s="15"/>
      <c r="G133" s="30"/>
      <c r="H133" s="38"/>
      <c r="I133" s="5"/>
      <c r="J133" s="2"/>
      <c r="K133" s="43"/>
      <c r="L133" s="38"/>
      <c r="M133" s="5"/>
      <c r="N133" s="2">
        <f>(343/E133)/2</f>
        <v>10.71875</v>
      </c>
      <c r="O133" s="1">
        <f>M133-I133</f>
        <v>0</v>
      </c>
      <c r="P133" s="1">
        <v>343</v>
      </c>
      <c r="Q133" s="1"/>
      <c r="R133" s="1" t="e">
        <f>J133/H133</f>
        <v>#DIV/0!</v>
      </c>
      <c r="S133" s="1" t="e">
        <f t="shared" si="86"/>
        <v>#DIV/0!</v>
      </c>
      <c r="T133" s="1" t="e">
        <f t="shared" ref="T133:T196" si="116">4/(R133+(1/R133)+2)</f>
        <v>#DIV/0!</v>
      </c>
      <c r="U133" s="1" t="e">
        <f t="shared" ref="U133" si="117">ABS(1-ABS(S133)^2)</f>
        <v>#DIV/0!</v>
      </c>
      <c r="V133" s="1"/>
      <c r="W133" s="1"/>
      <c r="X133" s="5"/>
    </row>
    <row r="134" spans="1:24" ht="15" thickBot="1" x14ac:dyDescent="0.35">
      <c r="A134" s="53"/>
      <c r="B134" s="46"/>
      <c r="C134" s="47"/>
      <c r="D134" s="17" t="s">
        <v>3</v>
      </c>
      <c r="E134" s="18">
        <v>17.8</v>
      </c>
      <c r="F134" s="15"/>
      <c r="G134" s="30"/>
      <c r="H134" s="38"/>
      <c r="I134" s="5"/>
      <c r="J134" s="2"/>
      <c r="K134" s="43"/>
      <c r="L134" s="38"/>
      <c r="M134" s="5"/>
      <c r="N134" s="2">
        <f>(343/E134)/2</f>
        <v>9.6348314606741567</v>
      </c>
      <c r="O134" s="1">
        <f>M134-I134</f>
        <v>0</v>
      </c>
      <c r="P134" s="1">
        <v>343</v>
      </c>
      <c r="Q134" s="1"/>
      <c r="R134" s="1"/>
      <c r="S134" s="1"/>
      <c r="T134" s="1"/>
      <c r="U134" s="1"/>
      <c r="V134" s="1"/>
      <c r="W134" s="1"/>
      <c r="X134" s="5"/>
    </row>
    <row r="135" spans="1:24" x14ac:dyDescent="0.3">
      <c r="A135" s="53"/>
      <c r="B135" s="46" t="s">
        <v>3</v>
      </c>
      <c r="C135" s="47">
        <v>22</v>
      </c>
      <c r="D135" s="13" t="s">
        <v>1</v>
      </c>
      <c r="E135" s="14">
        <v>17.8</v>
      </c>
      <c r="F135" s="15"/>
      <c r="G135" s="30"/>
      <c r="H135" s="38"/>
      <c r="I135" s="5"/>
      <c r="J135" s="2"/>
      <c r="K135" s="43"/>
      <c r="L135" s="38"/>
      <c r="M135" s="5"/>
      <c r="N135" s="2">
        <f>(343/E135)/2</f>
        <v>9.6348314606741567</v>
      </c>
      <c r="O135" s="1">
        <f>M135-I135</f>
        <v>0</v>
      </c>
      <c r="P135" s="1">
        <v>343</v>
      </c>
      <c r="Q135" s="1"/>
      <c r="R135" s="1"/>
      <c r="S135" s="1"/>
      <c r="T135" s="1"/>
      <c r="U135" s="1"/>
      <c r="V135" s="1"/>
      <c r="W135" s="1"/>
      <c r="X135" s="5"/>
    </row>
    <row r="136" spans="1:24" x14ac:dyDescent="0.3">
      <c r="A136" s="53"/>
      <c r="B136" s="46"/>
      <c r="C136" s="47"/>
      <c r="D136" s="15" t="s">
        <v>2</v>
      </c>
      <c r="E136" s="16">
        <v>20</v>
      </c>
      <c r="F136" s="15"/>
      <c r="G136" s="30"/>
      <c r="H136" s="38"/>
      <c r="I136" s="5"/>
      <c r="J136" s="2"/>
      <c r="K136" s="43"/>
      <c r="L136" s="38"/>
      <c r="M136" s="5"/>
      <c r="N136" s="2">
        <f>(343/E136)/2</f>
        <v>8.5749999999999993</v>
      </c>
      <c r="O136" s="1">
        <f>M136-I136</f>
        <v>0</v>
      </c>
      <c r="P136" s="1">
        <v>343</v>
      </c>
      <c r="Q136" s="1"/>
      <c r="R136" s="1" t="e">
        <f>J136/H136</f>
        <v>#DIV/0!</v>
      </c>
      <c r="S136" s="1" t="e">
        <f t="shared" si="89"/>
        <v>#DIV/0!</v>
      </c>
      <c r="T136" s="1" t="e">
        <f t="shared" ref="T136:T199" si="118">4/(R136+(1/R136)+2)</f>
        <v>#DIV/0!</v>
      </c>
      <c r="U136" s="1" t="e">
        <f t="shared" ref="U136" si="119">ABS(1-ABS(S136)^2)</f>
        <v>#DIV/0!</v>
      </c>
      <c r="V136" s="1"/>
      <c r="W136" s="1"/>
      <c r="X136" s="5"/>
    </row>
    <row r="137" spans="1:24" ht="15" thickBot="1" x14ac:dyDescent="0.35">
      <c r="A137" s="53"/>
      <c r="B137" s="48"/>
      <c r="C137" s="49"/>
      <c r="D137" s="17" t="s">
        <v>3</v>
      </c>
      <c r="E137" s="18">
        <v>22.4</v>
      </c>
      <c r="F137" s="15"/>
      <c r="G137" s="30"/>
      <c r="H137" s="38"/>
      <c r="I137" s="5"/>
      <c r="J137" s="2"/>
      <c r="K137" s="43"/>
      <c r="L137" s="38"/>
      <c r="M137" s="5"/>
      <c r="N137" s="2">
        <f>(343/E137)/2</f>
        <v>7.6562500000000009</v>
      </c>
      <c r="O137" s="1">
        <f>M137-I137</f>
        <v>0</v>
      </c>
      <c r="P137" s="1">
        <v>343</v>
      </c>
      <c r="Q137" s="1"/>
      <c r="R137" s="1"/>
      <c r="S137" s="1"/>
      <c r="T137" s="1"/>
      <c r="U137" s="1"/>
      <c r="V137" s="1"/>
      <c r="W137" s="1"/>
      <c r="X137" s="5"/>
    </row>
    <row r="138" spans="1:24" x14ac:dyDescent="0.3">
      <c r="A138" s="53"/>
      <c r="B138" s="50" t="s">
        <v>1</v>
      </c>
      <c r="C138" s="51">
        <v>22</v>
      </c>
      <c r="D138" s="19" t="s">
        <v>1</v>
      </c>
      <c r="E138" s="14">
        <v>22.4</v>
      </c>
      <c r="F138" s="15"/>
      <c r="G138" s="30"/>
      <c r="H138" s="38"/>
      <c r="I138" s="5"/>
      <c r="J138" s="2"/>
      <c r="K138" s="43"/>
      <c r="L138" s="38"/>
      <c r="M138" s="5"/>
      <c r="N138" s="2">
        <f>(343/E138)/2</f>
        <v>7.6562500000000009</v>
      </c>
      <c r="O138" s="1">
        <f>M138-I138</f>
        <v>0</v>
      </c>
      <c r="P138" s="1">
        <v>343</v>
      </c>
      <c r="Q138" s="1"/>
      <c r="R138" s="1"/>
      <c r="S138" s="1"/>
      <c r="T138" s="1"/>
      <c r="U138" s="1"/>
      <c r="V138" s="1"/>
      <c r="W138" s="1"/>
      <c r="X138" s="5"/>
    </row>
    <row r="139" spans="1:24" x14ac:dyDescent="0.3">
      <c r="A139" s="53"/>
      <c r="B139" s="46"/>
      <c r="C139" s="47"/>
      <c r="D139" s="20" t="s">
        <v>2</v>
      </c>
      <c r="E139" s="16">
        <v>25</v>
      </c>
      <c r="F139" s="15"/>
      <c r="G139" s="30"/>
      <c r="H139" s="38"/>
      <c r="I139" s="5"/>
      <c r="J139" s="2"/>
      <c r="K139" s="43"/>
      <c r="L139" s="38"/>
      <c r="M139" s="5"/>
      <c r="N139" s="2">
        <f>(343/E139)/2</f>
        <v>6.86</v>
      </c>
      <c r="O139" s="1">
        <f>M139-I139</f>
        <v>0</v>
      </c>
      <c r="P139" s="1">
        <v>343</v>
      </c>
      <c r="Q139" s="1"/>
      <c r="R139" s="1" t="e">
        <f>J139/H139</f>
        <v>#DIV/0!</v>
      </c>
      <c r="S139" s="1" t="e">
        <f t="shared" ref="S139" si="120">ABS((R139-1)/(R139+1))</f>
        <v>#DIV/0!</v>
      </c>
      <c r="T139" s="1" t="e">
        <f t="shared" ref="T139:T202" si="121">4/(R139+(1/R139)+2)</f>
        <v>#DIV/0!</v>
      </c>
      <c r="U139" s="1" t="e">
        <f t="shared" ref="U139" si="122">ABS(1-ABS(S139)^2)</f>
        <v>#DIV/0!</v>
      </c>
      <c r="V139" s="1"/>
      <c r="W139" s="1"/>
      <c r="X139" s="5"/>
    </row>
    <row r="140" spans="1:24" ht="15" thickBot="1" x14ac:dyDescent="0.35">
      <c r="A140" s="53"/>
      <c r="B140" s="46"/>
      <c r="C140" s="47"/>
      <c r="D140" s="21" t="s">
        <v>3</v>
      </c>
      <c r="E140" s="18">
        <v>28.2</v>
      </c>
      <c r="F140" s="15"/>
      <c r="G140" s="30"/>
      <c r="H140" s="38"/>
      <c r="I140" s="5"/>
      <c r="J140" s="2"/>
      <c r="K140" s="43"/>
      <c r="L140" s="38"/>
      <c r="M140" s="5"/>
      <c r="N140" s="2">
        <f>(343/E140)/2</f>
        <v>6.081560283687943</v>
      </c>
      <c r="O140" s="1">
        <f>M140-I140</f>
        <v>0</v>
      </c>
      <c r="P140" s="1">
        <v>343</v>
      </c>
      <c r="Q140" s="1"/>
      <c r="R140" s="1"/>
      <c r="S140" s="1"/>
      <c r="T140" s="1"/>
      <c r="U140" s="1"/>
      <c r="V140" s="1"/>
      <c r="W140" s="1"/>
      <c r="X140" s="5"/>
    </row>
    <row r="141" spans="1:24" x14ac:dyDescent="0.3">
      <c r="A141" s="53"/>
      <c r="B141" s="46" t="s">
        <v>2</v>
      </c>
      <c r="C141" s="47">
        <v>31.5</v>
      </c>
      <c r="D141" s="19" t="s">
        <v>1</v>
      </c>
      <c r="E141" s="14">
        <v>28.2</v>
      </c>
      <c r="F141" s="15"/>
      <c r="G141" s="30"/>
      <c r="H141" s="38"/>
      <c r="I141" s="5"/>
      <c r="J141" s="2"/>
      <c r="K141" s="43"/>
      <c r="L141" s="38"/>
      <c r="M141" s="5"/>
      <c r="N141" s="2">
        <f>(343/E141)/2</f>
        <v>6.081560283687943</v>
      </c>
      <c r="O141" s="1">
        <f>M141-I141</f>
        <v>0</v>
      </c>
      <c r="P141" s="1">
        <v>343</v>
      </c>
      <c r="Q141" s="1"/>
      <c r="R141" s="1"/>
      <c r="S141" s="1"/>
      <c r="T141" s="1"/>
      <c r="U141" s="1"/>
      <c r="V141" s="1"/>
      <c r="W141" s="1"/>
      <c r="X141" s="5"/>
    </row>
    <row r="142" spans="1:24" x14ac:dyDescent="0.3">
      <c r="A142" s="53"/>
      <c r="B142" s="46"/>
      <c r="C142" s="47"/>
      <c r="D142" s="20" t="s">
        <v>2</v>
      </c>
      <c r="E142" s="16">
        <v>31.5</v>
      </c>
      <c r="F142" s="15"/>
      <c r="G142" s="30"/>
      <c r="H142" s="38"/>
      <c r="I142" s="5"/>
      <c r="J142" s="2"/>
      <c r="K142" s="43"/>
      <c r="L142" s="38"/>
      <c r="M142" s="5"/>
      <c r="N142" s="2">
        <f>(343/E142)/2</f>
        <v>5.4444444444444446</v>
      </c>
      <c r="O142" s="1">
        <f>M142-I142</f>
        <v>0</v>
      </c>
      <c r="P142" s="1">
        <v>343</v>
      </c>
      <c r="Q142" s="1"/>
      <c r="R142" s="1" t="e">
        <f>J142/H142</f>
        <v>#DIV/0!</v>
      </c>
      <c r="S142" s="1" t="e">
        <f t="shared" ref="S142" si="123">ABS((R142-1)/(R142+1))</f>
        <v>#DIV/0!</v>
      </c>
      <c r="T142" s="1" t="e">
        <f t="shared" ref="T142:T205" si="124">4/(R142+(1/R142)+2)</f>
        <v>#DIV/0!</v>
      </c>
      <c r="U142" s="1" t="e">
        <f t="shared" ref="U142" si="125">ABS(1-ABS(S142)^2)</f>
        <v>#DIV/0!</v>
      </c>
      <c r="V142" s="1"/>
      <c r="W142" s="1"/>
      <c r="X142" s="5"/>
    </row>
    <row r="143" spans="1:24" ht="15" thickBot="1" x14ac:dyDescent="0.35">
      <c r="A143" s="53"/>
      <c r="B143" s="46"/>
      <c r="C143" s="47"/>
      <c r="D143" s="21" t="s">
        <v>3</v>
      </c>
      <c r="E143" s="18">
        <v>35.5</v>
      </c>
      <c r="F143" s="15"/>
      <c r="G143" s="30"/>
      <c r="H143" s="38"/>
      <c r="I143" s="5"/>
      <c r="J143" s="2"/>
      <c r="K143" s="43"/>
      <c r="L143" s="38"/>
      <c r="M143" s="5"/>
      <c r="N143" s="2">
        <f>(343/E143)/2</f>
        <v>4.830985915492958</v>
      </c>
      <c r="O143" s="1">
        <f>M143-I143</f>
        <v>0</v>
      </c>
      <c r="P143" s="1">
        <v>343</v>
      </c>
      <c r="Q143" s="1"/>
      <c r="R143" s="1"/>
      <c r="S143" s="1"/>
      <c r="T143" s="1"/>
      <c r="U143" s="1"/>
      <c r="V143" s="1"/>
      <c r="W143" s="1"/>
      <c r="X143" s="5"/>
    </row>
    <row r="144" spans="1:24" x14ac:dyDescent="0.3">
      <c r="A144" s="53"/>
      <c r="B144" s="46" t="s">
        <v>3</v>
      </c>
      <c r="C144" s="47">
        <v>44</v>
      </c>
      <c r="D144" s="19" t="s">
        <v>1</v>
      </c>
      <c r="E144" s="14">
        <v>35.5</v>
      </c>
      <c r="F144" s="15"/>
      <c r="G144" s="30"/>
      <c r="H144" s="38"/>
      <c r="I144" s="5"/>
      <c r="J144" s="2"/>
      <c r="K144" s="43"/>
      <c r="L144" s="38"/>
      <c r="M144" s="5"/>
      <c r="N144" s="2">
        <f>(343/E144)/2</f>
        <v>4.830985915492958</v>
      </c>
      <c r="O144" s="1">
        <f>M144-I144</f>
        <v>0</v>
      </c>
      <c r="P144" s="1">
        <v>343</v>
      </c>
      <c r="Q144" s="1"/>
      <c r="R144" s="1"/>
      <c r="S144" s="1"/>
      <c r="T144" s="1"/>
      <c r="U144" s="1"/>
      <c r="V144" s="1"/>
      <c r="W144" s="1"/>
      <c r="X144" s="5"/>
    </row>
    <row r="145" spans="1:24" x14ac:dyDescent="0.3">
      <c r="A145" s="53"/>
      <c r="B145" s="46"/>
      <c r="C145" s="47"/>
      <c r="D145" s="20" t="s">
        <v>2</v>
      </c>
      <c r="E145" s="16">
        <v>40</v>
      </c>
      <c r="F145" s="15"/>
      <c r="G145" s="30"/>
      <c r="H145" s="38"/>
      <c r="I145" s="5"/>
      <c r="J145" s="2"/>
      <c r="K145" s="43"/>
      <c r="L145" s="38"/>
      <c r="M145" s="5"/>
      <c r="N145" s="2">
        <f>(343/E145)/2</f>
        <v>4.2874999999999996</v>
      </c>
      <c r="O145" s="1">
        <f>M145-I145</f>
        <v>0</v>
      </c>
      <c r="P145" s="1">
        <v>343</v>
      </c>
      <c r="Q145" s="1"/>
      <c r="R145" s="1" t="e">
        <f>J145/H145</f>
        <v>#DIV/0!</v>
      </c>
      <c r="S145" s="1" t="e">
        <f t="shared" ref="S145" si="126">ABS((R145-1)/(R145+1))</f>
        <v>#DIV/0!</v>
      </c>
      <c r="T145" s="1" t="e">
        <f t="shared" ref="T145:T208" si="127">4/(R145+(1/R145)+2)</f>
        <v>#DIV/0!</v>
      </c>
      <c r="U145" s="1" t="e">
        <f t="shared" ref="U145" si="128">ABS(1-ABS(S145)^2)</f>
        <v>#DIV/0!</v>
      </c>
      <c r="V145" s="1"/>
      <c r="W145" s="1"/>
      <c r="X145" s="5"/>
    </row>
    <row r="146" spans="1:24" ht="15" thickBot="1" x14ac:dyDescent="0.35">
      <c r="A146" s="53"/>
      <c r="B146" s="48"/>
      <c r="C146" s="49"/>
      <c r="D146" s="21" t="s">
        <v>3</v>
      </c>
      <c r="E146" s="18">
        <v>44.7</v>
      </c>
      <c r="F146" s="15"/>
      <c r="G146" s="30"/>
      <c r="H146" s="38"/>
      <c r="I146" s="5"/>
      <c r="J146" s="2"/>
      <c r="K146" s="43"/>
      <c r="L146" s="38"/>
      <c r="M146" s="5"/>
      <c r="N146" s="2">
        <f>(343/E146)/2</f>
        <v>3.8366890380313197</v>
      </c>
      <c r="O146" s="1">
        <f>M146-I146</f>
        <v>0</v>
      </c>
      <c r="P146" s="1">
        <v>343</v>
      </c>
      <c r="Q146" s="1"/>
      <c r="R146" s="1"/>
      <c r="S146" s="1"/>
      <c r="T146" s="1"/>
      <c r="U146" s="1"/>
      <c r="V146" s="1"/>
      <c r="W146" s="1"/>
      <c r="X146" s="5"/>
    </row>
    <row r="147" spans="1:24" x14ac:dyDescent="0.3">
      <c r="A147" s="53"/>
      <c r="B147" s="50" t="s">
        <v>1</v>
      </c>
      <c r="C147" s="51">
        <v>44</v>
      </c>
      <c r="D147" s="19" t="s">
        <v>1</v>
      </c>
      <c r="E147" s="14">
        <v>44.7</v>
      </c>
      <c r="F147" s="15"/>
      <c r="G147" s="30"/>
      <c r="H147" s="38"/>
      <c r="I147" s="5"/>
      <c r="J147" s="2"/>
      <c r="K147" s="43"/>
      <c r="L147" s="38"/>
      <c r="M147" s="5"/>
      <c r="N147" s="2">
        <f>(343/E147)/2</f>
        <v>3.8366890380313197</v>
      </c>
      <c r="O147" s="1">
        <f>M147-I147</f>
        <v>0</v>
      </c>
      <c r="P147" s="1">
        <v>343</v>
      </c>
      <c r="Q147" s="1"/>
      <c r="R147" s="1"/>
      <c r="S147" s="1"/>
      <c r="T147" s="1"/>
      <c r="U147" s="1"/>
      <c r="V147" s="1"/>
      <c r="W147" s="1"/>
      <c r="X147" s="5"/>
    </row>
    <row r="148" spans="1:24" x14ac:dyDescent="0.3">
      <c r="A148" s="53"/>
      <c r="B148" s="46"/>
      <c r="C148" s="47"/>
      <c r="D148" s="20" t="s">
        <v>2</v>
      </c>
      <c r="E148" s="16">
        <v>50</v>
      </c>
      <c r="F148" s="15"/>
      <c r="G148" s="30"/>
      <c r="H148" s="38"/>
      <c r="I148" s="5"/>
      <c r="J148" s="2"/>
      <c r="K148" s="43"/>
      <c r="L148" s="38"/>
      <c r="M148" s="5"/>
      <c r="N148" s="2">
        <f>(343/E148)/2</f>
        <v>3.43</v>
      </c>
      <c r="O148" s="1">
        <f>M148-I148</f>
        <v>0</v>
      </c>
      <c r="P148" s="1">
        <v>343</v>
      </c>
      <c r="Q148" s="1"/>
      <c r="R148" s="1" t="e">
        <f>J148/H148</f>
        <v>#DIV/0!</v>
      </c>
      <c r="S148" s="1" t="e">
        <f t="shared" ref="S148" si="129">ABS((R148-1)/(R148+1))</f>
        <v>#DIV/0!</v>
      </c>
      <c r="T148" s="1" t="e">
        <f t="shared" ref="T148:T211" si="130">4/(R148+(1/R148)+2)</f>
        <v>#DIV/0!</v>
      </c>
      <c r="U148" s="1" t="e">
        <f t="shared" ref="U148" si="131">ABS(1-ABS(S148)^2)</f>
        <v>#DIV/0!</v>
      </c>
      <c r="V148" s="1"/>
      <c r="W148" s="1"/>
      <c r="X148" s="5"/>
    </row>
    <row r="149" spans="1:24" ht="15" thickBot="1" x14ac:dyDescent="0.35">
      <c r="A149" s="53"/>
      <c r="B149" s="46"/>
      <c r="C149" s="47"/>
      <c r="D149" s="21" t="s">
        <v>3</v>
      </c>
      <c r="E149" s="18">
        <v>56.2</v>
      </c>
      <c r="F149" s="15"/>
      <c r="G149" s="30"/>
      <c r="H149" s="38"/>
      <c r="I149" s="5"/>
      <c r="J149" s="2"/>
      <c r="K149" s="43"/>
      <c r="L149" s="38"/>
      <c r="M149" s="5"/>
      <c r="N149" s="2">
        <f>(343/E149)/2</f>
        <v>3.0516014234875444</v>
      </c>
      <c r="O149" s="1">
        <f>M149-I149</f>
        <v>0</v>
      </c>
      <c r="P149" s="1">
        <v>343</v>
      </c>
      <c r="Q149" s="1"/>
      <c r="R149" s="1"/>
      <c r="S149" s="1"/>
      <c r="T149" s="1"/>
      <c r="U149" s="1"/>
      <c r="V149" s="1"/>
      <c r="W149" s="1"/>
      <c r="X149" s="5"/>
    </row>
    <row r="150" spans="1:24" x14ac:dyDescent="0.3">
      <c r="A150" s="53"/>
      <c r="B150" s="46" t="s">
        <v>2</v>
      </c>
      <c r="C150" s="47">
        <v>63</v>
      </c>
      <c r="D150" s="19" t="s">
        <v>1</v>
      </c>
      <c r="E150" s="14">
        <v>56.2</v>
      </c>
      <c r="F150" s="15"/>
      <c r="G150" s="30"/>
      <c r="H150" s="38"/>
      <c r="I150" s="5"/>
      <c r="J150" s="2"/>
      <c r="K150" s="43"/>
      <c r="L150" s="38"/>
      <c r="M150" s="5"/>
      <c r="N150" s="2">
        <f>(343/E150)/2</f>
        <v>3.0516014234875444</v>
      </c>
      <c r="O150" s="1">
        <f>M150-I150</f>
        <v>0</v>
      </c>
      <c r="P150" s="1">
        <v>343</v>
      </c>
      <c r="Q150" s="1"/>
      <c r="R150" s="1"/>
      <c r="S150" s="1"/>
      <c r="T150" s="1"/>
      <c r="U150" s="1"/>
      <c r="V150" s="1"/>
      <c r="W150" s="1"/>
      <c r="X150" s="5"/>
    </row>
    <row r="151" spans="1:24" x14ac:dyDescent="0.3">
      <c r="A151" s="53"/>
      <c r="B151" s="46"/>
      <c r="C151" s="47"/>
      <c r="D151" s="20" t="s">
        <v>2</v>
      </c>
      <c r="E151" s="16">
        <v>63</v>
      </c>
      <c r="F151" s="15"/>
      <c r="G151" s="30"/>
      <c r="H151" s="38"/>
      <c r="I151" s="5"/>
      <c r="J151" s="2"/>
      <c r="K151" s="43"/>
      <c r="L151" s="38"/>
      <c r="M151" s="5"/>
      <c r="N151" s="2">
        <f>(343/E151)/2</f>
        <v>2.7222222222222223</v>
      </c>
      <c r="O151" s="1">
        <f>M151-I151</f>
        <v>0</v>
      </c>
      <c r="P151" s="1">
        <v>343</v>
      </c>
      <c r="Q151" s="1"/>
      <c r="R151" s="1" t="e">
        <f>J151/H151</f>
        <v>#DIV/0!</v>
      </c>
      <c r="S151" s="1" t="e">
        <f t="shared" ref="S151:S187" si="132">ABS((R151-1)/(R151+1))</f>
        <v>#DIV/0!</v>
      </c>
      <c r="T151" s="1" t="e">
        <f t="shared" ref="T151:T214" si="133">4/(R151+(1/R151)+2)</f>
        <v>#DIV/0!</v>
      </c>
      <c r="U151" s="1" t="e">
        <f t="shared" ref="U151" si="134">ABS(1-ABS(S151)^2)</f>
        <v>#DIV/0!</v>
      </c>
      <c r="V151" s="1"/>
      <c r="W151" s="1"/>
      <c r="X151" s="5"/>
    </row>
    <row r="152" spans="1:24" ht="15" thickBot="1" x14ac:dyDescent="0.35">
      <c r="A152" s="53"/>
      <c r="B152" s="46"/>
      <c r="C152" s="47"/>
      <c r="D152" s="21" t="s">
        <v>3</v>
      </c>
      <c r="E152" s="18">
        <v>70.8</v>
      </c>
      <c r="F152" s="15"/>
      <c r="G152" s="30"/>
      <c r="H152" s="38"/>
      <c r="I152" s="5"/>
      <c r="J152" s="2"/>
      <c r="K152" s="43"/>
      <c r="L152" s="38"/>
      <c r="M152" s="5"/>
      <c r="N152" s="2">
        <f>(343/E152)/2</f>
        <v>2.4223163841807911</v>
      </c>
      <c r="O152" s="1">
        <f>M152-I152</f>
        <v>0</v>
      </c>
      <c r="P152" s="1">
        <v>343</v>
      </c>
      <c r="Q152" s="1"/>
      <c r="R152" s="1"/>
      <c r="S152" s="1"/>
      <c r="T152" s="1"/>
      <c r="U152" s="1"/>
      <c r="V152" s="1"/>
      <c r="W152" s="1"/>
      <c r="X152" s="5"/>
    </row>
    <row r="153" spans="1:24" x14ac:dyDescent="0.3">
      <c r="A153" s="53"/>
      <c r="B153" s="46" t="s">
        <v>3</v>
      </c>
      <c r="C153" s="47">
        <v>88</v>
      </c>
      <c r="D153" s="19" t="s">
        <v>1</v>
      </c>
      <c r="E153" s="14">
        <v>70.8</v>
      </c>
      <c r="F153" s="15"/>
      <c r="G153" s="30"/>
      <c r="H153" s="38"/>
      <c r="I153" s="5"/>
      <c r="J153" s="2"/>
      <c r="K153" s="43"/>
      <c r="L153" s="38"/>
      <c r="M153" s="5"/>
      <c r="N153" s="2">
        <f>(343/E153)/2</f>
        <v>2.4223163841807911</v>
      </c>
      <c r="O153" s="1">
        <f>M153-I153</f>
        <v>0</v>
      </c>
      <c r="P153" s="1">
        <v>343</v>
      </c>
      <c r="Q153" s="1"/>
      <c r="R153" s="1"/>
      <c r="S153" s="1"/>
      <c r="T153" s="1"/>
      <c r="U153" s="1"/>
      <c r="V153" s="1"/>
      <c r="W153" s="1"/>
      <c r="X153" s="5"/>
    </row>
    <row r="154" spans="1:24" x14ac:dyDescent="0.3">
      <c r="A154" s="53"/>
      <c r="B154" s="46"/>
      <c r="C154" s="47"/>
      <c r="D154" s="20" t="s">
        <v>2</v>
      </c>
      <c r="E154" s="16">
        <v>80</v>
      </c>
      <c r="F154" s="15"/>
      <c r="G154" s="30"/>
      <c r="H154" s="38"/>
      <c r="I154" s="5"/>
      <c r="J154" s="2"/>
      <c r="K154" s="43"/>
      <c r="L154" s="38"/>
      <c r="M154" s="5"/>
      <c r="N154" s="2">
        <f>(343/E154)/2</f>
        <v>2.1437499999999998</v>
      </c>
      <c r="O154" s="1">
        <f>M154-I154</f>
        <v>0</v>
      </c>
      <c r="P154" s="1">
        <v>343</v>
      </c>
      <c r="Q154" s="1"/>
      <c r="R154" s="1" t="e">
        <f>J154/H154</f>
        <v>#DIV/0!</v>
      </c>
      <c r="S154" s="1" t="e">
        <f t="shared" ref="S154:S190" si="135">ABS((R154-1)/(R154+1))</f>
        <v>#DIV/0!</v>
      </c>
      <c r="T154" s="1" t="e">
        <f t="shared" ref="T154:T217" si="136">4/(R154+(1/R154)+2)</f>
        <v>#DIV/0!</v>
      </c>
      <c r="U154" s="1" t="e">
        <f t="shared" ref="U154" si="137">ABS(1-ABS(S154)^2)</f>
        <v>#DIV/0!</v>
      </c>
      <c r="V154" s="1"/>
      <c r="W154" s="1"/>
      <c r="X154" s="5"/>
    </row>
    <row r="155" spans="1:24" ht="15" thickBot="1" x14ac:dyDescent="0.35">
      <c r="A155" s="53"/>
      <c r="B155" s="48"/>
      <c r="C155" s="49"/>
      <c r="D155" s="21" t="s">
        <v>3</v>
      </c>
      <c r="E155" s="18">
        <v>89.1</v>
      </c>
      <c r="F155" s="15"/>
      <c r="G155" s="30"/>
      <c r="H155" s="38"/>
      <c r="I155" s="5"/>
      <c r="J155" s="2"/>
      <c r="K155" s="43"/>
      <c r="L155" s="38"/>
      <c r="M155" s="5"/>
      <c r="N155" s="2">
        <f>(343/E155)/2</f>
        <v>1.9248035914702584</v>
      </c>
      <c r="O155" s="1">
        <f>M155-I155</f>
        <v>0</v>
      </c>
      <c r="P155" s="1">
        <v>343</v>
      </c>
      <c r="Q155" s="1"/>
      <c r="R155" s="1"/>
      <c r="S155" s="1"/>
      <c r="T155" s="1"/>
      <c r="U155" s="1"/>
      <c r="V155" s="1"/>
      <c r="W155" s="1"/>
      <c r="X155" s="5"/>
    </row>
    <row r="156" spans="1:24" x14ac:dyDescent="0.3">
      <c r="A156" s="53"/>
      <c r="B156" s="50" t="s">
        <v>1</v>
      </c>
      <c r="C156" s="51">
        <v>88</v>
      </c>
      <c r="D156" s="19" t="s">
        <v>1</v>
      </c>
      <c r="E156" s="14">
        <v>89.1</v>
      </c>
      <c r="F156" s="15"/>
      <c r="G156" s="30"/>
      <c r="H156" s="38"/>
      <c r="I156" s="5"/>
      <c r="J156" s="2"/>
      <c r="K156" s="43"/>
      <c r="L156" s="38"/>
      <c r="M156" s="5"/>
      <c r="N156" s="2">
        <f>(343/E156)/2</f>
        <v>1.9248035914702584</v>
      </c>
      <c r="O156" s="1">
        <f>M156-I156</f>
        <v>0</v>
      </c>
      <c r="P156" s="1">
        <v>343</v>
      </c>
      <c r="Q156" s="1"/>
      <c r="R156" s="1"/>
      <c r="S156" s="1"/>
      <c r="T156" s="1"/>
      <c r="U156" s="1"/>
      <c r="V156" s="1"/>
      <c r="W156" s="1"/>
      <c r="X156" s="5"/>
    </row>
    <row r="157" spans="1:24" x14ac:dyDescent="0.3">
      <c r="A157" s="53"/>
      <c r="B157" s="46"/>
      <c r="C157" s="47"/>
      <c r="D157" s="20" t="s">
        <v>2</v>
      </c>
      <c r="E157" s="16">
        <v>100</v>
      </c>
      <c r="F157" s="15"/>
      <c r="G157" s="30"/>
      <c r="H157" s="38"/>
      <c r="I157" s="5"/>
      <c r="J157" s="2"/>
      <c r="K157" s="43"/>
      <c r="L157" s="38"/>
      <c r="M157" s="5"/>
      <c r="N157" s="2">
        <f>(343/E157)/2</f>
        <v>1.7150000000000001</v>
      </c>
      <c r="O157" s="1">
        <f>M157-I157</f>
        <v>0</v>
      </c>
      <c r="P157" s="1">
        <v>343</v>
      </c>
      <c r="Q157" s="1"/>
      <c r="R157" s="1" t="e">
        <f>J157/H157</f>
        <v>#DIV/0!</v>
      </c>
      <c r="S157" s="1" t="e">
        <f t="shared" ref="S157:S193" si="138">ABS((R157-1)/(R157+1))</f>
        <v>#DIV/0!</v>
      </c>
      <c r="T157" s="1" t="e">
        <f t="shared" ref="T157:T220" si="139">4/(R157+(1/R157)+2)</f>
        <v>#DIV/0!</v>
      </c>
      <c r="U157" s="1" t="e">
        <f t="shared" ref="U157" si="140">ABS(1-ABS(S157)^2)</f>
        <v>#DIV/0!</v>
      </c>
      <c r="V157" s="1"/>
      <c r="W157" s="1"/>
      <c r="X157" s="5"/>
    </row>
    <row r="158" spans="1:24" ht="15" thickBot="1" x14ac:dyDescent="0.35">
      <c r="A158" s="53"/>
      <c r="B158" s="46"/>
      <c r="C158" s="47"/>
      <c r="D158" s="21" t="s">
        <v>3</v>
      </c>
      <c r="E158" s="18">
        <v>112</v>
      </c>
      <c r="F158" s="15"/>
      <c r="G158" s="30"/>
      <c r="H158" s="38"/>
      <c r="I158" s="5"/>
      <c r="J158" s="2"/>
      <c r="K158" s="43"/>
      <c r="L158" s="38"/>
      <c r="M158" s="5"/>
      <c r="N158" s="2">
        <f>(343/E158)/2</f>
        <v>1.53125</v>
      </c>
      <c r="O158" s="1">
        <f>M158-I158</f>
        <v>0</v>
      </c>
      <c r="P158" s="1">
        <v>343</v>
      </c>
      <c r="Q158" s="1"/>
      <c r="R158" s="1"/>
      <c r="S158" s="1"/>
      <c r="T158" s="1"/>
      <c r="U158" s="1"/>
      <c r="V158" s="1"/>
      <c r="W158" s="1"/>
      <c r="X158" s="5"/>
    </row>
    <row r="159" spans="1:24" x14ac:dyDescent="0.3">
      <c r="A159" s="53"/>
      <c r="B159" s="46" t="s">
        <v>2</v>
      </c>
      <c r="C159" s="47">
        <v>125</v>
      </c>
      <c r="D159" s="19" t="s">
        <v>1</v>
      </c>
      <c r="E159" s="14">
        <v>112</v>
      </c>
      <c r="F159" s="15" t="s">
        <v>34</v>
      </c>
      <c r="G159" s="30"/>
      <c r="H159" s="38"/>
      <c r="I159" s="5"/>
      <c r="J159" s="2"/>
      <c r="K159" s="43"/>
      <c r="L159" s="38"/>
      <c r="M159" s="5"/>
      <c r="N159" s="2">
        <f>(343/E159)/2</f>
        <v>1.53125</v>
      </c>
      <c r="O159" s="1">
        <f>M159-I159</f>
        <v>0</v>
      </c>
      <c r="P159" s="1">
        <v>343</v>
      </c>
      <c r="Q159" s="1"/>
      <c r="R159" s="1"/>
      <c r="S159" s="1"/>
      <c r="T159" s="1"/>
      <c r="U159" s="1"/>
      <c r="V159" s="1"/>
      <c r="W159" s="1"/>
      <c r="X159" s="5"/>
    </row>
    <row r="160" spans="1:24" x14ac:dyDescent="0.3">
      <c r="A160" s="53"/>
      <c r="B160" s="46"/>
      <c r="C160" s="47"/>
      <c r="D160" s="20" t="s">
        <v>2</v>
      </c>
      <c r="E160" s="16">
        <v>125</v>
      </c>
      <c r="F160" s="15">
        <v>1</v>
      </c>
      <c r="G160" s="30">
        <v>179</v>
      </c>
      <c r="H160" s="38">
        <v>-18</v>
      </c>
      <c r="I160" s="5">
        <v>859</v>
      </c>
      <c r="J160" s="2"/>
      <c r="K160" s="43"/>
      <c r="L160" s="38"/>
      <c r="M160" s="5"/>
      <c r="N160" s="2">
        <f>(343/E160)/2</f>
        <v>1.3720000000000001</v>
      </c>
      <c r="O160" s="1">
        <f>M160-I160</f>
        <v>-859</v>
      </c>
      <c r="P160" s="1">
        <v>343</v>
      </c>
      <c r="Q160" s="1"/>
      <c r="R160" s="1">
        <f>F160/H160</f>
        <v>-5.5555555555555552E-2</v>
      </c>
      <c r="S160" s="1">
        <f t="shared" ref="S160:S196" si="141">ABS((R160-1)/(R160+1))</f>
        <v>1.1176470588235294</v>
      </c>
      <c r="T160" s="1">
        <f t="shared" ref="T160:T223" si="142">4/(R160+(1/R160)+2)</f>
        <v>-0.2491349480968858</v>
      </c>
      <c r="U160" s="1">
        <f t="shared" ref="U160" si="143">ABS(1-ABS(S160)^2)</f>
        <v>0.24913494809688586</v>
      </c>
      <c r="V160" s="1"/>
      <c r="W160" s="1"/>
      <c r="X160" s="5"/>
    </row>
    <row r="161" spans="1:24" ht="15" thickBot="1" x14ac:dyDescent="0.35">
      <c r="A161" s="53"/>
      <c r="B161" s="46"/>
      <c r="C161" s="47"/>
      <c r="D161" s="21" t="s">
        <v>3</v>
      </c>
      <c r="E161" s="18">
        <v>141</v>
      </c>
      <c r="F161" s="15"/>
      <c r="G161" s="30"/>
      <c r="H161" s="38"/>
      <c r="I161" s="5"/>
      <c r="J161" s="2"/>
      <c r="K161" s="43"/>
      <c r="L161" s="38"/>
      <c r="M161" s="5"/>
      <c r="N161" s="2">
        <f>(343/E161)/2</f>
        <v>1.2163120567375887</v>
      </c>
      <c r="O161" s="1">
        <f>M161-I161</f>
        <v>0</v>
      </c>
      <c r="P161" s="1">
        <v>343</v>
      </c>
      <c r="Q161" s="1"/>
      <c r="R161" s="1"/>
      <c r="S161" s="1"/>
      <c r="T161" s="1"/>
      <c r="U161" s="1"/>
      <c r="V161" s="1"/>
      <c r="W161" s="1"/>
      <c r="X161" s="5"/>
    </row>
    <row r="162" spans="1:24" x14ac:dyDescent="0.3">
      <c r="A162" s="53"/>
      <c r="B162" s="46" t="s">
        <v>3</v>
      </c>
      <c r="C162" s="47">
        <v>177</v>
      </c>
      <c r="D162" s="19" t="s">
        <v>1</v>
      </c>
      <c r="E162" s="14">
        <v>141</v>
      </c>
      <c r="F162" s="15" t="s">
        <v>34</v>
      </c>
      <c r="G162" s="30"/>
      <c r="H162" s="38"/>
      <c r="I162" s="5"/>
      <c r="J162" s="2"/>
      <c r="K162" s="43"/>
      <c r="L162" s="38"/>
      <c r="M162" s="5"/>
      <c r="N162" s="2">
        <f>(343/E162)/2</f>
        <v>1.2163120567375887</v>
      </c>
      <c r="O162" s="1">
        <f>M162-I162</f>
        <v>0</v>
      </c>
      <c r="P162" s="1">
        <v>343</v>
      </c>
      <c r="Q162" s="1"/>
      <c r="R162" s="1"/>
      <c r="S162" s="1"/>
      <c r="T162" s="1"/>
      <c r="U162" s="1"/>
      <c r="V162" s="1"/>
      <c r="W162" s="1"/>
      <c r="X162" s="5"/>
    </row>
    <row r="163" spans="1:24" x14ac:dyDescent="0.3">
      <c r="A163" s="53"/>
      <c r="B163" s="46"/>
      <c r="C163" s="47"/>
      <c r="D163" s="20" t="s">
        <v>2</v>
      </c>
      <c r="E163" s="16">
        <v>160</v>
      </c>
      <c r="F163" s="15">
        <v>1</v>
      </c>
      <c r="G163" s="30">
        <v>176</v>
      </c>
      <c r="H163" s="38">
        <v>-20</v>
      </c>
      <c r="I163" s="5">
        <v>723</v>
      </c>
      <c r="J163" s="2"/>
      <c r="K163" s="43"/>
      <c r="L163" s="38"/>
      <c r="M163" s="5"/>
      <c r="N163" s="2">
        <f>(343/E163)/2</f>
        <v>1.0718749999999999</v>
      </c>
      <c r="O163" s="1">
        <f>M163-I163</f>
        <v>-723</v>
      </c>
      <c r="P163" s="1">
        <v>343</v>
      </c>
      <c r="Q163" s="1"/>
      <c r="R163" s="1">
        <f>F163/H163</f>
        <v>-0.05</v>
      </c>
      <c r="S163" s="1">
        <f t="shared" ref="S163:S199" si="144">ABS((R163-1)/(R163+1))</f>
        <v>1.1052631578947369</v>
      </c>
      <c r="T163" s="1">
        <f t="shared" ref="T163:T226" si="145">4/(R163+(1/R163)+2)</f>
        <v>-0.22160664819944598</v>
      </c>
      <c r="U163" s="1">
        <f t="shared" ref="U163" si="146">ABS(1-ABS(S163)^2)</f>
        <v>0.22160664819944631</v>
      </c>
      <c r="V163" s="1"/>
      <c r="W163" s="1"/>
      <c r="X163" s="5"/>
    </row>
    <row r="164" spans="1:24" ht="15" thickBot="1" x14ac:dyDescent="0.35">
      <c r="A164" s="53"/>
      <c r="B164" s="48"/>
      <c r="C164" s="49"/>
      <c r="D164" s="21" t="s">
        <v>3</v>
      </c>
      <c r="E164" s="18">
        <v>178</v>
      </c>
      <c r="F164" s="15"/>
      <c r="G164" s="30"/>
      <c r="H164" s="38"/>
      <c r="I164" s="5"/>
      <c r="J164" s="2"/>
      <c r="K164" s="43"/>
      <c r="L164" s="38"/>
      <c r="M164" s="5"/>
      <c r="N164" s="2">
        <f>(343/E164)/2</f>
        <v>0.9634831460674157</v>
      </c>
      <c r="O164" s="1">
        <f>M164-I164</f>
        <v>0</v>
      </c>
      <c r="P164" s="1">
        <v>343</v>
      </c>
      <c r="Q164" s="1"/>
      <c r="R164" s="1"/>
      <c r="S164" s="1"/>
      <c r="T164" s="1"/>
      <c r="U164" s="1"/>
      <c r="V164" s="1"/>
      <c r="W164" s="1"/>
      <c r="X164" s="5"/>
    </row>
    <row r="165" spans="1:24" x14ac:dyDescent="0.3">
      <c r="A165" s="53"/>
      <c r="B165" s="50" t="s">
        <v>1</v>
      </c>
      <c r="C165" s="51">
        <v>177</v>
      </c>
      <c r="D165" s="19" t="s">
        <v>1</v>
      </c>
      <c r="E165" s="14">
        <v>178</v>
      </c>
      <c r="F165" s="15" t="s">
        <v>35</v>
      </c>
      <c r="G165" s="30"/>
      <c r="H165" s="38"/>
      <c r="I165" s="5"/>
      <c r="J165" s="2"/>
      <c r="K165" s="43"/>
      <c r="L165" s="38"/>
      <c r="M165" s="5"/>
      <c r="N165" s="2">
        <f>(343/E165)/2</f>
        <v>0.9634831460674157</v>
      </c>
      <c r="O165" s="1">
        <f>M165-I165</f>
        <v>0</v>
      </c>
      <c r="P165" s="1">
        <v>343</v>
      </c>
      <c r="Q165" s="1"/>
      <c r="R165" s="1"/>
      <c r="S165" s="1"/>
      <c r="T165" s="1"/>
      <c r="U165" s="1"/>
      <c r="V165" s="1"/>
      <c r="W165" s="1"/>
      <c r="X165" s="5"/>
    </row>
    <row r="166" spans="1:24" x14ac:dyDescent="0.3">
      <c r="A166" s="53"/>
      <c r="B166" s="46"/>
      <c r="C166" s="47"/>
      <c r="D166" s="20" t="s">
        <v>2</v>
      </c>
      <c r="E166" s="16">
        <v>200</v>
      </c>
      <c r="F166" s="15">
        <v>1</v>
      </c>
      <c r="G166" s="30">
        <v>176</v>
      </c>
      <c r="H166" s="38">
        <v>-25</v>
      </c>
      <c r="I166" s="5">
        <v>604</v>
      </c>
      <c r="J166" s="2"/>
      <c r="K166" s="43"/>
      <c r="L166" s="38"/>
      <c r="M166" s="5"/>
      <c r="N166" s="2">
        <f>(343/E166)/2</f>
        <v>0.85750000000000004</v>
      </c>
      <c r="O166" s="1">
        <f>M166-I166</f>
        <v>-604</v>
      </c>
      <c r="P166" s="1">
        <v>343</v>
      </c>
      <c r="Q166" s="1"/>
      <c r="R166" s="1">
        <f>F166/H166</f>
        <v>-0.04</v>
      </c>
      <c r="S166" s="1">
        <f t="shared" ref="S166:S202" si="147">ABS((R166-1)/(R166+1))</f>
        <v>1.0833333333333335</v>
      </c>
      <c r="T166" s="1">
        <f t="shared" ref="T166:T229" si="148">4/(R166+(1/R166)+2)</f>
        <v>-0.1736111111111111</v>
      </c>
      <c r="U166" s="1">
        <f t="shared" ref="U166" si="149">ABS(1-ABS(S166)^2)</f>
        <v>0.17361111111111138</v>
      </c>
      <c r="V166" s="1"/>
      <c r="W166" s="1"/>
      <c r="X166" s="5"/>
    </row>
    <row r="167" spans="1:24" ht="15" thickBot="1" x14ac:dyDescent="0.35">
      <c r="A167" s="53"/>
      <c r="B167" s="46"/>
      <c r="C167" s="47"/>
      <c r="D167" s="21" t="s">
        <v>3</v>
      </c>
      <c r="E167" s="18">
        <v>224</v>
      </c>
      <c r="F167" s="15"/>
      <c r="G167" s="30"/>
      <c r="H167" s="38"/>
      <c r="I167" s="5"/>
      <c r="J167" s="2"/>
      <c r="K167" s="43"/>
      <c r="L167" s="38"/>
      <c r="M167" s="5"/>
      <c r="N167" s="2">
        <f>(343/E167)/2</f>
        <v>0.765625</v>
      </c>
      <c r="O167" s="1">
        <f>M167-I167</f>
        <v>0</v>
      </c>
      <c r="P167" s="1">
        <v>343</v>
      </c>
      <c r="Q167" s="1"/>
      <c r="R167" s="1"/>
      <c r="S167" s="1"/>
      <c r="T167" s="1"/>
      <c r="U167" s="1"/>
      <c r="V167" s="1"/>
      <c r="W167" s="1"/>
      <c r="X167" s="5"/>
    </row>
    <row r="168" spans="1:24" x14ac:dyDescent="0.3">
      <c r="A168" s="53"/>
      <c r="B168" s="46" t="s">
        <v>2</v>
      </c>
      <c r="C168" s="47">
        <v>250</v>
      </c>
      <c r="D168" s="19" t="s">
        <v>1</v>
      </c>
      <c r="E168" s="14">
        <v>224</v>
      </c>
      <c r="F168" s="15" t="s">
        <v>34</v>
      </c>
      <c r="G168" s="30"/>
      <c r="H168" s="38"/>
      <c r="I168" s="5"/>
      <c r="J168" s="2"/>
      <c r="K168" s="43"/>
      <c r="L168" s="38"/>
      <c r="M168" s="5"/>
      <c r="N168" s="2">
        <f>(343/E168)/2</f>
        <v>0.765625</v>
      </c>
      <c r="O168" s="1">
        <f>M168-I168</f>
        <v>0</v>
      </c>
      <c r="P168" s="1">
        <v>343</v>
      </c>
      <c r="Q168" s="1"/>
      <c r="R168" s="1"/>
      <c r="S168" s="1"/>
      <c r="T168" s="1"/>
      <c r="U168" s="1"/>
      <c r="V168" s="1"/>
      <c r="W168" s="1"/>
      <c r="X168" s="5"/>
    </row>
    <row r="169" spans="1:24" x14ac:dyDescent="0.3">
      <c r="A169" s="53"/>
      <c r="B169" s="46"/>
      <c r="C169" s="47"/>
      <c r="D169" s="20" t="s">
        <v>2</v>
      </c>
      <c r="E169" s="16">
        <v>250</v>
      </c>
      <c r="F169" s="15">
        <v>1</v>
      </c>
      <c r="G169" s="30">
        <v>177</v>
      </c>
      <c r="H169" s="38">
        <v>-27.5</v>
      </c>
      <c r="I169" s="5">
        <v>516</v>
      </c>
      <c r="J169" s="2">
        <v>1</v>
      </c>
      <c r="K169" s="43">
        <v>860</v>
      </c>
      <c r="L169" s="38"/>
      <c r="M169" s="5"/>
      <c r="N169" s="2">
        <f>(343/E169)/2</f>
        <v>0.68600000000000005</v>
      </c>
      <c r="O169" s="1">
        <f>M169-I169</f>
        <v>-516</v>
      </c>
      <c r="P169" s="1">
        <v>343</v>
      </c>
      <c r="Q169" s="1"/>
      <c r="R169" s="1">
        <f>J169/H169</f>
        <v>-3.6363636363636362E-2</v>
      </c>
      <c r="S169" s="1">
        <f t="shared" ref="S169:S205" si="150">ABS((R169-1)/(R169+1))</f>
        <v>1.0754716981132075</v>
      </c>
      <c r="T169" s="1">
        <f t="shared" ref="T169:T232" si="151">4/(R169+(1/R169)+2)</f>
        <v>-0.15663937344250622</v>
      </c>
      <c r="U169" s="1">
        <f t="shared" ref="U169" si="152">ABS(1-ABS(S169)^2)</f>
        <v>0.15663937344250622</v>
      </c>
      <c r="V169" s="1"/>
      <c r="W169" s="1"/>
      <c r="X169" s="5"/>
    </row>
    <row r="170" spans="1:24" ht="15" thickBot="1" x14ac:dyDescent="0.35">
      <c r="A170" s="53"/>
      <c r="B170" s="46"/>
      <c r="C170" s="47"/>
      <c r="D170" s="21" t="s">
        <v>3</v>
      </c>
      <c r="E170" s="18">
        <v>282</v>
      </c>
      <c r="F170" s="15"/>
      <c r="G170" s="30"/>
      <c r="H170" s="38"/>
      <c r="I170" s="5"/>
      <c r="J170" s="2"/>
      <c r="K170" s="43"/>
      <c r="L170" s="38"/>
      <c r="M170" s="5"/>
      <c r="N170" s="2">
        <f>(343/E170)/2</f>
        <v>0.60815602836879434</v>
      </c>
      <c r="O170" s="1">
        <f>M170-I170</f>
        <v>0</v>
      </c>
      <c r="P170" s="1">
        <v>343</v>
      </c>
      <c r="Q170" s="1"/>
      <c r="R170" s="1"/>
      <c r="S170" s="1"/>
      <c r="T170" s="1"/>
      <c r="U170" s="1"/>
      <c r="V170" s="1"/>
      <c r="W170" s="1"/>
      <c r="X170" s="5"/>
    </row>
    <row r="171" spans="1:24" x14ac:dyDescent="0.3">
      <c r="A171" s="53"/>
      <c r="B171" s="46" t="s">
        <v>3</v>
      </c>
      <c r="C171" s="47">
        <v>355</v>
      </c>
      <c r="D171" s="19" t="s">
        <v>1</v>
      </c>
      <c r="E171" s="14">
        <v>282</v>
      </c>
      <c r="F171" s="15" t="s">
        <v>35</v>
      </c>
      <c r="G171" s="30"/>
      <c r="H171" s="38"/>
      <c r="I171" s="5"/>
      <c r="J171" s="2"/>
      <c r="K171" s="43"/>
      <c r="L171" s="38"/>
      <c r="M171" s="5"/>
      <c r="N171" s="2">
        <f>(343/E171)/2</f>
        <v>0.60815602836879434</v>
      </c>
      <c r="O171" s="1">
        <f>M171-I171</f>
        <v>0</v>
      </c>
      <c r="P171" s="1">
        <v>343</v>
      </c>
      <c r="Q171" s="1"/>
      <c r="R171" s="1"/>
      <c r="S171" s="1"/>
      <c r="T171" s="1"/>
      <c r="U171" s="1"/>
      <c r="V171" s="1"/>
      <c r="W171" s="1"/>
      <c r="X171" s="5"/>
    </row>
    <row r="172" spans="1:24" x14ac:dyDescent="0.3">
      <c r="A172" s="53"/>
      <c r="B172" s="46"/>
      <c r="C172" s="47"/>
      <c r="D172" s="20" t="s">
        <v>2</v>
      </c>
      <c r="E172" s="16">
        <v>315</v>
      </c>
      <c r="F172" s="15">
        <v>1</v>
      </c>
      <c r="G172" s="30">
        <v>177</v>
      </c>
      <c r="H172" s="38">
        <v>-28</v>
      </c>
      <c r="I172" s="5">
        <v>443</v>
      </c>
      <c r="J172" s="2">
        <v>1</v>
      </c>
      <c r="K172" s="43">
        <v>721</v>
      </c>
      <c r="L172" s="38"/>
      <c r="M172" s="5"/>
      <c r="N172" s="2">
        <f>(343/E172)/2</f>
        <v>0.5444444444444444</v>
      </c>
      <c r="O172" s="1">
        <f>M172-I172</f>
        <v>-443</v>
      </c>
      <c r="P172" s="1">
        <v>343</v>
      </c>
      <c r="Q172" s="1"/>
      <c r="R172" s="1">
        <f>J172/H172</f>
        <v>-3.5714285714285712E-2</v>
      </c>
      <c r="S172" s="1">
        <f t="shared" ref="S172:S208" si="153">ABS((R172-1)/(R172+1))</f>
        <v>1.0740740740740742</v>
      </c>
      <c r="T172" s="1">
        <f t="shared" ref="T172:T235" si="154">4/(R172+(1/R172)+2)</f>
        <v>-0.15363511659807957</v>
      </c>
      <c r="U172" s="1">
        <f t="shared" ref="U172" si="155">ABS(1-ABS(S172)^2)</f>
        <v>0.15363511659807982</v>
      </c>
      <c r="V172" s="1"/>
      <c r="W172" s="1"/>
      <c r="X172" s="5"/>
    </row>
    <row r="173" spans="1:24" ht="15" thickBot="1" x14ac:dyDescent="0.35">
      <c r="A173" s="53"/>
      <c r="B173" s="48"/>
      <c r="C173" s="49"/>
      <c r="D173" s="21" t="s">
        <v>3</v>
      </c>
      <c r="E173" s="18">
        <v>355</v>
      </c>
      <c r="F173" s="15"/>
      <c r="G173" s="30"/>
      <c r="H173" s="38"/>
      <c r="I173" s="5"/>
      <c r="J173" s="2"/>
      <c r="K173" s="43"/>
      <c r="L173" s="38"/>
      <c r="M173" s="5"/>
      <c r="N173" s="2">
        <f>(343/E173)/2</f>
        <v>0.4830985915492958</v>
      </c>
      <c r="O173" s="1">
        <f>M173-I173</f>
        <v>0</v>
      </c>
      <c r="P173" s="1">
        <v>343</v>
      </c>
      <c r="Q173" s="1"/>
      <c r="R173" s="1"/>
      <c r="S173" s="1"/>
      <c r="T173" s="1"/>
      <c r="U173" s="1"/>
      <c r="V173" s="1"/>
      <c r="W173" s="1"/>
      <c r="X173" s="5"/>
    </row>
    <row r="174" spans="1:24" x14ac:dyDescent="0.3">
      <c r="A174" s="53"/>
      <c r="B174" s="50" t="s">
        <v>1</v>
      </c>
      <c r="C174" s="51">
        <v>355</v>
      </c>
      <c r="D174" s="19" t="s">
        <v>1</v>
      </c>
      <c r="E174" s="14">
        <v>355</v>
      </c>
      <c r="F174" s="15" t="s">
        <v>40</v>
      </c>
      <c r="G174" s="30"/>
      <c r="H174" s="38"/>
      <c r="I174" s="5"/>
      <c r="J174" s="2"/>
      <c r="K174" s="43"/>
      <c r="L174" s="38"/>
      <c r="M174" s="5"/>
      <c r="N174" s="2">
        <f>(343/E174)/2</f>
        <v>0.4830985915492958</v>
      </c>
      <c r="O174" s="1">
        <f>M174-I174</f>
        <v>0</v>
      </c>
      <c r="P174" s="1">
        <v>343</v>
      </c>
      <c r="Q174" s="1"/>
      <c r="R174" s="1"/>
      <c r="S174" s="1"/>
      <c r="T174" s="1"/>
      <c r="U174" s="1"/>
      <c r="V174" s="1"/>
      <c r="W174" s="1"/>
      <c r="X174" s="5"/>
    </row>
    <row r="175" spans="1:24" x14ac:dyDescent="0.3">
      <c r="A175" s="53"/>
      <c r="B175" s="46"/>
      <c r="C175" s="47"/>
      <c r="D175" s="20" t="s">
        <v>2</v>
      </c>
      <c r="E175" s="16">
        <v>400</v>
      </c>
      <c r="F175" s="15">
        <v>1</v>
      </c>
      <c r="G175" s="30">
        <v>177</v>
      </c>
      <c r="H175" s="38">
        <v>-33.5</v>
      </c>
      <c r="I175" s="5">
        <v>383</v>
      </c>
      <c r="J175" s="2">
        <v>1</v>
      </c>
      <c r="K175" s="43">
        <v>600</v>
      </c>
      <c r="L175" s="38">
        <v>-25</v>
      </c>
      <c r="M175" s="5">
        <v>819</v>
      </c>
      <c r="N175" s="2">
        <f>(343/E175)/2</f>
        <v>0.42875000000000002</v>
      </c>
      <c r="O175" s="1">
        <f>M175-I175</f>
        <v>436</v>
      </c>
      <c r="P175" s="1">
        <v>343</v>
      </c>
      <c r="Q175" s="1"/>
      <c r="R175" s="1">
        <f>J175/H175</f>
        <v>-2.9850746268656716E-2</v>
      </c>
      <c r="S175" s="1">
        <f t="shared" ref="S175" si="156">ABS((R175-1)/(R175+1))</f>
        <v>1.0615384615384615</v>
      </c>
      <c r="T175" s="1">
        <f t="shared" ref="T175:T238" si="157">4/(R175+(1/R175)+2)</f>
        <v>-0.12686390532544378</v>
      </c>
      <c r="U175" s="1">
        <f t="shared" ref="U175" si="158">ABS(1-ABS(S175)^2)</f>
        <v>0.12686390532544389</v>
      </c>
      <c r="V175" s="1"/>
      <c r="W175" s="1"/>
      <c r="X175" s="5"/>
    </row>
    <row r="176" spans="1:24" ht="15" thickBot="1" x14ac:dyDescent="0.35">
      <c r="A176" s="53"/>
      <c r="B176" s="46"/>
      <c r="C176" s="47"/>
      <c r="D176" s="21" t="s">
        <v>3</v>
      </c>
      <c r="E176" s="18">
        <v>447</v>
      </c>
      <c r="F176" s="15"/>
      <c r="G176" s="30"/>
      <c r="H176" s="38"/>
      <c r="I176" s="5"/>
      <c r="J176" s="2"/>
      <c r="K176" s="43"/>
      <c r="L176" s="38"/>
      <c r="M176" s="5"/>
      <c r="N176" s="2">
        <f>(343/E176)/2</f>
        <v>0.38366890380313201</v>
      </c>
      <c r="O176" s="1">
        <f>M176-I176</f>
        <v>0</v>
      </c>
      <c r="P176" s="1">
        <v>343</v>
      </c>
      <c r="Q176" s="1"/>
      <c r="R176" s="1"/>
      <c r="S176" s="1"/>
      <c r="T176" s="1"/>
      <c r="U176" s="1"/>
      <c r="V176" s="1"/>
      <c r="W176" s="1"/>
      <c r="X176" s="5"/>
    </row>
    <row r="177" spans="1:24" x14ac:dyDescent="0.3">
      <c r="A177" s="53"/>
      <c r="B177" s="46" t="s">
        <v>2</v>
      </c>
      <c r="C177" s="47">
        <v>500</v>
      </c>
      <c r="D177" s="19" t="s">
        <v>1</v>
      </c>
      <c r="E177" s="14">
        <v>447</v>
      </c>
      <c r="F177" s="15" t="s">
        <v>35</v>
      </c>
      <c r="G177" s="30"/>
      <c r="H177" s="38"/>
      <c r="I177" s="5"/>
      <c r="J177" s="2"/>
      <c r="K177" s="43"/>
      <c r="L177" s="38"/>
      <c r="M177" s="5"/>
      <c r="N177" s="2">
        <f>(343/E177)/2</f>
        <v>0.38366890380313201</v>
      </c>
      <c r="O177" s="1">
        <f>M177-I177</f>
        <v>0</v>
      </c>
      <c r="P177" s="1">
        <v>343</v>
      </c>
      <c r="Q177" s="1"/>
      <c r="R177" s="1"/>
      <c r="S177" s="1"/>
      <c r="T177" s="1"/>
      <c r="U177" s="1"/>
      <c r="V177" s="1"/>
      <c r="W177" s="1"/>
      <c r="X177" s="5"/>
    </row>
    <row r="178" spans="1:24" x14ac:dyDescent="0.3">
      <c r="A178" s="53"/>
      <c r="B178" s="46"/>
      <c r="C178" s="47"/>
      <c r="D178" s="20" t="s">
        <v>2</v>
      </c>
      <c r="E178" s="16">
        <v>500</v>
      </c>
      <c r="F178" s="15">
        <v>-5</v>
      </c>
      <c r="G178" s="30">
        <v>177</v>
      </c>
      <c r="H178" s="38">
        <v>-39</v>
      </c>
      <c r="I178" s="5">
        <v>339</v>
      </c>
      <c r="J178" s="2">
        <v>-5</v>
      </c>
      <c r="K178" s="43">
        <v>511</v>
      </c>
      <c r="L178" s="38">
        <v>-32.5</v>
      </c>
      <c r="M178" s="5">
        <v>686</v>
      </c>
      <c r="N178" s="2">
        <f>(343/E178)/2</f>
        <v>0.34300000000000003</v>
      </c>
      <c r="O178" s="1">
        <f>M178-I178</f>
        <v>347</v>
      </c>
      <c r="P178" s="1">
        <v>343</v>
      </c>
      <c r="Q178" s="1"/>
      <c r="R178" s="1">
        <f>J178/H178</f>
        <v>0.12820512820512819</v>
      </c>
      <c r="S178" s="1">
        <f t="shared" ref="S178" si="159">ABS((R178-1)/(R178+1))</f>
        <v>0.77272727272727271</v>
      </c>
      <c r="T178" s="1">
        <f t="shared" ref="T178:T241" si="160">4/(R178+(1/R178)+2)</f>
        <v>0.40289256198347106</v>
      </c>
      <c r="U178" s="1">
        <f t="shared" ref="U178" si="161">ABS(1-ABS(S178)^2)</f>
        <v>0.40289256198347112</v>
      </c>
      <c r="V178" s="1"/>
      <c r="W178" s="1"/>
      <c r="X178" s="5"/>
    </row>
    <row r="179" spans="1:24" ht="15" thickBot="1" x14ac:dyDescent="0.35">
      <c r="A179" s="53"/>
      <c r="B179" s="46"/>
      <c r="C179" s="47"/>
      <c r="D179" s="21" t="s">
        <v>3</v>
      </c>
      <c r="E179" s="18">
        <v>562</v>
      </c>
      <c r="F179" s="15"/>
      <c r="G179" s="30"/>
      <c r="H179" s="38"/>
      <c r="I179" s="5"/>
      <c r="J179" s="2"/>
      <c r="K179" s="43"/>
      <c r="L179" s="38"/>
      <c r="M179" s="5"/>
      <c r="N179" s="2">
        <f>(343/E179)/2</f>
        <v>0.30516014234875444</v>
      </c>
      <c r="O179" s="1">
        <f>M179-I179</f>
        <v>0</v>
      </c>
      <c r="P179" s="1">
        <v>343</v>
      </c>
      <c r="Q179" s="1"/>
      <c r="R179" s="1"/>
      <c r="S179" s="1"/>
      <c r="T179" s="1"/>
      <c r="U179" s="1"/>
      <c r="V179" s="1"/>
      <c r="W179" s="1"/>
      <c r="X179" s="5"/>
    </row>
    <row r="180" spans="1:24" x14ac:dyDescent="0.3">
      <c r="A180" s="53"/>
      <c r="B180" s="46" t="s">
        <v>3</v>
      </c>
      <c r="C180" s="47">
        <v>710</v>
      </c>
      <c r="D180" s="19" t="s">
        <v>1</v>
      </c>
      <c r="E180" s="14">
        <v>562</v>
      </c>
      <c r="F180" s="15" t="s">
        <v>35</v>
      </c>
      <c r="G180" s="30"/>
      <c r="H180" s="38"/>
      <c r="I180" s="5"/>
      <c r="J180" s="2"/>
      <c r="K180" s="43"/>
      <c r="L180" s="38"/>
      <c r="M180" s="5"/>
      <c r="N180" s="2">
        <f>(343/E180)/2</f>
        <v>0.30516014234875444</v>
      </c>
      <c r="O180" s="1">
        <f>M180-I180</f>
        <v>0</v>
      </c>
      <c r="P180" s="1">
        <v>343</v>
      </c>
      <c r="Q180" s="1"/>
      <c r="R180" s="1"/>
      <c r="S180" s="1"/>
      <c r="T180" s="1"/>
      <c r="U180" s="1"/>
      <c r="V180" s="1"/>
      <c r="W180" s="1"/>
      <c r="X180" s="5"/>
    </row>
    <row r="181" spans="1:24" x14ac:dyDescent="0.3">
      <c r="A181" s="53"/>
      <c r="B181" s="46"/>
      <c r="C181" s="47"/>
      <c r="D181" s="20" t="s">
        <v>2</v>
      </c>
      <c r="E181" s="16">
        <v>630</v>
      </c>
      <c r="F181" s="15">
        <v>1</v>
      </c>
      <c r="G181" s="30">
        <v>176</v>
      </c>
      <c r="H181" s="38">
        <v>-32</v>
      </c>
      <c r="I181" s="5">
        <v>303</v>
      </c>
      <c r="J181" s="2">
        <v>1</v>
      </c>
      <c r="K181" s="43">
        <v>446</v>
      </c>
      <c r="L181" s="38">
        <v>-27</v>
      </c>
      <c r="M181" s="5">
        <v>578</v>
      </c>
      <c r="N181" s="2">
        <f>(343/E181)/2</f>
        <v>0.2722222222222222</v>
      </c>
      <c r="O181" s="1">
        <f>M181-I181</f>
        <v>275</v>
      </c>
      <c r="P181" s="1">
        <v>343</v>
      </c>
      <c r="Q181" s="1"/>
      <c r="R181" s="1">
        <f>J181/H181</f>
        <v>-3.125E-2</v>
      </c>
      <c r="S181" s="1">
        <f t="shared" ref="S181" si="162">ABS((R181-1)/(R181+1))</f>
        <v>1.064516129032258</v>
      </c>
      <c r="T181" s="1">
        <f t="shared" ref="T181:T244" si="163">4/(R181+(1/R181)+2)</f>
        <v>-0.13319458896982311</v>
      </c>
      <c r="U181" s="1">
        <f t="shared" ref="U181" si="164">ABS(1-ABS(S181)^2)</f>
        <v>0.13319458896982295</v>
      </c>
      <c r="V181" s="1"/>
      <c r="W181" s="1"/>
      <c r="X181" s="5"/>
    </row>
    <row r="182" spans="1:24" ht="15" thickBot="1" x14ac:dyDescent="0.35">
      <c r="A182" s="53"/>
      <c r="B182" s="48"/>
      <c r="C182" s="49"/>
      <c r="D182" s="21" t="s">
        <v>3</v>
      </c>
      <c r="E182" s="18">
        <v>708</v>
      </c>
      <c r="F182" s="15"/>
      <c r="G182" s="30"/>
      <c r="H182" s="38"/>
      <c r="I182" s="5"/>
      <c r="J182" s="2"/>
      <c r="K182" s="43"/>
      <c r="L182" s="38"/>
      <c r="M182" s="5"/>
      <c r="N182" s="2">
        <f>(343/E182)/2</f>
        <v>0.2422316384180791</v>
      </c>
      <c r="O182" s="1">
        <f>M182-I182</f>
        <v>0</v>
      </c>
      <c r="P182" s="1">
        <v>343</v>
      </c>
      <c r="Q182" s="1"/>
      <c r="R182" s="1"/>
      <c r="S182" s="1"/>
      <c r="T182" s="1"/>
      <c r="U182" s="1"/>
      <c r="V182" s="1"/>
      <c r="W182" s="1"/>
      <c r="X182" s="5"/>
    </row>
    <row r="183" spans="1:24" x14ac:dyDescent="0.3">
      <c r="A183" s="53"/>
      <c r="B183" s="50" t="s">
        <v>1</v>
      </c>
      <c r="C183" s="51">
        <v>710</v>
      </c>
      <c r="D183" s="19" t="s">
        <v>1</v>
      </c>
      <c r="E183" s="14">
        <v>708</v>
      </c>
      <c r="F183" s="15" t="s">
        <v>35</v>
      </c>
      <c r="G183" s="30"/>
      <c r="H183" s="38"/>
      <c r="I183" s="5"/>
      <c r="J183" s="2"/>
      <c r="K183" s="43"/>
      <c r="L183" s="38"/>
      <c r="M183" s="5"/>
      <c r="N183" s="2">
        <f>(343/E183)/2</f>
        <v>0.2422316384180791</v>
      </c>
      <c r="O183" s="1">
        <f>M183-I183</f>
        <v>0</v>
      </c>
      <c r="P183" s="1">
        <v>343</v>
      </c>
      <c r="Q183" s="1"/>
      <c r="R183" s="1"/>
      <c r="S183" s="1"/>
      <c r="T183" s="1"/>
      <c r="U183" s="1"/>
      <c r="V183" s="1"/>
      <c r="W183" s="1"/>
      <c r="X183" s="5"/>
    </row>
    <row r="184" spans="1:24" x14ac:dyDescent="0.3">
      <c r="A184" s="53"/>
      <c r="B184" s="46"/>
      <c r="C184" s="47"/>
      <c r="D184" s="20" t="s">
        <v>2</v>
      </c>
      <c r="E184" s="16">
        <v>800</v>
      </c>
      <c r="F184" s="15">
        <v>1</v>
      </c>
      <c r="G184" s="30">
        <v>177</v>
      </c>
      <c r="H184" s="38">
        <v>-32</v>
      </c>
      <c r="I184" s="5">
        <v>274</v>
      </c>
      <c r="J184" s="2">
        <v>1</v>
      </c>
      <c r="K184" s="43">
        <v>385</v>
      </c>
      <c r="L184" s="38">
        <v>-28</v>
      </c>
      <c r="M184" s="5">
        <v>490</v>
      </c>
      <c r="N184" s="2">
        <f>(343/E184)/2</f>
        <v>0.21437500000000001</v>
      </c>
      <c r="O184" s="1">
        <f>M184-I184</f>
        <v>216</v>
      </c>
      <c r="P184" s="1">
        <v>343</v>
      </c>
      <c r="Q184" s="1"/>
      <c r="R184" s="1">
        <f>J184/H184</f>
        <v>-3.125E-2</v>
      </c>
      <c r="S184" s="1">
        <f t="shared" ref="S184" si="165">ABS((R184-1)/(R184+1))</f>
        <v>1.064516129032258</v>
      </c>
      <c r="T184" s="1">
        <f t="shared" ref="T184:T247" si="166">4/(R184+(1/R184)+2)</f>
        <v>-0.13319458896982311</v>
      </c>
      <c r="U184" s="1">
        <f t="shared" ref="U184" si="167">ABS(1-ABS(S184)^2)</f>
        <v>0.13319458896982295</v>
      </c>
      <c r="V184" s="1"/>
      <c r="W184" s="1"/>
      <c r="X184" s="5"/>
    </row>
    <row r="185" spans="1:24" ht="15" thickBot="1" x14ac:dyDescent="0.35">
      <c r="A185" s="53"/>
      <c r="B185" s="46"/>
      <c r="C185" s="47"/>
      <c r="D185" s="21" t="s">
        <v>3</v>
      </c>
      <c r="E185" s="18">
        <v>891</v>
      </c>
      <c r="F185" s="15"/>
      <c r="G185" s="30"/>
      <c r="H185" s="38"/>
      <c r="I185" s="5"/>
      <c r="J185" s="2"/>
      <c r="K185" s="43"/>
      <c r="L185" s="38"/>
      <c r="M185" s="5"/>
      <c r="N185" s="2">
        <f>(343/E185)/2</f>
        <v>0.19248035914702583</v>
      </c>
      <c r="O185" s="1">
        <f>M185-I185</f>
        <v>0</v>
      </c>
      <c r="P185" s="1">
        <v>343</v>
      </c>
      <c r="Q185" s="1"/>
      <c r="R185" s="1"/>
      <c r="S185" s="1"/>
      <c r="T185" s="1"/>
      <c r="U185" s="1"/>
      <c r="V185" s="1"/>
      <c r="W185" s="1"/>
      <c r="X185" s="5"/>
    </row>
    <row r="186" spans="1:24" x14ac:dyDescent="0.3">
      <c r="A186" s="53"/>
      <c r="B186" s="46" t="s">
        <v>2</v>
      </c>
      <c r="C186" s="47">
        <v>1000</v>
      </c>
      <c r="D186" s="19" t="s">
        <v>1</v>
      </c>
      <c r="E186" s="14">
        <v>891</v>
      </c>
      <c r="F186" s="15" t="s">
        <v>35</v>
      </c>
      <c r="G186" s="30"/>
      <c r="H186" s="38"/>
      <c r="I186" s="5"/>
      <c r="J186" s="2"/>
      <c r="K186" s="43"/>
      <c r="L186" s="38"/>
      <c r="M186" s="5"/>
      <c r="N186" s="2">
        <f>(343/E186)/2</f>
        <v>0.19248035914702583</v>
      </c>
      <c r="O186" s="1">
        <f>M186-I186</f>
        <v>0</v>
      </c>
      <c r="P186" s="1">
        <v>343</v>
      </c>
      <c r="Q186" s="1"/>
      <c r="R186" s="1"/>
      <c r="S186" s="1"/>
      <c r="T186" s="1"/>
      <c r="U186" s="1"/>
      <c r="V186" s="1"/>
      <c r="W186" s="1"/>
      <c r="X186" s="5"/>
    </row>
    <row r="187" spans="1:24" x14ac:dyDescent="0.3">
      <c r="A187" s="53"/>
      <c r="B187" s="46"/>
      <c r="C187" s="47"/>
      <c r="D187" s="20" t="s">
        <v>2</v>
      </c>
      <c r="E187" s="16">
        <v>1000</v>
      </c>
      <c r="F187" s="15">
        <v>1</v>
      </c>
      <c r="G187" s="30">
        <v>177</v>
      </c>
      <c r="H187" s="38">
        <v>-20</v>
      </c>
      <c r="I187" s="5">
        <v>252</v>
      </c>
      <c r="J187" s="2">
        <v>1</v>
      </c>
      <c r="K187" s="43">
        <v>337</v>
      </c>
      <c r="L187" s="38">
        <v>-28</v>
      </c>
      <c r="M187" s="5">
        <v>435</v>
      </c>
      <c r="N187" s="2">
        <f>(343/E187)/2</f>
        <v>0.17150000000000001</v>
      </c>
      <c r="O187" s="1">
        <f>M187-I187</f>
        <v>183</v>
      </c>
      <c r="P187" s="1">
        <v>343</v>
      </c>
      <c r="Q187" s="1"/>
      <c r="R187" s="1">
        <f>J187/H187</f>
        <v>-0.05</v>
      </c>
      <c r="S187" s="1">
        <f t="shared" si="132"/>
        <v>1.1052631578947369</v>
      </c>
      <c r="T187" s="1">
        <f t="shared" ref="T187:T250" si="168">4/(R187+(1/R187)+2)</f>
        <v>-0.22160664819944598</v>
      </c>
      <c r="U187" s="1">
        <f t="shared" ref="U187" si="169">ABS(1-ABS(S187)^2)</f>
        <v>0.22160664819944631</v>
      </c>
      <c r="V187" s="1"/>
      <c r="W187" s="1"/>
      <c r="X187" s="5"/>
    </row>
    <row r="188" spans="1:24" ht="15" thickBot="1" x14ac:dyDescent="0.35">
      <c r="A188" s="53"/>
      <c r="B188" s="46"/>
      <c r="C188" s="47"/>
      <c r="D188" s="21" t="s">
        <v>3</v>
      </c>
      <c r="E188" s="18">
        <v>1122</v>
      </c>
      <c r="F188" s="15"/>
      <c r="G188" s="30"/>
      <c r="H188" s="38"/>
      <c r="I188" s="5"/>
      <c r="J188" s="2"/>
      <c r="K188" s="43"/>
      <c r="L188" s="38"/>
      <c r="M188" s="5"/>
      <c r="N188" s="2">
        <f>(343/E188)/2</f>
        <v>0.15285204991087345</v>
      </c>
      <c r="O188" s="1">
        <f>M188-I188</f>
        <v>0</v>
      </c>
      <c r="P188" s="1">
        <v>343</v>
      </c>
      <c r="Q188" s="1"/>
      <c r="R188" s="1"/>
      <c r="S188" s="1"/>
      <c r="T188" s="1"/>
      <c r="U188" s="1"/>
      <c r="V188" s="1"/>
      <c r="W188" s="1"/>
      <c r="X188" s="5"/>
    </row>
    <row r="189" spans="1:24" x14ac:dyDescent="0.3">
      <c r="A189" s="53"/>
      <c r="B189" s="46" t="s">
        <v>3</v>
      </c>
      <c r="C189" s="47">
        <v>1420</v>
      </c>
      <c r="D189" s="13" t="s">
        <v>1</v>
      </c>
      <c r="E189" s="14">
        <v>1122</v>
      </c>
      <c r="F189" s="15" t="s">
        <v>35</v>
      </c>
      <c r="G189" s="30"/>
      <c r="H189" s="38"/>
      <c r="I189" s="5"/>
      <c r="J189" s="2"/>
      <c r="K189" s="43"/>
      <c r="L189" s="38"/>
      <c r="M189" s="5"/>
      <c r="N189" s="2">
        <f>(343/E189)/2</f>
        <v>0.15285204991087345</v>
      </c>
      <c r="O189" s="1">
        <f>M189-I189</f>
        <v>0</v>
      </c>
      <c r="P189" s="1">
        <v>343</v>
      </c>
      <c r="Q189" s="1"/>
      <c r="R189" s="1"/>
      <c r="S189" s="1"/>
      <c r="T189" s="1"/>
      <c r="U189" s="1"/>
      <c r="V189" s="1"/>
      <c r="W189" s="1"/>
      <c r="X189" s="5"/>
    </row>
    <row r="190" spans="1:24" x14ac:dyDescent="0.3">
      <c r="A190" s="53"/>
      <c r="B190" s="46"/>
      <c r="C190" s="47"/>
      <c r="D190" s="15" t="s">
        <v>2</v>
      </c>
      <c r="E190" s="16">
        <v>1250</v>
      </c>
      <c r="F190" s="15">
        <v>-5</v>
      </c>
      <c r="G190" s="30">
        <v>176</v>
      </c>
      <c r="H190" s="38">
        <v>-32.5</v>
      </c>
      <c r="I190" s="5">
        <v>235</v>
      </c>
      <c r="J190" s="2">
        <v>-4.5</v>
      </c>
      <c r="K190" s="43">
        <v>305</v>
      </c>
      <c r="L190" s="38">
        <v>-29</v>
      </c>
      <c r="M190" s="5">
        <v>373</v>
      </c>
      <c r="N190" s="2">
        <f>(343/E190)/2</f>
        <v>0.13719999999999999</v>
      </c>
      <c r="O190" s="1">
        <f>M190-I190</f>
        <v>138</v>
      </c>
      <c r="P190" s="1">
        <v>343</v>
      </c>
      <c r="Q190" s="1"/>
      <c r="R190" s="1">
        <f>J190/H190</f>
        <v>0.13846153846153847</v>
      </c>
      <c r="S190" s="1">
        <f t="shared" si="135"/>
        <v>0.7567567567567568</v>
      </c>
      <c r="T190" s="1">
        <f t="shared" ref="T190:T253" si="170">4/(R190+(1/R190)+2)</f>
        <v>0.42731921110299492</v>
      </c>
      <c r="U190" s="1">
        <f t="shared" ref="U190" si="171">ABS(1-ABS(S190)^2)</f>
        <v>0.42731921110299487</v>
      </c>
      <c r="V190" s="1"/>
      <c r="W190" s="1"/>
      <c r="X190" s="5"/>
    </row>
    <row r="191" spans="1:24" ht="15" thickBot="1" x14ac:dyDescent="0.35">
      <c r="A191" s="54"/>
      <c r="B191" s="48"/>
      <c r="C191" s="49"/>
      <c r="D191" s="17" t="s">
        <v>3</v>
      </c>
      <c r="E191" s="18">
        <v>1413</v>
      </c>
      <c r="F191" s="15"/>
      <c r="G191" s="30"/>
      <c r="H191" s="38"/>
      <c r="I191" s="5"/>
      <c r="J191" s="2"/>
      <c r="K191" s="43"/>
      <c r="L191" s="38"/>
      <c r="M191" s="5"/>
      <c r="N191" s="2">
        <f>(343/E191)/2</f>
        <v>0.1213729653220099</v>
      </c>
      <c r="O191" s="1">
        <f>M191-I191</f>
        <v>0</v>
      </c>
      <c r="P191" s="1">
        <v>343</v>
      </c>
      <c r="Q191" s="24"/>
      <c r="R191" s="1"/>
      <c r="S191" s="1"/>
      <c r="T191" s="1"/>
      <c r="U191" s="1"/>
      <c r="V191" s="24"/>
      <c r="W191" s="24"/>
      <c r="X191" s="7"/>
    </row>
    <row r="192" spans="1:24" ht="14.4" customHeight="1" x14ac:dyDescent="0.3">
      <c r="A192" s="52" t="s">
        <v>28</v>
      </c>
      <c r="B192" s="50" t="s">
        <v>1</v>
      </c>
      <c r="C192" s="51">
        <v>11</v>
      </c>
      <c r="D192" s="13" t="s">
        <v>1</v>
      </c>
      <c r="E192" s="14">
        <v>11.2</v>
      </c>
      <c r="F192" s="15"/>
      <c r="G192" s="30"/>
      <c r="H192" s="36"/>
      <c r="I192" s="37"/>
      <c r="J192" s="12"/>
      <c r="K192" s="42"/>
      <c r="L192" s="36"/>
      <c r="M192" s="37"/>
      <c r="N192" s="12">
        <f>(343/E192)/2</f>
        <v>15.312500000000002</v>
      </c>
      <c r="O192" s="3">
        <f>M192-I192</f>
        <v>0</v>
      </c>
      <c r="P192" s="1">
        <v>343</v>
      </c>
      <c r="Q192" s="23"/>
      <c r="R192" s="1"/>
      <c r="S192" s="1"/>
      <c r="T192" s="1"/>
      <c r="U192" s="1"/>
      <c r="V192" s="23"/>
      <c r="W192" s="23"/>
      <c r="X192" s="4"/>
    </row>
    <row r="193" spans="1:24" x14ac:dyDescent="0.3">
      <c r="A193" s="53"/>
      <c r="B193" s="46"/>
      <c r="C193" s="47"/>
      <c r="D193" s="15" t="s">
        <v>2</v>
      </c>
      <c r="E193" s="16">
        <v>12.5</v>
      </c>
      <c r="F193" s="15"/>
      <c r="G193" s="30"/>
      <c r="H193" s="38"/>
      <c r="I193" s="5"/>
      <c r="J193" s="2"/>
      <c r="K193" s="43"/>
      <c r="L193" s="38"/>
      <c r="M193" s="5"/>
      <c r="N193" s="2">
        <f>(343/E193)/2</f>
        <v>13.72</v>
      </c>
      <c r="O193" s="1">
        <f>M193-I193</f>
        <v>0</v>
      </c>
      <c r="P193" s="1">
        <v>343</v>
      </c>
      <c r="Q193" s="1"/>
      <c r="R193" s="1" t="e">
        <f>J193/H193</f>
        <v>#DIV/0!</v>
      </c>
      <c r="S193" s="1" t="e">
        <f t="shared" si="138"/>
        <v>#DIV/0!</v>
      </c>
      <c r="T193" s="1" t="e">
        <f t="shared" ref="T193:T256" si="172">4/(R193+(1/R193)+2)</f>
        <v>#DIV/0!</v>
      </c>
      <c r="U193" s="1" t="e">
        <f t="shared" ref="U193" si="173">ABS(1-ABS(S193)^2)</f>
        <v>#DIV/0!</v>
      </c>
      <c r="V193" s="1"/>
      <c r="W193" s="1"/>
      <c r="X193" s="5"/>
    </row>
    <row r="194" spans="1:24" ht="15" thickBot="1" x14ac:dyDescent="0.35">
      <c r="A194" s="53"/>
      <c r="B194" s="46"/>
      <c r="C194" s="47"/>
      <c r="D194" s="17" t="s">
        <v>3</v>
      </c>
      <c r="E194" s="18">
        <v>14.1</v>
      </c>
      <c r="F194" s="15"/>
      <c r="G194" s="30"/>
      <c r="H194" s="38"/>
      <c r="I194" s="5"/>
      <c r="J194" s="2"/>
      <c r="K194" s="43"/>
      <c r="L194" s="38"/>
      <c r="M194" s="5"/>
      <c r="N194" s="2">
        <f>(343/E194)/2</f>
        <v>12.163120567375886</v>
      </c>
      <c r="O194" s="1">
        <f>M194-I194</f>
        <v>0</v>
      </c>
      <c r="P194" s="1">
        <v>343</v>
      </c>
      <c r="Q194" s="1"/>
      <c r="R194" s="1"/>
      <c r="S194" s="1"/>
      <c r="T194" s="1"/>
      <c r="U194" s="1"/>
      <c r="V194" s="1"/>
      <c r="W194" s="1"/>
      <c r="X194" s="5"/>
    </row>
    <row r="195" spans="1:24" x14ac:dyDescent="0.3">
      <c r="A195" s="53"/>
      <c r="B195" s="46" t="s">
        <v>2</v>
      </c>
      <c r="C195" s="47">
        <v>16</v>
      </c>
      <c r="D195" s="13" t="s">
        <v>1</v>
      </c>
      <c r="E195" s="14">
        <v>14.1</v>
      </c>
      <c r="F195" s="15"/>
      <c r="G195" s="30"/>
      <c r="H195" s="38"/>
      <c r="I195" s="5"/>
      <c r="J195" s="2"/>
      <c r="K195" s="43"/>
      <c r="L195" s="38"/>
      <c r="M195" s="5"/>
      <c r="N195" s="2">
        <f>(343/E195)/2</f>
        <v>12.163120567375886</v>
      </c>
      <c r="O195" s="1">
        <f>M195-I195</f>
        <v>0</v>
      </c>
      <c r="P195" s="1">
        <v>343</v>
      </c>
      <c r="Q195" s="1"/>
      <c r="R195" s="1"/>
      <c r="S195" s="1"/>
      <c r="T195" s="1"/>
      <c r="U195" s="1"/>
      <c r="V195" s="1"/>
      <c r="W195" s="1"/>
      <c r="X195" s="5"/>
    </row>
    <row r="196" spans="1:24" x14ac:dyDescent="0.3">
      <c r="A196" s="53"/>
      <c r="B196" s="46"/>
      <c r="C196" s="47"/>
      <c r="D196" s="15" t="s">
        <v>2</v>
      </c>
      <c r="E196" s="16">
        <v>16</v>
      </c>
      <c r="F196" s="15"/>
      <c r="G196" s="30"/>
      <c r="H196" s="38"/>
      <c r="I196" s="5"/>
      <c r="J196" s="2"/>
      <c r="K196" s="43"/>
      <c r="L196" s="38"/>
      <c r="M196" s="5"/>
      <c r="N196" s="2">
        <f>(343/E196)/2</f>
        <v>10.71875</v>
      </c>
      <c r="O196" s="1">
        <f>M196-I196</f>
        <v>0</v>
      </c>
      <c r="P196" s="1">
        <v>343</v>
      </c>
      <c r="Q196" s="1"/>
      <c r="R196" s="1" t="e">
        <f>J196/H196</f>
        <v>#DIV/0!</v>
      </c>
      <c r="S196" s="1" t="e">
        <f t="shared" si="141"/>
        <v>#DIV/0!</v>
      </c>
      <c r="T196" s="1" t="e">
        <f t="shared" ref="T196:T259" si="174">4/(R196+(1/R196)+2)</f>
        <v>#DIV/0!</v>
      </c>
      <c r="U196" s="1" t="e">
        <f t="shared" ref="U196" si="175">ABS(1-ABS(S196)^2)</f>
        <v>#DIV/0!</v>
      </c>
      <c r="V196" s="1"/>
      <c r="W196" s="1"/>
      <c r="X196" s="5"/>
    </row>
    <row r="197" spans="1:24" ht="15" thickBot="1" x14ac:dyDescent="0.35">
      <c r="A197" s="53"/>
      <c r="B197" s="46"/>
      <c r="C197" s="47"/>
      <c r="D197" s="17" t="s">
        <v>3</v>
      </c>
      <c r="E197" s="18">
        <v>17.8</v>
      </c>
      <c r="F197" s="15"/>
      <c r="G197" s="30"/>
      <c r="H197" s="38"/>
      <c r="I197" s="5"/>
      <c r="J197" s="2"/>
      <c r="K197" s="43"/>
      <c r="L197" s="38"/>
      <c r="M197" s="5"/>
      <c r="N197" s="2">
        <f>(343/E197)/2</f>
        <v>9.6348314606741567</v>
      </c>
      <c r="O197" s="1">
        <f>M197-I197</f>
        <v>0</v>
      </c>
      <c r="P197" s="1">
        <v>343</v>
      </c>
      <c r="Q197" s="1"/>
      <c r="R197" s="1"/>
      <c r="S197" s="1"/>
      <c r="T197" s="1"/>
      <c r="U197" s="1"/>
      <c r="V197" s="1"/>
      <c r="W197" s="1"/>
      <c r="X197" s="5"/>
    </row>
    <row r="198" spans="1:24" x14ac:dyDescent="0.3">
      <c r="A198" s="53"/>
      <c r="B198" s="46" t="s">
        <v>3</v>
      </c>
      <c r="C198" s="47">
        <v>22</v>
      </c>
      <c r="D198" s="13" t="s">
        <v>1</v>
      </c>
      <c r="E198" s="14">
        <v>17.8</v>
      </c>
      <c r="F198" s="15"/>
      <c r="G198" s="30"/>
      <c r="H198" s="38"/>
      <c r="I198" s="5"/>
      <c r="J198" s="2"/>
      <c r="K198" s="43"/>
      <c r="L198" s="38"/>
      <c r="M198" s="5"/>
      <c r="N198" s="2">
        <f>(343/E198)/2</f>
        <v>9.6348314606741567</v>
      </c>
      <c r="O198" s="1">
        <f>M198-I198</f>
        <v>0</v>
      </c>
      <c r="P198" s="1">
        <v>343</v>
      </c>
      <c r="Q198" s="1"/>
      <c r="R198" s="1"/>
      <c r="S198" s="1"/>
      <c r="T198" s="1"/>
      <c r="U198" s="1"/>
      <c r="V198" s="1"/>
      <c r="W198" s="1"/>
      <c r="X198" s="5"/>
    </row>
    <row r="199" spans="1:24" x14ac:dyDescent="0.3">
      <c r="A199" s="53"/>
      <c r="B199" s="46"/>
      <c r="C199" s="47"/>
      <c r="D199" s="15" t="s">
        <v>2</v>
      </c>
      <c r="E199" s="16">
        <v>20</v>
      </c>
      <c r="F199" s="15"/>
      <c r="G199" s="30"/>
      <c r="H199" s="38"/>
      <c r="I199" s="5"/>
      <c r="J199" s="2"/>
      <c r="K199" s="43"/>
      <c r="L199" s="38"/>
      <c r="M199" s="5"/>
      <c r="N199" s="2">
        <f>(343/E199)/2</f>
        <v>8.5749999999999993</v>
      </c>
      <c r="O199" s="1">
        <f>M199-I199</f>
        <v>0</v>
      </c>
      <c r="P199" s="1">
        <v>343</v>
      </c>
      <c r="Q199" s="1"/>
      <c r="R199" s="1" t="e">
        <f>J199/H199</f>
        <v>#DIV/0!</v>
      </c>
      <c r="S199" s="1" t="e">
        <f t="shared" si="144"/>
        <v>#DIV/0!</v>
      </c>
      <c r="T199" s="1" t="e">
        <f t="shared" ref="T199:T262" si="176">4/(R199+(1/R199)+2)</f>
        <v>#DIV/0!</v>
      </c>
      <c r="U199" s="1" t="e">
        <f t="shared" ref="U199" si="177">ABS(1-ABS(S199)^2)</f>
        <v>#DIV/0!</v>
      </c>
      <c r="V199" s="1"/>
      <c r="W199" s="1"/>
      <c r="X199" s="5"/>
    </row>
    <row r="200" spans="1:24" ht="15" thickBot="1" x14ac:dyDescent="0.35">
      <c r="A200" s="53"/>
      <c r="B200" s="48"/>
      <c r="C200" s="49"/>
      <c r="D200" s="17" t="s">
        <v>3</v>
      </c>
      <c r="E200" s="18">
        <v>22.4</v>
      </c>
      <c r="F200" s="15"/>
      <c r="G200" s="30"/>
      <c r="H200" s="38"/>
      <c r="I200" s="5"/>
      <c r="J200" s="2"/>
      <c r="K200" s="43"/>
      <c r="L200" s="38"/>
      <c r="M200" s="5"/>
      <c r="N200" s="2">
        <f>(343/E200)/2</f>
        <v>7.6562500000000009</v>
      </c>
      <c r="O200" s="1">
        <f>M200-I200</f>
        <v>0</v>
      </c>
      <c r="P200" s="1">
        <v>343</v>
      </c>
      <c r="Q200" s="1"/>
      <c r="R200" s="1"/>
      <c r="S200" s="1"/>
      <c r="T200" s="1"/>
      <c r="U200" s="1"/>
      <c r="V200" s="1"/>
      <c r="W200" s="1"/>
      <c r="X200" s="5"/>
    </row>
    <row r="201" spans="1:24" x14ac:dyDescent="0.3">
      <c r="A201" s="53"/>
      <c r="B201" s="50" t="s">
        <v>1</v>
      </c>
      <c r="C201" s="51">
        <v>22</v>
      </c>
      <c r="D201" s="19" t="s">
        <v>1</v>
      </c>
      <c r="E201" s="14">
        <v>22.4</v>
      </c>
      <c r="F201" s="15"/>
      <c r="G201" s="30"/>
      <c r="H201" s="38"/>
      <c r="I201" s="5"/>
      <c r="J201" s="2"/>
      <c r="K201" s="43"/>
      <c r="L201" s="38"/>
      <c r="M201" s="5"/>
      <c r="N201" s="2">
        <f>(343/E201)/2</f>
        <v>7.6562500000000009</v>
      </c>
      <c r="O201" s="1">
        <f>M201-I201</f>
        <v>0</v>
      </c>
      <c r="P201" s="1">
        <v>343</v>
      </c>
      <c r="Q201" s="1"/>
      <c r="R201" s="1"/>
      <c r="S201" s="1"/>
      <c r="T201" s="1"/>
      <c r="U201" s="1"/>
      <c r="V201" s="1"/>
      <c r="W201" s="1"/>
      <c r="X201" s="5"/>
    </row>
    <row r="202" spans="1:24" x14ac:dyDescent="0.3">
      <c r="A202" s="53"/>
      <c r="B202" s="46"/>
      <c r="C202" s="47"/>
      <c r="D202" s="20" t="s">
        <v>2</v>
      </c>
      <c r="E202" s="16">
        <v>25</v>
      </c>
      <c r="F202" s="15"/>
      <c r="G202" s="30"/>
      <c r="H202" s="38"/>
      <c r="I202" s="5"/>
      <c r="J202" s="2"/>
      <c r="K202" s="43"/>
      <c r="L202" s="38"/>
      <c r="M202" s="5"/>
      <c r="N202" s="2">
        <f>(343/E202)/2</f>
        <v>6.86</v>
      </c>
      <c r="O202" s="1">
        <f>M202-I202</f>
        <v>0</v>
      </c>
      <c r="P202" s="1">
        <v>343</v>
      </c>
      <c r="Q202" s="1"/>
      <c r="R202" s="1" t="e">
        <f>J202/H202</f>
        <v>#DIV/0!</v>
      </c>
      <c r="S202" s="1" t="e">
        <f t="shared" si="147"/>
        <v>#DIV/0!</v>
      </c>
      <c r="T202" s="1" t="e">
        <f t="shared" ref="T202:T265" si="178">4/(R202+(1/R202)+2)</f>
        <v>#DIV/0!</v>
      </c>
      <c r="U202" s="1" t="e">
        <f t="shared" ref="U202" si="179">ABS(1-ABS(S202)^2)</f>
        <v>#DIV/0!</v>
      </c>
      <c r="V202" s="1"/>
      <c r="W202" s="1"/>
      <c r="X202" s="5"/>
    </row>
    <row r="203" spans="1:24" ht="15" thickBot="1" x14ac:dyDescent="0.35">
      <c r="A203" s="53"/>
      <c r="B203" s="46"/>
      <c r="C203" s="47"/>
      <c r="D203" s="21" t="s">
        <v>3</v>
      </c>
      <c r="E203" s="18">
        <v>28.2</v>
      </c>
      <c r="F203" s="15"/>
      <c r="G203" s="30"/>
      <c r="H203" s="38"/>
      <c r="I203" s="5"/>
      <c r="J203" s="2"/>
      <c r="K203" s="43"/>
      <c r="L203" s="38"/>
      <c r="M203" s="5"/>
      <c r="N203" s="2">
        <f>(343/E203)/2</f>
        <v>6.081560283687943</v>
      </c>
      <c r="O203" s="1">
        <f>M203-I203</f>
        <v>0</v>
      </c>
      <c r="P203" s="1">
        <v>343</v>
      </c>
      <c r="Q203" s="1"/>
      <c r="R203" s="1"/>
      <c r="S203" s="1"/>
      <c r="T203" s="1"/>
      <c r="U203" s="1"/>
      <c r="V203" s="1"/>
      <c r="W203" s="1"/>
      <c r="X203" s="5"/>
    </row>
    <row r="204" spans="1:24" x14ac:dyDescent="0.3">
      <c r="A204" s="53"/>
      <c r="B204" s="46" t="s">
        <v>2</v>
      </c>
      <c r="C204" s="47">
        <v>31.5</v>
      </c>
      <c r="D204" s="19" t="s">
        <v>1</v>
      </c>
      <c r="E204" s="14">
        <v>28.2</v>
      </c>
      <c r="F204" s="15"/>
      <c r="G204" s="30"/>
      <c r="H204" s="38"/>
      <c r="I204" s="5"/>
      <c r="J204" s="2"/>
      <c r="K204" s="43"/>
      <c r="L204" s="38"/>
      <c r="M204" s="5"/>
      <c r="N204" s="2">
        <f>(343/E204)/2</f>
        <v>6.081560283687943</v>
      </c>
      <c r="O204" s="1">
        <f>M204-I204</f>
        <v>0</v>
      </c>
      <c r="P204" s="1">
        <v>343</v>
      </c>
      <c r="Q204" s="1"/>
      <c r="R204" s="1"/>
      <c r="S204" s="1"/>
      <c r="T204" s="1"/>
      <c r="U204" s="1"/>
      <c r="V204" s="1"/>
      <c r="W204" s="1"/>
      <c r="X204" s="5"/>
    </row>
    <row r="205" spans="1:24" x14ac:dyDescent="0.3">
      <c r="A205" s="53"/>
      <c r="B205" s="46"/>
      <c r="C205" s="47"/>
      <c r="D205" s="20" t="s">
        <v>2</v>
      </c>
      <c r="E205" s="16">
        <v>31.5</v>
      </c>
      <c r="F205" s="15"/>
      <c r="G205" s="30"/>
      <c r="H205" s="38"/>
      <c r="I205" s="5"/>
      <c r="J205" s="2"/>
      <c r="K205" s="43"/>
      <c r="L205" s="38"/>
      <c r="M205" s="5"/>
      <c r="N205" s="2">
        <f>(343/E205)/2</f>
        <v>5.4444444444444446</v>
      </c>
      <c r="O205" s="1">
        <f>M205-I205</f>
        <v>0</v>
      </c>
      <c r="P205" s="1">
        <v>343</v>
      </c>
      <c r="Q205" s="1"/>
      <c r="R205" s="1" t="e">
        <f>J205/H205</f>
        <v>#DIV/0!</v>
      </c>
      <c r="S205" s="1" t="e">
        <f t="shared" si="150"/>
        <v>#DIV/0!</v>
      </c>
      <c r="T205" s="1" t="e">
        <f t="shared" ref="T205:T268" si="180">4/(R205+(1/R205)+2)</f>
        <v>#DIV/0!</v>
      </c>
      <c r="U205" s="1" t="e">
        <f t="shared" ref="U205" si="181">ABS(1-ABS(S205)^2)</f>
        <v>#DIV/0!</v>
      </c>
      <c r="V205" s="1"/>
      <c r="W205" s="1"/>
      <c r="X205" s="5"/>
    </row>
    <row r="206" spans="1:24" ht="15" thickBot="1" x14ac:dyDescent="0.35">
      <c r="A206" s="53"/>
      <c r="B206" s="46"/>
      <c r="C206" s="47"/>
      <c r="D206" s="21" t="s">
        <v>3</v>
      </c>
      <c r="E206" s="18">
        <v>35.5</v>
      </c>
      <c r="F206" s="15"/>
      <c r="G206" s="30"/>
      <c r="H206" s="38"/>
      <c r="I206" s="5"/>
      <c r="J206" s="2"/>
      <c r="K206" s="43"/>
      <c r="L206" s="38"/>
      <c r="M206" s="5"/>
      <c r="N206" s="2">
        <f>(343/E206)/2</f>
        <v>4.830985915492958</v>
      </c>
      <c r="O206" s="1">
        <f>M206-I206</f>
        <v>0</v>
      </c>
      <c r="P206" s="1">
        <v>343</v>
      </c>
      <c r="Q206" s="1"/>
      <c r="R206" s="1"/>
      <c r="S206" s="1"/>
      <c r="T206" s="1"/>
      <c r="U206" s="1"/>
      <c r="V206" s="1"/>
      <c r="W206" s="1"/>
      <c r="X206" s="5"/>
    </row>
    <row r="207" spans="1:24" x14ac:dyDescent="0.3">
      <c r="A207" s="53"/>
      <c r="B207" s="46" t="s">
        <v>3</v>
      </c>
      <c r="C207" s="47">
        <v>44</v>
      </c>
      <c r="D207" s="19" t="s">
        <v>1</v>
      </c>
      <c r="E207" s="14">
        <v>35.5</v>
      </c>
      <c r="F207" s="15"/>
      <c r="G207" s="30"/>
      <c r="H207" s="38"/>
      <c r="I207" s="5"/>
      <c r="J207" s="2"/>
      <c r="K207" s="43"/>
      <c r="L207" s="38"/>
      <c r="M207" s="5"/>
      <c r="N207" s="2">
        <f>(343/E207)/2</f>
        <v>4.830985915492958</v>
      </c>
      <c r="O207" s="1">
        <f>M207-I207</f>
        <v>0</v>
      </c>
      <c r="P207" s="1">
        <v>343</v>
      </c>
      <c r="Q207" s="1"/>
      <c r="R207" s="1"/>
      <c r="S207" s="1"/>
      <c r="T207" s="1"/>
      <c r="U207" s="1"/>
      <c r="V207" s="1"/>
      <c r="W207" s="1"/>
      <c r="X207" s="5"/>
    </row>
    <row r="208" spans="1:24" x14ac:dyDescent="0.3">
      <c r="A208" s="53"/>
      <c r="B208" s="46"/>
      <c r="C208" s="47"/>
      <c r="D208" s="20" t="s">
        <v>2</v>
      </c>
      <c r="E208" s="16">
        <v>40</v>
      </c>
      <c r="F208" s="15"/>
      <c r="G208" s="30"/>
      <c r="H208" s="38"/>
      <c r="I208" s="5"/>
      <c r="J208" s="2"/>
      <c r="K208" s="43"/>
      <c r="L208" s="38"/>
      <c r="M208" s="5"/>
      <c r="N208" s="2">
        <f>(343/E208)/2</f>
        <v>4.2874999999999996</v>
      </c>
      <c r="O208" s="1">
        <f>M208-I208</f>
        <v>0</v>
      </c>
      <c r="P208" s="1">
        <v>343</v>
      </c>
      <c r="Q208" s="1"/>
      <c r="R208" s="1" t="e">
        <f>J208/H208</f>
        <v>#DIV/0!</v>
      </c>
      <c r="S208" s="1" t="e">
        <f t="shared" si="153"/>
        <v>#DIV/0!</v>
      </c>
      <c r="T208" s="1" t="e">
        <f t="shared" ref="T208:T271" si="182">4/(R208+(1/R208)+2)</f>
        <v>#DIV/0!</v>
      </c>
      <c r="U208" s="1" t="e">
        <f t="shared" ref="U208" si="183">ABS(1-ABS(S208)^2)</f>
        <v>#DIV/0!</v>
      </c>
      <c r="V208" s="1"/>
      <c r="W208" s="1"/>
      <c r="X208" s="5"/>
    </row>
    <row r="209" spans="1:24" ht="15" thickBot="1" x14ac:dyDescent="0.35">
      <c r="A209" s="53"/>
      <c r="B209" s="48"/>
      <c r="C209" s="49"/>
      <c r="D209" s="21" t="s">
        <v>3</v>
      </c>
      <c r="E209" s="18">
        <v>44.7</v>
      </c>
      <c r="F209" s="15"/>
      <c r="G209" s="30"/>
      <c r="H209" s="38"/>
      <c r="I209" s="5"/>
      <c r="J209" s="2"/>
      <c r="K209" s="43"/>
      <c r="L209" s="38"/>
      <c r="M209" s="5"/>
      <c r="N209" s="2">
        <f>(343/E209)/2</f>
        <v>3.8366890380313197</v>
      </c>
      <c r="O209" s="1">
        <f>M209-I209</f>
        <v>0</v>
      </c>
      <c r="P209" s="1">
        <v>343</v>
      </c>
      <c r="Q209" s="1"/>
      <c r="R209" s="1"/>
      <c r="S209" s="1"/>
      <c r="T209" s="1"/>
      <c r="U209" s="1"/>
      <c r="V209" s="1"/>
      <c r="W209" s="1"/>
      <c r="X209" s="5"/>
    </row>
    <row r="210" spans="1:24" x14ac:dyDescent="0.3">
      <c r="A210" s="53"/>
      <c r="B210" s="50" t="s">
        <v>1</v>
      </c>
      <c r="C210" s="51">
        <v>44</v>
      </c>
      <c r="D210" s="19" t="s">
        <v>1</v>
      </c>
      <c r="E210" s="14">
        <v>44.7</v>
      </c>
      <c r="F210" s="15"/>
      <c r="G210" s="30"/>
      <c r="H210" s="38"/>
      <c r="I210" s="5"/>
      <c r="J210" s="2"/>
      <c r="K210" s="43"/>
      <c r="L210" s="38"/>
      <c r="M210" s="5"/>
      <c r="N210" s="2">
        <f>(343/E210)/2</f>
        <v>3.8366890380313197</v>
      </c>
      <c r="O210" s="1">
        <f>M210-I210</f>
        <v>0</v>
      </c>
      <c r="P210" s="1">
        <v>343</v>
      </c>
      <c r="Q210" s="1"/>
      <c r="R210" s="1"/>
      <c r="S210" s="1"/>
      <c r="T210" s="1"/>
      <c r="U210" s="1"/>
      <c r="V210" s="1"/>
      <c r="W210" s="1"/>
      <c r="X210" s="5"/>
    </row>
    <row r="211" spans="1:24" x14ac:dyDescent="0.3">
      <c r="A211" s="53"/>
      <c r="B211" s="46"/>
      <c r="C211" s="47"/>
      <c r="D211" s="20" t="s">
        <v>2</v>
      </c>
      <c r="E211" s="16">
        <v>50</v>
      </c>
      <c r="F211" s="15"/>
      <c r="G211" s="30"/>
      <c r="H211" s="38"/>
      <c r="I211" s="5"/>
      <c r="J211" s="2"/>
      <c r="K211" s="43"/>
      <c r="L211" s="38"/>
      <c r="M211" s="5"/>
      <c r="N211" s="2">
        <f>(343/E211)/2</f>
        <v>3.43</v>
      </c>
      <c r="O211" s="1">
        <f>M211-I211</f>
        <v>0</v>
      </c>
      <c r="P211" s="1">
        <v>343</v>
      </c>
      <c r="Q211" s="1"/>
      <c r="R211" s="1" t="e">
        <f>J211/H211</f>
        <v>#DIV/0!</v>
      </c>
      <c r="S211" s="1" t="e">
        <f t="shared" ref="S211" si="184">ABS((R211-1)/(R211+1))</f>
        <v>#DIV/0!</v>
      </c>
      <c r="T211" s="1" t="e">
        <f t="shared" ref="T211:T274" si="185">4/(R211+(1/R211)+2)</f>
        <v>#DIV/0!</v>
      </c>
      <c r="U211" s="1" t="e">
        <f t="shared" ref="U211" si="186">ABS(1-ABS(S211)^2)</f>
        <v>#DIV/0!</v>
      </c>
      <c r="V211" s="1"/>
      <c r="W211" s="1"/>
      <c r="X211" s="5"/>
    </row>
    <row r="212" spans="1:24" ht="15" thickBot="1" x14ac:dyDescent="0.35">
      <c r="A212" s="53"/>
      <c r="B212" s="46"/>
      <c r="C212" s="47"/>
      <c r="D212" s="21" t="s">
        <v>3</v>
      </c>
      <c r="E212" s="18">
        <v>56.2</v>
      </c>
      <c r="F212" s="15"/>
      <c r="G212" s="30"/>
      <c r="H212" s="38"/>
      <c r="I212" s="5"/>
      <c r="J212" s="2"/>
      <c r="K212" s="43"/>
      <c r="L212" s="38"/>
      <c r="M212" s="5"/>
      <c r="N212" s="2">
        <f>(343/E212)/2</f>
        <v>3.0516014234875444</v>
      </c>
      <c r="O212" s="1">
        <f>M212-I212</f>
        <v>0</v>
      </c>
      <c r="P212" s="1">
        <v>343</v>
      </c>
      <c r="Q212" s="1"/>
      <c r="R212" s="1"/>
      <c r="S212" s="1"/>
      <c r="T212" s="1"/>
      <c r="U212" s="1"/>
      <c r="V212" s="1"/>
      <c r="W212" s="1"/>
      <c r="X212" s="5"/>
    </row>
    <row r="213" spans="1:24" x14ac:dyDescent="0.3">
      <c r="A213" s="53"/>
      <c r="B213" s="46" t="s">
        <v>2</v>
      </c>
      <c r="C213" s="47">
        <v>63</v>
      </c>
      <c r="D213" s="19" t="s">
        <v>1</v>
      </c>
      <c r="E213" s="14">
        <v>56.2</v>
      </c>
      <c r="F213" s="15"/>
      <c r="G213" s="30"/>
      <c r="H213" s="38"/>
      <c r="I213" s="5"/>
      <c r="J213" s="2"/>
      <c r="K213" s="43"/>
      <c r="L213" s="38"/>
      <c r="M213" s="5"/>
      <c r="N213" s="2">
        <f>(343/E213)/2</f>
        <v>3.0516014234875444</v>
      </c>
      <c r="O213" s="1">
        <f>M213-I213</f>
        <v>0</v>
      </c>
      <c r="P213" s="1">
        <v>343</v>
      </c>
      <c r="Q213" s="1"/>
      <c r="R213" s="1"/>
      <c r="S213" s="1"/>
      <c r="T213" s="1"/>
      <c r="U213" s="1"/>
      <c r="V213" s="1"/>
      <c r="W213" s="1"/>
      <c r="X213" s="5"/>
    </row>
    <row r="214" spans="1:24" x14ac:dyDescent="0.3">
      <c r="A214" s="53"/>
      <c r="B214" s="46"/>
      <c r="C214" s="47"/>
      <c r="D214" s="20" t="s">
        <v>2</v>
      </c>
      <c r="E214" s="16">
        <v>63</v>
      </c>
      <c r="F214" s="15"/>
      <c r="G214" s="30"/>
      <c r="H214" s="38"/>
      <c r="I214" s="5"/>
      <c r="J214" s="2"/>
      <c r="K214" s="43"/>
      <c r="L214" s="38"/>
      <c r="M214" s="5"/>
      <c r="N214" s="2">
        <f>(343/E214)/2</f>
        <v>2.7222222222222223</v>
      </c>
      <c r="O214" s="1">
        <f>M214-I214</f>
        <v>0</v>
      </c>
      <c r="P214" s="1">
        <v>343</v>
      </c>
      <c r="Q214" s="1"/>
      <c r="R214" s="1" t="e">
        <f>J214/H214</f>
        <v>#DIV/0!</v>
      </c>
      <c r="S214" s="1" t="e">
        <f t="shared" ref="S214" si="187">ABS((R214-1)/(R214+1))</f>
        <v>#DIV/0!</v>
      </c>
      <c r="T214" s="1" t="e">
        <f t="shared" ref="T214:T277" si="188">4/(R214+(1/R214)+2)</f>
        <v>#DIV/0!</v>
      </c>
      <c r="U214" s="1" t="e">
        <f t="shared" ref="U214" si="189">ABS(1-ABS(S214)^2)</f>
        <v>#DIV/0!</v>
      </c>
      <c r="V214" s="1"/>
      <c r="W214" s="1"/>
      <c r="X214" s="5"/>
    </row>
    <row r="215" spans="1:24" ht="15" thickBot="1" x14ac:dyDescent="0.35">
      <c r="A215" s="53"/>
      <c r="B215" s="46"/>
      <c r="C215" s="47"/>
      <c r="D215" s="21" t="s">
        <v>3</v>
      </c>
      <c r="E215" s="18">
        <v>70.8</v>
      </c>
      <c r="F215" s="15"/>
      <c r="G215" s="30"/>
      <c r="H215" s="38"/>
      <c r="I215" s="5"/>
      <c r="J215" s="2"/>
      <c r="K215" s="43"/>
      <c r="L215" s="38"/>
      <c r="M215" s="5"/>
      <c r="N215" s="2">
        <f>(343/E215)/2</f>
        <v>2.4223163841807911</v>
      </c>
      <c r="O215" s="1">
        <f>M215-I215</f>
        <v>0</v>
      </c>
      <c r="P215" s="1">
        <v>343</v>
      </c>
      <c r="Q215" s="1"/>
      <c r="R215" s="1"/>
      <c r="S215" s="1"/>
      <c r="T215" s="1"/>
      <c r="U215" s="1"/>
      <c r="V215" s="1"/>
      <c r="W215" s="1"/>
      <c r="X215" s="5"/>
    </row>
    <row r="216" spans="1:24" x14ac:dyDescent="0.3">
      <c r="A216" s="53"/>
      <c r="B216" s="46" t="s">
        <v>3</v>
      </c>
      <c r="C216" s="47">
        <v>88</v>
      </c>
      <c r="D216" s="19" t="s">
        <v>1</v>
      </c>
      <c r="E216" s="14">
        <v>70.8</v>
      </c>
      <c r="F216" s="15"/>
      <c r="G216" s="30"/>
      <c r="H216" s="38"/>
      <c r="I216" s="5"/>
      <c r="J216" s="2"/>
      <c r="K216" s="43"/>
      <c r="L216" s="38"/>
      <c r="M216" s="5"/>
      <c r="N216" s="2">
        <f>(343/E216)/2</f>
        <v>2.4223163841807911</v>
      </c>
      <c r="O216" s="1">
        <f>M216-I216</f>
        <v>0</v>
      </c>
      <c r="P216" s="1">
        <v>343</v>
      </c>
      <c r="Q216" s="1"/>
      <c r="R216" s="1"/>
      <c r="S216" s="1"/>
      <c r="T216" s="1"/>
      <c r="U216" s="1"/>
      <c r="V216" s="1"/>
      <c r="W216" s="1"/>
      <c r="X216" s="5"/>
    </row>
    <row r="217" spans="1:24" x14ac:dyDescent="0.3">
      <c r="A217" s="53"/>
      <c r="B217" s="46"/>
      <c r="C217" s="47"/>
      <c r="D217" s="20" t="s">
        <v>2</v>
      </c>
      <c r="E217" s="16">
        <v>80</v>
      </c>
      <c r="F217" s="15"/>
      <c r="G217" s="30"/>
      <c r="H217" s="38"/>
      <c r="I217" s="5"/>
      <c r="J217" s="2"/>
      <c r="K217" s="43"/>
      <c r="L217" s="38"/>
      <c r="M217" s="5"/>
      <c r="N217" s="2">
        <f>(343/E217)/2</f>
        <v>2.1437499999999998</v>
      </c>
      <c r="O217" s="1">
        <f>M217-I217</f>
        <v>0</v>
      </c>
      <c r="P217" s="1">
        <v>343</v>
      </c>
      <c r="Q217" s="1"/>
      <c r="R217" s="1" t="e">
        <f>J217/H217</f>
        <v>#DIV/0!</v>
      </c>
      <c r="S217" s="1" t="e">
        <f t="shared" ref="S217" si="190">ABS((R217-1)/(R217+1))</f>
        <v>#DIV/0!</v>
      </c>
      <c r="T217" s="1" t="e">
        <f t="shared" ref="T217:T280" si="191">4/(R217+(1/R217)+2)</f>
        <v>#DIV/0!</v>
      </c>
      <c r="U217" s="1" t="e">
        <f t="shared" ref="U217" si="192">ABS(1-ABS(S217)^2)</f>
        <v>#DIV/0!</v>
      </c>
      <c r="V217" s="1"/>
      <c r="W217" s="1"/>
      <c r="X217" s="5"/>
    </row>
    <row r="218" spans="1:24" ht="15" thickBot="1" x14ac:dyDescent="0.35">
      <c r="A218" s="53"/>
      <c r="B218" s="48"/>
      <c r="C218" s="49"/>
      <c r="D218" s="21" t="s">
        <v>3</v>
      </c>
      <c r="E218" s="18">
        <v>89.1</v>
      </c>
      <c r="F218" s="15"/>
      <c r="G218" s="30"/>
      <c r="H218" s="38"/>
      <c r="I218" s="5"/>
      <c r="J218" s="2"/>
      <c r="K218" s="43"/>
      <c r="L218" s="38"/>
      <c r="M218" s="5"/>
      <c r="N218" s="2">
        <f>(343/E218)/2</f>
        <v>1.9248035914702584</v>
      </c>
      <c r="O218" s="1">
        <f>M218-I218</f>
        <v>0</v>
      </c>
      <c r="P218" s="1">
        <v>343</v>
      </c>
      <c r="Q218" s="1"/>
      <c r="R218" s="1"/>
      <c r="S218" s="1"/>
      <c r="T218" s="1"/>
      <c r="U218" s="1"/>
      <c r="V218" s="1"/>
      <c r="W218" s="1"/>
      <c r="X218" s="5"/>
    </row>
    <row r="219" spans="1:24" x14ac:dyDescent="0.3">
      <c r="A219" s="53"/>
      <c r="B219" s="50" t="s">
        <v>1</v>
      </c>
      <c r="C219" s="51">
        <v>88</v>
      </c>
      <c r="D219" s="19" t="s">
        <v>1</v>
      </c>
      <c r="E219" s="14">
        <v>89.1</v>
      </c>
      <c r="F219" s="15"/>
      <c r="G219" s="30"/>
      <c r="H219" s="38"/>
      <c r="I219" s="5"/>
      <c r="J219" s="2"/>
      <c r="K219" s="43"/>
      <c r="L219" s="38"/>
      <c r="M219" s="5"/>
      <c r="N219" s="2">
        <f>(343/E219)/2</f>
        <v>1.9248035914702584</v>
      </c>
      <c r="O219" s="1">
        <f>M219-I219</f>
        <v>0</v>
      </c>
      <c r="P219" s="1">
        <v>343</v>
      </c>
      <c r="Q219" s="1"/>
      <c r="R219" s="1"/>
      <c r="S219" s="1"/>
      <c r="T219" s="1"/>
      <c r="U219" s="1"/>
      <c r="V219" s="1"/>
      <c r="W219" s="1"/>
      <c r="X219" s="5"/>
    </row>
    <row r="220" spans="1:24" x14ac:dyDescent="0.3">
      <c r="A220" s="53"/>
      <c r="B220" s="46"/>
      <c r="C220" s="47"/>
      <c r="D220" s="20" t="s">
        <v>2</v>
      </c>
      <c r="E220" s="16">
        <v>100</v>
      </c>
      <c r="F220" s="15"/>
      <c r="G220" s="30"/>
      <c r="H220" s="38"/>
      <c r="I220" s="5"/>
      <c r="J220" s="2"/>
      <c r="K220" s="43"/>
      <c r="L220" s="38"/>
      <c r="M220" s="5"/>
      <c r="N220" s="2">
        <f>(343/E220)/2</f>
        <v>1.7150000000000001</v>
      </c>
      <c r="O220" s="1">
        <f>M220-I220</f>
        <v>0</v>
      </c>
      <c r="P220" s="1">
        <v>343</v>
      </c>
      <c r="Q220" s="1"/>
      <c r="R220" s="1" t="e">
        <f>J220/H220</f>
        <v>#DIV/0!</v>
      </c>
      <c r="S220" s="1" t="e">
        <f t="shared" ref="S220" si="193">ABS((R220-1)/(R220+1))</f>
        <v>#DIV/0!</v>
      </c>
      <c r="T220" s="1" t="e">
        <f t="shared" ref="T220:T283" si="194">4/(R220+(1/R220)+2)</f>
        <v>#DIV/0!</v>
      </c>
      <c r="U220" s="1" t="e">
        <f t="shared" ref="U220" si="195">ABS(1-ABS(S220)^2)</f>
        <v>#DIV/0!</v>
      </c>
      <c r="V220" s="1"/>
      <c r="W220" s="1"/>
      <c r="X220" s="5"/>
    </row>
    <row r="221" spans="1:24" ht="15" thickBot="1" x14ac:dyDescent="0.35">
      <c r="A221" s="53"/>
      <c r="B221" s="46"/>
      <c r="C221" s="47"/>
      <c r="D221" s="21" t="s">
        <v>3</v>
      </c>
      <c r="E221" s="18">
        <v>112</v>
      </c>
      <c r="F221" s="15"/>
      <c r="G221" s="30"/>
      <c r="H221" s="38"/>
      <c r="I221" s="5"/>
      <c r="J221" s="2"/>
      <c r="K221" s="43"/>
      <c r="L221" s="38"/>
      <c r="M221" s="5"/>
      <c r="N221" s="2">
        <f>(343/E221)/2</f>
        <v>1.53125</v>
      </c>
      <c r="O221" s="1">
        <f>M221-I221</f>
        <v>0</v>
      </c>
      <c r="P221" s="1">
        <v>343</v>
      </c>
      <c r="Q221" s="1"/>
      <c r="R221" s="1"/>
      <c r="S221" s="1"/>
      <c r="T221" s="1"/>
      <c r="U221" s="1"/>
      <c r="V221" s="1"/>
      <c r="W221" s="1"/>
      <c r="X221" s="5"/>
    </row>
    <row r="222" spans="1:24" x14ac:dyDescent="0.3">
      <c r="A222" s="53"/>
      <c r="B222" s="46" t="s">
        <v>2</v>
      </c>
      <c r="C222" s="47">
        <v>125</v>
      </c>
      <c r="D222" s="19" t="s">
        <v>1</v>
      </c>
      <c r="E222" s="14">
        <v>112</v>
      </c>
      <c r="F222" s="15" t="s">
        <v>34</v>
      </c>
      <c r="G222" s="30"/>
      <c r="H222" s="38"/>
      <c r="I222" s="5"/>
      <c r="J222" s="2"/>
      <c r="K222" s="43"/>
      <c r="L222" s="38"/>
      <c r="M222" s="5"/>
      <c r="N222" s="2">
        <f>(343/E222)/2</f>
        <v>1.53125</v>
      </c>
      <c r="O222" s="1">
        <f>M222-I222</f>
        <v>0</v>
      </c>
      <c r="P222" s="1">
        <v>343</v>
      </c>
      <c r="Q222" s="1"/>
      <c r="R222" s="1"/>
      <c r="S222" s="1"/>
      <c r="T222" s="1"/>
      <c r="U222" s="1"/>
      <c r="V222" s="1"/>
      <c r="W222" s="1"/>
      <c r="X222" s="5"/>
    </row>
    <row r="223" spans="1:24" x14ac:dyDescent="0.3">
      <c r="A223" s="53"/>
      <c r="B223" s="46"/>
      <c r="C223" s="47"/>
      <c r="D223" s="20" t="s">
        <v>2</v>
      </c>
      <c r="E223" s="16">
        <v>125</v>
      </c>
      <c r="F223" s="15">
        <v>1</v>
      </c>
      <c r="G223" s="30">
        <v>178</v>
      </c>
      <c r="H223" s="38">
        <v>-16.5</v>
      </c>
      <c r="I223" s="5">
        <v>850</v>
      </c>
      <c r="J223" s="2"/>
      <c r="K223" s="43"/>
      <c r="L223" s="38"/>
      <c r="M223" s="5"/>
      <c r="N223" s="2">
        <f>(343/E223)/2</f>
        <v>1.3720000000000001</v>
      </c>
      <c r="O223" s="1">
        <f>M223-I223</f>
        <v>-850</v>
      </c>
      <c r="P223" s="1">
        <v>343</v>
      </c>
      <c r="Q223" s="1"/>
      <c r="R223" s="1">
        <f>F223/H223</f>
        <v>-6.0606060606060608E-2</v>
      </c>
      <c r="S223" s="1">
        <f t="shared" ref="S223:S259" si="196">ABS((R223-1)/(R223+1))</f>
        <v>1.129032258064516</v>
      </c>
      <c r="T223" s="1">
        <f t="shared" ref="T223:T286" si="197">4/(R223+(1/R223)+2)</f>
        <v>-0.27471383975026009</v>
      </c>
      <c r="U223" s="1">
        <f t="shared" ref="U223" si="198">ABS(1-ABS(S223)^2)</f>
        <v>0.27471383975025998</v>
      </c>
      <c r="V223" s="1"/>
      <c r="W223" s="1"/>
      <c r="X223" s="5"/>
    </row>
    <row r="224" spans="1:24" ht="15" thickBot="1" x14ac:dyDescent="0.35">
      <c r="A224" s="53"/>
      <c r="B224" s="46"/>
      <c r="C224" s="47"/>
      <c r="D224" s="21" t="s">
        <v>3</v>
      </c>
      <c r="E224" s="18">
        <v>141</v>
      </c>
      <c r="F224" s="15"/>
      <c r="G224" s="30"/>
      <c r="H224" s="38"/>
      <c r="I224" s="5"/>
      <c r="J224" s="2"/>
      <c r="K224" s="43"/>
      <c r="L224" s="38"/>
      <c r="M224" s="5"/>
      <c r="N224" s="2">
        <f>(343/E224)/2</f>
        <v>1.2163120567375887</v>
      </c>
      <c r="O224" s="1">
        <f>M224-I224</f>
        <v>0</v>
      </c>
      <c r="P224" s="1">
        <v>343</v>
      </c>
      <c r="Q224" s="1"/>
      <c r="R224" s="1"/>
      <c r="S224" s="1"/>
      <c r="T224" s="1"/>
      <c r="U224" s="1"/>
      <c r="V224" s="1"/>
      <c r="W224" s="1"/>
      <c r="X224" s="5"/>
    </row>
    <row r="225" spans="1:24" x14ac:dyDescent="0.3">
      <c r="A225" s="53"/>
      <c r="B225" s="46" t="s">
        <v>3</v>
      </c>
      <c r="C225" s="47">
        <v>177</v>
      </c>
      <c r="D225" s="19" t="s">
        <v>1</v>
      </c>
      <c r="E225" s="14">
        <v>141</v>
      </c>
      <c r="F225" s="15" t="s">
        <v>34</v>
      </c>
      <c r="G225" s="30"/>
      <c r="H225" s="38"/>
      <c r="I225" s="5"/>
      <c r="J225" s="2"/>
      <c r="K225" s="43"/>
      <c r="L225" s="38"/>
      <c r="M225" s="5"/>
      <c r="N225" s="2">
        <f>(343/E225)/2</f>
        <v>1.2163120567375887</v>
      </c>
      <c r="O225" s="1">
        <f>M225-I225</f>
        <v>0</v>
      </c>
      <c r="P225" s="1">
        <v>343</v>
      </c>
      <c r="Q225" s="1"/>
      <c r="R225" s="1"/>
      <c r="S225" s="1"/>
      <c r="T225" s="1"/>
      <c r="U225" s="1"/>
      <c r="V225" s="1"/>
      <c r="W225" s="1"/>
      <c r="X225" s="5"/>
    </row>
    <row r="226" spans="1:24" x14ac:dyDescent="0.3">
      <c r="A226" s="53"/>
      <c r="B226" s="46"/>
      <c r="C226" s="47"/>
      <c r="D226" s="20" t="s">
        <v>2</v>
      </c>
      <c r="E226" s="16">
        <v>160</v>
      </c>
      <c r="F226" s="15">
        <v>1</v>
      </c>
      <c r="G226" s="30">
        <v>179</v>
      </c>
      <c r="H226" s="38">
        <v>-18.5</v>
      </c>
      <c r="I226" s="5">
        <v>697</v>
      </c>
      <c r="J226" s="2"/>
      <c r="K226" s="43"/>
      <c r="L226" s="38"/>
      <c r="M226" s="5"/>
      <c r="N226" s="2">
        <f>(343/E226)/2</f>
        <v>1.0718749999999999</v>
      </c>
      <c r="O226" s="1">
        <f>M226-I226</f>
        <v>-697</v>
      </c>
      <c r="P226" s="1">
        <v>343</v>
      </c>
      <c r="Q226" s="1"/>
      <c r="R226" s="1">
        <f>F226/H226</f>
        <v>-5.4054054054054057E-2</v>
      </c>
      <c r="S226" s="1">
        <f t="shared" ref="S226:S262" si="199">ABS((R226-1)/(R226+1))</f>
        <v>1.1142857142857141</v>
      </c>
      <c r="T226" s="1">
        <f t="shared" ref="T226:T289" si="200">4/(R226+(1/R226)+2)</f>
        <v>-0.2416326530612245</v>
      </c>
      <c r="U226" s="1">
        <f t="shared" ref="U226" si="201">ABS(1-ABS(S226)^2)</f>
        <v>0.24163265306122406</v>
      </c>
      <c r="V226" s="1"/>
      <c r="W226" s="1"/>
      <c r="X226" s="5"/>
    </row>
    <row r="227" spans="1:24" ht="15" thickBot="1" x14ac:dyDescent="0.35">
      <c r="A227" s="53"/>
      <c r="B227" s="48"/>
      <c r="C227" s="49"/>
      <c r="D227" s="21" t="s">
        <v>3</v>
      </c>
      <c r="E227" s="18">
        <v>178</v>
      </c>
      <c r="F227" s="15"/>
      <c r="G227" s="30"/>
      <c r="H227" s="38"/>
      <c r="I227" s="5"/>
      <c r="J227" s="2"/>
      <c r="K227" s="43"/>
      <c r="L227" s="38"/>
      <c r="M227" s="5"/>
      <c r="N227" s="2">
        <f>(343/E227)/2</f>
        <v>0.9634831460674157</v>
      </c>
      <c r="O227" s="1">
        <f>M227-I227</f>
        <v>0</v>
      </c>
      <c r="P227" s="1">
        <v>343</v>
      </c>
      <c r="Q227" s="1"/>
      <c r="R227" s="1"/>
      <c r="S227" s="1"/>
      <c r="T227" s="1"/>
      <c r="U227" s="1"/>
      <c r="V227" s="1"/>
      <c r="W227" s="1"/>
      <c r="X227" s="5"/>
    </row>
    <row r="228" spans="1:24" x14ac:dyDescent="0.3">
      <c r="A228" s="53"/>
      <c r="B228" s="50" t="s">
        <v>1</v>
      </c>
      <c r="C228" s="51">
        <v>177</v>
      </c>
      <c r="D228" s="19" t="s">
        <v>1</v>
      </c>
      <c r="E228" s="14">
        <v>178</v>
      </c>
      <c r="F228" s="15" t="s">
        <v>35</v>
      </c>
      <c r="G228" s="30"/>
      <c r="H228" s="38"/>
      <c r="I228" s="5"/>
      <c r="J228" s="2"/>
      <c r="K228" s="43"/>
      <c r="L228" s="38"/>
      <c r="M228" s="5"/>
      <c r="N228" s="2">
        <f>(343/E228)/2</f>
        <v>0.9634831460674157</v>
      </c>
      <c r="O228" s="1">
        <f>M228-I228</f>
        <v>0</v>
      </c>
      <c r="P228" s="1">
        <v>343</v>
      </c>
      <c r="Q228" s="1"/>
      <c r="R228" s="1"/>
      <c r="S228" s="1"/>
      <c r="T228" s="1"/>
      <c r="U228" s="1"/>
      <c r="V228" s="1"/>
      <c r="W228" s="1"/>
      <c r="X228" s="5"/>
    </row>
    <row r="229" spans="1:24" x14ac:dyDescent="0.3">
      <c r="A229" s="53"/>
      <c r="B229" s="46"/>
      <c r="C229" s="47"/>
      <c r="D229" s="20" t="s">
        <v>2</v>
      </c>
      <c r="E229" s="16">
        <v>200</v>
      </c>
      <c r="F229" s="15">
        <v>1</v>
      </c>
      <c r="G229" s="30">
        <v>178</v>
      </c>
      <c r="H229" s="38">
        <v>-27.5</v>
      </c>
      <c r="I229" s="5">
        <v>585</v>
      </c>
      <c r="J229" s="2"/>
      <c r="K229" s="43"/>
      <c r="L229" s="38"/>
      <c r="M229" s="5"/>
      <c r="N229" s="2">
        <f>(343/E229)/2</f>
        <v>0.85750000000000004</v>
      </c>
      <c r="O229" s="1">
        <f>M229-I229</f>
        <v>-585</v>
      </c>
      <c r="P229" s="1">
        <v>343</v>
      </c>
      <c r="Q229" s="1"/>
      <c r="R229" s="1">
        <f>F229/H229</f>
        <v>-3.6363636363636362E-2</v>
      </c>
      <c r="S229" s="1">
        <f t="shared" ref="S229:S265" si="202">ABS((R229-1)/(R229+1))</f>
        <v>1.0754716981132075</v>
      </c>
      <c r="T229" s="1">
        <f t="shared" ref="T229:T292" si="203">4/(R229+(1/R229)+2)</f>
        <v>-0.15663937344250622</v>
      </c>
      <c r="U229" s="1">
        <f t="shared" ref="U229" si="204">ABS(1-ABS(S229)^2)</f>
        <v>0.15663937344250622</v>
      </c>
      <c r="V229" s="1"/>
      <c r="W229" s="1"/>
      <c r="X229" s="5"/>
    </row>
    <row r="230" spans="1:24" ht="15" thickBot="1" x14ac:dyDescent="0.35">
      <c r="A230" s="53"/>
      <c r="B230" s="46"/>
      <c r="C230" s="47"/>
      <c r="D230" s="21" t="s">
        <v>3</v>
      </c>
      <c r="E230" s="18">
        <v>224</v>
      </c>
      <c r="F230" s="15"/>
      <c r="G230" s="30"/>
      <c r="H230" s="38"/>
      <c r="I230" s="5"/>
      <c r="J230" s="2"/>
      <c r="K230" s="43"/>
      <c r="L230" s="38"/>
      <c r="M230" s="5"/>
      <c r="N230" s="2">
        <f>(343/E230)/2</f>
        <v>0.765625</v>
      </c>
      <c r="O230" s="1">
        <f>M230-I230</f>
        <v>0</v>
      </c>
      <c r="P230" s="1">
        <v>343</v>
      </c>
      <c r="Q230" s="1"/>
      <c r="R230" s="1"/>
      <c r="S230" s="1"/>
      <c r="T230" s="1"/>
      <c r="U230" s="1"/>
      <c r="V230" s="1"/>
      <c r="W230" s="1"/>
      <c r="X230" s="5"/>
    </row>
    <row r="231" spans="1:24" x14ac:dyDescent="0.3">
      <c r="A231" s="53"/>
      <c r="B231" s="46" t="s">
        <v>2</v>
      </c>
      <c r="C231" s="47">
        <v>250</v>
      </c>
      <c r="D231" s="19" t="s">
        <v>1</v>
      </c>
      <c r="E231" s="14">
        <v>224</v>
      </c>
      <c r="F231" s="15" t="s">
        <v>34</v>
      </c>
      <c r="G231" s="30"/>
      <c r="H231" s="38"/>
      <c r="I231" s="5"/>
      <c r="J231" s="2"/>
      <c r="K231" s="43"/>
      <c r="L231" s="38"/>
      <c r="M231" s="5"/>
      <c r="N231" s="2">
        <f>(343/E231)/2</f>
        <v>0.765625</v>
      </c>
      <c r="O231" s="1">
        <f>M231-I231</f>
        <v>0</v>
      </c>
      <c r="P231" s="1">
        <v>343</v>
      </c>
      <c r="Q231" s="1"/>
      <c r="R231" s="1"/>
      <c r="S231" s="1"/>
      <c r="T231" s="1"/>
      <c r="U231" s="1"/>
      <c r="V231" s="1"/>
      <c r="W231" s="1"/>
      <c r="X231" s="5"/>
    </row>
    <row r="232" spans="1:24" x14ac:dyDescent="0.3">
      <c r="A232" s="53"/>
      <c r="B232" s="46"/>
      <c r="C232" s="47"/>
      <c r="D232" s="20" t="s">
        <v>2</v>
      </c>
      <c r="E232" s="16">
        <v>250</v>
      </c>
      <c r="F232" s="15">
        <v>1</v>
      </c>
      <c r="G232" s="30">
        <v>178</v>
      </c>
      <c r="H232" s="38">
        <v>-24</v>
      </c>
      <c r="I232" s="5">
        <v>493</v>
      </c>
      <c r="J232" s="2">
        <v>1</v>
      </c>
      <c r="K232" s="43">
        <v>842</v>
      </c>
      <c r="L232" s="38"/>
      <c r="M232" s="5"/>
      <c r="N232" s="2">
        <f>(343/E232)/2</f>
        <v>0.68600000000000005</v>
      </c>
      <c r="O232" s="1">
        <f>M232-I232</f>
        <v>-493</v>
      </c>
      <c r="P232" s="1">
        <v>343</v>
      </c>
      <c r="Q232" s="1"/>
      <c r="R232" s="1">
        <f>J232/H232</f>
        <v>-4.1666666666666664E-2</v>
      </c>
      <c r="S232" s="1">
        <f t="shared" ref="S232:S268" si="205">ABS((R232-1)/(R232+1))</f>
        <v>1.0869565217391304</v>
      </c>
      <c r="T232" s="1">
        <f t="shared" ref="T232:T295" si="206">4/(R232+(1/R232)+2)</f>
        <v>-0.18147448015122872</v>
      </c>
      <c r="U232" s="1">
        <f t="shared" ref="U232" si="207">ABS(1-ABS(S232)^2)</f>
        <v>0.18147448015122869</v>
      </c>
      <c r="V232" s="1"/>
      <c r="W232" s="1"/>
      <c r="X232" s="5"/>
    </row>
    <row r="233" spans="1:24" ht="15" thickBot="1" x14ac:dyDescent="0.35">
      <c r="A233" s="53"/>
      <c r="B233" s="46"/>
      <c r="C233" s="47"/>
      <c r="D233" s="21" t="s">
        <v>3</v>
      </c>
      <c r="E233" s="18">
        <v>282</v>
      </c>
      <c r="F233" s="15"/>
      <c r="G233" s="30"/>
      <c r="H233" s="38"/>
      <c r="I233" s="5"/>
      <c r="J233" s="2"/>
      <c r="K233" s="43"/>
      <c r="L233" s="38"/>
      <c r="M233" s="5"/>
      <c r="N233" s="2">
        <f>(343/E233)/2</f>
        <v>0.60815602836879434</v>
      </c>
      <c r="O233" s="1">
        <f>M233-I233</f>
        <v>0</v>
      </c>
      <c r="P233" s="1">
        <v>343</v>
      </c>
      <c r="Q233" s="1"/>
      <c r="R233" s="1"/>
      <c r="S233" s="1"/>
      <c r="T233" s="1"/>
      <c r="U233" s="1"/>
      <c r="V233" s="1"/>
      <c r="W233" s="1"/>
      <c r="X233" s="5"/>
    </row>
    <row r="234" spans="1:24" x14ac:dyDescent="0.3">
      <c r="A234" s="53"/>
      <c r="B234" s="46" t="s">
        <v>3</v>
      </c>
      <c r="C234" s="47">
        <v>355</v>
      </c>
      <c r="D234" s="19" t="s">
        <v>1</v>
      </c>
      <c r="E234" s="14">
        <v>282</v>
      </c>
      <c r="F234" s="15" t="s">
        <v>35</v>
      </c>
      <c r="G234" s="30"/>
      <c r="H234" s="38"/>
      <c r="I234" s="5"/>
      <c r="J234" s="2"/>
      <c r="K234" s="43"/>
      <c r="L234" s="38"/>
      <c r="M234" s="5"/>
      <c r="N234" s="2">
        <f>(343/E234)/2</f>
        <v>0.60815602836879434</v>
      </c>
      <c r="O234" s="1">
        <f>M234-I234</f>
        <v>0</v>
      </c>
      <c r="P234" s="1">
        <v>343</v>
      </c>
      <c r="Q234" s="1"/>
      <c r="R234" s="1"/>
      <c r="S234" s="1"/>
      <c r="T234" s="1"/>
      <c r="U234" s="1"/>
      <c r="V234" s="1"/>
      <c r="W234" s="1"/>
      <c r="X234" s="5"/>
    </row>
    <row r="235" spans="1:24" x14ac:dyDescent="0.3">
      <c r="A235" s="53"/>
      <c r="B235" s="46"/>
      <c r="C235" s="47"/>
      <c r="D235" s="20" t="s">
        <v>2</v>
      </c>
      <c r="E235" s="16">
        <v>315</v>
      </c>
      <c r="F235" s="15">
        <v>1</v>
      </c>
      <c r="G235" s="30">
        <v>177</v>
      </c>
      <c r="H235" s="38">
        <v>-24.5</v>
      </c>
      <c r="I235" s="5">
        <v>218</v>
      </c>
      <c r="J235" s="2">
        <v>1.5</v>
      </c>
      <c r="K235" s="43">
        <v>700</v>
      </c>
      <c r="L235" s="38"/>
      <c r="M235" s="5"/>
      <c r="N235" s="2">
        <f>(343/E235)/2</f>
        <v>0.5444444444444444</v>
      </c>
      <c r="O235" s="1">
        <f>M235-I235</f>
        <v>-218</v>
      </c>
      <c r="P235" s="1">
        <v>343</v>
      </c>
      <c r="Q235" s="1"/>
      <c r="R235" s="1">
        <f>J235/H235</f>
        <v>-6.1224489795918366E-2</v>
      </c>
      <c r="S235" s="1">
        <f t="shared" ref="S235:S271" si="208">ABS((R235-1)/(R235+1))</f>
        <v>1.1304347826086956</v>
      </c>
      <c r="T235" s="1">
        <f t="shared" ref="T235:T298" si="209">4/(R235+(1/R235)+2)</f>
        <v>-0.27788279773156904</v>
      </c>
      <c r="U235" s="1">
        <f t="shared" ref="U235" si="210">ABS(1-ABS(S235)^2)</f>
        <v>0.27788279773156876</v>
      </c>
      <c r="V235" s="1"/>
      <c r="W235" s="1"/>
      <c r="X235" s="5"/>
    </row>
    <row r="236" spans="1:24" ht="15" thickBot="1" x14ac:dyDescent="0.35">
      <c r="A236" s="53"/>
      <c r="B236" s="48"/>
      <c r="C236" s="49"/>
      <c r="D236" s="21" t="s">
        <v>3</v>
      </c>
      <c r="E236" s="18">
        <v>355</v>
      </c>
      <c r="F236" s="15"/>
      <c r="G236" s="30"/>
      <c r="H236" s="38"/>
      <c r="I236" s="5"/>
      <c r="J236" s="2"/>
      <c r="K236" s="43"/>
      <c r="L236" s="38"/>
      <c r="M236" s="5"/>
      <c r="N236" s="2">
        <f>(343/E236)/2</f>
        <v>0.4830985915492958</v>
      </c>
      <c r="O236" s="1">
        <f>M236-I236</f>
        <v>0</v>
      </c>
      <c r="P236" s="1">
        <v>343</v>
      </c>
      <c r="Q236" s="1"/>
      <c r="R236" s="1"/>
      <c r="S236" s="1"/>
      <c r="T236" s="1"/>
      <c r="U236" s="1"/>
      <c r="V236" s="1"/>
      <c r="W236" s="1"/>
      <c r="X236" s="5"/>
    </row>
    <row r="237" spans="1:24" x14ac:dyDescent="0.3">
      <c r="A237" s="53"/>
      <c r="B237" s="50" t="s">
        <v>1</v>
      </c>
      <c r="C237" s="51">
        <v>355</v>
      </c>
      <c r="D237" s="19" t="s">
        <v>1</v>
      </c>
      <c r="E237" s="14">
        <v>355</v>
      </c>
      <c r="F237" s="15" t="s">
        <v>34</v>
      </c>
      <c r="G237" s="30"/>
      <c r="H237" s="38"/>
      <c r="I237" s="5"/>
      <c r="J237" s="2"/>
      <c r="K237" s="43"/>
      <c r="L237" s="38"/>
      <c r="M237" s="5"/>
      <c r="N237" s="2">
        <f>(343/E237)/2</f>
        <v>0.4830985915492958</v>
      </c>
      <c r="O237" s="1">
        <f>M237-I237</f>
        <v>0</v>
      </c>
      <c r="P237" s="1">
        <v>343</v>
      </c>
      <c r="Q237" s="1"/>
      <c r="R237" s="1"/>
      <c r="S237" s="1"/>
      <c r="T237" s="1"/>
      <c r="U237" s="1"/>
      <c r="V237" s="1"/>
      <c r="W237" s="1"/>
      <c r="X237" s="5"/>
    </row>
    <row r="238" spans="1:24" x14ac:dyDescent="0.3">
      <c r="A238" s="53"/>
      <c r="B238" s="46"/>
      <c r="C238" s="47"/>
      <c r="D238" s="20" t="s">
        <v>2</v>
      </c>
      <c r="E238" s="16">
        <v>400</v>
      </c>
      <c r="F238" s="15">
        <v>1</v>
      </c>
      <c r="G238" s="30">
        <v>180</v>
      </c>
      <c r="H238" s="38">
        <v>-23</v>
      </c>
      <c r="I238" s="5">
        <v>357</v>
      </c>
      <c r="J238" s="2">
        <v>1.5</v>
      </c>
      <c r="K238" s="43">
        <v>581</v>
      </c>
      <c r="L238" s="38">
        <v>-19</v>
      </c>
      <c r="M238" s="5">
        <v>79.5</v>
      </c>
      <c r="N238" s="2">
        <f>(343/E238)/2</f>
        <v>0.42875000000000002</v>
      </c>
      <c r="O238" s="1">
        <f>M238-I238</f>
        <v>-277.5</v>
      </c>
      <c r="P238" s="1">
        <v>343</v>
      </c>
      <c r="Q238" s="1"/>
      <c r="R238" s="1">
        <f>J238/H238</f>
        <v>-6.5217391304347824E-2</v>
      </c>
      <c r="S238" s="1">
        <f t="shared" ref="S238:S274" si="211">ABS((R238-1)/(R238+1))</f>
        <v>1.1395348837209303</v>
      </c>
      <c r="T238" s="1">
        <f t="shared" ref="T238:T301" si="212">4/(R238+(1/R238)+2)</f>
        <v>-0.29853975121687398</v>
      </c>
      <c r="U238" s="1">
        <f t="shared" ref="U238" si="213">ABS(1-ABS(S238)^2)</f>
        <v>0.29853975121687415</v>
      </c>
      <c r="V238" s="1"/>
      <c r="W238" s="1"/>
      <c r="X238" s="5"/>
    </row>
    <row r="239" spans="1:24" ht="15" thickBot="1" x14ac:dyDescent="0.35">
      <c r="A239" s="53"/>
      <c r="B239" s="46"/>
      <c r="C239" s="47"/>
      <c r="D239" s="21" t="s">
        <v>3</v>
      </c>
      <c r="E239" s="18">
        <v>447</v>
      </c>
      <c r="F239" s="15"/>
      <c r="G239" s="30"/>
      <c r="H239" s="38"/>
      <c r="I239" s="5"/>
      <c r="J239" s="2"/>
      <c r="K239" s="43"/>
      <c r="L239" s="38"/>
      <c r="M239" s="5"/>
      <c r="N239" s="2">
        <f>(343/E239)/2</f>
        <v>0.38366890380313201</v>
      </c>
      <c r="O239" s="1">
        <f>M239-I239</f>
        <v>0</v>
      </c>
      <c r="P239" s="1">
        <v>343</v>
      </c>
      <c r="Q239" s="1"/>
      <c r="R239" s="1"/>
      <c r="S239" s="1"/>
      <c r="T239" s="1"/>
      <c r="U239" s="1"/>
      <c r="V239" s="1"/>
      <c r="W239" s="1"/>
      <c r="X239" s="5"/>
    </row>
    <row r="240" spans="1:24" x14ac:dyDescent="0.3">
      <c r="A240" s="53"/>
      <c r="B240" s="46" t="s">
        <v>2</v>
      </c>
      <c r="C240" s="47">
        <v>500</v>
      </c>
      <c r="D240" s="19" t="s">
        <v>1</v>
      </c>
      <c r="E240" s="14">
        <v>447</v>
      </c>
      <c r="F240" s="15" t="s">
        <v>35</v>
      </c>
      <c r="G240" s="30"/>
      <c r="H240" s="38"/>
      <c r="I240" s="5"/>
      <c r="J240" s="2"/>
      <c r="K240" s="43"/>
      <c r="L240" s="38"/>
      <c r="M240" s="5"/>
      <c r="N240" s="2">
        <f>(343/E240)/2</f>
        <v>0.38366890380313201</v>
      </c>
      <c r="O240" s="1">
        <f>M240-I240</f>
        <v>0</v>
      </c>
      <c r="P240" s="1">
        <v>343</v>
      </c>
      <c r="Q240" s="1"/>
      <c r="R240" s="1"/>
      <c r="S240" s="1"/>
      <c r="T240" s="1"/>
      <c r="U240" s="1"/>
      <c r="V240" s="1"/>
      <c r="W240" s="1"/>
      <c r="X240" s="5"/>
    </row>
    <row r="241" spans="1:24" x14ac:dyDescent="0.3">
      <c r="A241" s="53"/>
      <c r="B241" s="46"/>
      <c r="C241" s="47"/>
      <c r="D241" s="20" t="s">
        <v>2</v>
      </c>
      <c r="E241" s="16">
        <v>500</v>
      </c>
      <c r="F241" s="15">
        <v>-5</v>
      </c>
      <c r="G241" s="30">
        <v>178</v>
      </c>
      <c r="H241" s="38">
        <v>-25</v>
      </c>
      <c r="I241" s="5">
        <v>313</v>
      </c>
      <c r="J241" s="2">
        <v>2</v>
      </c>
      <c r="K241" s="43">
        <v>488</v>
      </c>
      <c r="L241" s="38">
        <v>-22.5</v>
      </c>
      <c r="M241" s="5">
        <v>667</v>
      </c>
      <c r="N241" s="2">
        <f>(343/E241)/2</f>
        <v>0.34300000000000003</v>
      </c>
      <c r="O241" s="1">
        <f>M241-I241</f>
        <v>354</v>
      </c>
      <c r="P241" s="1">
        <v>343</v>
      </c>
      <c r="Q241" s="1"/>
      <c r="R241" s="1">
        <f>J241/H241</f>
        <v>-0.08</v>
      </c>
      <c r="S241" s="1">
        <f t="shared" ref="S241:S277" si="214">ABS((R241-1)/(R241+1))</f>
        <v>1.173913043478261</v>
      </c>
      <c r="T241" s="1">
        <f t="shared" ref="T241:T304" si="215">4/(R241+(1/R241)+2)</f>
        <v>-0.3780718336483932</v>
      </c>
      <c r="U241" s="1">
        <f t="shared" ref="U241" si="216">ABS(1-ABS(S241)^2)</f>
        <v>0.37807183364839347</v>
      </c>
      <c r="V241" s="1"/>
      <c r="W241" s="1"/>
      <c r="X241" s="5"/>
    </row>
    <row r="242" spans="1:24" ht="15" thickBot="1" x14ac:dyDescent="0.35">
      <c r="A242" s="53"/>
      <c r="B242" s="46"/>
      <c r="C242" s="47"/>
      <c r="D242" s="21" t="s">
        <v>3</v>
      </c>
      <c r="E242" s="18">
        <v>562</v>
      </c>
      <c r="F242" s="15"/>
      <c r="G242" s="30"/>
      <c r="H242" s="38"/>
      <c r="I242" s="5"/>
      <c r="J242" s="2"/>
      <c r="K242" s="43"/>
      <c r="L242" s="38"/>
      <c r="M242" s="5"/>
      <c r="N242" s="2">
        <f>(343/E242)/2</f>
        <v>0.30516014234875444</v>
      </c>
      <c r="O242" s="1">
        <f>M242-I242</f>
        <v>0</v>
      </c>
      <c r="P242" s="1">
        <v>343</v>
      </c>
      <c r="Q242" s="1"/>
      <c r="R242" s="1"/>
      <c r="S242" s="1"/>
      <c r="T242" s="1"/>
      <c r="U242" s="1"/>
      <c r="V242" s="1"/>
      <c r="W242" s="1"/>
      <c r="X242" s="5"/>
    </row>
    <row r="243" spans="1:24" x14ac:dyDescent="0.3">
      <c r="A243" s="53"/>
      <c r="B243" s="46" t="s">
        <v>3</v>
      </c>
      <c r="C243" s="47">
        <v>710</v>
      </c>
      <c r="D243" s="19" t="s">
        <v>1</v>
      </c>
      <c r="E243" s="14">
        <v>562</v>
      </c>
      <c r="F243" s="15" t="s">
        <v>35</v>
      </c>
      <c r="G243" s="30"/>
      <c r="H243" s="38"/>
      <c r="I243" s="5"/>
      <c r="J243" s="2"/>
      <c r="K243" s="43"/>
      <c r="L243" s="38"/>
      <c r="M243" s="5"/>
      <c r="N243" s="2">
        <f>(343/E243)/2</f>
        <v>0.30516014234875444</v>
      </c>
      <c r="O243" s="1">
        <f>M243-I243</f>
        <v>0</v>
      </c>
      <c r="P243" s="1">
        <v>343</v>
      </c>
      <c r="Q243" s="1"/>
      <c r="R243" s="1"/>
      <c r="S243" s="1"/>
      <c r="T243" s="1"/>
      <c r="U243" s="1"/>
      <c r="V243" s="1"/>
      <c r="W243" s="1"/>
      <c r="X243" s="5"/>
    </row>
    <row r="244" spans="1:24" x14ac:dyDescent="0.3">
      <c r="A244" s="53"/>
      <c r="B244" s="46"/>
      <c r="C244" s="47"/>
      <c r="D244" s="20" t="s">
        <v>2</v>
      </c>
      <c r="E244" s="16">
        <v>630</v>
      </c>
      <c r="F244" s="15">
        <v>-5</v>
      </c>
      <c r="G244" s="30">
        <v>179</v>
      </c>
      <c r="H244" s="38">
        <v>-21</v>
      </c>
      <c r="I244" s="5">
        <v>278</v>
      </c>
      <c r="J244" s="2">
        <v>-4</v>
      </c>
      <c r="K244" s="43">
        <v>431</v>
      </c>
      <c r="L244" s="38">
        <v>-20</v>
      </c>
      <c r="M244" s="5">
        <v>553</v>
      </c>
      <c r="N244" s="2">
        <f>(343/E244)/2</f>
        <v>0.2722222222222222</v>
      </c>
      <c r="O244" s="1">
        <f>M244-I244</f>
        <v>275</v>
      </c>
      <c r="P244" s="1">
        <v>343</v>
      </c>
      <c r="Q244" s="1"/>
      <c r="R244" s="1">
        <f>J244/H244</f>
        <v>0.19047619047619047</v>
      </c>
      <c r="S244" s="1">
        <f t="shared" ref="S244:S280" si="217">ABS((R244-1)/(R244+1))</f>
        <v>0.68</v>
      </c>
      <c r="T244" s="1">
        <f t="shared" ref="T244:T275" si="218">4/(R244+(1/R244)+2)</f>
        <v>0.53759999999999997</v>
      </c>
      <c r="U244" s="1">
        <f t="shared" ref="U244" si="219">ABS(1-ABS(S244)^2)</f>
        <v>0.53759999999999986</v>
      </c>
      <c r="V244" s="1"/>
      <c r="W244" s="1"/>
      <c r="X244" s="5"/>
    </row>
    <row r="245" spans="1:24" ht="15" thickBot="1" x14ac:dyDescent="0.35">
      <c r="A245" s="53"/>
      <c r="B245" s="48"/>
      <c r="C245" s="49"/>
      <c r="D245" s="21" t="s">
        <v>3</v>
      </c>
      <c r="E245" s="18">
        <v>708</v>
      </c>
      <c r="F245" s="15"/>
      <c r="G245" s="30"/>
      <c r="H245" s="38"/>
      <c r="I245" s="5"/>
      <c r="J245" s="2"/>
      <c r="K245" s="43"/>
      <c r="L245" s="38"/>
      <c r="M245" s="5"/>
      <c r="N245" s="2">
        <f>(343/E245)/2</f>
        <v>0.2422316384180791</v>
      </c>
      <c r="O245" s="1">
        <f>M245-I245</f>
        <v>0</v>
      </c>
      <c r="P245" s="1">
        <v>343</v>
      </c>
      <c r="Q245" s="1"/>
      <c r="R245" s="1"/>
      <c r="S245" s="1"/>
      <c r="T245" s="1"/>
      <c r="U245" s="1"/>
      <c r="V245" s="1"/>
      <c r="W245" s="1"/>
      <c r="X245" s="5"/>
    </row>
    <row r="246" spans="1:24" x14ac:dyDescent="0.3">
      <c r="A246" s="53"/>
      <c r="B246" s="50" t="s">
        <v>1</v>
      </c>
      <c r="C246" s="51">
        <v>710</v>
      </c>
      <c r="D246" s="19" t="s">
        <v>1</v>
      </c>
      <c r="E246" s="14">
        <v>708</v>
      </c>
      <c r="F246" s="15" t="s">
        <v>35</v>
      </c>
      <c r="G246" s="30"/>
      <c r="H246" s="38"/>
      <c r="I246" s="5"/>
      <c r="J246" s="2"/>
      <c r="K246" s="43"/>
      <c r="L246" s="38"/>
      <c r="M246" s="5"/>
      <c r="N246" s="2">
        <f>(343/E246)/2</f>
        <v>0.2422316384180791</v>
      </c>
      <c r="O246" s="1">
        <f>M246-I246</f>
        <v>0</v>
      </c>
      <c r="P246" s="1">
        <v>343</v>
      </c>
      <c r="Q246" s="1"/>
      <c r="R246" s="1"/>
      <c r="S246" s="1"/>
      <c r="T246" s="1"/>
      <c r="U246" s="1"/>
      <c r="V246" s="1"/>
      <c r="W246" s="1"/>
      <c r="X246" s="5"/>
    </row>
    <row r="247" spans="1:24" x14ac:dyDescent="0.3">
      <c r="A247" s="53"/>
      <c r="B247" s="46"/>
      <c r="C247" s="47"/>
      <c r="D247" s="20" t="s">
        <v>2</v>
      </c>
      <c r="E247" s="16">
        <v>800</v>
      </c>
      <c r="F247" s="15">
        <v>-5</v>
      </c>
      <c r="G247" s="30">
        <v>178</v>
      </c>
      <c r="H247" s="38">
        <v>-16</v>
      </c>
      <c r="I247" s="5">
        <v>247</v>
      </c>
      <c r="J247" s="2">
        <v>-2.5</v>
      </c>
      <c r="K247" s="43">
        <v>358</v>
      </c>
      <c r="L247" s="38">
        <v>-15.5</v>
      </c>
      <c r="M247" s="5">
        <v>465</v>
      </c>
      <c r="N247" s="2">
        <f>(343/E247)/2</f>
        <v>0.21437500000000001</v>
      </c>
      <c r="O247" s="1">
        <f>M247-I247</f>
        <v>218</v>
      </c>
      <c r="P247" s="1">
        <v>343</v>
      </c>
      <c r="Q247" s="1"/>
      <c r="R247" s="1">
        <f>J247/H247</f>
        <v>0.15625</v>
      </c>
      <c r="S247" s="1">
        <f t="shared" ref="S247" si="220">ABS((R247-1)/(R247+1))</f>
        <v>0.72972972972972971</v>
      </c>
      <c r="T247" s="1">
        <f t="shared" ref="T247:T278" si="221">4/(R247+(1/R247)+2)</f>
        <v>0.46749452154857557</v>
      </c>
      <c r="U247" s="1">
        <f t="shared" ref="U247" si="222">ABS(1-ABS(S247)^2)</f>
        <v>0.46749452154857563</v>
      </c>
      <c r="V247" s="1"/>
      <c r="W247" s="1"/>
      <c r="X247" s="5"/>
    </row>
    <row r="248" spans="1:24" ht="15" thickBot="1" x14ac:dyDescent="0.35">
      <c r="A248" s="53"/>
      <c r="B248" s="46"/>
      <c r="C248" s="47"/>
      <c r="D248" s="21" t="s">
        <v>3</v>
      </c>
      <c r="E248" s="18">
        <v>891</v>
      </c>
      <c r="F248" s="15"/>
      <c r="G248" s="30"/>
      <c r="H248" s="38"/>
      <c r="I248" s="5"/>
      <c r="J248" s="2"/>
      <c r="K248" s="43"/>
      <c r="L248" s="38"/>
      <c r="M248" s="5"/>
      <c r="N248" s="2">
        <f>(343/E248)/2</f>
        <v>0.19248035914702583</v>
      </c>
      <c r="O248" s="1">
        <f>M248-I248</f>
        <v>0</v>
      </c>
      <c r="P248" s="1">
        <v>343</v>
      </c>
      <c r="Q248" s="1"/>
      <c r="R248" s="1"/>
      <c r="S248" s="1"/>
      <c r="T248" s="1"/>
      <c r="U248" s="1"/>
      <c r="V248" s="1"/>
      <c r="W248" s="1"/>
      <c r="X248" s="5"/>
    </row>
    <row r="249" spans="1:24" x14ac:dyDescent="0.3">
      <c r="A249" s="53"/>
      <c r="B249" s="46" t="s">
        <v>2</v>
      </c>
      <c r="C249" s="47">
        <v>1000</v>
      </c>
      <c r="D249" s="19" t="s">
        <v>1</v>
      </c>
      <c r="E249" s="14">
        <v>891</v>
      </c>
      <c r="F249" s="15" t="s">
        <v>35</v>
      </c>
      <c r="G249" s="30"/>
      <c r="H249" s="38"/>
      <c r="I249" s="5"/>
      <c r="J249" s="2"/>
      <c r="K249" s="43"/>
      <c r="L249" s="38"/>
      <c r="M249" s="5"/>
      <c r="N249" s="2">
        <f>(343/E249)/2</f>
        <v>0.19248035914702583</v>
      </c>
      <c r="O249" s="1">
        <f>M249-I249</f>
        <v>0</v>
      </c>
      <c r="P249" s="1">
        <v>343</v>
      </c>
      <c r="Q249" s="1"/>
      <c r="R249" s="1"/>
      <c r="S249" s="1"/>
      <c r="T249" s="1"/>
      <c r="U249" s="1"/>
      <c r="V249" s="1"/>
      <c r="W249" s="1"/>
      <c r="X249" s="5"/>
    </row>
    <row r="250" spans="1:24" x14ac:dyDescent="0.3">
      <c r="A250" s="53"/>
      <c r="B250" s="46"/>
      <c r="C250" s="47"/>
      <c r="D250" s="20" t="s">
        <v>2</v>
      </c>
      <c r="E250" s="16">
        <v>1000</v>
      </c>
      <c r="F250" s="15">
        <v>-5</v>
      </c>
      <c r="G250" s="30">
        <v>179</v>
      </c>
      <c r="H250" s="38">
        <v>-12</v>
      </c>
      <c r="I250" s="5">
        <v>229</v>
      </c>
      <c r="J250" s="2">
        <v>-3</v>
      </c>
      <c r="K250" s="43">
        <v>314</v>
      </c>
      <c r="L250" s="38">
        <v>-12</v>
      </c>
      <c r="M250" s="5">
        <v>402</v>
      </c>
      <c r="N250" s="2">
        <f>(343/E250)/2</f>
        <v>0.17150000000000001</v>
      </c>
      <c r="O250" s="1">
        <f>M250-I250</f>
        <v>173</v>
      </c>
      <c r="P250" s="1">
        <v>343</v>
      </c>
      <c r="Q250" s="1"/>
      <c r="R250" s="1">
        <f>J250/H250</f>
        <v>0.25</v>
      </c>
      <c r="S250" s="1">
        <f t="shared" ref="S250" si="223">ABS((R250-1)/(R250+1))</f>
        <v>0.6</v>
      </c>
      <c r="T250" s="1">
        <f t="shared" ref="T250:T281" si="224">4/(R250+(1/R250)+2)</f>
        <v>0.64</v>
      </c>
      <c r="U250" s="1">
        <f t="shared" ref="U250" si="225">ABS(1-ABS(S250)^2)</f>
        <v>0.64</v>
      </c>
      <c r="V250" s="1"/>
      <c r="W250" s="1"/>
      <c r="X250" s="5"/>
    </row>
    <row r="251" spans="1:24" ht="15" thickBot="1" x14ac:dyDescent="0.35">
      <c r="A251" s="53"/>
      <c r="B251" s="46"/>
      <c r="C251" s="47"/>
      <c r="D251" s="21" t="s">
        <v>3</v>
      </c>
      <c r="E251" s="18">
        <v>1122</v>
      </c>
      <c r="F251" s="15"/>
      <c r="G251" s="30"/>
      <c r="H251" s="38"/>
      <c r="I251" s="5"/>
      <c r="J251" s="2"/>
      <c r="K251" s="43"/>
      <c r="L251" s="38"/>
      <c r="M251" s="5"/>
      <c r="N251" s="2">
        <f>(343/E251)/2</f>
        <v>0.15285204991087345</v>
      </c>
      <c r="O251" s="1">
        <f>M251-I251</f>
        <v>0</v>
      </c>
      <c r="P251" s="1">
        <v>343</v>
      </c>
      <c r="Q251" s="1"/>
      <c r="R251" s="1"/>
      <c r="S251" s="1"/>
      <c r="T251" s="1"/>
      <c r="U251" s="1"/>
      <c r="V251" s="1"/>
      <c r="W251" s="1"/>
      <c r="X251" s="5"/>
    </row>
    <row r="252" spans="1:24" x14ac:dyDescent="0.3">
      <c r="A252" s="53"/>
      <c r="B252" s="46" t="s">
        <v>3</v>
      </c>
      <c r="C252" s="47">
        <v>1420</v>
      </c>
      <c r="D252" s="13" t="s">
        <v>1</v>
      </c>
      <c r="E252" s="14">
        <v>1122</v>
      </c>
      <c r="F252" s="15" t="s">
        <v>35</v>
      </c>
      <c r="G252" s="30"/>
      <c r="H252" s="38"/>
      <c r="I252" s="5"/>
      <c r="J252" s="2"/>
      <c r="K252" s="43"/>
      <c r="L252" s="38"/>
      <c r="M252" s="5"/>
      <c r="N252" s="2">
        <f>(343/E252)/2</f>
        <v>0.15285204991087345</v>
      </c>
      <c r="O252" s="1">
        <f>M252-I252</f>
        <v>0</v>
      </c>
      <c r="P252" s="1">
        <v>343</v>
      </c>
      <c r="Q252" s="1"/>
      <c r="R252" s="1"/>
      <c r="S252" s="1"/>
      <c r="T252" s="1"/>
      <c r="U252" s="1"/>
      <c r="V252" s="1"/>
      <c r="W252" s="1"/>
      <c r="X252" s="5"/>
    </row>
    <row r="253" spans="1:24" x14ac:dyDescent="0.3">
      <c r="A253" s="53"/>
      <c r="B253" s="46"/>
      <c r="C253" s="47"/>
      <c r="D253" s="15" t="s">
        <v>2</v>
      </c>
      <c r="E253" s="30">
        <v>1250</v>
      </c>
      <c r="F253" s="1">
        <v>-10</v>
      </c>
      <c r="G253">
        <v>180</v>
      </c>
      <c r="H253" s="38">
        <v>-13</v>
      </c>
      <c r="I253" s="5">
        <v>214</v>
      </c>
      <c r="J253" s="2">
        <v>-8</v>
      </c>
      <c r="K253" s="43">
        <v>28</v>
      </c>
      <c r="L253" s="38">
        <v>-13</v>
      </c>
      <c r="M253" s="5">
        <v>350</v>
      </c>
      <c r="N253" s="2">
        <f>(343/E253)/2</f>
        <v>0.13719999999999999</v>
      </c>
      <c r="O253" s="1">
        <f>M253-I253</f>
        <v>136</v>
      </c>
      <c r="P253" s="1">
        <v>343</v>
      </c>
      <c r="Q253" s="1"/>
      <c r="R253" s="1">
        <f>J253/H253</f>
        <v>0.61538461538461542</v>
      </c>
      <c r="S253" s="1">
        <f t="shared" ref="S253" si="226">ABS((R253-1)/(R253+1))</f>
        <v>0.23809523809523808</v>
      </c>
      <c r="T253" s="1">
        <f t="shared" ref="T253:T284" si="227">4/(R253+(1/R253)+2)</f>
        <v>0.943310657596372</v>
      </c>
      <c r="U253" s="1">
        <f t="shared" ref="U253" si="228">ABS(1-ABS(S253)^2)</f>
        <v>0.94331065759637189</v>
      </c>
      <c r="V253" s="1"/>
      <c r="W253" s="1"/>
      <c r="X253" s="5"/>
    </row>
    <row r="254" spans="1:24" ht="15" thickBot="1" x14ac:dyDescent="0.35">
      <c r="A254" s="54"/>
      <c r="B254" s="48"/>
      <c r="C254" s="49"/>
      <c r="D254" s="17" t="s">
        <v>3</v>
      </c>
      <c r="E254" s="18">
        <v>1413</v>
      </c>
      <c r="F254" s="15"/>
      <c r="G254" s="30"/>
      <c r="H254" s="38"/>
      <c r="I254" s="5"/>
      <c r="J254" s="2"/>
      <c r="K254" s="43"/>
      <c r="L254" s="38"/>
      <c r="M254" s="5"/>
      <c r="N254" s="2">
        <f>(343/E254)/2</f>
        <v>0.1213729653220099</v>
      </c>
      <c r="O254" s="1">
        <f>M254-I254</f>
        <v>0</v>
      </c>
      <c r="P254" s="1">
        <v>343</v>
      </c>
      <c r="Q254" s="24"/>
      <c r="R254" s="1"/>
      <c r="S254" s="1"/>
      <c r="T254" s="1"/>
      <c r="U254" s="1"/>
      <c r="V254" s="24"/>
      <c r="W254" s="24"/>
      <c r="X254" s="7"/>
    </row>
    <row r="255" spans="1:24" ht="14.4" customHeight="1" x14ac:dyDescent="0.3">
      <c r="A255" s="52" t="s">
        <v>29</v>
      </c>
      <c r="B255" s="50" t="s">
        <v>1</v>
      </c>
      <c r="C255" s="51">
        <v>11</v>
      </c>
      <c r="D255" s="13" t="s">
        <v>1</v>
      </c>
      <c r="E255" s="14">
        <v>11.2</v>
      </c>
      <c r="F255" s="15"/>
      <c r="G255" s="30"/>
      <c r="H255" s="36"/>
      <c r="I255" s="37"/>
      <c r="J255" s="12"/>
      <c r="K255" s="42"/>
      <c r="L255" s="36"/>
      <c r="M255" s="37"/>
      <c r="N255" s="12">
        <f>(343/E255)/2</f>
        <v>15.312500000000002</v>
      </c>
      <c r="O255" s="3">
        <f>M255-I255</f>
        <v>0</v>
      </c>
      <c r="P255" s="1">
        <v>343</v>
      </c>
      <c r="Q255" s="23"/>
      <c r="R255" s="1"/>
      <c r="S255" s="1"/>
      <c r="T255" s="1"/>
      <c r="U255" s="1"/>
      <c r="V255" s="23"/>
      <c r="W255" s="23"/>
      <c r="X255" s="4"/>
    </row>
    <row r="256" spans="1:24" x14ac:dyDescent="0.3">
      <c r="A256" s="53"/>
      <c r="B256" s="46"/>
      <c r="C256" s="47"/>
      <c r="D256" s="15" t="s">
        <v>2</v>
      </c>
      <c r="E256" s="16">
        <v>12.5</v>
      </c>
      <c r="F256" s="15"/>
      <c r="G256" s="30"/>
      <c r="H256" s="38"/>
      <c r="I256" s="5"/>
      <c r="J256" s="2"/>
      <c r="K256" s="43"/>
      <c r="L256" s="38"/>
      <c r="M256" s="5"/>
      <c r="N256" s="2">
        <f>(343/E256)/2</f>
        <v>13.72</v>
      </c>
      <c r="O256" s="1">
        <f>M256-I256</f>
        <v>0</v>
      </c>
      <c r="P256" s="1">
        <v>343</v>
      </c>
      <c r="Q256" s="1"/>
      <c r="R256" s="1" t="e">
        <f>J256/H256</f>
        <v>#DIV/0!</v>
      </c>
      <c r="S256" s="1" t="e">
        <f t="shared" ref="S256" si="229">ABS((R256-1)/(R256+1))</f>
        <v>#DIV/0!</v>
      </c>
      <c r="T256" s="1" t="e">
        <f t="shared" ref="T256:T287" si="230">4/(R256+(1/R256)+2)</f>
        <v>#DIV/0!</v>
      </c>
      <c r="U256" s="1" t="e">
        <f t="shared" ref="U256" si="231">ABS(1-ABS(S256)^2)</f>
        <v>#DIV/0!</v>
      </c>
      <c r="V256" s="1"/>
      <c r="W256" s="1"/>
      <c r="X256" s="5"/>
    </row>
    <row r="257" spans="1:24" ht="15" thickBot="1" x14ac:dyDescent="0.35">
      <c r="A257" s="53"/>
      <c r="B257" s="46"/>
      <c r="C257" s="47"/>
      <c r="D257" s="17" t="s">
        <v>3</v>
      </c>
      <c r="E257" s="18">
        <v>14.1</v>
      </c>
      <c r="F257" s="15"/>
      <c r="G257" s="30"/>
      <c r="H257" s="38"/>
      <c r="I257" s="5"/>
      <c r="J257" s="2"/>
      <c r="K257" s="43"/>
      <c r="L257" s="38"/>
      <c r="M257" s="5"/>
      <c r="N257" s="2">
        <f>(343/E257)/2</f>
        <v>12.163120567375886</v>
      </c>
      <c r="O257" s="1">
        <f>M257-I257</f>
        <v>0</v>
      </c>
      <c r="P257" s="1">
        <v>343</v>
      </c>
      <c r="Q257" s="1"/>
      <c r="R257" s="1"/>
      <c r="S257" s="1"/>
      <c r="T257" s="1"/>
      <c r="U257" s="1"/>
      <c r="V257" s="1"/>
      <c r="W257" s="1"/>
      <c r="X257" s="5"/>
    </row>
    <row r="258" spans="1:24" x14ac:dyDescent="0.3">
      <c r="A258" s="53"/>
      <c r="B258" s="46" t="s">
        <v>2</v>
      </c>
      <c r="C258" s="47">
        <v>16</v>
      </c>
      <c r="D258" s="13" t="s">
        <v>1</v>
      </c>
      <c r="E258" s="14">
        <v>14.1</v>
      </c>
      <c r="F258" s="15"/>
      <c r="G258" s="30"/>
      <c r="H258" s="38"/>
      <c r="I258" s="5"/>
      <c r="J258" s="2"/>
      <c r="K258" s="43"/>
      <c r="L258" s="38"/>
      <c r="M258" s="5"/>
      <c r="N258" s="2">
        <f>(343/E258)/2</f>
        <v>12.163120567375886</v>
      </c>
      <c r="O258" s="1">
        <f>M258-I258</f>
        <v>0</v>
      </c>
      <c r="P258" s="1">
        <v>343</v>
      </c>
      <c r="Q258" s="1"/>
      <c r="R258" s="1"/>
      <c r="S258" s="1"/>
      <c r="T258" s="1"/>
      <c r="U258" s="1"/>
      <c r="V258" s="1"/>
      <c r="W258" s="1"/>
      <c r="X258" s="5"/>
    </row>
    <row r="259" spans="1:24" x14ac:dyDescent="0.3">
      <c r="A259" s="53"/>
      <c r="B259" s="46"/>
      <c r="C259" s="47"/>
      <c r="D259" s="15" t="s">
        <v>2</v>
      </c>
      <c r="E259" s="16">
        <v>16</v>
      </c>
      <c r="F259" s="15"/>
      <c r="G259" s="30"/>
      <c r="H259" s="38"/>
      <c r="I259" s="5"/>
      <c r="J259" s="2"/>
      <c r="K259" s="43"/>
      <c r="L259" s="38"/>
      <c r="M259" s="5"/>
      <c r="N259" s="2">
        <f>(343/E259)/2</f>
        <v>10.71875</v>
      </c>
      <c r="O259" s="1">
        <f>M259-I259</f>
        <v>0</v>
      </c>
      <c r="P259" s="1">
        <v>343</v>
      </c>
      <c r="Q259" s="1"/>
      <c r="R259" s="1" t="e">
        <f>J259/H259</f>
        <v>#DIV/0!</v>
      </c>
      <c r="S259" s="1" t="e">
        <f t="shared" si="196"/>
        <v>#DIV/0!</v>
      </c>
      <c r="T259" s="1" t="e">
        <f t="shared" ref="T259:T290" si="232">4/(R259+(1/R259)+2)</f>
        <v>#DIV/0!</v>
      </c>
      <c r="U259" s="1" t="e">
        <f t="shared" ref="U259" si="233">ABS(1-ABS(S259)^2)</f>
        <v>#DIV/0!</v>
      </c>
      <c r="V259" s="1"/>
      <c r="W259" s="1"/>
      <c r="X259" s="5"/>
    </row>
    <row r="260" spans="1:24" ht="15" thickBot="1" x14ac:dyDescent="0.35">
      <c r="A260" s="53"/>
      <c r="B260" s="46"/>
      <c r="C260" s="47"/>
      <c r="D260" s="17" t="s">
        <v>3</v>
      </c>
      <c r="E260" s="18">
        <v>17.8</v>
      </c>
      <c r="F260" s="15"/>
      <c r="G260" s="30"/>
      <c r="H260" s="38"/>
      <c r="I260" s="5"/>
      <c r="J260" s="2"/>
      <c r="K260" s="43"/>
      <c r="L260" s="38"/>
      <c r="M260" s="5"/>
      <c r="N260" s="2">
        <f>(343/E260)/2</f>
        <v>9.6348314606741567</v>
      </c>
      <c r="O260" s="1">
        <f>M260-I260</f>
        <v>0</v>
      </c>
      <c r="P260" s="1">
        <v>343</v>
      </c>
      <c r="Q260" s="1"/>
      <c r="R260" s="1"/>
      <c r="S260" s="1"/>
      <c r="T260" s="1"/>
      <c r="U260" s="1"/>
      <c r="V260" s="1"/>
      <c r="W260" s="1"/>
      <c r="X260" s="5"/>
    </row>
    <row r="261" spans="1:24" x14ac:dyDescent="0.3">
      <c r="A261" s="53"/>
      <c r="B261" s="46" t="s">
        <v>3</v>
      </c>
      <c r="C261" s="47">
        <v>22</v>
      </c>
      <c r="D261" s="13" t="s">
        <v>1</v>
      </c>
      <c r="E261" s="14">
        <v>17.8</v>
      </c>
      <c r="F261" s="15"/>
      <c r="G261" s="30"/>
      <c r="H261" s="38"/>
      <c r="I261" s="5"/>
      <c r="J261" s="2"/>
      <c r="K261" s="43"/>
      <c r="L261" s="38"/>
      <c r="M261" s="5"/>
      <c r="N261" s="2">
        <f>(343/E261)/2</f>
        <v>9.6348314606741567</v>
      </c>
      <c r="O261" s="1">
        <f>M261-I261</f>
        <v>0</v>
      </c>
      <c r="P261" s="1">
        <v>343</v>
      </c>
      <c r="Q261" s="1"/>
      <c r="R261" s="1"/>
      <c r="S261" s="1"/>
      <c r="T261" s="1"/>
      <c r="U261" s="1"/>
      <c r="V261" s="1"/>
      <c r="W261" s="1"/>
      <c r="X261" s="5"/>
    </row>
    <row r="262" spans="1:24" x14ac:dyDescent="0.3">
      <c r="A262" s="53"/>
      <c r="B262" s="46"/>
      <c r="C262" s="47"/>
      <c r="D262" s="15" t="s">
        <v>2</v>
      </c>
      <c r="E262" s="16">
        <v>20</v>
      </c>
      <c r="F262" s="15"/>
      <c r="G262" s="30"/>
      <c r="H262" s="38"/>
      <c r="I262" s="5"/>
      <c r="J262" s="2"/>
      <c r="K262" s="43"/>
      <c r="L262" s="38"/>
      <c r="M262" s="5"/>
      <c r="N262" s="2">
        <f>(343/E262)/2</f>
        <v>8.5749999999999993</v>
      </c>
      <c r="O262" s="1">
        <f>M262-I262</f>
        <v>0</v>
      </c>
      <c r="P262" s="1">
        <v>343</v>
      </c>
      <c r="Q262" s="1"/>
      <c r="R262" s="1" t="e">
        <f>J262/H262</f>
        <v>#DIV/0!</v>
      </c>
      <c r="S262" s="1" t="e">
        <f t="shared" si="199"/>
        <v>#DIV/0!</v>
      </c>
      <c r="T262" s="1" t="e">
        <f t="shared" ref="T262:T293" si="234">4/(R262+(1/R262)+2)</f>
        <v>#DIV/0!</v>
      </c>
      <c r="U262" s="1" t="e">
        <f t="shared" ref="U262" si="235">ABS(1-ABS(S262)^2)</f>
        <v>#DIV/0!</v>
      </c>
      <c r="V262" s="1"/>
      <c r="W262" s="1"/>
      <c r="X262" s="5"/>
    </row>
    <row r="263" spans="1:24" ht="15" thickBot="1" x14ac:dyDescent="0.35">
      <c r="A263" s="53"/>
      <c r="B263" s="48"/>
      <c r="C263" s="49"/>
      <c r="D263" s="17" t="s">
        <v>3</v>
      </c>
      <c r="E263" s="18">
        <v>22.4</v>
      </c>
      <c r="F263" s="15"/>
      <c r="G263" s="30"/>
      <c r="H263" s="38"/>
      <c r="I263" s="5"/>
      <c r="J263" s="2"/>
      <c r="K263" s="43"/>
      <c r="L263" s="38"/>
      <c r="M263" s="5"/>
      <c r="N263" s="2">
        <f>(343/E263)/2</f>
        <v>7.6562500000000009</v>
      </c>
      <c r="O263" s="1">
        <f>M263-I263</f>
        <v>0</v>
      </c>
      <c r="P263" s="1">
        <v>343</v>
      </c>
      <c r="Q263" s="1"/>
      <c r="R263" s="1"/>
      <c r="S263" s="1"/>
      <c r="T263" s="1"/>
      <c r="U263" s="1"/>
      <c r="V263" s="1"/>
      <c r="W263" s="1"/>
      <c r="X263" s="5"/>
    </row>
    <row r="264" spans="1:24" x14ac:dyDescent="0.3">
      <c r="A264" s="53"/>
      <c r="B264" s="50" t="s">
        <v>1</v>
      </c>
      <c r="C264" s="51">
        <v>22</v>
      </c>
      <c r="D264" s="19" t="s">
        <v>1</v>
      </c>
      <c r="E264" s="14">
        <v>22.4</v>
      </c>
      <c r="F264" s="15"/>
      <c r="G264" s="30"/>
      <c r="H264" s="38"/>
      <c r="I264" s="5"/>
      <c r="J264" s="2"/>
      <c r="K264" s="43"/>
      <c r="L264" s="38"/>
      <c r="M264" s="5"/>
      <c r="N264" s="2">
        <f>(343/E264)/2</f>
        <v>7.6562500000000009</v>
      </c>
      <c r="O264" s="1">
        <f>M264-I264</f>
        <v>0</v>
      </c>
      <c r="P264" s="1">
        <v>343</v>
      </c>
      <c r="Q264" s="1"/>
      <c r="R264" s="1"/>
      <c r="S264" s="1"/>
      <c r="T264" s="1"/>
      <c r="U264" s="1"/>
      <c r="V264" s="1"/>
      <c r="W264" s="1"/>
      <c r="X264" s="5"/>
    </row>
    <row r="265" spans="1:24" x14ac:dyDescent="0.3">
      <c r="A265" s="53"/>
      <c r="B265" s="46"/>
      <c r="C265" s="47"/>
      <c r="D265" s="20" t="s">
        <v>2</v>
      </c>
      <c r="E265" s="16">
        <v>25</v>
      </c>
      <c r="F265" s="15"/>
      <c r="G265" s="30"/>
      <c r="H265" s="38"/>
      <c r="I265" s="5"/>
      <c r="J265" s="2"/>
      <c r="K265" s="43"/>
      <c r="L265" s="38"/>
      <c r="M265" s="5"/>
      <c r="N265" s="2">
        <f>(343/E265)/2</f>
        <v>6.86</v>
      </c>
      <c r="O265" s="1">
        <f>M265-I265</f>
        <v>0</v>
      </c>
      <c r="P265" s="1">
        <v>343</v>
      </c>
      <c r="Q265" s="1"/>
      <c r="R265" s="1" t="e">
        <f>J265/H265</f>
        <v>#DIV/0!</v>
      </c>
      <c r="S265" s="1" t="e">
        <f t="shared" si="202"/>
        <v>#DIV/0!</v>
      </c>
      <c r="T265" s="1" t="e">
        <f t="shared" ref="T265:T296" si="236">4/(R265+(1/R265)+2)</f>
        <v>#DIV/0!</v>
      </c>
      <c r="U265" s="1" t="e">
        <f t="shared" ref="U265" si="237">ABS(1-ABS(S265)^2)</f>
        <v>#DIV/0!</v>
      </c>
      <c r="V265" s="1"/>
      <c r="W265" s="1"/>
      <c r="X265" s="5"/>
    </row>
    <row r="266" spans="1:24" ht="15" thickBot="1" x14ac:dyDescent="0.35">
      <c r="A266" s="53"/>
      <c r="B266" s="46"/>
      <c r="C266" s="47"/>
      <c r="D266" s="21" t="s">
        <v>3</v>
      </c>
      <c r="E266" s="18">
        <v>28.2</v>
      </c>
      <c r="F266" s="15"/>
      <c r="G266" s="30"/>
      <c r="H266" s="38"/>
      <c r="I266" s="5"/>
      <c r="J266" s="2"/>
      <c r="K266" s="43"/>
      <c r="L266" s="38"/>
      <c r="M266" s="5"/>
      <c r="N266" s="2">
        <f>(343/E266)/2</f>
        <v>6.081560283687943</v>
      </c>
      <c r="O266" s="1">
        <f>M266-I266</f>
        <v>0</v>
      </c>
      <c r="P266" s="1">
        <v>343</v>
      </c>
      <c r="Q266" s="1"/>
      <c r="R266" s="1"/>
      <c r="S266" s="1"/>
      <c r="T266" s="1"/>
      <c r="U266" s="1"/>
      <c r="V266" s="1"/>
      <c r="W266" s="1"/>
      <c r="X266" s="5"/>
    </row>
    <row r="267" spans="1:24" x14ac:dyDescent="0.3">
      <c r="A267" s="53"/>
      <c r="B267" s="46" t="s">
        <v>2</v>
      </c>
      <c r="C267" s="47">
        <v>31.5</v>
      </c>
      <c r="D267" s="19" t="s">
        <v>1</v>
      </c>
      <c r="E267" s="14">
        <v>28.2</v>
      </c>
      <c r="F267" s="15"/>
      <c r="G267" s="30"/>
      <c r="H267" s="38"/>
      <c r="I267" s="5"/>
      <c r="J267" s="2"/>
      <c r="K267" s="43"/>
      <c r="L267" s="38"/>
      <c r="M267" s="5"/>
      <c r="N267" s="2">
        <f>(343/E267)/2</f>
        <v>6.081560283687943</v>
      </c>
      <c r="O267" s="1">
        <f>M267-I267</f>
        <v>0</v>
      </c>
      <c r="P267" s="1">
        <v>343</v>
      </c>
      <c r="Q267" s="1"/>
      <c r="R267" s="1"/>
      <c r="S267" s="1"/>
      <c r="T267" s="1"/>
      <c r="U267" s="1"/>
      <c r="V267" s="1"/>
      <c r="W267" s="1"/>
      <c r="X267" s="5"/>
    </row>
    <row r="268" spans="1:24" x14ac:dyDescent="0.3">
      <c r="A268" s="53"/>
      <c r="B268" s="46"/>
      <c r="C268" s="47"/>
      <c r="D268" s="20" t="s">
        <v>2</v>
      </c>
      <c r="E268" s="16">
        <v>31.5</v>
      </c>
      <c r="F268" s="15"/>
      <c r="G268" s="30"/>
      <c r="H268" s="38"/>
      <c r="I268" s="5"/>
      <c r="J268" s="2"/>
      <c r="K268" s="43"/>
      <c r="L268" s="38"/>
      <c r="M268" s="5"/>
      <c r="N268" s="2">
        <f>(343/E268)/2</f>
        <v>5.4444444444444446</v>
      </c>
      <c r="O268" s="1">
        <f>M268-I268</f>
        <v>0</v>
      </c>
      <c r="P268" s="1">
        <v>343</v>
      </c>
      <c r="Q268" s="1"/>
      <c r="R268" s="1" t="e">
        <f>J268/H268</f>
        <v>#DIV/0!</v>
      </c>
      <c r="S268" s="1" t="e">
        <f t="shared" si="205"/>
        <v>#DIV/0!</v>
      </c>
      <c r="T268" s="1" t="e">
        <f t="shared" ref="T268:T299" si="238">4/(R268+(1/R268)+2)</f>
        <v>#DIV/0!</v>
      </c>
      <c r="U268" s="1" t="e">
        <f t="shared" ref="U268" si="239">ABS(1-ABS(S268)^2)</f>
        <v>#DIV/0!</v>
      </c>
      <c r="V268" s="1"/>
      <c r="W268" s="1"/>
      <c r="X268" s="5"/>
    </row>
    <row r="269" spans="1:24" ht="15" thickBot="1" x14ac:dyDescent="0.35">
      <c r="A269" s="53"/>
      <c r="B269" s="46"/>
      <c r="C269" s="47"/>
      <c r="D269" s="21" t="s">
        <v>3</v>
      </c>
      <c r="E269" s="18">
        <v>35.5</v>
      </c>
      <c r="F269" s="15"/>
      <c r="G269" s="30"/>
      <c r="H269" s="38"/>
      <c r="I269" s="5"/>
      <c r="J269" s="2"/>
      <c r="K269" s="43"/>
      <c r="L269" s="38"/>
      <c r="M269" s="5"/>
      <c r="N269" s="2">
        <f>(343/E269)/2</f>
        <v>4.830985915492958</v>
      </c>
      <c r="O269" s="1">
        <f>M269-I269</f>
        <v>0</v>
      </c>
      <c r="P269" s="1">
        <v>343</v>
      </c>
      <c r="Q269" s="1"/>
      <c r="R269" s="1"/>
      <c r="S269" s="1"/>
      <c r="T269" s="1"/>
      <c r="U269" s="1"/>
      <c r="V269" s="1"/>
      <c r="W269" s="1"/>
      <c r="X269" s="5"/>
    </row>
    <row r="270" spans="1:24" x14ac:dyDescent="0.3">
      <c r="A270" s="53"/>
      <c r="B270" s="46" t="s">
        <v>3</v>
      </c>
      <c r="C270" s="47">
        <v>44</v>
      </c>
      <c r="D270" s="19" t="s">
        <v>1</v>
      </c>
      <c r="E270" s="14">
        <v>35.5</v>
      </c>
      <c r="F270" s="15"/>
      <c r="G270" s="30"/>
      <c r="H270" s="38"/>
      <c r="I270" s="5"/>
      <c r="J270" s="2"/>
      <c r="K270" s="43"/>
      <c r="L270" s="38"/>
      <c r="M270" s="5"/>
      <c r="N270" s="2">
        <f>(343/E270)/2</f>
        <v>4.830985915492958</v>
      </c>
      <c r="O270" s="1">
        <f>M270-I270</f>
        <v>0</v>
      </c>
      <c r="P270" s="1">
        <v>343</v>
      </c>
      <c r="Q270" s="1"/>
      <c r="R270" s="1"/>
      <c r="S270" s="1"/>
      <c r="T270" s="1"/>
      <c r="U270" s="1"/>
      <c r="V270" s="1"/>
      <c r="W270" s="1"/>
      <c r="X270" s="5"/>
    </row>
    <row r="271" spans="1:24" x14ac:dyDescent="0.3">
      <c r="A271" s="53"/>
      <c r="B271" s="46"/>
      <c r="C271" s="47"/>
      <c r="D271" s="20" t="s">
        <v>2</v>
      </c>
      <c r="E271" s="16">
        <v>40</v>
      </c>
      <c r="F271" s="15"/>
      <c r="G271" s="30"/>
      <c r="H271" s="38"/>
      <c r="I271" s="5"/>
      <c r="J271" s="2"/>
      <c r="K271" s="43"/>
      <c r="L271" s="38"/>
      <c r="M271" s="5"/>
      <c r="N271" s="2">
        <f>(343/E271)/2</f>
        <v>4.2874999999999996</v>
      </c>
      <c r="O271" s="1">
        <f>M271-I271</f>
        <v>0</v>
      </c>
      <c r="P271" s="1">
        <v>343</v>
      </c>
      <c r="Q271" s="1"/>
      <c r="R271" s="1" t="e">
        <f>J271/H271</f>
        <v>#DIV/0!</v>
      </c>
      <c r="S271" s="1" t="e">
        <f t="shared" si="208"/>
        <v>#DIV/0!</v>
      </c>
      <c r="T271" s="1" t="e">
        <f t="shared" ref="T271:T302" si="240">4/(R271+(1/R271)+2)</f>
        <v>#DIV/0!</v>
      </c>
      <c r="U271" s="1" t="e">
        <f t="shared" ref="U271" si="241">ABS(1-ABS(S271)^2)</f>
        <v>#DIV/0!</v>
      </c>
      <c r="V271" s="1"/>
      <c r="W271" s="1"/>
      <c r="X271" s="5"/>
    </row>
    <row r="272" spans="1:24" ht="15" thickBot="1" x14ac:dyDescent="0.35">
      <c r="A272" s="53"/>
      <c r="B272" s="48"/>
      <c r="C272" s="49"/>
      <c r="D272" s="21" t="s">
        <v>3</v>
      </c>
      <c r="E272" s="18">
        <v>44.7</v>
      </c>
      <c r="F272" s="15"/>
      <c r="G272" s="30"/>
      <c r="H272" s="38"/>
      <c r="I272" s="5"/>
      <c r="J272" s="2"/>
      <c r="K272" s="43"/>
      <c r="L272" s="38"/>
      <c r="M272" s="5"/>
      <c r="N272" s="2">
        <f>(343/E272)/2</f>
        <v>3.8366890380313197</v>
      </c>
      <c r="O272" s="1">
        <f>M272-I272</f>
        <v>0</v>
      </c>
      <c r="P272" s="1">
        <v>343</v>
      </c>
      <c r="Q272" s="1"/>
      <c r="R272" s="1"/>
      <c r="S272" s="1"/>
      <c r="T272" s="1"/>
      <c r="U272" s="1"/>
      <c r="V272" s="1"/>
      <c r="W272" s="1"/>
      <c r="X272" s="5"/>
    </row>
    <row r="273" spans="1:24" x14ac:dyDescent="0.3">
      <c r="A273" s="53"/>
      <c r="B273" s="50" t="s">
        <v>1</v>
      </c>
      <c r="C273" s="51">
        <v>44</v>
      </c>
      <c r="D273" s="19" t="s">
        <v>1</v>
      </c>
      <c r="E273" s="14">
        <v>44.7</v>
      </c>
      <c r="F273" s="15"/>
      <c r="G273" s="30"/>
      <c r="H273" s="38"/>
      <c r="I273" s="5"/>
      <c r="J273" s="2"/>
      <c r="K273" s="43"/>
      <c r="L273" s="38"/>
      <c r="M273" s="5"/>
      <c r="N273" s="2">
        <f>(343/E273)/2</f>
        <v>3.8366890380313197</v>
      </c>
      <c r="O273" s="1">
        <f>M273-I273</f>
        <v>0</v>
      </c>
      <c r="P273" s="1">
        <v>343</v>
      </c>
      <c r="Q273" s="1"/>
      <c r="R273" s="1"/>
      <c r="S273" s="1"/>
      <c r="T273" s="1"/>
      <c r="U273" s="1"/>
      <c r="V273" s="1"/>
      <c r="W273" s="1"/>
      <c r="X273" s="5"/>
    </row>
    <row r="274" spans="1:24" x14ac:dyDescent="0.3">
      <c r="A274" s="53"/>
      <c r="B274" s="46"/>
      <c r="C274" s="47"/>
      <c r="D274" s="20" t="s">
        <v>2</v>
      </c>
      <c r="E274" s="16">
        <v>50</v>
      </c>
      <c r="F274" s="15"/>
      <c r="G274" s="30"/>
      <c r="H274" s="38"/>
      <c r="I274" s="5"/>
      <c r="J274" s="2"/>
      <c r="K274" s="43"/>
      <c r="L274" s="38"/>
      <c r="M274" s="5"/>
      <c r="N274" s="2">
        <f>(343/E274)/2</f>
        <v>3.43</v>
      </c>
      <c r="O274" s="1">
        <f>M274-I274</f>
        <v>0</v>
      </c>
      <c r="P274" s="1">
        <v>343</v>
      </c>
      <c r="Q274" s="1"/>
      <c r="R274" s="1" t="e">
        <f>J274/H274</f>
        <v>#DIV/0!</v>
      </c>
      <c r="S274" s="1" t="e">
        <f t="shared" si="211"/>
        <v>#DIV/0!</v>
      </c>
      <c r="T274" s="1" t="e">
        <f t="shared" ref="T274:T305" si="242">4/(R274+(1/R274)+2)</f>
        <v>#DIV/0!</v>
      </c>
      <c r="U274" s="1" t="e">
        <f t="shared" ref="U274" si="243">ABS(1-ABS(S274)^2)</f>
        <v>#DIV/0!</v>
      </c>
      <c r="V274" s="1"/>
      <c r="W274" s="1"/>
      <c r="X274" s="5"/>
    </row>
    <row r="275" spans="1:24" ht="15" thickBot="1" x14ac:dyDescent="0.35">
      <c r="A275" s="53"/>
      <c r="B275" s="46"/>
      <c r="C275" s="47"/>
      <c r="D275" s="21" t="s">
        <v>3</v>
      </c>
      <c r="E275" s="18">
        <v>56.2</v>
      </c>
      <c r="F275" s="15"/>
      <c r="G275" s="30"/>
      <c r="H275" s="38"/>
      <c r="I275" s="5"/>
      <c r="J275" s="2"/>
      <c r="K275" s="43"/>
      <c r="L275" s="38"/>
      <c r="M275" s="5"/>
      <c r="N275" s="2">
        <f>(343/E275)/2</f>
        <v>3.0516014234875444</v>
      </c>
      <c r="O275" s="1">
        <f>M275-I275</f>
        <v>0</v>
      </c>
      <c r="P275" s="1">
        <v>343</v>
      </c>
      <c r="Q275" s="1"/>
      <c r="R275" s="1"/>
      <c r="S275" s="1"/>
      <c r="T275" s="1"/>
      <c r="U275" s="1"/>
      <c r="V275" s="1"/>
      <c r="W275" s="1"/>
      <c r="X275" s="5"/>
    </row>
    <row r="276" spans="1:24" x14ac:dyDescent="0.3">
      <c r="A276" s="53"/>
      <c r="B276" s="46" t="s">
        <v>2</v>
      </c>
      <c r="C276" s="47">
        <v>63</v>
      </c>
      <c r="D276" s="19" t="s">
        <v>1</v>
      </c>
      <c r="E276" s="14">
        <v>56.2</v>
      </c>
      <c r="F276" s="15"/>
      <c r="G276" s="30"/>
      <c r="H276" s="38"/>
      <c r="I276" s="5"/>
      <c r="J276" s="2"/>
      <c r="K276" s="43"/>
      <c r="L276" s="38"/>
      <c r="M276" s="5"/>
      <c r="N276" s="2">
        <f>(343/E276)/2</f>
        <v>3.0516014234875444</v>
      </c>
      <c r="O276" s="1">
        <f>M276-I276</f>
        <v>0</v>
      </c>
      <c r="P276" s="1">
        <v>343</v>
      </c>
      <c r="Q276" s="1"/>
      <c r="R276" s="1"/>
      <c r="S276" s="1"/>
      <c r="T276" s="1"/>
      <c r="U276" s="1"/>
      <c r="V276" s="1"/>
      <c r="W276" s="1"/>
      <c r="X276" s="5"/>
    </row>
    <row r="277" spans="1:24" x14ac:dyDescent="0.3">
      <c r="A277" s="53"/>
      <c r="B277" s="46"/>
      <c r="C277" s="47"/>
      <c r="D277" s="20" t="s">
        <v>2</v>
      </c>
      <c r="E277" s="16">
        <v>63</v>
      </c>
      <c r="F277" s="15"/>
      <c r="G277" s="30"/>
      <c r="H277" s="38"/>
      <c r="I277" s="5"/>
      <c r="J277" s="2"/>
      <c r="K277" s="43"/>
      <c r="L277" s="38"/>
      <c r="M277" s="5"/>
      <c r="N277" s="2">
        <f>(343/E277)/2</f>
        <v>2.7222222222222223</v>
      </c>
      <c r="O277" s="1">
        <f>M277-I277</f>
        <v>0</v>
      </c>
      <c r="P277" s="1">
        <v>343</v>
      </c>
      <c r="Q277" s="1"/>
      <c r="R277" s="1" t="e">
        <f>J277/H277</f>
        <v>#DIV/0!</v>
      </c>
      <c r="S277" s="1" t="e">
        <f t="shared" si="214"/>
        <v>#DIV/0!</v>
      </c>
      <c r="T277" s="1" t="e">
        <f t="shared" ref="T277:T308" si="244">4/(R277+(1/R277)+2)</f>
        <v>#DIV/0!</v>
      </c>
      <c r="U277" s="1" t="e">
        <f t="shared" ref="U277" si="245">ABS(1-ABS(S277)^2)</f>
        <v>#DIV/0!</v>
      </c>
      <c r="V277" s="1"/>
      <c r="W277" s="1"/>
      <c r="X277" s="5"/>
    </row>
    <row r="278" spans="1:24" ht="15" thickBot="1" x14ac:dyDescent="0.35">
      <c r="A278" s="53"/>
      <c r="B278" s="46"/>
      <c r="C278" s="47"/>
      <c r="D278" s="21" t="s">
        <v>3</v>
      </c>
      <c r="E278" s="18">
        <v>70.8</v>
      </c>
      <c r="F278" s="15"/>
      <c r="G278" s="30"/>
      <c r="H278" s="38"/>
      <c r="I278" s="5"/>
      <c r="J278" s="2"/>
      <c r="K278" s="43"/>
      <c r="L278" s="38"/>
      <c r="M278" s="5"/>
      <c r="N278" s="2">
        <f>(343/E278)/2</f>
        <v>2.4223163841807911</v>
      </c>
      <c r="O278" s="1">
        <f>M278-I278</f>
        <v>0</v>
      </c>
      <c r="P278" s="1">
        <v>343</v>
      </c>
      <c r="Q278" s="1"/>
      <c r="R278" s="1"/>
      <c r="S278" s="1"/>
      <c r="T278" s="1"/>
      <c r="U278" s="1"/>
      <c r="V278" s="1"/>
      <c r="W278" s="1"/>
      <c r="X278" s="5"/>
    </row>
    <row r="279" spans="1:24" x14ac:dyDescent="0.3">
      <c r="A279" s="53"/>
      <c r="B279" s="46" t="s">
        <v>3</v>
      </c>
      <c r="C279" s="47">
        <v>88</v>
      </c>
      <c r="D279" s="19" t="s">
        <v>1</v>
      </c>
      <c r="E279" s="14">
        <v>70.8</v>
      </c>
      <c r="F279" s="15"/>
      <c r="G279" s="30"/>
      <c r="H279" s="38"/>
      <c r="I279" s="5"/>
      <c r="J279" s="2"/>
      <c r="K279" s="43"/>
      <c r="L279" s="38"/>
      <c r="M279" s="5"/>
      <c r="N279" s="2">
        <f>(343/E279)/2</f>
        <v>2.4223163841807911</v>
      </c>
      <c r="O279" s="1">
        <f>M279-I279</f>
        <v>0</v>
      </c>
      <c r="P279" s="1">
        <v>343</v>
      </c>
      <c r="Q279" s="1"/>
      <c r="R279" s="1"/>
      <c r="S279" s="1"/>
      <c r="T279" s="1"/>
      <c r="U279" s="1"/>
      <c r="V279" s="1"/>
      <c r="W279" s="1"/>
      <c r="X279" s="5"/>
    </row>
    <row r="280" spans="1:24" x14ac:dyDescent="0.3">
      <c r="A280" s="53"/>
      <c r="B280" s="46"/>
      <c r="C280" s="47"/>
      <c r="D280" s="20" t="s">
        <v>2</v>
      </c>
      <c r="E280" s="16">
        <v>80</v>
      </c>
      <c r="F280" s="15"/>
      <c r="G280" s="30"/>
      <c r="H280" s="38"/>
      <c r="I280" s="5"/>
      <c r="J280" s="2"/>
      <c r="K280" s="43"/>
      <c r="L280" s="38"/>
      <c r="M280" s="5"/>
      <c r="N280" s="2">
        <f>(343/E280)/2</f>
        <v>2.1437499999999998</v>
      </c>
      <c r="O280" s="1">
        <f>M280-I280</f>
        <v>0</v>
      </c>
      <c r="P280" s="1">
        <v>343</v>
      </c>
      <c r="Q280" s="1"/>
      <c r="R280" s="1" t="e">
        <f>J280/H280</f>
        <v>#DIV/0!</v>
      </c>
      <c r="S280" s="1" t="e">
        <f t="shared" si="217"/>
        <v>#DIV/0!</v>
      </c>
      <c r="T280" s="1" t="e">
        <f t="shared" ref="T280:T311" si="246">4/(R280+(1/R280)+2)</f>
        <v>#DIV/0!</v>
      </c>
      <c r="U280" s="1" t="e">
        <f t="shared" ref="U280" si="247">ABS(1-ABS(S280)^2)</f>
        <v>#DIV/0!</v>
      </c>
      <c r="V280" s="1"/>
      <c r="W280" s="1"/>
      <c r="X280" s="5"/>
    </row>
    <row r="281" spans="1:24" ht="15" thickBot="1" x14ac:dyDescent="0.35">
      <c r="A281" s="53"/>
      <c r="B281" s="48"/>
      <c r="C281" s="49"/>
      <c r="D281" s="21" t="s">
        <v>3</v>
      </c>
      <c r="E281" s="18">
        <v>89.1</v>
      </c>
      <c r="F281" s="15"/>
      <c r="G281" s="30"/>
      <c r="H281" s="38"/>
      <c r="I281" s="5"/>
      <c r="J281" s="2"/>
      <c r="K281" s="43"/>
      <c r="L281" s="38"/>
      <c r="M281" s="5"/>
      <c r="N281" s="2">
        <f>(343/E281)/2</f>
        <v>1.9248035914702584</v>
      </c>
      <c r="O281" s="1">
        <f>M281-I281</f>
        <v>0</v>
      </c>
      <c r="P281" s="1">
        <v>343</v>
      </c>
      <c r="Q281" s="1"/>
      <c r="R281" s="1"/>
      <c r="S281" s="1"/>
      <c r="T281" s="1"/>
      <c r="U281" s="1"/>
      <c r="V281" s="1"/>
      <c r="W281" s="1"/>
      <c r="X281" s="5"/>
    </row>
    <row r="282" spans="1:24" x14ac:dyDescent="0.3">
      <c r="A282" s="53"/>
      <c r="B282" s="50" t="s">
        <v>1</v>
      </c>
      <c r="C282" s="51">
        <v>88</v>
      </c>
      <c r="D282" s="19" t="s">
        <v>1</v>
      </c>
      <c r="E282" s="14">
        <v>89.1</v>
      </c>
      <c r="F282" s="15"/>
      <c r="G282" s="30"/>
      <c r="H282" s="38"/>
      <c r="I282" s="5"/>
      <c r="J282" s="2"/>
      <c r="K282" s="43"/>
      <c r="L282" s="38"/>
      <c r="M282" s="5"/>
      <c r="N282" s="2">
        <f>(343/E282)/2</f>
        <v>1.9248035914702584</v>
      </c>
      <c r="O282" s="1">
        <f>M282-I282</f>
        <v>0</v>
      </c>
      <c r="P282" s="1">
        <v>343</v>
      </c>
      <c r="Q282" s="1"/>
      <c r="R282" s="1"/>
      <c r="S282" s="1"/>
      <c r="T282" s="1"/>
      <c r="U282" s="1"/>
      <c r="V282" s="1"/>
      <c r="W282" s="1"/>
      <c r="X282" s="5"/>
    </row>
    <row r="283" spans="1:24" x14ac:dyDescent="0.3">
      <c r="A283" s="53"/>
      <c r="B283" s="46"/>
      <c r="C283" s="47"/>
      <c r="D283" s="20" t="s">
        <v>2</v>
      </c>
      <c r="E283" s="16">
        <v>100</v>
      </c>
      <c r="F283" s="15"/>
      <c r="G283" s="30"/>
      <c r="H283" s="38"/>
      <c r="I283" s="5"/>
      <c r="J283" s="2"/>
      <c r="K283" s="43"/>
      <c r="L283" s="38"/>
      <c r="M283" s="5"/>
      <c r="N283" s="2">
        <f>(343/E283)/2</f>
        <v>1.7150000000000001</v>
      </c>
      <c r="O283" s="1">
        <f>M283-I283</f>
        <v>0</v>
      </c>
      <c r="P283" s="1">
        <v>343</v>
      </c>
      <c r="Q283" s="1"/>
      <c r="R283" s="1" t="e">
        <f>J283/H283</f>
        <v>#DIV/0!</v>
      </c>
      <c r="S283" s="1" t="e">
        <f t="shared" ref="S283" si="248">ABS((R283-1)/(R283+1))</f>
        <v>#DIV/0!</v>
      </c>
      <c r="T283" s="1" t="e">
        <f t="shared" ref="T283:T314" si="249">4/(R283+(1/R283)+2)</f>
        <v>#DIV/0!</v>
      </c>
      <c r="U283" s="1" t="e">
        <f t="shared" ref="U283" si="250">ABS(1-ABS(S283)^2)</f>
        <v>#DIV/0!</v>
      </c>
      <c r="V283" s="1"/>
      <c r="W283" s="1"/>
      <c r="X283" s="5"/>
    </row>
    <row r="284" spans="1:24" ht="15" thickBot="1" x14ac:dyDescent="0.35">
      <c r="A284" s="53"/>
      <c r="B284" s="46"/>
      <c r="C284" s="47"/>
      <c r="D284" s="21" t="s">
        <v>3</v>
      </c>
      <c r="E284" s="18">
        <v>112</v>
      </c>
      <c r="F284" s="15"/>
      <c r="G284" s="30"/>
      <c r="H284" s="38"/>
      <c r="I284" s="5"/>
      <c r="J284" s="2"/>
      <c r="K284" s="43"/>
      <c r="L284" s="38"/>
      <c r="M284" s="5"/>
      <c r="N284" s="2">
        <f>(343/E284)/2</f>
        <v>1.53125</v>
      </c>
      <c r="O284" s="1">
        <f>M284-I284</f>
        <v>0</v>
      </c>
      <c r="P284" s="1">
        <v>343</v>
      </c>
      <c r="Q284" s="1"/>
      <c r="R284" s="1"/>
      <c r="S284" s="1"/>
      <c r="T284" s="1"/>
      <c r="U284" s="1"/>
      <c r="V284" s="1"/>
      <c r="W284" s="1"/>
      <c r="X284" s="5"/>
    </row>
    <row r="285" spans="1:24" x14ac:dyDescent="0.3">
      <c r="A285" s="53"/>
      <c r="B285" s="46" t="s">
        <v>2</v>
      </c>
      <c r="C285" s="47">
        <v>125</v>
      </c>
      <c r="D285" s="19" t="s">
        <v>1</v>
      </c>
      <c r="E285" s="14">
        <v>112</v>
      </c>
      <c r="F285" s="15" t="s">
        <v>34</v>
      </c>
      <c r="G285" s="30"/>
      <c r="H285" s="38"/>
      <c r="I285" s="5"/>
      <c r="J285" s="2"/>
      <c r="K285" s="43"/>
      <c r="L285" s="38"/>
      <c r="M285" s="5"/>
      <c r="N285" s="2">
        <f>(343/E285)/2</f>
        <v>1.53125</v>
      </c>
      <c r="O285" s="1">
        <f>M285-I285</f>
        <v>0</v>
      </c>
      <c r="P285" s="1">
        <v>343</v>
      </c>
      <c r="Q285" s="1"/>
      <c r="R285" s="1"/>
      <c r="S285" s="1"/>
      <c r="T285" s="1"/>
      <c r="U285" s="1"/>
      <c r="V285" s="1"/>
      <c r="W285" s="1"/>
      <c r="X285" s="5"/>
    </row>
    <row r="286" spans="1:24" x14ac:dyDescent="0.3">
      <c r="A286" s="53"/>
      <c r="B286" s="46"/>
      <c r="C286" s="47"/>
      <c r="D286" s="20" t="s">
        <v>2</v>
      </c>
      <c r="E286" s="16">
        <v>125</v>
      </c>
      <c r="F286" s="15">
        <v>1</v>
      </c>
      <c r="G286" s="30">
        <v>178</v>
      </c>
      <c r="H286" s="38">
        <v>-18</v>
      </c>
      <c r="I286" s="5">
        <v>865</v>
      </c>
      <c r="J286" s="2"/>
      <c r="K286" s="43"/>
      <c r="L286" s="38"/>
      <c r="M286" s="5"/>
      <c r="N286" s="2">
        <f>(343/E286)/2</f>
        <v>1.3720000000000001</v>
      </c>
      <c r="O286" s="1">
        <f>M286-I286</f>
        <v>-865</v>
      </c>
      <c r="P286" s="1">
        <v>343</v>
      </c>
      <c r="Q286" s="1"/>
      <c r="R286" s="1">
        <f>F286/H286</f>
        <v>-5.5555555555555552E-2</v>
      </c>
      <c r="S286" s="1">
        <f t="shared" ref="S286" si="251">ABS((R286-1)/(R286+1))</f>
        <v>1.1176470588235294</v>
      </c>
      <c r="T286" s="1">
        <f t="shared" ref="T286:T317" si="252">4/(R286+(1/R286)+2)</f>
        <v>-0.2491349480968858</v>
      </c>
      <c r="U286" s="1">
        <f t="shared" ref="U286" si="253">ABS(1-ABS(S286)^2)</f>
        <v>0.24913494809688586</v>
      </c>
      <c r="V286" s="1"/>
      <c r="W286" s="1"/>
      <c r="X286" s="5"/>
    </row>
    <row r="287" spans="1:24" ht="15" thickBot="1" x14ac:dyDescent="0.35">
      <c r="A287" s="53"/>
      <c r="B287" s="46"/>
      <c r="C287" s="47"/>
      <c r="D287" s="21" t="s">
        <v>3</v>
      </c>
      <c r="E287" s="18">
        <v>141</v>
      </c>
      <c r="F287" s="15"/>
      <c r="G287" s="30"/>
      <c r="H287" s="38"/>
      <c r="I287" s="5"/>
      <c r="J287" s="2"/>
      <c r="K287" s="43"/>
      <c r="L287" s="38"/>
      <c r="M287" s="5"/>
      <c r="N287" s="2">
        <f>(343/E287)/2</f>
        <v>1.2163120567375887</v>
      </c>
      <c r="O287" s="1">
        <f>M287-I287</f>
        <v>0</v>
      </c>
      <c r="P287" s="1">
        <v>343</v>
      </c>
      <c r="Q287" s="1"/>
      <c r="R287" s="1"/>
      <c r="S287" s="1"/>
      <c r="T287" s="1"/>
      <c r="U287" s="1"/>
      <c r="V287" s="1"/>
      <c r="W287" s="1"/>
      <c r="X287" s="5"/>
    </row>
    <row r="288" spans="1:24" x14ac:dyDescent="0.3">
      <c r="A288" s="53"/>
      <c r="B288" s="46" t="s">
        <v>3</v>
      </c>
      <c r="C288" s="47">
        <v>177</v>
      </c>
      <c r="D288" s="19" t="s">
        <v>1</v>
      </c>
      <c r="E288" s="14">
        <v>141</v>
      </c>
      <c r="F288" s="15" t="s">
        <v>34</v>
      </c>
      <c r="G288" s="30"/>
      <c r="H288" s="38"/>
      <c r="I288" s="5"/>
      <c r="J288" s="2"/>
      <c r="K288" s="43"/>
      <c r="L288" s="38"/>
      <c r="M288" s="5"/>
      <c r="N288" s="2">
        <f>(343/E288)/2</f>
        <v>1.2163120567375887</v>
      </c>
      <c r="O288" s="1">
        <f>M288-I288</f>
        <v>0</v>
      </c>
      <c r="P288" s="1">
        <v>343</v>
      </c>
      <c r="Q288" s="1"/>
      <c r="R288" s="1"/>
      <c r="S288" s="1"/>
      <c r="T288" s="1"/>
      <c r="U288" s="1"/>
      <c r="V288" s="1"/>
      <c r="W288" s="1"/>
      <c r="X288" s="5"/>
    </row>
    <row r="289" spans="1:24" x14ac:dyDescent="0.3">
      <c r="A289" s="53"/>
      <c r="B289" s="46"/>
      <c r="C289" s="47"/>
      <c r="D289" s="20" t="s">
        <v>2</v>
      </c>
      <c r="E289" s="16">
        <v>160</v>
      </c>
      <c r="F289" s="15">
        <v>1</v>
      </c>
      <c r="G289" s="30">
        <v>177</v>
      </c>
      <c r="H289" s="38">
        <v>-19.5</v>
      </c>
      <c r="I289" s="5">
        <v>709</v>
      </c>
      <c r="J289" s="2"/>
      <c r="K289" s="43"/>
      <c r="L289" s="38"/>
      <c r="M289" s="5"/>
      <c r="N289" s="2">
        <f>(343/E289)/2</f>
        <v>1.0718749999999999</v>
      </c>
      <c r="O289" s="1">
        <f>M289-I289</f>
        <v>-709</v>
      </c>
      <c r="P289" s="1">
        <v>343</v>
      </c>
      <c r="Q289" s="1"/>
      <c r="R289" s="1">
        <f>F289/H289</f>
        <v>-5.128205128205128E-2</v>
      </c>
      <c r="S289" s="1">
        <f t="shared" ref="S289" si="254">ABS((R289-1)/(R289+1))</f>
        <v>1.1081081081081081</v>
      </c>
      <c r="T289" s="1">
        <f t="shared" ref="T289:T320" si="255">4/(R289+(1/R289)+2)</f>
        <v>-0.2279035792549306</v>
      </c>
      <c r="U289" s="1">
        <f t="shared" ref="U289" si="256">ABS(1-ABS(S289)^2)</f>
        <v>0.22790357925493065</v>
      </c>
      <c r="V289" s="1"/>
      <c r="W289" s="1"/>
      <c r="X289" s="5"/>
    </row>
    <row r="290" spans="1:24" ht="15" thickBot="1" x14ac:dyDescent="0.35">
      <c r="A290" s="53"/>
      <c r="B290" s="48"/>
      <c r="C290" s="49"/>
      <c r="D290" s="21" t="s">
        <v>3</v>
      </c>
      <c r="E290" s="18">
        <v>178</v>
      </c>
      <c r="F290" s="15"/>
      <c r="G290" s="30"/>
      <c r="H290" s="38"/>
      <c r="I290" s="5"/>
      <c r="J290" s="2"/>
      <c r="K290" s="43"/>
      <c r="L290" s="38"/>
      <c r="M290" s="5"/>
      <c r="N290" s="2">
        <f>(343/E290)/2</f>
        <v>0.9634831460674157</v>
      </c>
      <c r="O290" s="1">
        <f>M290-I290</f>
        <v>0</v>
      </c>
      <c r="P290" s="1">
        <v>343</v>
      </c>
      <c r="Q290" s="1"/>
      <c r="R290" s="1"/>
      <c r="S290" s="1"/>
      <c r="T290" s="1"/>
      <c r="U290" s="1"/>
      <c r="V290" s="1"/>
      <c r="W290" s="1"/>
      <c r="X290" s="5"/>
    </row>
    <row r="291" spans="1:24" x14ac:dyDescent="0.3">
      <c r="A291" s="53"/>
      <c r="B291" s="50" t="s">
        <v>1</v>
      </c>
      <c r="C291" s="51">
        <v>177</v>
      </c>
      <c r="D291" s="19" t="s">
        <v>1</v>
      </c>
      <c r="E291" s="14">
        <v>178</v>
      </c>
      <c r="F291" s="15" t="s">
        <v>35</v>
      </c>
      <c r="G291" s="30"/>
      <c r="H291" s="38"/>
      <c r="I291" s="5"/>
      <c r="J291" s="2"/>
      <c r="K291" s="43"/>
      <c r="L291" s="38"/>
      <c r="M291" s="5"/>
      <c r="N291" s="2">
        <f>(343/E291)/2</f>
        <v>0.9634831460674157</v>
      </c>
      <c r="O291" s="1">
        <f>M291-I291</f>
        <v>0</v>
      </c>
      <c r="P291" s="1">
        <v>343</v>
      </c>
      <c r="Q291" s="1"/>
      <c r="R291" s="1"/>
      <c r="S291" s="1"/>
      <c r="T291" s="1"/>
      <c r="U291" s="1"/>
      <c r="V291" s="1"/>
      <c r="W291" s="1"/>
      <c r="X291" s="5"/>
    </row>
    <row r="292" spans="1:24" x14ac:dyDescent="0.3">
      <c r="A292" s="53"/>
      <c r="B292" s="46"/>
      <c r="C292" s="47"/>
      <c r="D292" s="20" t="s">
        <v>2</v>
      </c>
      <c r="E292" s="16">
        <v>200</v>
      </c>
      <c r="F292" s="15">
        <v>1</v>
      </c>
      <c r="G292" s="30">
        <v>177</v>
      </c>
      <c r="H292" s="38">
        <v>-24.5</v>
      </c>
      <c r="I292" s="5">
        <v>590</v>
      </c>
      <c r="J292" s="2"/>
      <c r="K292" s="43"/>
      <c r="L292" s="38"/>
      <c r="M292" s="5"/>
      <c r="N292" s="2">
        <f>(343/E292)/2</f>
        <v>0.85750000000000004</v>
      </c>
      <c r="O292" s="1">
        <f>M292-I292</f>
        <v>-590</v>
      </c>
      <c r="P292" s="1">
        <v>343</v>
      </c>
      <c r="Q292" s="1"/>
      <c r="R292" s="1">
        <f>F292/H292</f>
        <v>-4.0816326530612242E-2</v>
      </c>
      <c r="S292" s="1">
        <f t="shared" ref="S292" si="257">ABS((R292-1)/(R292+1))</f>
        <v>1.0851063829787235</v>
      </c>
      <c r="T292" s="1">
        <f t="shared" ref="T292:T323" si="258">4/(R292+(1/R292)+2)</f>
        <v>-0.17745586238116792</v>
      </c>
      <c r="U292" s="1">
        <f t="shared" ref="U292" si="259">ABS(1-ABS(S292)^2)</f>
        <v>0.17745586238116817</v>
      </c>
      <c r="V292" s="1"/>
      <c r="W292" s="1"/>
      <c r="X292" s="5"/>
    </row>
    <row r="293" spans="1:24" ht="15" thickBot="1" x14ac:dyDescent="0.35">
      <c r="A293" s="53"/>
      <c r="B293" s="46"/>
      <c r="C293" s="47"/>
      <c r="D293" s="21" t="s">
        <v>3</v>
      </c>
      <c r="E293" s="18">
        <v>224</v>
      </c>
      <c r="F293" s="15"/>
      <c r="G293" s="30"/>
      <c r="H293" s="38"/>
      <c r="I293" s="5"/>
      <c r="J293" s="2"/>
      <c r="K293" s="43"/>
      <c r="L293" s="38"/>
      <c r="M293" s="5"/>
      <c r="N293" s="2">
        <f>(343/E293)/2</f>
        <v>0.765625</v>
      </c>
      <c r="O293" s="1">
        <f>M293-I293</f>
        <v>0</v>
      </c>
      <c r="P293" s="1">
        <v>343</v>
      </c>
      <c r="Q293" s="1"/>
      <c r="R293" s="1"/>
      <c r="S293" s="1"/>
      <c r="T293" s="1"/>
      <c r="U293" s="1"/>
      <c r="V293" s="1"/>
      <c r="W293" s="1"/>
      <c r="X293" s="5"/>
    </row>
    <row r="294" spans="1:24" x14ac:dyDescent="0.3">
      <c r="A294" s="53"/>
      <c r="B294" s="46" t="s">
        <v>2</v>
      </c>
      <c r="C294" s="47">
        <v>250</v>
      </c>
      <c r="D294" s="19" t="s">
        <v>1</v>
      </c>
      <c r="E294" s="14">
        <v>224</v>
      </c>
      <c r="F294" s="15" t="s">
        <v>38</v>
      </c>
      <c r="G294" s="30"/>
      <c r="H294" s="38"/>
      <c r="I294" s="5"/>
      <c r="J294" s="2"/>
      <c r="K294" s="43"/>
      <c r="L294" s="38"/>
      <c r="M294" s="5"/>
      <c r="N294" s="2">
        <f>(343/E294)/2</f>
        <v>0.765625</v>
      </c>
      <c r="O294" s="1">
        <f>M294-I294</f>
        <v>0</v>
      </c>
      <c r="P294" s="1">
        <v>343</v>
      </c>
      <c r="Q294" s="1"/>
      <c r="R294" s="1"/>
      <c r="S294" s="1"/>
      <c r="T294" s="1"/>
      <c r="U294" s="1"/>
      <c r="V294" s="1"/>
      <c r="W294" s="1"/>
      <c r="X294" s="5"/>
    </row>
    <row r="295" spans="1:24" x14ac:dyDescent="0.3">
      <c r="A295" s="53"/>
      <c r="B295" s="46"/>
      <c r="C295" s="47"/>
      <c r="D295" s="20" t="s">
        <v>2</v>
      </c>
      <c r="E295" s="16">
        <v>250</v>
      </c>
      <c r="F295" s="15">
        <v>-5</v>
      </c>
      <c r="G295" s="30">
        <v>178</v>
      </c>
      <c r="H295" s="38">
        <v>-31</v>
      </c>
      <c r="I295" s="5">
        <v>504</v>
      </c>
      <c r="J295" s="2">
        <v>1</v>
      </c>
      <c r="K295" s="43">
        <v>835</v>
      </c>
      <c r="L295" s="38"/>
      <c r="M295" s="5"/>
      <c r="N295" s="2">
        <f>(343/E295)/2</f>
        <v>0.68600000000000005</v>
      </c>
      <c r="O295" s="1">
        <f>M295-I295</f>
        <v>-504</v>
      </c>
      <c r="P295" s="1">
        <v>343</v>
      </c>
      <c r="Q295" s="1"/>
      <c r="R295" s="1">
        <f>J295/H295</f>
        <v>-3.2258064516129031E-2</v>
      </c>
      <c r="S295" s="1">
        <f t="shared" ref="S295:S331" si="260">ABS((R295-1)/(R295+1))</f>
        <v>1.0666666666666667</v>
      </c>
      <c r="T295" s="1">
        <f t="shared" ref="T295:T326" si="261">4/(R295+(1/R295)+2)</f>
        <v>-0.13777777777777778</v>
      </c>
      <c r="U295" s="1">
        <f t="shared" ref="U295" si="262">ABS(1-ABS(S295)^2)</f>
        <v>0.13777777777777778</v>
      </c>
      <c r="V295" s="1"/>
      <c r="W295" s="1"/>
      <c r="X295" s="5"/>
    </row>
    <row r="296" spans="1:24" ht="15" thickBot="1" x14ac:dyDescent="0.35">
      <c r="A296" s="53"/>
      <c r="B296" s="46"/>
      <c r="C296" s="47"/>
      <c r="D296" s="21" t="s">
        <v>3</v>
      </c>
      <c r="E296" s="18">
        <v>282</v>
      </c>
      <c r="F296" s="15"/>
      <c r="G296" s="30"/>
      <c r="H296" s="38"/>
      <c r="I296" s="5"/>
      <c r="J296" s="2"/>
      <c r="K296" s="43"/>
      <c r="L296" s="38"/>
      <c r="M296" s="5"/>
      <c r="N296" s="2">
        <f>(343/E296)/2</f>
        <v>0.60815602836879434</v>
      </c>
      <c r="O296" s="1">
        <f>M296-I296</f>
        <v>0</v>
      </c>
      <c r="P296" s="1">
        <v>343</v>
      </c>
      <c r="Q296" s="1"/>
      <c r="R296" s="1"/>
      <c r="S296" s="1"/>
      <c r="T296" s="1"/>
      <c r="U296" s="1"/>
      <c r="V296" s="1"/>
      <c r="W296" s="1"/>
      <c r="X296" s="5"/>
    </row>
    <row r="297" spans="1:24" x14ac:dyDescent="0.3">
      <c r="A297" s="53"/>
      <c r="B297" s="46" t="s">
        <v>3</v>
      </c>
      <c r="C297" s="47">
        <v>355</v>
      </c>
      <c r="D297" s="19" t="s">
        <v>1</v>
      </c>
      <c r="E297" s="14">
        <v>282</v>
      </c>
      <c r="F297" s="15" t="s">
        <v>35</v>
      </c>
      <c r="G297" s="30"/>
      <c r="H297" s="38"/>
      <c r="I297" s="5"/>
      <c r="J297" s="2"/>
      <c r="K297" s="43"/>
      <c r="L297" s="38"/>
      <c r="M297" s="5"/>
      <c r="N297" s="2">
        <f>(343/E297)/2</f>
        <v>0.60815602836879434</v>
      </c>
      <c r="O297" s="1">
        <f>M297-I297</f>
        <v>0</v>
      </c>
      <c r="P297" s="1">
        <v>343</v>
      </c>
      <c r="Q297" s="1"/>
      <c r="R297" s="1"/>
      <c r="S297" s="1"/>
      <c r="T297" s="1"/>
      <c r="U297" s="1"/>
      <c r="V297" s="1"/>
      <c r="W297" s="1"/>
      <c r="X297" s="5"/>
    </row>
    <row r="298" spans="1:24" x14ac:dyDescent="0.3">
      <c r="A298" s="53"/>
      <c r="B298" s="46"/>
      <c r="C298" s="47"/>
      <c r="D298" s="20" t="s">
        <v>2</v>
      </c>
      <c r="E298" s="16">
        <v>315</v>
      </c>
      <c r="F298" s="15">
        <v>1</v>
      </c>
      <c r="G298" s="30">
        <v>177</v>
      </c>
      <c r="H298" s="38">
        <v>-27.5</v>
      </c>
      <c r="I298" s="5">
        <v>427</v>
      </c>
      <c r="J298" s="2">
        <v>1.5</v>
      </c>
      <c r="K298" s="43">
        <v>704</v>
      </c>
      <c r="L298" s="38"/>
      <c r="M298" s="5"/>
      <c r="N298" s="2">
        <f>(343/E298)/2</f>
        <v>0.5444444444444444</v>
      </c>
      <c r="O298" s="1">
        <f>M298-I298</f>
        <v>-427</v>
      </c>
      <c r="P298" s="1">
        <v>343</v>
      </c>
      <c r="Q298" s="1"/>
      <c r="R298" s="1">
        <f>J298/H298</f>
        <v>-5.4545454545454543E-2</v>
      </c>
      <c r="S298" s="1">
        <f t="shared" ref="S298:S334" si="263">ABS((R298-1)/(R298+1))</f>
        <v>1.1153846153846154</v>
      </c>
      <c r="T298" s="1">
        <f t="shared" ref="T298:T329" si="264">4/(R298+(1/R298)+2)</f>
        <v>-0.24408284023668636</v>
      </c>
      <c r="U298" s="1">
        <f t="shared" ref="U298" si="265">ABS(1-ABS(S298)^2)</f>
        <v>0.24408284023668636</v>
      </c>
      <c r="V298" s="1"/>
      <c r="W298" s="1"/>
      <c r="X298" s="5"/>
    </row>
    <row r="299" spans="1:24" ht="15" thickBot="1" x14ac:dyDescent="0.35">
      <c r="A299" s="53"/>
      <c r="B299" s="48"/>
      <c r="C299" s="49"/>
      <c r="D299" s="21" t="s">
        <v>3</v>
      </c>
      <c r="E299" s="18">
        <v>355</v>
      </c>
      <c r="F299" s="15"/>
      <c r="G299" s="30"/>
      <c r="H299" s="38"/>
      <c r="I299" s="5"/>
      <c r="J299" s="2"/>
      <c r="K299" s="43"/>
      <c r="L299" s="38"/>
      <c r="M299" s="5"/>
      <c r="N299" s="2">
        <f>(343/E299)/2</f>
        <v>0.4830985915492958</v>
      </c>
      <c r="O299" s="1">
        <f>M299-I299</f>
        <v>0</v>
      </c>
      <c r="P299" s="1">
        <v>343</v>
      </c>
      <c r="Q299" s="1"/>
      <c r="R299" s="1"/>
      <c r="S299" s="1"/>
      <c r="T299" s="1"/>
      <c r="U299" s="1"/>
      <c r="V299" s="1"/>
      <c r="W299" s="1"/>
      <c r="X299" s="5"/>
    </row>
    <row r="300" spans="1:24" x14ac:dyDescent="0.3">
      <c r="A300" s="53"/>
      <c r="B300" s="50" t="s">
        <v>1</v>
      </c>
      <c r="C300" s="51">
        <v>355</v>
      </c>
      <c r="D300" s="19" t="s">
        <v>1</v>
      </c>
      <c r="E300" s="14">
        <v>355</v>
      </c>
      <c r="F300" s="15" t="s">
        <v>34</v>
      </c>
      <c r="G300" s="30"/>
      <c r="H300" s="38"/>
      <c r="I300" s="5"/>
      <c r="J300" s="2"/>
      <c r="K300" s="43"/>
      <c r="L300" s="38"/>
      <c r="M300" s="5"/>
      <c r="N300" s="2">
        <f>(343/E300)/2</f>
        <v>0.4830985915492958</v>
      </c>
      <c r="O300" s="1">
        <f>M300-I300</f>
        <v>0</v>
      </c>
      <c r="P300" s="1">
        <v>343</v>
      </c>
      <c r="Q300" s="1"/>
      <c r="R300" s="1"/>
      <c r="S300" s="1"/>
      <c r="T300" s="1"/>
      <c r="U300" s="1"/>
      <c r="V300" s="1"/>
      <c r="W300" s="1"/>
      <c r="X300" s="5"/>
    </row>
    <row r="301" spans="1:24" x14ac:dyDescent="0.3">
      <c r="A301" s="53"/>
      <c r="B301" s="46"/>
      <c r="C301" s="47"/>
      <c r="D301" s="20" t="s">
        <v>2</v>
      </c>
      <c r="E301" s="16">
        <v>400</v>
      </c>
      <c r="F301" s="15">
        <v>1</v>
      </c>
      <c r="G301" s="30">
        <v>178</v>
      </c>
      <c r="H301" s="38">
        <v>-26</v>
      </c>
      <c r="I301" s="5">
        <v>369</v>
      </c>
      <c r="J301" s="2">
        <v>1</v>
      </c>
      <c r="K301" s="43">
        <v>583</v>
      </c>
      <c r="L301" s="38">
        <v>-21</v>
      </c>
      <c r="M301" s="5">
        <v>805</v>
      </c>
      <c r="N301" s="2">
        <f>(343/E301)/2</f>
        <v>0.42875000000000002</v>
      </c>
      <c r="O301" s="1">
        <f>M301-I301</f>
        <v>436</v>
      </c>
      <c r="P301" s="1">
        <v>343</v>
      </c>
      <c r="Q301" s="1"/>
      <c r="R301" s="1">
        <f>J301/H301</f>
        <v>-3.8461538461538464E-2</v>
      </c>
      <c r="S301" s="1">
        <f t="shared" ref="S301:S337" si="266">ABS((R301-1)/(R301+1))</f>
        <v>1.08</v>
      </c>
      <c r="T301" s="1">
        <f t="shared" ref="T301:T332" si="267">4/(R301+(1/R301)+2)</f>
        <v>-0.16639999999999999</v>
      </c>
      <c r="U301" s="1">
        <f t="shared" ref="U301" si="268">ABS(1-ABS(S301)^2)</f>
        <v>0.1664000000000001</v>
      </c>
      <c r="V301" s="1"/>
      <c r="W301" s="1"/>
      <c r="X301" s="5"/>
    </row>
    <row r="302" spans="1:24" ht="15" thickBot="1" x14ac:dyDescent="0.35">
      <c r="A302" s="53"/>
      <c r="B302" s="46"/>
      <c r="C302" s="47"/>
      <c r="D302" s="21" t="s">
        <v>3</v>
      </c>
      <c r="E302" s="18">
        <v>447</v>
      </c>
      <c r="F302" s="15"/>
      <c r="G302" s="30"/>
      <c r="H302" s="38"/>
      <c r="I302" s="5"/>
      <c r="J302" s="2"/>
      <c r="K302" s="43"/>
      <c r="L302" s="38"/>
      <c r="M302" s="5"/>
      <c r="N302" s="2">
        <f>(343/E302)/2</f>
        <v>0.38366890380313201</v>
      </c>
      <c r="O302" s="1">
        <f>M302-I302</f>
        <v>0</v>
      </c>
      <c r="P302" s="1">
        <v>343</v>
      </c>
      <c r="Q302" s="1"/>
      <c r="R302" s="1"/>
      <c r="S302" s="1"/>
      <c r="T302" s="1"/>
      <c r="U302" s="1"/>
      <c r="V302" s="1"/>
      <c r="W302" s="1"/>
      <c r="X302" s="5"/>
    </row>
    <row r="303" spans="1:24" x14ac:dyDescent="0.3">
      <c r="A303" s="53"/>
      <c r="B303" s="46" t="s">
        <v>2</v>
      </c>
      <c r="C303" s="47">
        <v>500</v>
      </c>
      <c r="D303" s="19" t="s">
        <v>1</v>
      </c>
      <c r="E303" s="14">
        <v>447</v>
      </c>
      <c r="F303" s="15" t="s">
        <v>35</v>
      </c>
      <c r="G303" s="30"/>
      <c r="H303" s="38"/>
      <c r="I303" s="5"/>
      <c r="J303" s="2"/>
      <c r="K303" s="43"/>
      <c r="L303" s="38"/>
      <c r="M303" s="5"/>
      <c r="N303" s="2">
        <f>(343/E303)/2</f>
        <v>0.38366890380313201</v>
      </c>
      <c r="O303" s="1">
        <f>M303-I303</f>
        <v>0</v>
      </c>
      <c r="P303" s="1">
        <v>343</v>
      </c>
      <c r="Q303" s="1"/>
      <c r="R303" s="1"/>
      <c r="S303" s="1"/>
      <c r="T303" s="1"/>
      <c r="U303" s="1"/>
      <c r="V303" s="1"/>
      <c r="W303" s="1"/>
      <c r="X303" s="5"/>
    </row>
    <row r="304" spans="1:24" x14ac:dyDescent="0.3">
      <c r="A304" s="53"/>
      <c r="B304" s="46"/>
      <c r="C304" s="47"/>
      <c r="D304" s="20" t="s">
        <v>2</v>
      </c>
      <c r="E304" s="16">
        <v>500</v>
      </c>
      <c r="F304" s="15">
        <v>-5</v>
      </c>
      <c r="G304" s="30">
        <v>178</v>
      </c>
      <c r="H304" s="38">
        <v>-30.5</v>
      </c>
      <c r="I304" s="5">
        <v>327</v>
      </c>
      <c r="J304" s="2">
        <v>-4.5</v>
      </c>
      <c r="K304" s="43">
        <v>503</v>
      </c>
      <c r="L304" s="38">
        <v>-27</v>
      </c>
      <c r="M304" s="5">
        <v>673</v>
      </c>
      <c r="N304" s="2">
        <f>(343/E304)/2</f>
        <v>0.34300000000000003</v>
      </c>
      <c r="O304" s="1">
        <f>M304-I304</f>
        <v>346</v>
      </c>
      <c r="P304" s="1">
        <v>343</v>
      </c>
      <c r="Q304" s="1"/>
      <c r="R304" s="1">
        <f>J304/H304</f>
        <v>0.14754098360655737</v>
      </c>
      <c r="S304" s="1">
        <f t="shared" ref="S304:S340" si="269">ABS((R304-1)/(R304+1))</f>
        <v>0.74285714285714299</v>
      </c>
      <c r="T304" s="1">
        <f t="shared" ref="T304:T335" si="270">4/(R304+(1/R304)+2)</f>
        <v>0.44816326530612244</v>
      </c>
      <c r="U304" s="1">
        <f t="shared" ref="U304" si="271">ABS(1-ABS(S304)^2)</f>
        <v>0.44816326530612227</v>
      </c>
      <c r="V304" s="1"/>
      <c r="W304" s="1"/>
      <c r="X304" s="5"/>
    </row>
    <row r="305" spans="1:24" ht="15" thickBot="1" x14ac:dyDescent="0.35">
      <c r="A305" s="53"/>
      <c r="B305" s="46"/>
      <c r="C305" s="47"/>
      <c r="D305" s="21" t="s">
        <v>3</v>
      </c>
      <c r="E305" s="18">
        <v>562</v>
      </c>
      <c r="F305" s="15"/>
      <c r="G305" s="30"/>
      <c r="H305" s="38"/>
      <c r="I305" s="5"/>
      <c r="J305" s="2"/>
      <c r="K305" s="43"/>
      <c r="L305" s="38"/>
      <c r="M305" s="5"/>
      <c r="N305" s="2">
        <f>(343/E305)/2</f>
        <v>0.30516014234875444</v>
      </c>
      <c r="O305" s="1">
        <f>M305-I305</f>
        <v>0</v>
      </c>
      <c r="P305" s="1">
        <v>343</v>
      </c>
      <c r="Q305" s="1"/>
      <c r="R305" s="1"/>
      <c r="S305" s="1"/>
      <c r="T305" s="1"/>
      <c r="U305" s="1"/>
      <c r="V305" s="1"/>
      <c r="W305" s="1"/>
      <c r="X305" s="5"/>
    </row>
    <row r="306" spans="1:24" x14ac:dyDescent="0.3">
      <c r="A306" s="53"/>
      <c r="B306" s="46" t="s">
        <v>3</v>
      </c>
      <c r="C306" s="47">
        <v>710</v>
      </c>
      <c r="D306" s="19" t="s">
        <v>1</v>
      </c>
      <c r="E306" s="14">
        <v>562</v>
      </c>
      <c r="F306" s="15" t="s">
        <v>35</v>
      </c>
      <c r="G306" s="30"/>
      <c r="H306" s="38"/>
      <c r="I306" s="5"/>
      <c r="J306" s="2"/>
      <c r="K306" s="43"/>
      <c r="L306" s="38"/>
      <c r="M306" s="5"/>
      <c r="N306" s="2">
        <f>(343/E306)/2</f>
        <v>0.30516014234875444</v>
      </c>
      <c r="O306" s="1">
        <f>M306-I306</f>
        <v>0</v>
      </c>
      <c r="P306" s="1">
        <v>343</v>
      </c>
      <c r="Q306" s="1"/>
      <c r="R306" s="1"/>
      <c r="S306" s="1"/>
      <c r="T306" s="1"/>
      <c r="U306" s="1"/>
      <c r="V306" s="1"/>
      <c r="W306" s="1"/>
      <c r="X306" s="5"/>
    </row>
    <row r="307" spans="1:24" x14ac:dyDescent="0.3">
      <c r="A307" s="53"/>
      <c r="B307" s="46"/>
      <c r="C307" s="47"/>
      <c r="D307" s="20" t="s">
        <v>2</v>
      </c>
      <c r="E307" s="16">
        <v>630</v>
      </c>
      <c r="F307" s="15">
        <v>-5</v>
      </c>
      <c r="G307" s="30">
        <v>180</v>
      </c>
      <c r="H307" s="38">
        <v>-26</v>
      </c>
      <c r="I307" s="5">
        <v>289</v>
      </c>
      <c r="J307" s="2">
        <v>-4.5</v>
      </c>
      <c r="K307" s="43">
        <v>426</v>
      </c>
      <c r="L307" s="38">
        <v>-24</v>
      </c>
      <c r="M307" s="5">
        <v>565</v>
      </c>
      <c r="N307" s="2">
        <f>(343/E307)/2</f>
        <v>0.2722222222222222</v>
      </c>
      <c r="O307" s="1">
        <f>M307-I307</f>
        <v>276</v>
      </c>
      <c r="P307" s="1">
        <v>343</v>
      </c>
      <c r="Q307" s="1"/>
      <c r="R307" s="1">
        <f>J307/H307</f>
        <v>0.17307692307692307</v>
      </c>
      <c r="S307" s="1">
        <f t="shared" ref="S307:S343" si="272">ABS((R307-1)/(R307+1))</f>
        <v>0.70491803278688514</v>
      </c>
      <c r="T307" s="1">
        <f t="shared" ref="T307:T338" si="273">4/(R307+(1/R307)+2)</f>
        <v>0.50309056705186772</v>
      </c>
      <c r="U307" s="1">
        <f t="shared" ref="U307" si="274">ABS(1-ABS(S307)^2)</f>
        <v>0.50309056705186794</v>
      </c>
      <c r="V307" s="1"/>
      <c r="W307" s="1"/>
      <c r="X307" s="5"/>
    </row>
    <row r="308" spans="1:24" ht="15" thickBot="1" x14ac:dyDescent="0.35">
      <c r="A308" s="53"/>
      <c r="B308" s="48"/>
      <c r="C308" s="49"/>
      <c r="D308" s="21" t="s">
        <v>3</v>
      </c>
      <c r="E308" s="18">
        <v>708</v>
      </c>
      <c r="F308" s="15"/>
      <c r="G308" s="30"/>
      <c r="H308" s="38"/>
      <c r="I308" s="5"/>
      <c r="J308" s="2"/>
      <c r="K308" s="43"/>
      <c r="L308" s="38"/>
      <c r="M308" s="5"/>
      <c r="N308" s="2">
        <f>(343/E308)/2</f>
        <v>0.2422316384180791</v>
      </c>
      <c r="O308" s="1">
        <f>M308-I308</f>
        <v>0</v>
      </c>
      <c r="P308" s="1">
        <v>343</v>
      </c>
      <c r="Q308" s="1"/>
      <c r="R308" s="1"/>
      <c r="S308" s="1"/>
      <c r="T308" s="1"/>
      <c r="U308" s="1"/>
      <c r="V308" s="1"/>
      <c r="W308" s="1"/>
      <c r="X308" s="5"/>
    </row>
    <row r="309" spans="1:24" x14ac:dyDescent="0.3">
      <c r="A309" s="53"/>
      <c r="B309" s="50" t="s">
        <v>1</v>
      </c>
      <c r="C309" s="51">
        <v>710</v>
      </c>
      <c r="D309" s="19" t="s">
        <v>1</v>
      </c>
      <c r="E309" s="14">
        <v>708</v>
      </c>
      <c r="F309" s="15" t="s">
        <v>35</v>
      </c>
      <c r="G309" s="30"/>
      <c r="H309" s="38"/>
      <c r="I309" s="5"/>
      <c r="J309" s="2"/>
      <c r="K309" s="43"/>
      <c r="L309" s="38"/>
      <c r="M309" s="5"/>
      <c r="N309" s="2">
        <f>(343/E309)/2</f>
        <v>0.2422316384180791</v>
      </c>
      <c r="O309" s="1">
        <f>M309-I309</f>
        <v>0</v>
      </c>
      <c r="P309" s="1">
        <v>343</v>
      </c>
      <c r="Q309" s="1"/>
      <c r="R309" s="1"/>
      <c r="S309" s="1"/>
      <c r="T309" s="1"/>
      <c r="U309" s="1"/>
      <c r="V309" s="1"/>
      <c r="W309" s="1"/>
      <c r="X309" s="5"/>
    </row>
    <row r="310" spans="1:24" x14ac:dyDescent="0.3">
      <c r="A310" s="53"/>
      <c r="B310" s="46"/>
      <c r="C310" s="47"/>
      <c r="D310" s="20" t="s">
        <v>2</v>
      </c>
      <c r="E310" s="16">
        <v>800</v>
      </c>
      <c r="F310" s="15">
        <v>-5</v>
      </c>
      <c r="G310" s="30">
        <v>180</v>
      </c>
      <c r="H310" s="38">
        <v>-22.5</v>
      </c>
      <c r="I310" s="5">
        <v>262</v>
      </c>
      <c r="J310" s="2">
        <v>-4</v>
      </c>
      <c r="K310" s="43">
        <v>375</v>
      </c>
      <c r="L310" s="38">
        <v>-21.5</v>
      </c>
      <c r="M310" s="5">
        <v>477</v>
      </c>
      <c r="N310" s="2">
        <f>(343/E310)/2</f>
        <v>0.21437500000000001</v>
      </c>
      <c r="O310" s="1">
        <f>M310-I310</f>
        <v>215</v>
      </c>
      <c r="P310" s="1">
        <v>343</v>
      </c>
      <c r="Q310" s="1"/>
      <c r="R310" s="1">
        <f>J310/H310</f>
        <v>0.17777777777777778</v>
      </c>
      <c r="S310" s="1">
        <f t="shared" ref="S310:S346" si="275">ABS((R310-1)/(R310+1))</f>
        <v>0.69811320754716977</v>
      </c>
      <c r="T310" s="1">
        <f t="shared" ref="T310:T341" si="276">4/(R310+(1/R310)+2)</f>
        <v>0.51263794944820218</v>
      </c>
      <c r="U310" s="1">
        <f t="shared" ref="U310" si="277">ABS(1-ABS(S310)^2)</f>
        <v>0.51263794944820229</v>
      </c>
      <c r="V310" s="1"/>
      <c r="W310" s="1"/>
      <c r="X310" s="5"/>
    </row>
    <row r="311" spans="1:24" ht="15" thickBot="1" x14ac:dyDescent="0.35">
      <c r="A311" s="53"/>
      <c r="B311" s="46"/>
      <c r="C311" s="47"/>
      <c r="D311" s="21" t="s">
        <v>3</v>
      </c>
      <c r="E311" s="18">
        <v>891</v>
      </c>
      <c r="F311" s="15"/>
      <c r="G311" s="30"/>
      <c r="H311" s="38"/>
      <c r="I311" s="5"/>
      <c r="J311" s="2"/>
      <c r="K311" s="43"/>
      <c r="L311" s="38"/>
      <c r="M311" s="5"/>
      <c r="N311" s="2">
        <f>(343/E311)/2</f>
        <v>0.19248035914702583</v>
      </c>
      <c r="O311" s="1">
        <f>M311-I311</f>
        <v>0</v>
      </c>
      <c r="P311" s="1">
        <v>343</v>
      </c>
      <c r="Q311" s="1"/>
      <c r="R311" s="1"/>
      <c r="S311" s="1"/>
      <c r="T311" s="1"/>
      <c r="U311" s="1"/>
      <c r="V311" s="1"/>
      <c r="W311" s="1"/>
      <c r="X311" s="5"/>
    </row>
    <row r="312" spans="1:24" x14ac:dyDescent="0.3">
      <c r="A312" s="53"/>
      <c r="B312" s="46" t="s">
        <v>2</v>
      </c>
      <c r="C312" s="47">
        <v>1000</v>
      </c>
      <c r="D312" s="19" t="s">
        <v>1</v>
      </c>
      <c r="E312" s="14">
        <v>891</v>
      </c>
      <c r="F312" s="15" t="s">
        <v>35</v>
      </c>
      <c r="G312" s="30"/>
      <c r="H312" s="38"/>
      <c r="I312" s="5"/>
      <c r="J312" s="2"/>
      <c r="K312" s="43"/>
      <c r="L312" s="38"/>
      <c r="M312" s="5"/>
      <c r="N312" s="2">
        <f>(343/E312)/2</f>
        <v>0.19248035914702583</v>
      </c>
      <c r="O312" s="1">
        <f>M312-I312</f>
        <v>0</v>
      </c>
      <c r="P312" s="1">
        <v>343</v>
      </c>
      <c r="Q312" s="1"/>
      <c r="R312" s="1"/>
      <c r="S312" s="1"/>
      <c r="T312" s="1"/>
      <c r="U312" s="1"/>
      <c r="V312" s="1"/>
      <c r="W312" s="1"/>
      <c r="X312" s="5"/>
    </row>
    <row r="313" spans="1:24" x14ac:dyDescent="0.3">
      <c r="A313" s="53"/>
      <c r="B313" s="46"/>
      <c r="C313" s="47"/>
      <c r="D313" s="20" t="s">
        <v>2</v>
      </c>
      <c r="E313" s="16">
        <v>1000</v>
      </c>
      <c r="F313" s="15">
        <v>1</v>
      </c>
      <c r="G313" s="30">
        <v>177</v>
      </c>
      <c r="H313" s="38">
        <v>-14</v>
      </c>
      <c r="I313" s="5">
        <v>241</v>
      </c>
      <c r="J313" s="2">
        <v>2</v>
      </c>
      <c r="K313" s="43">
        <v>331</v>
      </c>
      <c r="L313" s="38">
        <v>-14</v>
      </c>
      <c r="M313" s="5">
        <v>414</v>
      </c>
      <c r="N313" s="2">
        <f>(343/E313)/2</f>
        <v>0.17150000000000001</v>
      </c>
      <c r="O313" s="1">
        <f>M313-I313</f>
        <v>173</v>
      </c>
      <c r="P313" s="1">
        <v>343</v>
      </c>
      <c r="Q313" s="1"/>
      <c r="R313" s="1">
        <f>J313/H313</f>
        <v>-0.14285714285714285</v>
      </c>
      <c r="S313" s="1">
        <f t="shared" ref="S313:S349" si="278">ABS((R313-1)/(R313+1))</f>
        <v>1.3333333333333333</v>
      </c>
      <c r="T313" s="1">
        <f t="shared" ref="T313:T344" si="279">4/(R313+(1/R313)+2)</f>
        <v>-0.77777777777777768</v>
      </c>
      <c r="U313" s="1">
        <f t="shared" ref="U313" si="280">ABS(1-ABS(S313)^2)</f>
        <v>0.77777777777777768</v>
      </c>
      <c r="V313" s="1"/>
      <c r="W313" s="1"/>
      <c r="X313" s="5"/>
    </row>
    <row r="314" spans="1:24" ht="15" thickBot="1" x14ac:dyDescent="0.35">
      <c r="A314" s="53"/>
      <c r="B314" s="46"/>
      <c r="C314" s="47"/>
      <c r="D314" s="21" t="s">
        <v>3</v>
      </c>
      <c r="E314" s="18">
        <v>1122</v>
      </c>
      <c r="F314" s="15"/>
      <c r="G314" s="30"/>
      <c r="H314" s="38"/>
      <c r="I314" s="5"/>
      <c r="J314" s="2"/>
      <c r="K314" s="43"/>
      <c r="L314" s="38"/>
      <c r="M314" s="5"/>
      <c r="N314" s="2">
        <f>(343/E314)/2</f>
        <v>0.15285204991087345</v>
      </c>
      <c r="O314" s="1">
        <f>M314-I314</f>
        <v>0</v>
      </c>
      <c r="P314" s="1">
        <v>343</v>
      </c>
      <c r="Q314" s="1"/>
      <c r="R314" s="1"/>
      <c r="S314" s="1"/>
      <c r="T314" s="1"/>
      <c r="U314" s="1"/>
      <c r="V314" s="1"/>
      <c r="W314" s="1"/>
      <c r="X314" s="5"/>
    </row>
    <row r="315" spans="1:24" x14ac:dyDescent="0.3">
      <c r="A315" s="53"/>
      <c r="B315" s="46" t="s">
        <v>3</v>
      </c>
      <c r="C315" s="47">
        <v>1420</v>
      </c>
      <c r="D315" s="13" t="s">
        <v>1</v>
      </c>
      <c r="E315" s="14">
        <v>1122</v>
      </c>
      <c r="F315" s="15" t="s">
        <v>35</v>
      </c>
      <c r="G315" s="30"/>
      <c r="H315" s="38"/>
      <c r="I315" s="5"/>
      <c r="J315" s="2"/>
      <c r="K315" s="43"/>
      <c r="L315" s="38"/>
      <c r="M315" s="5"/>
      <c r="N315" s="2">
        <f>(343/E315)/2</f>
        <v>0.15285204991087345</v>
      </c>
      <c r="O315" s="1">
        <f>M315-I315</f>
        <v>0</v>
      </c>
      <c r="P315" s="1">
        <v>343</v>
      </c>
      <c r="Q315" s="1"/>
      <c r="R315" s="1"/>
      <c r="S315" s="1"/>
      <c r="T315" s="1"/>
      <c r="U315" s="1"/>
      <c r="V315" s="1"/>
      <c r="W315" s="1"/>
      <c r="X315" s="5"/>
    </row>
    <row r="316" spans="1:24" x14ac:dyDescent="0.3">
      <c r="A316" s="53"/>
      <c r="B316" s="46"/>
      <c r="C316" s="47"/>
      <c r="D316" s="15" t="s">
        <v>2</v>
      </c>
      <c r="E316" s="16">
        <v>1250</v>
      </c>
      <c r="F316" s="15">
        <v>-5</v>
      </c>
      <c r="G316" s="30">
        <v>177</v>
      </c>
      <c r="H316" s="38">
        <v>-15.5</v>
      </c>
      <c r="I316" s="5">
        <v>224</v>
      </c>
      <c r="J316" s="2">
        <v>-4</v>
      </c>
      <c r="K316" s="43">
        <v>293</v>
      </c>
      <c r="L316" s="38">
        <v>-15</v>
      </c>
      <c r="M316" s="5">
        <v>360</v>
      </c>
      <c r="N316" s="2">
        <f>(343/E316)/2</f>
        <v>0.13719999999999999</v>
      </c>
      <c r="O316" s="1">
        <f>M316-I316</f>
        <v>136</v>
      </c>
      <c r="P316" s="1">
        <v>343</v>
      </c>
      <c r="Q316" s="1"/>
      <c r="R316" s="1">
        <f>J316/H316</f>
        <v>0.25806451612903225</v>
      </c>
      <c r="S316" s="1">
        <f t="shared" ref="S316:S352" si="281">ABS((R316-1)/(R316+1))</f>
        <v>0.58974358974358976</v>
      </c>
      <c r="T316" s="1">
        <f t="shared" ref="T316:T347" si="282">4/(R316+(1/R316)+2)</f>
        <v>0.65220249835634458</v>
      </c>
      <c r="U316" s="1">
        <f t="shared" ref="U316" si="283">ABS(1-ABS(S316)^2)</f>
        <v>0.65220249835634447</v>
      </c>
      <c r="V316" s="1"/>
      <c r="W316" s="1"/>
      <c r="X316" s="5"/>
    </row>
    <row r="317" spans="1:24" ht="15" thickBot="1" x14ac:dyDescent="0.35">
      <c r="A317" s="54"/>
      <c r="B317" s="48"/>
      <c r="C317" s="49"/>
      <c r="D317" s="17" t="s">
        <v>3</v>
      </c>
      <c r="E317" s="18">
        <v>1413</v>
      </c>
      <c r="F317" s="15"/>
      <c r="G317" s="30"/>
      <c r="H317" s="38"/>
      <c r="I317" s="5"/>
      <c r="J317" s="2"/>
      <c r="K317" s="43"/>
      <c r="L317" s="38"/>
      <c r="M317" s="5"/>
      <c r="N317" s="2">
        <f>(343/E317)/2</f>
        <v>0.1213729653220099</v>
      </c>
      <c r="O317" s="1">
        <f>M317-I317</f>
        <v>0</v>
      </c>
      <c r="P317" s="1">
        <v>343</v>
      </c>
      <c r="Q317" s="24"/>
      <c r="R317" s="1"/>
      <c r="S317" s="1"/>
      <c r="T317" s="1"/>
      <c r="U317" s="1"/>
      <c r="V317" s="24"/>
      <c r="W317" s="24"/>
      <c r="X317" s="7"/>
    </row>
    <row r="318" spans="1:24" ht="14.4" customHeight="1" x14ac:dyDescent="0.3">
      <c r="A318" s="52" t="s">
        <v>30</v>
      </c>
      <c r="B318" s="50" t="s">
        <v>1</v>
      </c>
      <c r="C318" s="51">
        <v>11</v>
      </c>
      <c r="D318" s="13" t="s">
        <v>1</v>
      </c>
      <c r="E318" s="14">
        <v>11.2</v>
      </c>
      <c r="F318" s="15"/>
      <c r="G318" s="30"/>
      <c r="H318" s="36"/>
      <c r="I318" s="37"/>
      <c r="J318" s="12"/>
      <c r="K318" s="42"/>
      <c r="L318" s="36"/>
      <c r="M318" s="37"/>
      <c r="N318" s="12">
        <f>(343/E318)/2</f>
        <v>15.312500000000002</v>
      </c>
      <c r="O318" s="3">
        <f>M318-I318</f>
        <v>0</v>
      </c>
      <c r="P318" s="1">
        <v>343</v>
      </c>
      <c r="Q318" s="23"/>
      <c r="R318" s="1"/>
      <c r="S318" s="1"/>
      <c r="T318" s="1"/>
      <c r="U318" s="1"/>
      <c r="V318" s="23"/>
      <c r="W318" s="23"/>
      <c r="X318" s="4"/>
    </row>
    <row r="319" spans="1:24" x14ac:dyDescent="0.3">
      <c r="A319" s="53"/>
      <c r="B319" s="46"/>
      <c r="C319" s="47"/>
      <c r="D319" s="15" t="s">
        <v>2</v>
      </c>
      <c r="E319" s="16">
        <v>12.5</v>
      </c>
      <c r="F319" s="15"/>
      <c r="G319" s="30"/>
      <c r="H319" s="38"/>
      <c r="I319" s="5"/>
      <c r="J319" s="2"/>
      <c r="K319" s="43"/>
      <c r="L319" s="38"/>
      <c r="M319" s="5"/>
      <c r="N319" s="2">
        <f>(343/E319)/2</f>
        <v>13.72</v>
      </c>
      <c r="O319" s="1">
        <f>M319-I319</f>
        <v>0</v>
      </c>
      <c r="P319" s="1">
        <v>343</v>
      </c>
      <c r="Q319" s="1"/>
      <c r="R319" s="1" t="e">
        <f>J319/H319</f>
        <v>#DIV/0!</v>
      </c>
      <c r="S319" s="1" t="e">
        <f t="shared" ref="S319" si="284">ABS((R319-1)/(R319+1))</f>
        <v>#DIV/0!</v>
      </c>
      <c r="T319" s="1" t="e">
        <f t="shared" ref="T319:T350" si="285">4/(R319+(1/R319)+2)</f>
        <v>#DIV/0!</v>
      </c>
      <c r="U319" s="1" t="e">
        <f t="shared" ref="U319" si="286">ABS(1-ABS(S319)^2)</f>
        <v>#DIV/0!</v>
      </c>
      <c r="V319" s="1"/>
      <c r="W319" s="1"/>
      <c r="X319" s="5"/>
    </row>
    <row r="320" spans="1:24" ht="15" thickBot="1" x14ac:dyDescent="0.35">
      <c r="A320" s="53"/>
      <c r="B320" s="46"/>
      <c r="C320" s="47"/>
      <c r="D320" s="17" t="s">
        <v>3</v>
      </c>
      <c r="E320" s="18">
        <v>14.1</v>
      </c>
      <c r="F320" s="15"/>
      <c r="G320" s="30"/>
      <c r="H320" s="38"/>
      <c r="I320" s="5"/>
      <c r="J320" s="2"/>
      <c r="K320" s="43"/>
      <c r="L320" s="38"/>
      <c r="M320" s="5"/>
      <c r="N320" s="2">
        <f>(343/E320)/2</f>
        <v>12.163120567375886</v>
      </c>
      <c r="O320" s="1">
        <f>M320-I320</f>
        <v>0</v>
      </c>
      <c r="P320" s="1">
        <v>343</v>
      </c>
      <c r="Q320" s="1"/>
      <c r="R320" s="1"/>
      <c r="S320" s="1"/>
      <c r="T320" s="1"/>
      <c r="U320" s="1"/>
      <c r="V320" s="1"/>
      <c r="W320" s="1"/>
      <c r="X320" s="5"/>
    </row>
    <row r="321" spans="1:24" x14ac:dyDescent="0.3">
      <c r="A321" s="53"/>
      <c r="B321" s="46" t="s">
        <v>2</v>
      </c>
      <c r="C321" s="47">
        <v>16</v>
      </c>
      <c r="D321" s="13" t="s">
        <v>1</v>
      </c>
      <c r="E321" s="14">
        <v>14.1</v>
      </c>
      <c r="F321" s="15"/>
      <c r="G321" s="30"/>
      <c r="H321" s="38"/>
      <c r="I321" s="5"/>
      <c r="J321" s="2"/>
      <c r="K321" s="43"/>
      <c r="L321" s="38"/>
      <c r="M321" s="5"/>
      <c r="N321" s="2">
        <f>(343/E321)/2</f>
        <v>12.163120567375886</v>
      </c>
      <c r="O321" s="1">
        <f>M321-I321</f>
        <v>0</v>
      </c>
      <c r="P321" s="1">
        <v>343</v>
      </c>
      <c r="Q321" s="1"/>
      <c r="R321" s="1"/>
      <c r="S321" s="1"/>
      <c r="T321" s="1"/>
      <c r="U321" s="1"/>
      <c r="V321" s="1"/>
      <c r="W321" s="1"/>
      <c r="X321" s="5"/>
    </row>
    <row r="322" spans="1:24" x14ac:dyDescent="0.3">
      <c r="A322" s="53"/>
      <c r="B322" s="46"/>
      <c r="C322" s="47"/>
      <c r="D322" s="15" t="s">
        <v>2</v>
      </c>
      <c r="E322" s="16">
        <v>16</v>
      </c>
      <c r="F322" s="15"/>
      <c r="G322" s="30"/>
      <c r="H322" s="38"/>
      <c r="I322" s="5"/>
      <c r="J322" s="2"/>
      <c r="K322" s="43"/>
      <c r="L322" s="38"/>
      <c r="M322" s="5"/>
      <c r="N322" s="2">
        <f>(343/E322)/2</f>
        <v>10.71875</v>
      </c>
      <c r="O322" s="1">
        <f>M322-I322</f>
        <v>0</v>
      </c>
      <c r="P322" s="1">
        <v>343</v>
      </c>
      <c r="Q322" s="1"/>
      <c r="R322" s="1" t="e">
        <f>J322/H322</f>
        <v>#DIV/0!</v>
      </c>
      <c r="S322" s="1" t="e">
        <f t="shared" ref="S322" si="287">ABS((R322-1)/(R322+1))</f>
        <v>#DIV/0!</v>
      </c>
      <c r="T322" s="1" t="e">
        <f t="shared" ref="T322:T353" si="288">4/(R322+(1/R322)+2)</f>
        <v>#DIV/0!</v>
      </c>
      <c r="U322" s="1" t="e">
        <f t="shared" ref="U322" si="289">ABS(1-ABS(S322)^2)</f>
        <v>#DIV/0!</v>
      </c>
      <c r="V322" s="1"/>
      <c r="W322" s="1"/>
      <c r="X322" s="5"/>
    </row>
    <row r="323" spans="1:24" ht="15" thickBot="1" x14ac:dyDescent="0.35">
      <c r="A323" s="53"/>
      <c r="B323" s="46"/>
      <c r="C323" s="47"/>
      <c r="D323" s="17" t="s">
        <v>3</v>
      </c>
      <c r="E323" s="18">
        <v>17.8</v>
      </c>
      <c r="F323" s="15"/>
      <c r="G323" s="30"/>
      <c r="H323" s="38"/>
      <c r="I323" s="5"/>
      <c r="J323" s="2"/>
      <c r="K323" s="43"/>
      <c r="L323" s="38"/>
      <c r="M323" s="5"/>
      <c r="N323" s="2">
        <f>(343/E323)/2</f>
        <v>9.6348314606741567</v>
      </c>
      <c r="O323" s="1">
        <f>M323-I323</f>
        <v>0</v>
      </c>
      <c r="P323" s="1">
        <v>343</v>
      </c>
      <c r="Q323" s="1"/>
      <c r="R323" s="1"/>
      <c r="S323" s="1"/>
      <c r="T323" s="1"/>
      <c r="U323" s="1"/>
      <c r="V323" s="1"/>
      <c r="W323" s="1"/>
      <c r="X323" s="5"/>
    </row>
    <row r="324" spans="1:24" x14ac:dyDescent="0.3">
      <c r="A324" s="53"/>
      <c r="B324" s="46" t="s">
        <v>3</v>
      </c>
      <c r="C324" s="47">
        <v>22</v>
      </c>
      <c r="D324" s="13" t="s">
        <v>1</v>
      </c>
      <c r="E324" s="14">
        <v>17.8</v>
      </c>
      <c r="F324" s="15"/>
      <c r="G324" s="30"/>
      <c r="H324" s="38"/>
      <c r="I324" s="5"/>
      <c r="J324" s="2"/>
      <c r="K324" s="43"/>
      <c r="L324" s="38"/>
      <c r="M324" s="5"/>
      <c r="N324" s="2">
        <f>(343/E324)/2</f>
        <v>9.6348314606741567</v>
      </c>
      <c r="O324" s="1">
        <f>M324-I324</f>
        <v>0</v>
      </c>
      <c r="P324" s="1">
        <v>343</v>
      </c>
      <c r="Q324" s="1"/>
      <c r="R324" s="1"/>
      <c r="S324" s="1"/>
      <c r="T324" s="1"/>
      <c r="U324" s="1"/>
      <c r="V324" s="1"/>
      <c r="W324" s="1"/>
      <c r="X324" s="5"/>
    </row>
    <row r="325" spans="1:24" x14ac:dyDescent="0.3">
      <c r="A325" s="53"/>
      <c r="B325" s="46"/>
      <c r="C325" s="47"/>
      <c r="D325" s="15" t="s">
        <v>2</v>
      </c>
      <c r="E325" s="16">
        <v>20</v>
      </c>
      <c r="F325" s="15"/>
      <c r="G325" s="30"/>
      <c r="H325" s="38"/>
      <c r="I325" s="5"/>
      <c r="J325" s="2"/>
      <c r="K325" s="43"/>
      <c r="L325" s="38"/>
      <c r="M325" s="5"/>
      <c r="N325" s="2">
        <f>(343/E325)/2</f>
        <v>8.5749999999999993</v>
      </c>
      <c r="O325" s="1">
        <f>M325-I325</f>
        <v>0</v>
      </c>
      <c r="P325" s="1">
        <v>343</v>
      </c>
      <c r="Q325" s="1"/>
      <c r="R325" s="1" t="e">
        <f>J325/H325</f>
        <v>#DIV/0!</v>
      </c>
      <c r="S325" s="1" t="e">
        <f t="shared" ref="S325" si="290">ABS((R325-1)/(R325+1))</f>
        <v>#DIV/0!</v>
      </c>
      <c r="T325" s="1" t="e">
        <f t="shared" ref="T325:T356" si="291">4/(R325+(1/R325)+2)</f>
        <v>#DIV/0!</v>
      </c>
      <c r="U325" s="1" t="e">
        <f t="shared" ref="U325" si="292">ABS(1-ABS(S325)^2)</f>
        <v>#DIV/0!</v>
      </c>
      <c r="V325" s="1"/>
      <c r="W325" s="1"/>
      <c r="X325" s="5"/>
    </row>
    <row r="326" spans="1:24" ht="15" thickBot="1" x14ac:dyDescent="0.35">
      <c r="A326" s="53"/>
      <c r="B326" s="48"/>
      <c r="C326" s="49"/>
      <c r="D326" s="17" t="s">
        <v>3</v>
      </c>
      <c r="E326" s="18">
        <v>22.4</v>
      </c>
      <c r="F326" s="15"/>
      <c r="G326" s="30"/>
      <c r="H326" s="38"/>
      <c r="I326" s="5"/>
      <c r="J326" s="2"/>
      <c r="K326" s="43"/>
      <c r="L326" s="38"/>
      <c r="M326" s="5"/>
      <c r="N326" s="2">
        <f>(343/E326)/2</f>
        <v>7.6562500000000009</v>
      </c>
      <c r="O326" s="1">
        <f>M326-I326</f>
        <v>0</v>
      </c>
      <c r="P326" s="1">
        <v>343</v>
      </c>
      <c r="Q326" s="1"/>
      <c r="R326" s="1"/>
      <c r="S326" s="1"/>
      <c r="T326" s="1"/>
      <c r="U326" s="1"/>
      <c r="V326" s="1"/>
      <c r="W326" s="1"/>
      <c r="X326" s="5"/>
    </row>
    <row r="327" spans="1:24" x14ac:dyDescent="0.3">
      <c r="A327" s="53"/>
      <c r="B327" s="50" t="s">
        <v>1</v>
      </c>
      <c r="C327" s="51">
        <v>22</v>
      </c>
      <c r="D327" s="19" t="s">
        <v>1</v>
      </c>
      <c r="E327" s="14">
        <v>22.4</v>
      </c>
      <c r="F327" s="15"/>
      <c r="G327" s="30"/>
      <c r="H327" s="38"/>
      <c r="I327" s="5"/>
      <c r="J327" s="2"/>
      <c r="K327" s="43"/>
      <c r="L327" s="38"/>
      <c r="M327" s="5"/>
      <c r="N327" s="2">
        <f>(343/E327)/2</f>
        <v>7.6562500000000009</v>
      </c>
      <c r="O327" s="1">
        <f>M327-I327</f>
        <v>0</v>
      </c>
      <c r="P327" s="1">
        <v>343</v>
      </c>
      <c r="Q327" s="1"/>
      <c r="R327" s="1"/>
      <c r="S327" s="1"/>
      <c r="T327" s="1"/>
      <c r="U327" s="1"/>
      <c r="V327" s="1"/>
      <c r="W327" s="1"/>
      <c r="X327" s="5"/>
    </row>
    <row r="328" spans="1:24" x14ac:dyDescent="0.3">
      <c r="A328" s="53"/>
      <c r="B328" s="46"/>
      <c r="C328" s="47"/>
      <c r="D328" s="20" t="s">
        <v>2</v>
      </c>
      <c r="E328" s="16">
        <v>25</v>
      </c>
      <c r="F328" s="15"/>
      <c r="G328" s="30"/>
      <c r="H328" s="38"/>
      <c r="I328" s="5"/>
      <c r="J328" s="2"/>
      <c r="K328" s="43"/>
      <c r="L328" s="38"/>
      <c r="M328" s="5"/>
      <c r="N328" s="2">
        <f>(343/E328)/2</f>
        <v>6.86</v>
      </c>
      <c r="O328" s="1">
        <f>M328-I328</f>
        <v>0</v>
      </c>
      <c r="P328" s="1">
        <v>343</v>
      </c>
      <c r="Q328" s="1"/>
      <c r="R328" s="1" t="e">
        <f>J328/H328</f>
        <v>#DIV/0!</v>
      </c>
      <c r="S328" s="1" t="e">
        <f t="shared" ref="S328" si="293">ABS((R328-1)/(R328+1))</f>
        <v>#DIV/0!</v>
      </c>
      <c r="T328" s="1" t="e">
        <f t="shared" ref="T328:T359" si="294">4/(R328+(1/R328)+2)</f>
        <v>#DIV/0!</v>
      </c>
      <c r="U328" s="1" t="e">
        <f t="shared" ref="U328" si="295">ABS(1-ABS(S328)^2)</f>
        <v>#DIV/0!</v>
      </c>
      <c r="V328" s="1"/>
      <c r="W328" s="1"/>
      <c r="X328" s="5"/>
    </row>
    <row r="329" spans="1:24" ht="15" thickBot="1" x14ac:dyDescent="0.35">
      <c r="A329" s="53"/>
      <c r="B329" s="46"/>
      <c r="C329" s="47"/>
      <c r="D329" s="21" t="s">
        <v>3</v>
      </c>
      <c r="E329" s="18">
        <v>28.2</v>
      </c>
      <c r="F329" s="15"/>
      <c r="G329" s="30"/>
      <c r="H329" s="38"/>
      <c r="I329" s="5"/>
      <c r="J329" s="2"/>
      <c r="K329" s="43"/>
      <c r="L329" s="38"/>
      <c r="M329" s="5"/>
      <c r="N329" s="2">
        <f>(343/E329)/2</f>
        <v>6.081560283687943</v>
      </c>
      <c r="O329" s="1">
        <f>M329-I329</f>
        <v>0</v>
      </c>
      <c r="P329" s="1">
        <v>343</v>
      </c>
      <c r="Q329" s="1"/>
      <c r="R329" s="1"/>
      <c r="S329" s="1"/>
      <c r="T329" s="1"/>
      <c r="U329" s="1"/>
      <c r="V329" s="1"/>
      <c r="W329" s="1"/>
      <c r="X329" s="5"/>
    </row>
    <row r="330" spans="1:24" x14ac:dyDescent="0.3">
      <c r="A330" s="53"/>
      <c r="B330" s="46" t="s">
        <v>2</v>
      </c>
      <c r="C330" s="47">
        <v>31.5</v>
      </c>
      <c r="D330" s="19" t="s">
        <v>1</v>
      </c>
      <c r="E330" s="14">
        <v>28.2</v>
      </c>
      <c r="F330" s="15"/>
      <c r="G330" s="30"/>
      <c r="H330" s="38"/>
      <c r="I330" s="5"/>
      <c r="J330" s="2"/>
      <c r="K330" s="43"/>
      <c r="L330" s="38"/>
      <c r="M330" s="5"/>
      <c r="N330" s="2">
        <f>(343/E330)/2</f>
        <v>6.081560283687943</v>
      </c>
      <c r="O330" s="1">
        <f>M330-I330</f>
        <v>0</v>
      </c>
      <c r="P330" s="1">
        <v>343</v>
      </c>
      <c r="Q330" s="1"/>
      <c r="R330" s="1"/>
      <c r="S330" s="1"/>
      <c r="T330" s="1"/>
      <c r="U330" s="1"/>
      <c r="V330" s="1"/>
      <c r="W330" s="1"/>
      <c r="X330" s="5"/>
    </row>
    <row r="331" spans="1:24" x14ac:dyDescent="0.3">
      <c r="A331" s="53"/>
      <c r="B331" s="46"/>
      <c r="C331" s="47"/>
      <c r="D331" s="20" t="s">
        <v>2</v>
      </c>
      <c r="E331" s="16">
        <v>31.5</v>
      </c>
      <c r="F331" s="15"/>
      <c r="G331" s="30"/>
      <c r="H331" s="38"/>
      <c r="I331" s="5"/>
      <c r="J331" s="2"/>
      <c r="K331" s="43"/>
      <c r="L331" s="38"/>
      <c r="M331" s="5"/>
      <c r="N331" s="2">
        <f>(343/E331)/2</f>
        <v>5.4444444444444446</v>
      </c>
      <c r="O331" s="1">
        <f>M331-I331</f>
        <v>0</v>
      </c>
      <c r="P331" s="1">
        <v>343</v>
      </c>
      <c r="Q331" s="1"/>
      <c r="R331" s="1" t="e">
        <f>J331/H331</f>
        <v>#DIV/0!</v>
      </c>
      <c r="S331" s="1" t="e">
        <f t="shared" si="260"/>
        <v>#DIV/0!</v>
      </c>
      <c r="T331" s="1" t="e">
        <f t="shared" ref="T331:T362" si="296">4/(R331+(1/R331)+2)</f>
        <v>#DIV/0!</v>
      </c>
      <c r="U331" s="1" t="e">
        <f t="shared" ref="U331" si="297">ABS(1-ABS(S331)^2)</f>
        <v>#DIV/0!</v>
      </c>
      <c r="V331" s="1"/>
      <c r="W331" s="1"/>
      <c r="X331" s="5"/>
    </row>
    <row r="332" spans="1:24" ht="15" thickBot="1" x14ac:dyDescent="0.35">
      <c r="A332" s="53"/>
      <c r="B332" s="46"/>
      <c r="C332" s="47"/>
      <c r="D332" s="21" t="s">
        <v>3</v>
      </c>
      <c r="E332" s="18">
        <v>35.5</v>
      </c>
      <c r="F332" s="15"/>
      <c r="G332" s="30"/>
      <c r="H332" s="38"/>
      <c r="I332" s="5"/>
      <c r="J332" s="2"/>
      <c r="K332" s="43"/>
      <c r="L332" s="38"/>
      <c r="M332" s="5"/>
      <c r="N332" s="2">
        <f>(343/E332)/2</f>
        <v>4.830985915492958</v>
      </c>
      <c r="O332" s="1">
        <f>M332-I332</f>
        <v>0</v>
      </c>
      <c r="P332" s="1">
        <v>343</v>
      </c>
      <c r="Q332" s="1"/>
      <c r="R332" s="1"/>
      <c r="S332" s="1"/>
      <c r="T332" s="1"/>
      <c r="U332" s="1"/>
      <c r="V332" s="1"/>
      <c r="W332" s="1"/>
      <c r="X332" s="5"/>
    </row>
    <row r="333" spans="1:24" x14ac:dyDescent="0.3">
      <c r="A333" s="53"/>
      <c r="B333" s="46" t="s">
        <v>3</v>
      </c>
      <c r="C333" s="47">
        <v>44</v>
      </c>
      <c r="D333" s="19" t="s">
        <v>1</v>
      </c>
      <c r="E333" s="14">
        <v>35.5</v>
      </c>
      <c r="F333" s="15"/>
      <c r="G333" s="30"/>
      <c r="H333" s="38"/>
      <c r="I333" s="5"/>
      <c r="J333" s="2"/>
      <c r="K333" s="43"/>
      <c r="L333" s="38"/>
      <c r="M333" s="5"/>
      <c r="N333" s="2">
        <f>(343/E333)/2</f>
        <v>4.830985915492958</v>
      </c>
      <c r="O333" s="1">
        <f>M333-I333</f>
        <v>0</v>
      </c>
      <c r="P333" s="1">
        <v>343</v>
      </c>
      <c r="Q333" s="1"/>
      <c r="R333" s="1"/>
      <c r="S333" s="1"/>
      <c r="T333" s="1"/>
      <c r="U333" s="1"/>
      <c r="V333" s="1"/>
      <c r="W333" s="1"/>
      <c r="X333" s="5"/>
    </row>
    <row r="334" spans="1:24" x14ac:dyDescent="0.3">
      <c r="A334" s="53"/>
      <c r="B334" s="46"/>
      <c r="C334" s="47"/>
      <c r="D334" s="20" t="s">
        <v>2</v>
      </c>
      <c r="E334" s="16">
        <v>40</v>
      </c>
      <c r="F334" s="15"/>
      <c r="G334" s="30"/>
      <c r="H334" s="38"/>
      <c r="I334" s="5"/>
      <c r="J334" s="2"/>
      <c r="K334" s="43"/>
      <c r="L334" s="38"/>
      <c r="M334" s="5"/>
      <c r="N334" s="2">
        <f>(343/E334)/2</f>
        <v>4.2874999999999996</v>
      </c>
      <c r="O334" s="1">
        <f>M334-I334</f>
        <v>0</v>
      </c>
      <c r="P334" s="1">
        <v>343</v>
      </c>
      <c r="Q334" s="1"/>
      <c r="R334" s="1" t="e">
        <f>J334/H334</f>
        <v>#DIV/0!</v>
      </c>
      <c r="S334" s="1" t="e">
        <f t="shared" si="263"/>
        <v>#DIV/0!</v>
      </c>
      <c r="T334" s="1" t="e">
        <f t="shared" ref="T334:T365" si="298">4/(R334+(1/R334)+2)</f>
        <v>#DIV/0!</v>
      </c>
      <c r="U334" s="1" t="e">
        <f t="shared" ref="U334" si="299">ABS(1-ABS(S334)^2)</f>
        <v>#DIV/0!</v>
      </c>
      <c r="V334" s="1"/>
      <c r="W334" s="1"/>
      <c r="X334" s="5"/>
    </row>
    <row r="335" spans="1:24" ht="15" thickBot="1" x14ac:dyDescent="0.35">
      <c r="A335" s="53"/>
      <c r="B335" s="48"/>
      <c r="C335" s="49"/>
      <c r="D335" s="21" t="s">
        <v>3</v>
      </c>
      <c r="E335" s="18">
        <v>44.7</v>
      </c>
      <c r="F335" s="15"/>
      <c r="G335" s="30"/>
      <c r="H335" s="38"/>
      <c r="I335" s="5"/>
      <c r="J335" s="2"/>
      <c r="K335" s="43"/>
      <c r="L335" s="38"/>
      <c r="M335" s="5"/>
      <c r="N335" s="2">
        <f>(343/E335)/2</f>
        <v>3.8366890380313197</v>
      </c>
      <c r="O335" s="1">
        <f>M335-I335</f>
        <v>0</v>
      </c>
      <c r="P335" s="1">
        <v>343</v>
      </c>
      <c r="Q335" s="1"/>
      <c r="R335" s="1"/>
      <c r="S335" s="1"/>
      <c r="T335" s="1"/>
      <c r="U335" s="1"/>
      <c r="V335" s="1"/>
      <c r="W335" s="1"/>
      <c r="X335" s="5"/>
    </row>
    <row r="336" spans="1:24" x14ac:dyDescent="0.3">
      <c r="A336" s="53"/>
      <c r="B336" s="50" t="s">
        <v>1</v>
      </c>
      <c r="C336" s="51">
        <v>44</v>
      </c>
      <c r="D336" s="19" t="s">
        <v>1</v>
      </c>
      <c r="E336" s="14">
        <v>44.7</v>
      </c>
      <c r="F336" s="15"/>
      <c r="G336" s="30"/>
      <c r="H336" s="38"/>
      <c r="I336" s="5"/>
      <c r="J336" s="2"/>
      <c r="K336" s="43"/>
      <c r="L336" s="38"/>
      <c r="M336" s="5"/>
      <c r="N336" s="2">
        <f>(343/E336)/2</f>
        <v>3.8366890380313197</v>
      </c>
      <c r="O336" s="1">
        <f>M336-I336</f>
        <v>0</v>
      </c>
      <c r="P336" s="1">
        <v>343</v>
      </c>
      <c r="Q336" s="1"/>
      <c r="R336" s="1"/>
      <c r="S336" s="1"/>
      <c r="T336" s="1"/>
      <c r="U336" s="1"/>
      <c r="V336" s="1"/>
      <c r="W336" s="1"/>
      <c r="X336" s="5"/>
    </row>
    <row r="337" spans="1:24" x14ac:dyDescent="0.3">
      <c r="A337" s="53"/>
      <c r="B337" s="46"/>
      <c r="C337" s="47"/>
      <c r="D337" s="20" t="s">
        <v>2</v>
      </c>
      <c r="E337" s="16">
        <v>50</v>
      </c>
      <c r="F337" s="15"/>
      <c r="G337" s="30"/>
      <c r="H337" s="38"/>
      <c r="I337" s="5"/>
      <c r="J337" s="2"/>
      <c r="K337" s="43"/>
      <c r="L337" s="38"/>
      <c r="M337" s="5"/>
      <c r="N337" s="2">
        <f>(343/E337)/2</f>
        <v>3.43</v>
      </c>
      <c r="O337" s="1">
        <f>M337-I337</f>
        <v>0</v>
      </c>
      <c r="P337" s="1">
        <v>343</v>
      </c>
      <c r="Q337" s="1"/>
      <c r="R337" s="1" t="e">
        <f>J337/H337</f>
        <v>#DIV/0!</v>
      </c>
      <c r="S337" s="1" t="e">
        <f t="shared" si="266"/>
        <v>#DIV/0!</v>
      </c>
      <c r="T337" s="1" t="e">
        <f t="shared" ref="T337:T368" si="300">4/(R337+(1/R337)+2)</f>
        <v>#DIV/0!</v>
      </c>
      <c r="U337" s="1" t="e">
        <f t="shared" ref="U337" si="301">ABS(1-ABS(S337)^2)</f>
        <v>#DIV/0!</v>
      </c>
      <c r="V337" s="1"/>
      <c r="W337" s="1"/>
      <c r="X337" s="5"/>
    </row>
    <row r="338" spans="1:24" ht="15" thickBot="1" x14ac:dyDescent="0.35">
      <c r="A338" s="53"/>
      <c r="B338" s="46"/>
      <c r="C338" s="47"/>
      <c r="D338" s="21" t="s">
        <v>3</v>
      </c>
      <c r="E338" s="18">
        <v>56.2</v>
      </c>
      <c r="F338" s="15"/>
      <c r="G338" s="30"/>
      <c r="H338" s="38"/>
      <c r="I338" s="5"/>
      <c r="J338" s="2"/>
      <c r="K338" s="43"/>
      <c r="L338" s="38"/>
      <c r="M338" s="5"/>
      <c r="N338" s="2">
        <f>(343/E338)/2</f>
        <v>3.0516014234875444</v>
      </c>
      <c r="O338" s="1">
        <f>M338-I338</f>
        <v>0</v>
      </c>
      <c r="P338" s="1">
        <v>343</v>
      </c>
      <c r="Q338" s="1"/>
      <c r="R338" s="1"/>
      <c r="S338" s="1"/>
      <c r="T338" s="1"/>
      <c r="U338" s="1"/>
      <c r="V338" s="1"/>
      <c r="W338" s="1"/>
      <c r="X338" s="5"/>
    </row>
    <row r="339" spans="1:24" x14ac:dyDescent="0.3">
      <c r="A339" s="53"/>
      <c r="B339" s="46" t="s">
        <v>2</v>
      </c>
      <c r="C339" s="47">
        <v>63</v>
      </c>
      <c r="D339" s="19" t="s">
        <v>1</v>
      </c>
      <c r="E339" s="14">
        <v>56.2</v>
      </c>
      <c r="F339" s="15"/>
      <c r="G339" s="30"/>
      <c r="H339" s="38"/>
      <c r="I339" s="5"/>
      <c r="J339" s="2"/>
      <c r="K339" s="43"/>
      <c r="L339" s="38"/>
      <c r="M339" s="5"/>
      <c r="N339" s="2">
        <f>(343/E339)/2</f>
        <v>3.0516014234875444</v>
      </c>
      <c r="O339" s="1">
        <f>M339-I339</f>
        <v>0</v>
      </c>
      <c r="P339" s="1">
        <v>343</v>
      </c>
      <c r="Q339" s="1"/>
      <c r="R339" s="1"/>
      <c r="S339" s="1"/>
      <c r="T339" s="1"/>
      <c r="U339" s="1"/>
      <c r="V339" s="1"/>
      <c r="W339" s="1"/>
      <c r="X339" s="5"/>
    </row>
    <row r="340" spans="1:24" x14ac:dyDescent="0.3">
      <c r="A340" s="53"/>
      <c r="B340" s="46"/>
      <c r="C340" s="47"/>
      <c r="D340" s="20" t="s">
        <v>2</v>
      </c>
      <c r="E340" s="16">
        <v>63</v>
      </c>
      <c r="F340" s="15"/>
      <c r="G340" s="30"/>
      <c r="H340" s="38"/>
      <c r="I340" s="5"/>
      <c r="J340" s="2"/>
      <c r="K340" s="43"/>
      <c r="L340" s="38"/>
      <c r="M340" s="5"/>
      <c r="N340" s="2">
        <f>(343/E340)/2</f>
        <v>2.7222222222222223</v>
      </c>
      <c r="O340" s="1">
        <f>M340-I340</f>
        <v>0</v>
      </c>
      <c r="P340" s="1">
        <v>343</v>
      </c>
      <c r="Q340" s="1"/>
      <c r="R340" s="1" t="e">
        <f>J340/H340</f>
        <v>#DIV/0!</v>
      </c>
      <c r="S340" s="1" t="e">
        <f t="shared" si="269"/>
        <v>#DIV/0!</v>
      </c>
      <c r="T340" s="1" t="e">
        <f t="shared" ref="T340:T371" si="302">4/(R340+(1/R340)+2)</f>
        <v>#DIV/0!</v>
      </c>
      <c r="U340" s="1" t="e">
        <f t="shared" ref="U340" si="303">ABS(1-ABS(S340)^2)</f>
        <v>#DIV/0!</v>
      </c>
      <c r="V340" s="1"/>
      <c r="W340" s="1"/>
      <c r="X340" s="5"/>
    </row>
    <row r="341" spans="1:24" ht="15" thickBot="1" x14ac:dyDescent="0.35">
      <c r="A341" s="53"/>
      <c r="B341" s="46"/>
      <c r="C341" s="47"/>
      <c r="D341" s="21" t="s">
        <v>3</v>
      </c>
      <c r="E341" s="18">
        <v>70.8</v>
      </c>
      <c r="F341" s="15"/>
      <c r="G341" s="30"/>
      <c r="H341" s="38"/>
      <c r="I341" s="5"/>
      <c r="J341" s="2"/>
      <c r="K341" s="43"/>
      <c r="L341" s="38"/>
      <c r="M341" s="5"/>
      <c r="N341" s="2">
        <f>(343/E341)/2</f>
        <v>2.4223163841807911</v>
      </c>
      <c r="O341" s="1">
        <f>M341-I341</f>
        <v>0</v>
      </c>
      <c r="P341" s="1">
        <v>343</v>
      </c>
      <c r="Q341" s="1"/>
      <c r="R341" s="1"/>
      <c r="S341" s="1"/>
      <c r="T341" s="1"/>
      <c r="U341" s="1"/>
      <c r="V341" s="1"/>
      <c r="W341" s="1"/>
      <c r="X341" s="5"/>
    </row>
    <row r="342" spans="1:24" x14ac:dyDescent="0.3">
      <c r="A342" s="53"/>
      <c r="B342" s="46" t="s">
        <v>3</v>
      </c>
      <c r="C342" s="47">
        <v>88</v>
      </c>
      <c r="D342" s="19" t="s">
        <v>1</v>
      </c>
      <c r="E342" s="14">
        <v>70.8</v>
      </c>
      <c r="F342" s="15"/>
      <c r="G342" s="30"/>
      <c r="H342" s="38"/>
      <c r="I342" s="5"/>
      <c r="J342" s="2"/>
      <c r="K342" s="43"/>
      <c r="L342" s="38"/>
      <c r="M342" s="5"/>
      <c r="N342" s="2">
        <f>(343/E342)/2</f>
        <v>2.4223163841807911</v>
      </c>
      <c r="O342" s="1">
        <f>M342-I342</f>
        <v>0</v>
      </c>
      <c r="P342" s="1">
        <v>343</v>
      </c>
      <c r="Q342" s="1"/>
      <c r="R342" s="1"/>
      <c r="S342" s="1"/>
      <c r="T342" s="1"/>
      <c r="U342" s="1"/>
      <c r="V342" s="1"/>
      <c r="W342" s="1"/>
      <c r="X342" s="5"/>
    </row>
    <row r="343" spans="1:24" x14ac:dyDescent="0.3">
      <c r="A343" s="53"/>
      <c r="B343" s="46"/>
      <c r="C343" s="47"/>
      <c r="D343" s="20" t="s">
        <v>2</v>
      </c>
      <c r="E343" s="16">
        <v>80</v>
      </c>
      <c r="F343" s="15"/>
      <c r="G343" s="30"/>
      <c r="H343" s="38"/>
      <c r="I343" s="5"/>
      <c r="J343" s="2"/>
      <c r="K343" s="43"/>
      <c r="L343" s="38"/>
      <c r="M343" s="5"/>
      <c r="N343" s="2">
        <f>(343/E343)/2</f>
        <v>2.1437499999999998</v>
      </c>
      <c r="O343" s="1">
        <f>M343-I343</f>
        <v>0</v>
      </c>
      <c r="P343" s="1">
        <v>343</v>
      </c>
      <c r="Q343" s="1"/>
      <c r="R343" s="1" t="e">
        <f>J343/H343</f>
        <v>#DIV/0!</v>
      </c>
      <c r="S343" s="1" t="e">
        <f t="shared" si="272"/>
        <v>#DIV/0!</v>
      </c>
      <c r="T343" s="1" t="e">
        <f t="shared" ref="T343:T374" si="304">4/(R343+(1/R343)+2)</f>
        <v>#DIV/0!</v>
      </c>
      <c r="U343" s="1" t="e">
        <f t="shared" ref="U343" si="305">ABS(1-ABS(S343)^2)</f>
        <v>#DIV/0!</v>
      </c>
      <c r="V343" s="1"/>
      <c r="W343" s="1"/>
      <c r="X343" s="5"/>
    </row>
    <row r="344" spans="1:24" ht="15" thickBot="1" x14ac:dyDescent="0.35">
      <c r="A344" s="53"/>
      <c r="B344" s="48"/>
      <c r="C344" s="49"/>
      <c r="D344" s="21" t="s">
        <v>3</v>
      </c>
      <c r="E344" s="18">
        <v>89.1</v>
      </c>
      <c r="F344" s="15"/>
      <c r="G344" s="30"/>
      <c r="H344" s="38"/>
      <c r="I344" s="5"/>
      <c r="J344" s="2"/>
      <c r="K344" s="43"/>
      <c r="L344" s="38"/>
      <c r="M344" s="5"/>
      <c r="N344" s="2">
        <f>(343/E344)/2</f>
        <v>1.9248035914702584</v>
      </c>
      <c r="O344" s="1">
        <f>M344-I344</f>
        <v>0</v>
      </c>
      <c r="P344" s="1">
        <v>343</v>
      </c>
      <c r="Q344" s="1"/>
      <c r="R344" s="1"/>
      <c r="S344" s="1"/>
      <c r="T344" s="1"/>
      <c r="U344" s="1"/>
      <c r="V344" s="1"/>
      <c r="W344" s="1"/>
      <c r="X344" s="5"/>
    </row>
    <row r="345" spans="1:24" x14ac:dyDescent="0.3">
      <c r="A345" s="53"/>
      <c r="B345" s="50" t="s">
        <v>1</v>
      </c>
      <c r="C345" s="51">
        <v>88</v>
      </c>
      <c r="D345" s="19" t="s">
        <v>1</v>
      </c>
      <c r="E345" s="14">
        <v>89.1</v>
      </c>
      <c r="F345" s="15"/>
      <c r="G345" s="30"/>
      <c r="H345" s="38"/>
      <c r="I345" s="5"/>
      <c r="J345" s="2"/>
      <c r="K345" s="43"/>
      <c r="L345" s="38"/>
      <c r="M345" s="5"/>
      <c r="N345" s="2">
        <f>(343/E345)/2</f>
        <v>1.9248035914702584</v>
      </c>
      <c r="O345" s="1">
        <f>M345-I345</f>
        <v>0</v>
      </c>
      <c r="P345" s="1">
        <v>343</v>
      </c>
      <c r="Q345" s="1"/>
      <c r="R345" s="1"/>
      <c r="S345" s="1"/>
      <c r="T345" s="1"/>
      <c r="U345" s="1"/>
      <c r="V345" s="1"/>
      <c r="W345" s="1"/>
      <c r="X345" s="5"/>
    </row>
    <row r="346" spans="1:24" x14ac:dyDescent="0.3">
      <c r="A346" s="53"/>
      <c r="B346" s="46"/>
      <c r="C346" s="47"/>
      <c r="D346" s="20" t="s">
        <v>2</v>
      </c>
      <c r="E346" s="16">
        <v>100</v>
      </c>
      <c r="F346" s="15"/>
      <c r="G346" s="30"/>
      <c r="H346" s="38"/>
      <c r="I346" s="5"/>
      <c r="J346" s="2"/>
      <c r="K346" s="43"/>
      <c r="L346" s="38"/>
      <c r="M346" s="5"/>
      <c r="N346" s="2">
        <f>(343/E346)/2</f>
        <v>1.7150000000000001</v>
      </c>
      <c r="O346" s="1">
        <f>M346-I346</f>
        <v>0</v>
      </c>
      <c r="P346" s="1">
        <v>343</v>
      </c>
      <c r="Q346" s="1"/>
      <c r="R346" s="1" t="e">
        <f>J346/H346</f>
        <v>#DIV/0!</v>
      </c>
      <c r="S346" s="1" t="e">
        <f t="shared" si="275"/>
        <v>#DIV/0!</v>
      </c>
      <c r="T346" s="1" t="e">
        <f t="shared" ref="T346:T377" si="306">4/(R346+(1/R346)+2)</f>
        <v>#DIV/0!</v>
      </c>
      <c r="U346" s="1" t="e">
        <f t="shared" ref="U346" si="307">ABS(1-ABS(S346)^2)</f>
        <v>#DIV/0!</v>
      </c>
      <c r="V346" s="1"/>
      <c r="W346" s="1"/>
      <c r="X346" s="5"/>
    </row>
    <row r="347" spans="1:24" ht="15" thickBot="1" x14ac:dyDescent="0.35">
      <c r="A347" s="53"/>
      <c r="B347" s="46"/>
      <c r="C347" s="47"/>
      <c r="D347" s="21" t="s">
        <v>3</v>
      </c>
      <c r="E347" s="18">
        <v>112</v>
      </c>
      <c r="F347" s="15"/>
      <c r="G347" s="30"/>
      <c r="H347" s="38"/>
      <c r="I347" s="5"/>
      <c r="J347" s="2"/>
      <c r="K347" s="43"/>
      <c r="L347" s="38"/>
      <c r="M347" s="5"/>
      <c r="N347" s="2">
        <f>(343/E347)/2</f>
        <v>1.53125</v>
      </c>
      <c r="O347" s="1">
        <f>M347-I347</f>
        <v>0</v>
      </c>
      <c r="P347" s="1">
        <v>343</v>
      </c>
      <c r="Q347" s="1"/>
      <c r="R347" s="1"/>
      <c r="S347" s="1"/>
      <c r="T347" s="1"/>
      <c r="U347" s="1"/>
      <c r="V347" s="1"/>
      <c r="W347" s="1"/>
      <c r="X347" s="5"/>
    </row>
    <row r="348" spans="1:24" x14ac:dyDescent="0.3">
      <c r="A348" s="53"/>
      <c r="B348" s="46" t="s">
        <v>2</v>
      </c>
      <c r="C348" s="47">
        <v>125</v>
      </c>
      <c r="D348" s="19" t="s">
        <v>1</v>
      </c>
      <c r="E348" s="14">
        <v>112</v>
      </c>
      <c r="F348" s="15" t="s">
        <v>34</v>
      </c>
      <c r="G348" s="30"/>
      <c r="H348" s="38"/>
      <c r="I348" s="5"/>
      <c r="J348" s="2"/>
      <c r="K348" s="43"/>
      <c r="L348" s="38"/>
      <c r="M348" s="5"/>
      <c r="N348" s="2">
        <f>(343/E348)/2</f>
        <v>1.53125</v>
      </c>
      <c r="O348" s="1">
        <f>M348-I348</f>
        <v>0</v>
      </c>
      <c r="P348" s="1">
        <v>343</v>
      </c>
      <c r="Q348" s="1"/>
      <c r="R348" s="1"/>
      <c r="S348" s="1"/>
      <c r="T348" s="1"/>
      <c r="U348" s="1"/>
      <c r="V348" s="1"/>
      <c r="W348" s="1"/>
      <c r="X348" s="5"/>
    </row>
    <row r="349" spans="1:24" x14ac:dyDescent="0.3">
      <c r="A349" s="53"/>
      <c r="B349" s="46"/>
      <c r="C349" s="47"/>
      <c r="D349" s="20" t="s">
        <v>2</v>
      </c>
      <c r="E349" s="16">
        <v>125</v>
      </c>
      <c r="F349" s="15">
        <v>1</v>
      </c>
      <c r="G349" s="30">
        <v>178</v>
      </c>
      <c r="H349" s="38">
        <v>-17</v>
      </c>
      <c r="I349" s="5">
        <v>820</v>
      </c>
      <c r="J349" s="2"/>
      <c r="K349" s="43"/>
      <c r="L349" s="38"/>
      <c r="M349" s="5"/>
      <c r="N349" s="2">
        <f>(343/E349)/2</f>
        <v>1.3720000000000001</v>
      </c>
      <c r="O349" s="1">
        <f>M349-I349</f>
        <v>-820</v>
      </c>
      <c r="P349" s="1">
        <v>343</v>
      </c>
      <c r="Q349" s="1"/>
      <c r="R349" s="1">
        <f>F349/H349</f>
        <v>-5.8823529411764705E-2</v>
      </c>
      <c r="S349" s="1">
        <f t="shared" si="278"/>
        <v>1.125</v>
      </c>
      <c r="T349" s="1">
        <f t="shared" ref="T349:T380" si="308">4/(R349+(1/R349)+2)</f>
        <v>-0.265625</v>
      </c>
      <c r="U349" s="1">
        <f t="shared" ref="U349" si="309">ABS(1-ABS(S349)^2)</f>
        <v>0.265625</v>
      </c>
      <c r="V349" s="1"/>
      <c r="W349" s="1"/>
      <c r="X349" s="5"/>
    </row>
    <row r="350" spans="1:24" ht="15" thickBot="1" x14ac:dyDescent="0.35">
      <c r="A350" s="53"/>
      <c r="B350" s="46"/>
      <c r="C350" s="47"/>
      <c r="D350" s="21" t="s">
        <v>3</v>
      </c>
      <c r="E350" s="18">
        <v>141</v>
      </c>
      <c r="F350" s="15"/>
      <c r="G350" s="30"/>
      <c r="H350" s="38"/>
      <c r="I350" s="5"/>
      <c r="J350" s="2"/>
      <c r="K350" s="43"/>
      <c r="L350" s="38"/>
      <c r="M350" s="5"/>
      <c r="N350" s="2">
        <f>(343/E350)/2</f>
        <v>1.2163120567375887</v>
      </c>
      <c r="O350" s="1">
        <f>M350-I350</f>
        <v>0</v>
      </c>
      <c r="P350" s="1">
        <v>343</v>
      </c>
      <c r="Q350" s="1"/>
      <c r="R350" s="1"/>
      <c r="S350" s="1"/>
      <c r="T350" s="1"/>
      <c r="U350" s="1"/>
      <c r="V350" s="1"/>
      <c r="W350" s="1"/>
      <c r="X350" s="5"/>
    </row>
    <row r="351" spans="1:24" x14ac:dyDescent="0.3">
      <c r="A351" s="53"/>
      <c r="B351" s="46" t="s">
        <v>3</v>
      </c>
      <c r="C351" s="47">
        <v>177</v>
      </c>
      <c r="D351" s="19" t="s">
        <v>1</v>
      </c>
      <c r="E351" s="14">
        <v>141</v>
      </c>
      <c r="F351" s="15" t="s">
        <v>34</v>
      </c>
      <c r="G351" s="30"/>
      <c r="H351" s="38"/>
      <c r="I351" s="5"/>
      <c r="J351" s="2"/>
      <c r="K351" s="43"/>
      <c r="L351" s="38"/>
      <c r="M351" s="5"/>
      <c r="N351" s="2">
        <f>(343/E351)/2</f>
        <v>1.2163120567375887</v>
      </c>
      <c r="O351" s="1">
        <f>M351-I351</f>
        <v>0</v>
      </c>
      <c r="P351" s="1">
        <v>343</v>
      </c>
      <c r="Q351" s="1"/>
      <c r="R351" s="1"/>
      <c r="S351" s="1"/>
      <c r="T351" s="1"/>
      <c r="U351" s="1"/>
      <c r="V351" s="1"/>
      <c r="W351" s="1"/>
      <c r="X351" s="5"/>
    </row>
    <row r="352" spans="1:24" x14ac:dyDescent="0.3">
      <c r="A352" s="53"/>
      <c r="B352" s="46"/>
      <c r="C352" s="47"/>
      <c r="D352" s="20" t="s">
        <v>2</v>
      </c>
      <c r="E352" s="16">
        <v>160</v>
      </c>
      <c r="F352" s="15">
        <v>1</v>
      </c>
      <c r="G352" s="30">
        <v>178</v>
      </c>
      <c r="H352" s="38">
        <v>-12.5</v>
      </c>
      <c r="I352" s="5">
        <v>667</v>
      </c>
      <c r="J352" s="2"/>
      <c r="K352" s="43"/>
      <c r="L352" s="38"/>
      <c r="M352" s="5"/>
      <c r="N352" s="2">
        <f>(343/E352)/2</f>
        <v>1.0718749999999999</v>
      </c>
      <c r="O352" s="1">
        <f>M352-I352</f>
        <v>-667</v>
      </c>
      <c r="P352" s="1">
        <v>343</v>
      </c>
      <c r="Q352" s="1"/>
      <c r="R352" s="1">
        <f>F352/H352</f>
        <v>-0.08</v>
      </c>
      <c r="S352" s="1">
        <f t="shared" si="281"/>
        <v>1.173913043478261</v>
      </c>
      <c r="T352" s="1">
        <f t="shared" ref="T352:T383" si="310">4/(R352+(1/R352)+2)</f>
        <v>-0.3780718336483932</v>
      </c>
      <c r="U352" s="1">
        <f t="shared" ref="U352" si="311">ABS(1-ABS(S352)^2)</f>
        <v>0.37807183364839347</v>
      </c>
      <c r="V352" s="1"/>
      <c r="W352" s="1"/>
      <c r="X352" s="5"/>
    </row>
    <row r="353" spans="1:24" ht="15" thickBot="1" x14ac:dyDescent="0.35">
      <c r="A353" s="53"/>
      <c r="B353" s="48"/>
      <c r="C353" s="49"/>
      <c r="D353" s="21" t="s">
        <v>3</v>
      </c>
      <c r="E353" s="18">
        <v>178</v>
      </c>
      <c r="F353" s="15"/>
      <c r="G353" s="30"/>
      <c r="H353" s="38"/>
      <c r="I353" s="5"/>
      <c r="J353" s="2"/>
      <c r="K353" s="43"/>
      <c r="L353" s="38"/>
      <c r="M353" s="5"/>
      <c r="N353" s="2">
        <f>(343/E353)/2</f>
        <v>0.9634831460674157</v>
      </c>
      <c r="O353" s="1">
        <f>M353-I353</f>
        <v>0</v>
      </c>
      <c r="P353" s="1">
        <v>343</v>
      </c>
      <c r="Q353" s="1"/>
      <c r="R353" s="1"/>
      <c r="S353" s="1"/>
      <c r="T353" s="1"/>
      <c r="U353" s="1"/>
      <c r="V353" s="1"/>
      <c r="W353" s="1"/>
      <c r="X353" s="5"/>
    </row>
    <row r="354" spans="1:24" x14ac:dyDescent="0.3">
      <c r="A354" s="53"/>
      <c r="B354" s="50" t="s">
        <v>1</v>
      </c>
      <c r="C354" s="51">
        <v>177</v>
      </c>
      <c r="D354" s="19" t="s">
        <v>1</v>
      </c>
      <c r="E354" s="14">
        <v>178</v>
      </c>
      <c r="F354" s="15" t="s">
        <v>35</v>
      </c>
      <c r="G354" s="30"/>
      <c r="H354" s="38"/>
      <c r="I354" s="5"/>
      <c r="J354" s="2"/>
      <c r="K354" s="43"/>
      <c r="L354" s="38"/>
      <c r="M354" s="5"/>
      <c r="N354" s="2">
        <f>(343/E354)/2</f>
        <v>0.9634831460674157</v>
      </c>
      <c r="O354" s="1">
        <f>M354-I354</f>
        <v>0</v>
      </c>
      <c r="P354" s="1">
        <v>343</v>
      </c>
      <c r="Q354" s="1"/>
      <c r="R354" s="1"/>
      <c r="S354" s="1"/>
      <c r="T354" s="1"/>
      <c r="U354" s="1"/>
      <c r="V354" s="1"/>
      <c r="W354" s="1"/>
      <c r="X354" s="5"/>
    </row>
    <row r="355" spans="1:24" x14ac:dyDescent="0.3">
      <c r="A355" s="53"/>
      <c r="B355" s="46"/>
      <c r="C355" s="47"/>
      <c r="D355" s="20" t="s">
        <v>2</v>
      </c>
      <c r="E355" s="16">
        <v>200</v>
      </c>
      <c r="F355" s="15">
        <v>1</v>
      </c>
      <c r="G355" s="30">
        <v>178</v>
      </c>
      <c r="H355" s="38">
        <v>-18</v>
      </c>
      <c r="I355" s="5">
        <v>558</v>
      </c>
      <c r="J355" s="2"/>
      <c r="K355" s="43"/>
      <c r="L355" s="38"/>
      <c r="M355" s="5"/>
      <c r="N355" s="2">
        <f>(343/E355)/2</f>
        <v>0.85750000000000004</v>
      </c>
      <c r="O355" s="1">
        <f>M355-I355</f>
        <v>-558</v>
      </c>
      <c r="P355" s="1">
        <v>343</v>
      </c>
      <c r="Q355" s="1"/>
      <c r="R355" s="1">
        <f>F355/H355</f>
        <v>-5.5555555555555552E-2</v>
      </c>
      <c r="S355" s="1">
        <f t="shared" ref="S355" si="312">ABS((R355-1)/(R355+1))</f>
        <v>1.1176470588235294</v>
      </c>
      <c r="T355" s="1">
        <f t="shared" ref="T355:T386" si="313">4/(R355+(1/R355)+2)</f>
        <v>-0.2491349480968858</v>
      </c>
      <c r="U355" s="1">
        <f t="shared" ref="U355" si="314">ABS(1-ABS(S355)^2)</f>
        <v>0.24913494809688586</v>
      </c>
      <c r="V355" s="1"/>
      <c r="W355" s="1"/>
      <c r="X355" s="5"/>
    </row>
    <row r="356" spans="1:24" ht="15" thickBot="1" x14ac:dyDescent="0.35">
      <c r="A356" s="53"/>
      <c r="B356" s="46"/>
      <c r="C356" s="47"/>
      <c r="D356" s="21" t="s">
        <v>3</v>
      </c>
      <c r="E356" s="18">
        <v>224</v>
      </c>
      <c r="F356" s="15"/>
      <c r="G356" s="30"/>
      <c r="H356" s="38"/>
      <c r="I356" s="5"/>
      <c r="J356" s="2"/>
      <c r="K356" s="43"/>
      <c r="L356" s="38"/>
      <c r="M356" s="5"/>
      <c r="N356" s="2">
        <f>(343/E356)/2</f>
        <v>0.765625</v>
      </c>
      <c r="O356" s="1">
        <f>M356-I356</f>
        <v>0</v>
      </c>
      <c r="P356" s="1">
        <v>343</v>
      </c>
      <c r="Q356" s="1"/>
      <c r="R356" s="1"/>
      <c r="S356" s="1"/>
      <c r="T356" s="1"/>
      <c r="U356" s="1"/>
      <c r="V356" s="1"/>
      <c r="W356" s="1"/>
      <c r="X356" s="5"/>
    </row>
    <row r="357" spans="1:24" x14ac:dyDescent="0.3">
      <c r="A357" s="53"/>
      <c r="B357" s="46" t="s">
        <v>2</v>
      </c>
      <c r="C357" s="47">
        <v>250</v>
      </c>
      <c r="D357" s="19" t="s">
        <v>1</v>
      </c>
      <c r="E357" s="14">
        <v>224</v>
      </c>
      <c r="F357" s="15" t="s">
        <v>34</v>
      </c>
      <c r="G357" s="30"/>
      <c r="H357" s="38"/>
      <c r="I357" s="5"/>
      <c r="J357" s="2"/>
      <c r="K357" s="43"/>
      <c r="L357" s="38"/>
      <c r="M357" s="5"/>
      <c r="N357" s="2">
        <f>(343/E357)/2</f>
        <v>0.765625</v>
      </c>
      <c r="O357" s="1">
        <f>M357-I357</f>
        <v>0</v>
      </c>
      <c r="P357" s="1">
        <v>343</v>
      </c>
      <c r="Q357" s="1"/>
      <c r="R357" s="1"/>
      <c r="S357" s="1"/>
      <c r="T357" s="1"/>
      <c r="U357" s="1"/>
      <c r="V357" s="1"/>
      <c r="W357" s="1"/>
      <c r="X357" s="5"/>
    </row>
    <row r="358" spans="1:24" x14ac:dyDescent="0.3">
      <c r="A358" s="53"/>
      <c r="B358" s="46"/>
      <c r="C358" s="47"/>
      <c r="D358" s="20" t="s">
        <v>2</v>
      </c>
      <c r="E358" s="16">
        <v>250</v>
      </c>
      <c r="F358" s="15">
        <v>1</v>
      </c>
      <c r="G358" s="30">
        <v>178</v>
      </c>
      <c r="H358" s="38">
        <v>-18</v>
      </c>
      <c r="I358" s="5">
        <v>472</v>
      </c>
      <c r="J358" s="2">
        <v>1</v>
      </c>
      <c r="K358" s="43">
        <v>818</v>
      </c>
      <c r="L358" s="38"/>
      <c r="M358" s="5"/>
      <c r="N358" s="2">
        <f>(343/E358)/2</f>
        <v>0.68600000000000005</v>
      </c>
      <c r="O358" s="1">
        <f>M358-I358</f>
        <v>-472</v>
      </c>
      <c r="P358" s="1">
        <v>343</v>
      </c>
      <c r="Q358" s="1"/>
      <c r="R358" s="1">
        <f>J358/H358</f>
        <v>-5.5555555555555552E-2</v>
      </c>
      <c r="S358" s="1">
        <f t="shared" ref="S358" si="315">ABS((R358-1)/(R358+1))</f>
        <v>1.1176470588235294</v>
      </c>
      <c r="T358" s="1">
        <f t="shared" ref="T358:T389" si="316">4/(R358+(1/R358)+2)</f>
        <v>-0.2491349480968858</v>
      </c>
      <c r="U358" s="1">
        <f t="shared" ref="U358" si="317">ABS(1-ABS(S358)^2)</f>
        <v>0.24913494809688586</v>
      </c>
      <c r="V358" s="1"/>
      <c r="W358" s="1"/>
      <c r="X358" s="5"/>
    </row>
    <row r="359" spans="1:24" ht="15" thickBot="1" x14ac:dyDescent="0.35">
      <c r="A359" s="53"/>
      <c r="B359" s="46"/>
      <c r="C359" s="47"/>
      <c r="D359" s="21" t="s">
        <v>3</v>
      </c>
      <c r="E359" s="18">
        <v>282</v>
      </c>
      <c r="F359" s="15"/>
      <c r="G359" s="30"/>
      <c r="H359" s="38"/>
      <c r="I359" s="5"/>
      <c r="J359" s="2"/>
      <c r="K359" s="43"/>
      <c r="L359" s="38"/>
      <c r="M359" s="5"/>
      <c r="N359" s="2">
        <f>(343/E359)/2</f>
        <v>0.60815602836879434</v>
      </c>
      <c r="O359" s="1">
        <f>M359-I359</f>
        <v>0</v>
      </c>
      <c r="P359" s="1">
        <v>343</v>
      </c>
      <c r="Q359" s="1"/>
      <c r="R359" s="1"/>
      <c r="S359" s="1"/>
      <c r="T359" s="1"/>
      <c r="U359" s="1"/>
      <c r="V359" s="1"/>
      <c r="W359" s="1"/>
      <c r="X359" s="5"/>
    </row>
    <row r="360" spans="1:24" x14ac:dyDescent="0.3">
      <c r="A360" s="53"/>
      <c r="B360" s="46" t="s">
        <v>3</v>
      </c>
      <c r="C360" s="47">
        <v>355</v>
      </c>
      <c r="D360" s="19" t="s">
        <v>1</v>
      </c>
      <c r="E360" s="14">
        <v>282</v>
      </c>
      <c r="F360" s="15" t="s">
        <v>35</v>
      </c>
      <c r="G360" s="30"/>
      <c r="H360" s="38"/>
      <c r="I360" s="5"/>
      <c r="J360" s="2"/>
      <c r="K360" s="43"/>
      <c r="L360" s="38"/>
      <c r="M360" s="5"/>
      <c r="N360" s="2">
        <f>(343/E360)/2</f>
        <v>0.60815602836879434</v>
      </c>
      <c r="O360" s="1">
        <f>M360-I360</f>
        <v>0</v>
      </c>
      <c r="P360" s="1">
        <v>343</v>
      </c>
      <c r="Q360" s="1"/>
      <c r="R360" s="1"/>
      <c r="S360" s="1"/>
      <c r="T360" s="1"/>
      <c r="U360" s="1"/>
      <c r="V360" s="1"/>
      <c r="W360" s="1"/>
      <c r="X360" s="5"/>
    </row>
    <row r="361" spans="1:24" x14ac:dyDescent="0.3">
      <c r="A361" s="53"/>
      <c r="B361" s="46"/>
      <c r="C361" s="47"/>
      <c r="D361" s="20" t="s">
        <v>2</v>
      </c>
      <c r="E361" s="16">
        <v>315</v>
      </c>
      <c r="F361" s="15">
        <v>1</v>
      </c>
      <c r="G361" s="30">
        <v>178</v>
      </c>
      <c r="H361" s="38">
        <v>-17</v>
      </c>
      <c r="I361" s="5">
        <v>404</v>
      </c>
      <c r="J361" s="2">
        <v>1.5</v>
      </c>
      <c r="K361" s="43">
        <v>688</v>
      </c>
      <c r="L361" s="38"/>
      <c r="M361" s="5"/>
      <c r="N361" s="2">
        <f>(343/E361)/2</f>
        <v>0.5444444444444444</v>
      </c>
      <c r="O361" s="1">
        <f>M361-I361</f>
        <v>-404</v>
      </c>
      <c r="P361" s="1">
        <v>343</v>
      </c>
      <c r="Q361" s="1"/>
      <c r="R361" s="1">
        <f>J361/H361</f>
        <v>-8.8235294117647065E-2</v>
      </c>
      <c r="S361" s="1">
        <f t="shared" ref="S361" si="318">ABS((R361-1)/(R361+1))</f>
        <v>1.193548387096774</v>
      </c>
      <c r="T361" s="1">
        <f t="shared" ref="T361:T392" si="319">4/(R361+(1/R361)+2)</f>
        <v>-0.42455775234131121</v>
      </c>
      <c r="U361" s="1">
        <f t="shared" ref="U361" si="320">ABS(1-ABS(S361)^2)</f>
        <v>0.42455775234131066</v>
      </c>
      <c r="V361" s="1"/>
      <c r="W361" s="1"/>
      <c r="X361" s="5"/>
    </row>
    <row r="362" spans="1:24" ht="15" thickBot="1" x14ac:dyDescent="0.35">
      <c r="A362" s="53"/>
      <c r="B362" s="48"/>
      <c r="C362" s="49"/>
      <c r="D362" s="21" t="s">
        <v>3</v>
      </c>
      <c r="E362" s="18">
        <v>355</v>
      </c>
      <c r="F362" s="15"/>
      <c r="G362" s="30"/>
      <c r="H362" s="38"/>
      <c r="I362" s="5"/>
      <c r="J362" s="2"/>
      <c r="K362" s="43"/>
      <c r="L362" s="38"/>
      <c r="M362" s="5"/>
      <c r="N362" s="2">
        <f>(343/E362)/2</f>
        <v>0.4830985915492958</v>
      </c>
      <c r="O362" s="1">
        <f>M362-I362</f>
        <v>0</v>
      </c>
      <c r="P362" s="1">
        <v>343</v>
      </c>
      <c r="Q362" s="1"/>
      <c r="R362" s="1"/>
      <c r="S362" s="1"/>
      <c r="T362" s="1"/>
      <c r="U362" s="1"/>
      <c r="V362" s="1"/>
      <c r="W362" s="1"/>
      <c r="X362" s="5"/>
    </row>
    <row r="363" spans="1:24" x14ac:dyDescent="0.3">
      <c r="A363" s="53"/>
      <c r="B363" s="50" t="s">
        <v>1</v>
      </c>
      <c r="C363" s="51">
        <v>355</v>
      </c>
      <c r="D363" s="19" t="s">
        <v>1</v>
      </c>
      <c r="E363" s="14">
        <v>355</v>
      </c>
      <c r="F363" s="15" t="s">
        <v>35</v>
      </c>
      <c r="G363" s="30"/>
      <c r="H363" s="38"/>
      <c r="I363" s="5"/>
      <c r="J363" s="2"/>
      <c r="K363" s="43"/>
      <c r="L363" s="38"/>
      <c r="M363" s="5"/>
      <c r="N363" s="2">
        <f>(343/E363)/2</f>
        <v>0.4830985915492958</v>
      </c>
      <c r="O363" s="1">
        <f>M363-I363</f>
        <v>0</v>
      </c>
      <c r="P363" s="1">
        <v>343</v>
      </c>
      <c r="Q363" s="1"/>
      <c r="R363" s="1"/>
      <c r="S363" s="1"/>
      <c r="T363" s="1"/>
      <c r="U363" s="1"/>
      <c r="V363" s="1"/>
      <c r="W363" s="1"/>
      <c r="X363" s="5"/>
    </row>
    <row r="364" spans="1:24" x14ac:dyDescent="0.3">
      <c r="A364" s="53"/>
      <c r="B364" s="46"/>
      <c r="C364" s="47"/>
      <c r="D364" s="20" t="s">
        <v>2</v>
      </c>
      <c r="E364" s="16">
        <v>400</v>
      </c>
      <c r="F364" s="15">
        <v>1</v>
      </c>
      <c r="G364" s="30">
        <v>179</v>
      </c>
      <c r="H364" s="38">
        <v>-12</v>
      </c>
      <c r="I364" s="5">
        <v>330</v>
      </c>
      <c r="J364" s="2">
        <v>2</v>
      </c>
      <c r="K364" s="43">
        <v>531</v>
      </c>
      <c r="L364" s="38">
        <v>-10.5</v>
      </c>
      <c r="M364" s="5">
        <v>772</v>
      </c>
      <c r="N364" s="2">
        <f>(343/E364)/2</f>
        <v>0.42875000000000002</v>
      </c>
      <c r="O364" s="1">
        <f>M364-I364</f>
        <v>442</v>
      </c>
      <c r="P364" s="1">
        <v>343</v>
      </c>
      <c r="Q364" s="1"/>
      <c r="R364" s="1">
        <f>J364/H364</f>
        <v>-0.16666666666666666</v>
      </c>
      <c r="S364" s="1">
        <f t="shared" ref="S364" si="321">ABS((R364-1)/(R364+1))</f>
        <v>1.4000000000000001</v>
      </c>
      <c r="T364" s="1">
        <f t="shared" ref="T364:T395" si="322">4/(R364+(1/R364)+2)</f>
        <v>-0.96</v>
      </c>
      <c r="U364" s="1">
        <f t="shared" ref="U364" si="323">ABS(1-ABS(S364)^2)</f>
        <v>0.96000000000000041</v>
      </c>
      <c r="V364" s="1"/>
      <c r="W364" s="1"/>
      <c r="X364" s="5"/>
    </row>
    <row r="365" spans="1:24" ht="15" thickBot="1" x14ac:dyDescent="0.35">
      <c r="A365" s="53"/>
      <c r="B365" s="46"/>
      <c r="C365" s="47"/>
      <c r="D365" s="21" t="s">
        <v>3</v>
      </c>
      <c r="E365" s="18">
        <v>447</v>
      </c>
      <c r="F365" s="15"/>
      <c r="G365" s="30"/>
      <c r="H365" s="38"/>
      <c r="I365" s="5"/>
      <c r="J365" s="2"/>
      <c r="K365" s="43"/>
      <c r="L365" s="38"/>
      <c r="M365" s="5"/>
      <c r="N365" s="2">
        <f>(343/E365)/2</f>
        <v>0.38366890380313201</v>
      </c>
      <c r="O365" s="1">
        <f>M365-I365</f>
        <v>0</v>
      </c>
      <c r="P365" s="1">
        <v>343</v>
      </c>
      <c r="Q365" s="1"/>
      <c r="R365" s="1"/>
      <c r="S365" s="1"/>
      <c r="T365" s="1"/>
      <c r="U365" s="1"/>
      <c r="V365" s="1"/>
      <c r="W365" s="1"/>
      <c r="X365" s="5"/>
    </row>
    <row r="366" spans="1:24" x14ac:dyDescent="0.3">
      <c r="A366" s="53"/>
      <c r="B366" s="46" t="s">
        <v>2</v>
      </c>
      <c r="C366" s="47">
        <v>500</v>
      </c>
      <c r="D366" s="19" t="s">
        <v>1</v>
      </c>
      <c r="E366" s="14">
        <v>447</v>
      </c>
      <c r="F366" s="15" t="s">
        <v>35</v>
      </c>
      <c r="G366" s="30"/>
      <c r="H366" s="38"/>
      <c r="I366" s="5"/>
      <c r="J366" s="2"/>
      <c r="K366" s="43"/>
      <c r="L366" s="38"/>
      <c r="M366" s="5"/>
      <c r="N366" s="2">
        <f>(343/E366)/2</f>
        <v>0.38366890380313201</v>
      </c>
      <c r="O366" s="1">
        <f>M366-I366</f>
        <v>0</v>
      </c>
      <c r="P366" s="1">
        <v>343</v>
      </c>
      <c r="Q366" s="1"/>
      <c r="R366" s="1"/>
      <c r="S366" s="1"/>
      <c r="T366" s="1"/>
      <c r="U366" s="1"/>
      <c r="V366" s="1"/>
      <c r="W366" s="1"/>
      <c r="X366" s="5"/>
    </row>
    <row r="367" spans="1:24" x14ac:dyDescent="0.3">
      <c r="A367" s="53"/>
      <c r="B367" s="46"/>
      <c r="C367" s="47"/>
      <c r="D367" s="20" t="s">
        <v>2</v>
      </c>
      <c r="E367" s="16">
        <v>500</v>
      </c>
      <c r="F367" s="15">
        <v>-5</v>
      </c>
      <c r="G367" s="30">
        <v>178</v>
      </c>
      <c r="H367" s="38">
        <v>-13.5</v>
      </c>
      <c r="I367" s="5">
        <v>306</v>
      </c>
      <c r="J367" s="2">
        <v>-4</v>
      </c>
      <c r="K367" s="43">
        <v>482</v>
      </c>
      <c r="L367" s="38">
        <v>-13</v>
      </c>
      <c r="M367" s="5">
        <v>655</v>
      </c>
      <c r="N367" s="2">
        <f>(343/E367)/2</f>
        <v>0.34300000000000003</v>
      </c>
      <c r="O367" s="1">
        <f>M367-I367</f>
        <v>349</v>
      </c>
      <c r="P367" s="1">
        <v>343</v>
      </c>
      <c r="Q367" s="1"/>
      <c r="R367" s="1">
        <f>J367/H367</f>
        <v>0.29629629629629628</v>
      </c>
      <c r="S367" s="1">
        <f t="shared" ref="S367:S403" si="324">ABS((R367-1)/(R367+1))</f>
        <v>0.54285714285714293</v>
      </c>
      <c r="T367" s="1">
        <f t="shared" ref="T367:T398" si="325">4/(R367+(1/R367)+2)</f>
        <v>0.70530612244897961</v>
      </c>
      <c r="U367" s="1">
        <f t="shared" ref="U367" si="326">ABS(1-ABS(S367)^2)</f>
        <v>0.7053061224489795</v>
      </c>
      <c r="V367" s="1"/>
      <c r="W367" s="1"/>
      <c r="X367" s="5"/>
    </row>
    <row r="368" spans="1:24" ht="15" thickBot="1" x14ac:dyDescent="0.35">
      <c r="A368" s="53"/>
      <c r="B368" s="46"/>
      <c r="C368" s="47"/>
      <c r="D368" s="21" t="s">
        <v>3</v>
      </c>
      <c r="E368" s="18">
        <v>562</v>
      </c>
      <c r="F368" s="15"/>
      <c r="G368" s="30"/>
      <c r="H368" s="38"/>
      <c r="I368" s="5"/>
      <c r="J368" s="2"/>
      <c r="K368" s="43"/>
      <c r="L368" s="38"/>
      <c r="M368" s="5"/>
      <c r="N368" s="2">
        <f>(343/E368)/2</f>
        <v>0.30516014234875444</v>
      </c>
      <c r="O368" s="1">
        <f>M368-I368</f>
        <v>0</v>
      </c>
      <c r="P368" s="1">
        <v>343</v>
      </c>
      <c r="Q368" s="1"/>
      <c r="R368" s="1"/>
      <c r="S368" s="1"/>
      <c r="T368" s="1"/>
      <c r="U368" s="1"/>
      <c r="V368" s="1"/>
      <c r="W368" s="1"/>
      <c r="X368" s="5"/>
    </row>
    <row r="369" spans="1:24" x14ac:dyDescent="0.3">
      <c r="A369" s="53"/>
      <c r="B369" s="46" t="s">
        <v>3</v>
      </c>
      <c r="C369" s="47">
        <v>710</v>
      </c>
      <c r="D369" s="19" t="s">
        <v>1</v>
      </c>
      <c r="E369" s="14">
        <v>562</v>
      </c>
      <c r="F369" s="15" t="s">
        <v>35</v>
      </c>
      <c r="G369" s="30"/>
      <c r="H369" s="38"/>
      <c r="I369" s="5"/>
      <c r="J369" s="2"/>
      <c r="K369" s="43"/>
      <c r="L369" s="38"/>
      <c r="M369" s="5"/>
      <c r="N369" s="2">
        <f>(343/E369)/2</f>
        <v>0.30516014234875444</v>
      </c>
      <c r="O369" s="1">
        <f>M369-I369</f>
        <v>0</v>
      </c>
      <c r="P369" s="1">
        <v>343</v>
      </c>
      <c r="Q369" s="1"/>
      <c r="R369" s="1"/>
      <c r="S369" s="1"/>
      <c r="T369" s="1"/>
      <c r="U369" s="1"/>
      <c r="V369" s="1"/>
      <c r="W369" s="1"/>
      <c r="X369" s="5"/>
    </row>
    <row r="370" spans="1:24" x14ac:dyDescent="0.3">
      <c r="A370" s="53"/>
      <c r="B370" s="46"/>
      <c r="C370" s="47"/>
      <c r="D370" s="20" t="s">
        <v>2</v>
      </c>
      <c r="E370" s="16">
        <v>630</v>
      </c>
      <c r="F370" s="15">
        <v>-5</v>
      </c>
      <c r="G370" s="30">
        <v>179</v>
      </c>
      <c r="H370" s="38">
        <v>-11.5</v>
      </c>
      <c r="I370" s="5">
        <v>280</v>
      </c>
      <c r="J370" s="2">
        <v>-4</v>
      </c>
      <c r="K370" s="43">
        <v>418</v>
      </c>
      <c r="L370" s="38">
        <v>-11.5</v>
      </c>
      <c r="M370" s="5">
        <v>560</v>
      </c>
      <c r="N370" s="2">
        <f>(343/E370)/2</f>
        <v>0.2722222222222222</v>
      </c>
      <c r="O370" s="1">
        <f>M370-I370</f>
        <v>280</v>
      </c>
      <c r="P370" s="1">
        <v>343</v>
      </c>
      <c r="Q370" s="1"/>
      <c r="R370" s="1">
        <f>J370/H370</f>
        <v>0.34782608695652173</v>
      </c>
      <c r="S370" s="1">
        <f t="shared" ref="S370:S406" si="327">ABS((R370-1)/(R370+1))</f>
        <v>0.4838709677419355</v>
      </c>
      <c r="T370" s="1">
        <f t="shared" ref="T370:T401" si="328">4/(R370+(1/R370)+2)</f>
        <v>0.76586888657648289</v>
      </c>
      <c r="U370" s="1">
        <f t="shared" ref="U370" si="329">ABS(1-ABS(S370)^2)</f>
        <v>0.76586888657648278</v>
      </c>
      <c r="V370" s="1"/>
      <c r="W370" s="1"/>
      <c r="X370" s="5"/>
    </row>
    <row r="371" spans="1:24" ht="15" thickBot="1" x14ac:dyDescent="0.35">
      <c r="A371" s="53"/>
      <c r="B371" s="48"/>
      <c r="C371" s="49"/>
      <c r="D371" s="21" t="s">
        <v>3</v>
      </c>
      <c r="E371" s="18">
        <v>708</v>
      </c>
      <c r="F371" s="15"/>
      <c r="G371" s="30"/>
      <c r="H371" s="38"/>
      <c r="I371" s="5"/>
      <c r="J371" s="2"/>
      <c r="K371" s="43"/>
      <c r="L371" s="38"/>
      <c r="M371" s="5"/>
      <c r="N371" s="2">
        <f>(343/E371)/2</f>
        <v>0.2422316384180791</v>
      </c>
      <c r="O371" s="1">
        <f>M371-I371</f>
        <v>0</v>
      </c>
      <c r="P371" s="1">
        <v>343</v>
      </c>
      <c r="Q371" s="1"/>
      <c r="R371" s="1"/>
      <c r="S371" s="1"/>
      <c r="T371" s="1"/>
      <c r="U371" s="1"/>
      <c r="V371" s="1"/>
      <c r="W371" s="1"/>
      <c r="X371" s="5"/>
    </row>
    <row r="372" spans="1:24" x14ac:dyDescent="0.3">
      <c r="A372" s="53"/>
      <c r="B372" s="50" t="s">
        <v>1</v>
      </c>
      <c r="C372" s="51">
        <v>710</v>
      </c>
      <c r="D372" s="19" t="s">
        <v>1</v>
      </c>
      <c r="E372" s="14">
        <v>708</v>
      </c>
      <c r="F372" s="15" t="s">
        <v>35</v>
      </c>
      <c r="G372" s="30"/>
      <c r="H372" s="38"/>
      <c r="I372" s="5"/>
      <c r="J372" s="2"/>
      <c r="K372" s="43"/>
      <c r="L372" s="38"/>
      <c r="M372" s="5"/>
      <c r="N372" s="2">
        <f>(343/E372)/2</f>
        <v>0.2422316384180791</v>
      </c>
      <c r="O372" s="1">
        <f>M372-I372</f>
        <v>0</v>
      </c>
      <c r="P372" s="1">
        <v>343</v>
      </c>
      <c r="Q372" s="1"/>
      <c r="R372" s="1"/>
      <c r="S372" s="1"/>
      <c r="T372" s="1"/>
      <c r="U372" s="1"/>
      <c r="V372" s="1"/>
      <c r="W372" s="1"/>
      <c r="X372" s="5"/>
    </row>
    <row r="373" spans="1:24" x14ac:dyDescent="0.3">
      <c r="A373" s="53"/>
      <c r="B373" s="46"/>
      <c r="C373" s="47"/>
      <c r="D373" s="20" t="s">
        <v>2</v>
      </c>
      <c r="E373" s="16">
        <v>800</v>
      </c>
      <c r="F373" s="15">
        <v>-5</v>
      </c>
      <c r="G373" s="30">
        <v>178</v>
      </c>
      <c r="H373" s="38">
        <v>-11</v>
      </c>
      <c r="I373" s="5">
        <v>263</v>
      </c>
      <c r="J373" s="2">
        <v>-4.5</v>
      </c>
      <c r="K373" s="43">
        <v>361</v>
      </c>
      <c r="L373" s="38">
        <v>-11</v>
      </c>
      <c r="M373" s="5">
        <v>479</v>
      </c>
      <c r="N373" s="2">
        <f>(343/E373)/2</f>
        <v>0.21437500000000001</v>
      </c>
      <c r="O373" s="1">
        <f>M373-I373</f>
        <v>216</v>
      </c>
      <c r="P373" s="1">
        <v>343</v>
      </c>
      <c r="Q373" s="1"/>
      <c r="R373" s="1">
        <f>J373/H373</f>
        <v>0.40909090909090912</v>
      </c>
      <c r="S373" s="1">
        <f t="shared" ref="S373:S409" si="330">ABS((R373-1)/(R373+1))</f>
        <v>0.41935483870967732</v>
      </c>
      <c r="T373" s="1">
        <f t="shared" ref="T373:T404" si="331">4/(R373+(1/R373)+2)</f>
        <v>0.8241415192507805</v>
      </c>
      <c r="U373" s="1">
        <f t="shared" ref="U373" si="332">ABS(1-ABS(S373)^2)</f>
        <v>0.8241415192507805</v>
      </c>
      <c r="V373" s="1"/>
      <c r="W373" s="1"/>
      <c r="X373" s="5"/>
    </row>
    <row r="374" spans="1:24" ht="15" thickBot="1" x14ac:dyDescent="0.35">
      <c r="A374" s="53"/>
      <c r="B374" s="46"/>
      <c r="C374" s="47"/>
      <c r="D374" s="21" t="s">
        <v>3</v>
      </c>
      <c r="E374" s="18">
        <v>891</v>
      </c>
      <c r="F374" s="15"/>
      <c r="G374" s="30"/>
      <c r="H374" s="38"/>
      <c r="I374" s="5"/>
      <c r="J374" s="2"/>
      <c r="K374" s="43"/>
      <c r="L374" s="38"/>
      <c r="M374" s="5"/>
      <c r="N374" s="2">
        <f>(343/E374)/2</f>
        <v>0.19248035914702583</v>
      </c>
      <c r="O374" s="1">
        <f>M374-I374</f>
        <v>0</v>
      </c>
      <c r="P374" s="1">
        <v>343</v>
      </c>
      <c r="Q374" s="1"/>
      <c r="R374" s="1"/>
      <c r="S374" s="1"/>
      <c r="T374" s="1"/>
      <c r="U374" s="1"/>
      <c r="V374" s="1"/>
      <c r="W374" s="1"/>
      <c r="X374" s="5"/>
    </row>
    <row r="375" spans="1:24" x14ac:dyDescent="0.3">
      <c r="A375" s="53"/>
      <c r="B375" s="46" t="s">
        <v>2</v>
      </c>
      <c r="C375" s="47">
        <v>1000</v>
      </c>
      <c r="D375" s="19" t="s">
        <v>1</v>
      </c>
      <c r="E375" s="14">
        <v>891</v>
      </c>
      <c r="F375" s="15" t="s">
        <v>35</v>
      </c>
      <c r="G375" s="30"/>
      <c r="H375" s="38"/>
      <c r="I375" s="5"/>
      <c r="J375" s="2"/>
      <c r="K375" s="43"/>
      <c r="L375" s="38"/>
      <c r="M375" s="5"/>
      <c r="N375" s="2">
        <f>(343/E375)/2</f>
        <v>0.19248035914702583</v>
      </c>
      <c r="O375" s="1">
        <f>M375-I375</f>
        <v>0</v>
      </c>
      <c r="P375" s="1">
        <v>343</v>
      </c>
      <c r="Q375" s="1"/>
      <c r="R375" s="1"/>
      <c r="S375" s="1"/>
      <c r="T375" s="1"/>
      <c r="U375" s="1"/>
      <c r="V375" s="1"/>
      <c r="W375" s="1"/>
      <c r="X375" s="5"/>
    </row>
    <row r="376" spans="1:24" x14ac:dyDescent="0.3">
      <c r="A376" s="53"/>
      <c r="B376" s="46"/>
      <c r="C376" s="47"/>
      <c r="D376" s="20" t="s">
        <v>2</v>
      </c>
      <c r="E376" s="16">
        <v>1000</v>
      </c>
      <c r="F376" s="15">
        <v>1</v>
      </c>
      <c r="G376" s="30">
        <v>179</v>
      </c>
      <c r="H376" s="38">
        <v>-5.5</v>
      </c>
      <c r="I376" s="5">
        <v>250</v>
      </c>
      <c r="J376" s="2">
        <v>1</v>
      </c>
      <c r="K376" s="43">
        <v>332</v>
      </c>
      <c r="L376" s="38">
        <v>-5.5</v>
      </c>
      <c r="M376" s="5">
        <v>422</v>
      </c>
      <c r="N376" s="2">
        <f>(343/E376)/2</f>
        <v>0.17150000000000001</v>
      </c>
      <c r="O376" s="1">
        <f>M376-I376</f>
        <v>172</v>
      </c>
      <c r="P376" s="1">
        <v>343</v>
      </c>
      <c r="Q376" s="1"/>
      <c r="R376" s="1">
        <f>J376/H376</f>
        <v>-0.18181818181818182</v>
      </c>
      <c r="S376" s="1">
        <f t="shared" ref="S376:S412" si="333">ABS((R376-1)/(R376+1))</f>
        <v>1.4444444444444446</v>
      </c>
      <c r="T376" s="1">
        <f t="shared" ref="T376:T407" si="334">4/(R376+(1/R376)+2)</f>
        <v>-1.0864197530864197</v>
      </c>
      <c r="U376" s="1">
        <f t="shared" ref="U376" si="335">ABS(1-ABS(S376)^2)</f>
        <v>1.0864197530864201</v>
      </c>
      <c r="V376" s="1"/>
      <c r="W376" s="1"/>
      <c r="X376" s="5"/>
    </row>
    <row r="377" spans="1:24" ht="15" thickBot="1" x14ac:dyDescent="0.35">
      <c r="A377" s="53"/>
      <c r="B377" s="46"/>
      <c r="C377" s="47"/>
      <c r="D377" s="21" t="s">
        <v>3</v>
      </c>
      <c r="E377" s="18">
        <v>1122</v>
      </c>
      <c r="F377" s="15"/>
      <c r="G377" s="30"/>
      <c r="H377" s="38"/>
      <c r="I377" s="5"/>
      <c r="J377" s="2"/>
      <c r="K377" s="43"/>
      <c r="L377" s="38"/>
      <c r="M377" s="5"/>
      <c r="N377" s="2">
        <f>(343/E377)/2</f>
        <v>0.15285204991087345</v>
      </c>
      <c r="O377" s="1">
        <f>M377-I377</f>
        <v>0</v>
      </c>
      <c r="P377" s="1">
        <v>343</v>
      </c>
      <c r="Q377" s="1"/>
      <c r="R377" s="1"/>
      <c r="S377" s="1"/>
      <c r="T377" s="1"/>
      <c r="U377" s="1"/>
      <c r="V377" s="1"/>
      <c r="W377" s="1"/>
      <c r="X377" s="5"/>
    </row>
    <row r="378" spans="1:24" x14ac:dyDescent="0.3">
      <c r="A378" s="53"/>
      <c r="B378" s="46" t="s">
        <v>3</v>
      </c>
      <c r="C378" s="47">
        <v>1420</v>
      </c>
      <c r="D378" s="13" t="s">
        <v>1</v>
      </c>
      <c r="E378" s="14">
        <v>1122</v>
      </c>
      <c r="F378" s="15" t="s">
        <v>35</v>
      </c>
      <c r="G378" s="30"/>
      <c r="H378" s="38"/>
      <c r="I378" s="5"/>
      <c r="J378" s="2"/>
      <c r="K378" s="43"/>
      <c r="L378" s="38"/>
      <c r="M378" s="5"/>
      <c r="N378" s="2">
        <f>(343/E378)/2</f>
        <v>0.15285204991087345</v>
      </c>
      <c r="O378" s="1">
        <f>M378-I378</f>
        <v>0</v>
      </c>
      <c r="P378" s="1">
        <v>343</v>
      </c>
      <c r="Q378" s="1"/>
      <c r="R378" s="1"/>
      <c r="S378" s="1"/>
      <c r="T378" s="1"/>
      <c r="U378" s="1"/>
      <c r="V378" s="1"/>
      <c r="W378" s="1"/>
      <c r="X378" s="5"/>
    </row>
    <row r="379" spans="1:24" x14ac:dyDescent="0.3">
      <c r="A379" s="53"/>
      <c r="B379" s="46"/>
      <c r="C379" s="47"/>
      <c r="D379" s="15" t="s">
        <v>2</v>
      </c>
      <c r="E379" s="16">
        <v>1250</v>
      </c>
      <c r="F379" s="15">
        <v>-5</v>
      </c>
      <c r="G379" s="30">
        <v>179</v>
      </c>
      <c r="H379" s="38">
        <v>-10.5</v>
      </c>
      <c r="I379" s="5">
        <v>236</v>
      </c>
      <c r="J379" s="2">
        <v>-4.5</v>
      </c>
      <c r="K379" s="43">
        <v>309</v>
      </c>
      <c r="L379" s="38">
        <v>-10</v>
      </c>
      <c r="M379" s="5">
        <v>375</v>
      </c>
      <c r="N379" s="2">
        <f>(343/E379)/2</f>
        <v>0.13719999999999999</v>
      </c>
      <c r="O379" s="1">
        <f>M379-I379</f>
        <v>139</v>
      </c>
      <c r="P379" s="1">
        <v>343</v>
      </c>
      <c r="Q379" s="1"/>
      <c r="R379" s="1">
        <f>J379/H379</f>
        <v>0.42857142857142855</v>
      </c>
      <c r="S379" s="1">
        <f t="shared" ref="S379:S415" si="336">ABS((R379-1)/(R379+1))</f>
        <v>0.39999999999999997</v>
      </c>
      <c r="T379" s="1">
        <f t="shared" ref="T379:T410" si="337">4/(R379+(1/R379)+2)</f>
        <v>0.84</v>
      </c>
      <c r="U379" s="1">
        <f t="shared" ref="U379" si="338">ABS(1-ABS(S379)^2)</f>
        <v>0.84000000000000008</v>
      </c>
      <c r="V379" s="1"/>
      <c r="W379" s="1"/>
      <c r="X379" s="5"/>
    </row>
    <row r="380" spans="1:24" ht="15" thickBot="1" x14ac:dyDescent="0.35">
      <c r="A380" s="54"/>
      <c r="B380" s="48"/>
      <c r="C380" s="49"/>
      <c r="D380" s="17" t="s">
        <v>3</v>
      </c>
      <c r="E380" s="18">
        <v>1413</v>
      </c>
      <c r="F380" s="15"/>
      <c r="G380" s="30"/>
      <c r="H380" s="38"/>
      <c r="I380" s="5"/>
      <c r="J380" s="2"/>
      <c r="K380" s="43"/>
      <c r="L380" s="38"/>
      <c r="M380" s="5"/>
      <c r="N380" s="2">
        <f>(343/E380)/2</f>
        <v>0.1213729653220099</v>
      </c>
      <c r="O380" s="1">
        <f>M380-I380</f>
        <v>0</v>
      </c>
      <c r="P380" s="1">
        <v>343</v>
      </c>
      <c r="Q380" s="24"/>
      <c r="R380" s="1"/>
      <c r="S380" s="1"/>
      <c r="T380" s="1"/>
      <c r="U380" s="1"/>
      <c r="V380" s="24"/>
      <c r="W380" s="24"/>
      <c r="X380" s="7"/>
    </row>
    <row r="381" spans="1:24" ht="14.4" customHeight="1" x14ac:dyDescent="0.3">
      <c r="A381" s="52" t="s">
        <v>31</v>
      </c>
      <c r="B381" s="50" t="s">
        <v>1</v>
      </c>
      <c r="C381" s="51">
        <v>11</v>
      </c>
      <c r="D381" s="13" t="s">
        <v>1</v>
      </c>
      <c r="E381" s="14">
        <v>11.2</v>
      </c>
      <c r="F381" s="15"/>
      <c r="G381" s="30"/>
      <c r="H381" s="36"/>
      <c r="I381" s="37"/>
      <c r="J381" s="12"/>
      <c r="K381" s="42"/>
      <c r="L381" s="36"/>
      <c r="M381" s="37"/>
      <c r="N381" s="12">
        <f>(343/E381)/2</f>
        <v>15.312500000000002</v>
      </c>
      <c r="O381" s="3">
        <f>M381-I381</f>
        <v>0</v>
      </c>
      <c r="P381" s="1">
        <v>343</v>
      </c>
      <c r="Q381" s="23"/>
      <c r="R381" s="1"/>
      <c r="S381" s="1"/>
      <c r="T381" s="1"/>
      <c r="U381" s="1"/>
      <c r="V381" s="23"/>
      <c r="W381" s="23"/>
      <c r="X381" s="4"/>
    </row>
    <row r="382" spans="1:24" x14ac:dyDescent="0.3">
      <c r="A382" s="53"/>
      <c r="B382" s="46"/>
      <c r="C382" s="47"/>
      <c r="D382" s="15" t="s">
        <v>2</v>
      </c>
      <c r="E382" s="16">
        <v>12.5</v>
      </c>
      <c r="F382" s="15"/>
      <c r="G382" s="30"/>
      <c r="H382" s="38"/>
      <c r="I382" s="5"/>
      <c r="J382" s="2"/>
      <c r="K382" s="43"/>
      <c r="L382" s="38"/>
      <c r="M382" s="5"/>
      <c r="N382" s="2">
        <f>(343/E382)/2</f>
        <v>13.72</v>
      </c>
      <c r="O382" s="1">
        <f>M382-I382</f>
        <v>0</v>
      </c>
      <c r="P382" s="1">
        <v>343</v>
      </c>
      <c r="Q382" s="1"/>
      <c r="R382" s="1" t="e">
        <f>J382/H382</f>
        <v>#DIV/0!</v>
      </c>
      <c r="S382" s="1" t="e">
        <f t="shared" ref="S382:S418" si="339">ABS((R382-1)/(R382+1))</f>
        <v>#DIV/0!</v>
      </c>
      <c r="T382" s="1" t="e">
        <f t="shared" ref="T382:T413" si="340">4/(R382+(1/R382)+2)</f>
        <v>#DIV/0!</v>
      </c>
      <c r="U382" s="1" t="e">
        <f t="shared" ref="U382" si="341">ABS(1-ABS(S382)^2)</f>
        <v>#DIV/0!</v>
      </c>
      <c r="V382" s="1"/>
      <c r="W382" s="1"/>
      <c r="X382" s="5"/>
    </row>
    <row r="383" spans="1:24" ht="15" thickBot="1" x14ac:dyDescent="0.35">
      <c r="A383" s="53"/>
      <c r="B383" s="46"/>
      <c r="C383" s="47"/>
      <c r="D383" s="17" t="s">
        <v>3</v>
      </c>
      <c r="E383" s="18">
        <v>14.1</v>
      </c>
      <c r="F383" s="15"/>
      <c r="G383" s="30"/>
      <c r="H383" s="38"/>
      <c r="I383" s="5"/>
      <c r="J383" s="2"/>
      <c r="K383" s="43"/>
      <c r="L383" s="38"/>
      <c r="M383" s="5"/>
      <c r="N383" s="2">
        <f>(343/E383)/2</f>
        <v>12.163120567375886</v>
      </c>
      <c r="O383" s="1">
        <f>M383-I383</f>
        <v>0</v>
      </c>
      <c r="P383" s="1">
        <v>343</v>
      </c>
      <c r="Q383" s="1"/>
      <c r="R383" s="1"/>
      <c r="S383" s="1"/>
      <c r="T383" s="1"/>
      <c r="U383" s="1"/>
      <c r="V383" s="1"/>
      <c r="W383" s="1"/>
      <c r="X383" s="5"/>
    </row>
    <row r="384" spans="1:24" x14ac:dyDescent="0.3">
      <c r="A384" s="53"/>
      <c r="B384" s="46" t="s">
        <v>2</v>
      </c>
      <c r="C384" s="47">
        <v>16</v>
      </c>
      <c r="D384" s="13" t="s">
        <v>1</v>
      </c>
      <c r="E384" s="14">
        <v>14.1</v>
      </c>
      <c r="F384" s="15"/>
      <c r="G384" s="30"/>
      <c r="H384" s="38"/>
      <c r="I384" s="5"/>
      <c r="J384" s="2"/>
      <c r="K384" s="43"/>
      <c r="L384" s="38"/>
      <c r="M384" s="5"/>
      <c r="N384" s="2">
        <f>(343/E384)/2</f>
        <v>12.163120567375886</v>
      </c>
      <c r="O384" s="1">
        <f>M384-I384</f>
        <v>0</v>
      </c>
      <c r="P384" s="1">
        <v>343</v>
      </c>
      <c r="Q384" s="1"/>
      <c r="R384" s="1"/>
      <c r="S384" s="1"/>
      <c r="T384" s="1"/>
      <c r="U384" s="1"/>
      <c r="V384" s="1"/>
      <c r="W384" s="1"/>
      <c r="X384" s="5"/>
    </row>
    <row r="385" spans="1:24" x14ac:dyDescent="0.3">
      <c r="A385" s="53"/>
      <c r="B385" s="46"/>
      <c r="C385" s="47"/>
      <c r="D385" s="15" t="s">
        <v>2</v>
      </c>
      <c r="E385" s="16">
        <v>16</v>
      </c>
      <c r="F385" s="15"/>
      <c r="G385" s="30"/>
      <c r="H385" s="38"/>
      <c r="I385" s="5"/>
      <c r="J385" s="2"/>
      <c r="K385" s="43"/>
      <c r="L385" s="38"/>
      <c r="M385" s="5"/>
      <c r="N385" s="2">
        <f>(343/E385)/2</f>
        <v>10.71875</v>
      </c>
      <c r="O385" s="1">
        <f>M385-I385</f>
        <v>0</v>
      </c>
      <c r="P385" s="1">
        <v>343</v>
      </c>
      <c r="Q385" s="1"/>
      <c r="R385" s="1" t="e">
        <f>J385/H385</f>
        <v>#DIV/0!</v>
      </c>
      <c r="S385" s="1" t="e">
        <f t="shared" ref="S385:S421" si="342">ABS((R385-1)/(R385+1))</f>
        <v>#DIV/0!</v>
      </c>
      <c r="T385" s="1" t="e">
        <f t="shared" ref="T385:T416" si="343">4/(R385+(1/R385)+2)</f>
        <v>#DIV/0!</v>
      </c>
      <c r="U385" s="1" t="e">
        <f t="shared" ref="U385" si="344">ABS(1-ABS(S385)^2)</f>
        <v>#DIV/0!</v>
      </c>
      <c r="V385" s="1"/>
      <c r="W385" s="1"/>
      <c r="X385" s="5"/>
    </row>
    <row r="386" spans="1:24" ht="15" thickBot="1" x14ac:dyDescent="0.35">
      <c r="A386" s="53"/>
      <c r="B386" s="46"/>
      <c r="C386" s="47"/>
      <c r="D386" s="17" t="s">
        <v>3</v>
      </c>
      <c r="E386" s="18">
        <v>17.8</v>
      </c>
      <c r="F386" s="15"/>
      <c r="G386" s="30"/>
      <c r="H386" s="38"/>
      <c r="I386" s="5"/>
      <c r="J386" s="2"/>
      <c r="K386" s="43"/>
      <c r="L386" s="38"/>
      <c r="M386" s="5"/>
      <c r="N386" s="2">
        <f>(343/E386)/2</f>
        <v>9.6348314606741567</v>
      </c>
      <c r="O386" s="1">
        <f>M386-I386</f>
        <v>0</v>
      </c>
      <c r="P386" s="1">
        <v>343</v>
      </c>
      <c r="Q386" s="1"/>
      <c r="R386" s="1"/>
      <c r="S386" s="1"/>
      <c r="T386" s="1"/>
      <c r="U386" s="1"/>
      <c r="V386" s="1"/>
      <c r="W386" s="1"/>
      <c r="X386" s="5"/>
    </row>
    <row r="387" spans="1:24" x14ac:dyDescent="0.3">
      <c r="A387" s="53"/>
      <c r="B387" s="46" t="s">
        <v>3</v>
      </c>
      <c r="C387" s="47">
        <v>22</v>
      </c>
      <c r="D387" s="13" t="s">
        <v>1</v>
      </c>
      <c r="E387" s="14">
        <v>17.8</v>
      </c>
      <c r="F387" s="15"/>
      <c r="G387" s="30"/>
      <c r="H387" s="38"/>
      <c r="I387" s="5"/>
      <c r="J387" s="2"/>
      <c r="K387" s="43"/>
      <c r="L387" s="38"/>
      <c r="M387" s="5"/>
      <c r="N387" s="2">
        <f>(343/E387)/2</f>
        <v>9.6348314606741567</v>
      </c>
      <c r="O387" s="1">
        <f>M387-I387</f>
        <v>0</v>
      </c>
      <c r="P387" s="1">
        <v>343</v>
      </c>
      <c r="Q387" s="1"/>
      <c r="R387" s="1"/>
      <c r="S387" s="1"/>
      <c r="T387" s="1"/>
      <c r="U387" s="1"/>
      <c r="V387" s="1"/>
      <c r="W387" s="1"/>
      <c r="X387" s="5"/>
    </row>
    <row r="388" spans="1:24" x14ac:dyDescent="0.3">
      <c r="A388" s="53"/>
      <c r="B388" s="46"/>
      <c r="C388" s="47"/>
      <c r="D388" s="15" t="s">
        <v>2</v>
      </c>
      <c r="E388" s="16">
        <v>20</v>
      </c>
      <c r="F388" s="15"/>
      <c r="G388" s="30"/>
      <c r="H388" s="38"/>
      <c r="I388" s="5"/>
      <c r="J388" s="2"/>
      <c r="K388" s="43"/>
      <c r="L388" s="38"/>
      <c r="M388" s="5"/>
      <c r="N388" s="2">
        <f>(343/E388)/2</f>
        <v>8.5749999999999993</v>
      </c>
      <c r="O388" s="1">
        <f>M388-I388</f>
        <v>0</v>
      </c>
      <c r="P388" s="1">
        <v>343</v>
      </c>
      <c r="Q388" s="1"/>
      <c r="R388" s="1" t="e">
        <f>J388/H388</f>
        <v>#DIV/0!</v>
      </c>
      <c r="S388" s="1" t="e">
        <f t="shared" ref="S388:S424" si="345">ABS((R388-1)/(R388+1))</f>
        <v>#DIV/0!</v>
      </c>
      <c r="T388" s="1" t="e">
        <f t="shared" ref="T388:T419" si="346">4/(R388+(1/R388)+2)</f>
        <v>#DIV/0!</v>
      </c>
      <c r="U388" s="1" t="e">
        <f t="shared" ref="U388" si="347">ABS(1-ABS(S388)^2)</f>
        <v>#DIV/0!</v>
      </c>
      <c r="V388" s="1"/>
      <c r="W388" s="1"/>
      <c r="X388" s="5"/>
    </row>
    <row r="389" spans="1:24" ht="15" thickBot="1" x14ac:dyDescent="0.35">
      <c r="A389" s="53"/>
      <c r="B389" s="48"/>
      <c r="C389" s="49"/>
      <c r="D389" s="17" t="s">
        <v>3</v>
      </c>
      <c r="E389" s="18">
        <v>22.4</v>
      </c>
      <c r="F389" s="15"/>
      <c r="G389" s="30"/>
      <c r="H389" s="38"/>
      <c r="I389" s="5"/>
      <c r="J389" s="2"/>
      <c r="K389" s="43"/>
      <c r="L389" s="38"/>
      <c r="M389" s="5"/>
      <c r="N389" s="2">
        <f>(343/E389)/2</f>
        <v>7.6562500000000009</v>
      </c>
      <c r="O389" s="1">
        <f>M389-I389</f>
        <v>0</v>
      </c>
      <c r="P389" s="1">
        <v>343</v>
      </c>
      <c r="Q389" s="1"/>
      <c r="R389" s="1"/>
      <c r="S389" s="1"/>
      <c r="T389" s="1"/>
      <c r="U389" s="1"/>
      <c r="V389" s="1"/>
      <c r="W389" s="1"/>
      <c r="X389" s="5"/>
    </row>
    <row r="390" spans="1:24" x14ac:dyDescent="0.3">
      <c r="A390" s="53"/>
      <c r="B390" s="50" t="s">
        <v>1</v>
      </c>
      <c r="C390" s="51">
        <v>22</v>
      </c>
      <c r="D390" s="19" t="s">
        <v>1</v>
      </c>
      <c r="E390" s="14">
        <v>22.4</v>
      </c>
      <c r="F390" s="15"/>
      <c r="G390" s="30"/>
      <c r="H390" s="38"/>
      <c r="I390" s="5"/>
      <c r="J390" s="2"/>
      <c r="K390" s="43"/>
      <c r="L390" s="38"/>
      <c r="M390" s="5"/>
      <c r="N390" s="2">
        <f>(343/E390)/2</f>
        <v>7.6562500000000009</v>
      </c>
      <c r="O390" s="1">
        <f>M390-I390</f>
        <v>0</v>
      </c>
      <c r="P390" s="1">
        <v>343</v>
      </c>
      <c r="Q390" s="1"/>
      <c r="R390" s="1"/>
      <c r="S390" s="1"/>
      <c r="T390" s="1"/>
      <c r="U390" s="1"/>
      <c r="V390" s="1"/>
      <c r="W390" s="1"/>
      <c r="X390" s="5"/>
    </row>
    <row r="391" spans="1:24" x14ac:dyDescent="0.3">
      <c r="A391" s="53"/>
      <c r="B391" s="46"/>
      <c r="C391" s="47"/>
      <c r="D391" s="20" t="s">
        <v>2</v>
      </c>
      <c r="E391" s="16">
        <v>25</v>
      </c>
      <c r="F391" s="15"/>
      <c r="G391" s="30"/>
      <c r="H391" s="38"/>
      <c r="I391" s="5"/>
      <c r="J391" s="2"/>
      <c r="K391" s="43"/>
      <c r="L391" s="38"/>
      <c r="M391" s="5"/>
      <c r="N391" s="2">
        <f>(343/E391)/2</f>
        <v>6.86</v>
      </c>
      <c r="O391" s="1">
        <f>M391-I391</f>
        <v>0</v>
      </c>
      <c r="P391" s="1">
        <v>343</v>
      </c>
      <c r="Q391" s="1"/>
      <c r="R391" s="1" t="e">
        <f>J391/H391</f>
        <v>#DIV/0!</v>
      </c>
      <c r="S391" s="1" t="e">
        <f t="shared" ref="S391" si="348">ABS((R391-1)/(R391+1))</f>
        <v>#DIV/0!</v>
      </c>
      <c r="T391" s="1" t="e">
        <f t="shared" ref="T391:T422" si="349">4/(R391+(1/R391)+2)</f>
        <v>#DIV/0!</v>
      </c>
      <c r="U391" s="1" t="e">
        <f t="shared" ref="U391" si="350">ABS(1-ABS(S391)^2)</f>
        <v>#DIV/0!</v>
      </c>
      <c r="V391" s="1"/>
      <c r="W391" s="1"/>
      <c r="X391" s="5"/>
    </row>
    <row r="392" spans="1:24" ht="15" thickBot="1" x14ac:dyDescent="0.35">
      <c r="A392" s="53"/>
      <c r="B392" s="46"/>
      <c r="C392" s="47"/>
      <c r="D392" s="21" t="s">
        <v>3</v>
      </c>
      <c r="E392" s="18">
        <v>28.2</v>
      </c>
      <c r="F392" s="15"/>
      <c r="G392" s="30"/>
      <c r="H392" s="38"/>
      <c r="I392" s="5"/>
      <c r="J392" s="2"/>
      <c r="K392" s="43"/>
      <c r="L392" s="38"/>
      <c r="M392" s="5"/>
      <c r="N392" s="2">
        <f>(343/E392)/2</f>
        <v>6.081560283687943</v>
      </c>
      <c r="O392" s="1">
        <f>M392-I392</f>
        <v>0</v>
      </c>
      <c r="P392" s="1">
        <v>343</v>
      </c>
      <c r="Q392" s="1"/>
      <c r="R392" s="1"/>
      <c r="S392" s="1"/>
      <c r="T392" s="1"/>
      <c r="U392" s="1"/>
      <c r="V392" s="1"/>
      <c r="W392" s="1"/>
      <c r="X392" s="5"/>
    </row>
    <row r="393" spans="1:24" x14ac:dyDescent="0.3">
      <c r="A393" s="53"/>
      <c r="B393" s="46" t="s">
        <v>2</v>
      </c>
      <c r="C393" s="47">
        <v>31.5</v>
      </c>
      <c r="D393" s="19" t="s">
        <v>1</v>
      </c>
      <c r="E393" s="14">
        <v>28.2</v>
      </c>
      <c r="F393" s="15"/>
      <c r="G393" s="30"/>
      <c r="H393" s="38"/>
      <c r="I393" s="5"/>
      <c r="J393" s="2"/>
      <c r="K393" s="43"/>
      <c r="L393" s="38"/>
      <c r="M393" s="5"/>
      <c r="N393" s="2">
        <f>(343/E393)/2</f>
        <v>6.081560283687943</v>
      </c>
      <c r="O393" s="1">
        <f>M393-I393</f>
        <v>0</v>
      </c>
      <c r="P393" s="1">
        <v>343</v>
      </c>
      <c r="Q393" s="1"/>
      <c r="R393" s="1"/>
      <c r="S393" s="1"/>
      <c r="T393" s="1"/>
      <c r="U393" s="1"/>
      <c r="V393" s="1"/>
      <c r="W393" s="1"/>
      <c r="X393" s="5"/>
    </row>
    <row r="394" spans="1:24" x14ac:dyDescent="0.3">
      <c r="A394" s="53"/>
      <c r="B394" s="46"/>
      <c r="C394" s="47"/>
      <c r="D394" s="20" t="s">
        <v>2</v>
      </c>
      <c r="E394" s="16">
        <v>31.5</v>
      </c>
      <c r="F394" s="15"/>
      <c r="G394" s="30"/>
      <c r="H394" s="38"/>
      <c r="I394" s="5"/>
      <c r="J394" s="2"/>
      <c r="K394" s="43"/>
      <c r="L394" s="38"/>
      <c r="M394" s="5"/>
      <c r="N394" s="2">
        <f>(343/E394)/2</f>
        <v>5.4444444444444446</v>
      </c>
      <c r="O394" s="1">
        <f>M394-I394</f>
        <v>0</v>
      </c>
      <c r="P394" s="1">
        <v>343</v>
      </c>
      <c r="Q394" s="1"/>
      <c r="R394" s="1" t="e">
        <f>J394/H394</f>
        <v>#DIV/0!</v>
      </c>
      <c r="S394" s="1" t="e">
        <f t="shared" ref="S394" si="351">ABS((R394-1)/(R394+1))</f>
        <v>#DIV/0!</v>
      </c>
      <c r="T394" s="1" t="e">
        <f t="shared" ref="T394:T425" si="352">4/(R394+(1/R394)+2)</f>
        <v>#DIV/0!</v>
      </c>
      <c r="U394" s="1" t="e">
        <f t="shared" ref="U394" si="353">ABS(1-ABS(S394)^2)</f>
        <v>#DIV/0!</v>
      </c>
      <c r="V394" s="1"/>
      <c r="W394" s="1"/>
      <c r="X394" s="5"/>
    </row>
    <row r="395" spans="1:24" ht="15" thickBot="1" x14ac:dyDescent="0.35">
      <c r="A395" s="53"/>
      <c r="B395" s="46"/>
      <c r="C395" s="47"/>
      <c r="D395" s="21" t="s">
        <v>3</v>
      </c>
      <c r="E395" s="18">
        <v>35.5</v>
      </c>
      <c r="F395" s="15"/>
      <c r="G395" s="30"/>
      <c r="H395" s="38"/>
      <c r="I395" s="5"/>
      <c r="J395" s="2"/>
      <c r="K395" s="43"/>
      <c r="L395" s="38"/>
      <c r="M395" s="5"/>
      <c r="N395" s="2">
        <f>(343/E395)/2</f>
        <v>4.830985915492958</v>
      </c>
      <c r="O395" s="1">
        <f>M395-I395</f>
        <v>0</v>
      </c>
      <c r="P395" s="1">
        <v>343</v>
      </c>
      <c r="Q395" s="1"/>
      <c r="R395" s="1"/>
      <c r="S395" s="1"/>
      <c r="T395" s="1"/>
      <c r="U395" s="1"/>
      <c r="V395" s="1"/>
      <c r="W395" s="1"/>
      <c r="X395" s="5"/>
    </row>
    <row r="396" spans="1:24" x14ac:dyDescent="0.3">
      <c r="A396" s="53"/>
      <c r="B396" s="46" t="s">
        <v>3</v>
      </c>
      <c r="C396" s="47">
        <v>44</v>
      </c>
      <c r="D396" s="19" t="s">
        <v>1</v>
      </c>
      <c r="E396" s="14">
        <v>35.5</v>
      </c>
      <c r="F396" s="15"/>
      <c r="G396" s="30"/>
      <c r="H396" s="38"/>
      <c r="I396" s="5"/>
      <c r="J396" s="2"/>
      <c r="K396" s="43"/>
      <c r="L396" s="38"/>
      <c r="M396" s="5"/>
      <c r="N396" s="2">
        <f>(343/E396)/2</f>
        <v>4.830985915492958</v>
      </c>
      <c r="O396" s="1">
        <f>M396-I396</f>
        <v>0</v>
      </c>
      <c r="P396" s="1">
        <v>343</v>
      </c>
      <c r="Q396" s="1"/>
      <c r="R396" s="1"/>
      <c r="S396" s="1"/>
      <c r="T396" s="1"/>
      <c r="U396" s="1"/>
      <c r="V396" s="1"/>
      <c r="W396" s="1"/>
      <c r="X396" s="5"/>
    </row>
    <row r="397" spans="1:24" x14ac:dyDescent="0.3">
      <c r="A397" s="53"/>
      <c r="B397" s="46"/>
      <c r="C397" s="47"/>
      <c r="D397" s="20" t="s">
        <v>2</v>
      </c>
      <c r="E397" s="16">
        <v>40</v>
      </c>
      <c r="F397" s="15"/>
      <c r="G397" s="30"/>
      <c r="H397" s="38"/>
      <c r="I397" s="5"/>
      <c r="J397" s="2"/>
      <c r="K397" s="43"/>
      <c r="L397" s="38"/>
      <c r="M397" s="5"/>
      <c r="N397" s="2">
        <f>(343/E397)/2</f>
        <v>4.2874999999999996</v>
      </c>
      <c r="O397" s="1">
        <f>M397-I397</f>
        <v>0</v>
      </c>
      <c r="P397" s="1">
        <v>343</v>
      </c>
      <c r="Q397" s="1"/>
      <c r="R397" s="1" t="e">
        <f>J397/H397</f>
        <v>#DIV/0!</v>
      </c>
      <c r="S397" s="1" t="e">
        <f t="shared" ref="S397" si="354">ABS((R397-1)/(R397+1))</f>
        <v>#DIV/0!</v>
      </c>
      <c r="T397" s="1" t="e">
        <f t="shared" ref="T397:T443" si="355">4/(R397+(1/R397)+2)</f>
        <v>#DIV/0!</v>
      </c>
      <c r="U397" s="1" t="e">
        <f t="shared" ref="U397" si="356">ABS(1-ABS(S397)^2)</f>
        <v>#DIV/0!</v>
      </c>
      <c r="V397" s="1"/>
      <c r="W397" s="1"/>
      <c r="X397" s="5"/>
    </row>
    <row r="398" spans="1:24" ht="15" thickBot="1" x14ac:dyDescent="0.35">
      <c r="A398" s="53"/>
      <c r="B398" s="48"/>
      <c r="C398" s="49"/>
      <c r="D398" s="21" t="s">
        <v>3</v>
      </c>
      <c r="E398" s="18">
        <v>44.7</v>
      </c>
      <c r="F398" s="15"/>
      <c r="G398" s="30"/>
      <c r="H398" s="38"/>
      <c r="I398" s="5"/>
      <c r="J398" s="2"/>
      <c r="K398" s="43"/>
      <c r="L398" s="38"/>
      <c r="M398" s="5"/>
      <c r="N398" s="2">
        <f>(343/E398)/2</f>
        <v>3.8366890380313197</v>
      </c>
      <c r="O398" s="1">
        <f>M398-I398</f>
        <v>0</v>
      </c>
      <c r="P398" s="1">
        <v>343</v>
      </c>
      <c r="Q398" s="1"/>
      <c r="R398" s="1"/>
      <c r="S398" s="1"/>
      <c r="T398" s="1"/>
      <c r="U398" s="1"/>
      <c r="V398" s="1"/>
      <c r="W398" s="1"/>
      <c r="X398" s="5"/>
    </row>
    <row r="399" spans="1:24" x14ac:dyDescent="0.3">
      <c r="A399" s="53"/>
      <c r="B399" s="50" t="s">
        <v>1</v>
      </c>
      <c r="C399" s="51">
        <v>44</v>
      </c>
      <c r="D399" s="19" t="s">
        <v>1</v>
      </c>
      <c r="E399" s="14">
        <v>44.7</v>
      </c>
      <c r="F399" s="15"/>
      <c r="G399" s="30"/>
      <c r="H399" s="38"/>
      <c r="I399" s="5"/>
      <c r="J399" s="2"/>
      <c r="K399" s="43"/>
      <c r="L399" s="38"/>
      <c r="M399" s="5"/>
      <c r="N399" s="2">
        <f>(343/E399)/2</f>
        <v>3.8366890380313197</v>
      </c>
      <c r="O399" s="1">
        <f>M399-I399</f>
        <v>0</v>
      </c>
      <c r="P399" s="1">
        <v>343</v>
      </c>
      <c r="Q399" s="1"/>
      <c r="R399" s="1"/>
      <c r="S399" s="1"/>
      <c r="T399" s="1"/>
      <c r="U399" s="1"/>
      <c r="V399" s="1"/>
      <c r="W399" s="1"/>
      <c r="X399" s="5"/>
    </row>
    <row r="400" spans="1:24" x14ac:dyDescent="0.3">
      <c r="A400" s="53"/>
      <c r="B400" s="46"/>
      <c r="C400" s="47"/>
      <c r="D400" s="20" t="s">
        <v>2</v>
      </c>
      <c r="E400" s="16">
        <v>50</v>
      </c>
      <c r="F400" s="15"/>
      <c r="G400" s="30"/>
      <c r="H400" s="38"/>
      <c r="I400" s="5"/>
      <c r="J400" s="2"/>
      <c r="K400" s="43"/>
      <c r="L400" s="38"/>
      <c r="M400" s="5"/>
      <c r="N400" s="2">
        <f>(343/E400)/2</f>
        <v>3.43</v>
      </c>
      <c r="O400" s="1">
        <f>M400-I400</f>
        <v>0</v>
      </c>
      <c r="P400" s="1">
        <v>343</v>
      </c>
      <c r="Q400" s="1"/>
      <c r="R400" s="1" t="e">
        <f>J400/H400</f>
        <v>#DIV/0!</v>
      </c>
      <c r="S400" s="1" t="e">
        <f t="shared" ref="S400" si="357">ABS((R400-1)/(R400+1))</f>
        <v>#DIV/0!</v>
      </c>
      <c r="T400" s="1" t="e">
        <f t="shared" ref="T400:T443" si="358">4/(R400+(1/R400)+2)</f>
        <v>#DIV/0!</v>
      </c>
      <c r="U400" s="1" t="e">
        <f t="shared" ref="U400" si="359">ABS(1-ABS(S400)^2)</f>
        <v>#DIV/0!</v>
      </c>
      <c r="V400" s="1"/>
      <c r="W400" s="1"/>
      <c r="X400" s="5"/>
    </row>
    <row r="401" spans="1:24" ht="15" thickBot="1" x14ac:dyDescent="0.35">
      <c r="A401" s="53"/>
      <c r="B401" s="46"/>
      <c r="C401" s="47"/>
      <c r="D401" s="21" t="s">
        <v>3</v>
      </c>
      <c r="E401" s="18">
        <v>56.2</v>
      </c>
      <c r="F401" s="15"/>
      <c r="G401" s="30"/>
      <c r="H401" s="38"/>
      <c r="I401" s="5"/>
      <c r="J401" s="2"/>
      <c r="K401" s="43"/>
      <c r="L401" s="38"/>
      <c r="M401" s="5"/>
      <c r="N401" s="2">
        <f>(343/E401)/2</f>
        <v>3.0516014234875444</v>
      </c>
      <c r="O401" s="1">
        <f>M401-I401</f>
        <v>0</v>
      </c>
      <c r="P401" s="1">
        <v>343</v>
      </c>
      <c r="Q401" s="1"/>
      <c r="R401" s="1"/>
      <c r="S401" s="1"/>
      <c r="T401" s="1"/>
      <c r="U401" s="1"/>
      <c r="V401" s="1"/>
      <c r="W401" s="1"/>
      <c r="X401" s="5"/>
    </row>
    <row r="402" spans="1:24" x14ac:dyDescent="0.3">
      <c r="A402" s="53"/>
      <c r="B402" s="46" t="s">
        <v>2</v>
      </c>
      <c r="C402" s="47">
        <v>63</v>
      </c>
      <c r="D402" s="19" t="s">
        <v>1</v>
      </c>
      <c r="E402" s="14">
        <v>56.2</v>
      </c>
      <c r="F402" s="15"/>
      <c r="G402" s="30"/>
      <c r="H402" s="38"/>
      <c r="I402" s="5"/>
      <c r="J402" s="2"/>
      <c r="K402" s="43"/>
      <c r="L402" s="38"/>
      <c r="M402" s="5"/>
      <c r="N402" s="2">
        <f>(343/E402)/2</f>
        <v>3.0516014234875444</v>
      </c>
      <c r="O402" s="1">
        <f>M402-I402</f>
        <v>0</v>
      </c>
      <c r="P402" s="1">
        <v>343</v>
      </c>
      <c r="Q402" s="1"/>
      <c r="R402" s="1"/>
      <c r="S402" s="1"/>
      <c r="T402" s="1"/>
      <c r="U402" s="1"/>
      <c r="V402" s="1"/>
      <c r="W402" s="1"/>
      <c r="X402" s="5"/>
    </row>
    <row r="403" spans="1:24" x14ac:dyDescent="0.3">
      <c r="A403" s="53"/>
      <c r="B403" s="46"/>
      <c r="C403" s="47"/>
      <c r="D403" s="20" t="s">
        <v>2</v>
      </c>
      <c r="E403" s="16">
        <v>63</v>
      </c>
      <c r="F403" s="15"/>
      <c r="G403" s="30"/>
      <c r="H403" s="38"/>
      <c r="I403" s="5"/>
      <c r="J403" s="2"/>
      <c r="K403" s="43"/>
      <c r="L403" s="38"/>
      <c r="M403" s="5"/>
      <c r="N403" s="2">
        <f>(343/E403)/2</f>
        <v>2.7222222222222223</v>
      </c>
      <c r="O403" s="1">
        <f>M403-I403</f>
        <v>0</v>
      </c>
      <c r="P403" s="1">
        <v>343</v>
      </c>
      <c r="Q403" s="1"/>
      <c r="R403" s="1" t="e">
        <f>J403/H403</f>
        <v>#DIV/0!</v>
      </c>
      <c r="S403" s="1" t="e">
        <f t="shared" si="324"/>
        <v>#DIV/0!</v>
      </c>
      <c r="T403" s="1" t="e">
        <f t="shared" ref="T403:T443" si="360">4/(R403+(1/R403)+2)</f>
        <v>#DIV/0!</v>
      </c>
      <c r="U403" s="1" t="e">
        <f t="shared" ref="U403" si="361">ABS(1-ABS(S403)^2)</f>
        <v>#DIV/0!</v>
      </c>
      <c r="V403" s="1"/>
      <c r="W403" s="1"/>
      <c r="X403" s="5"/>
    </row>
    <row r="404" spans="1:24" ht="15" thickBot="1" x14ac:dyDescent="0.35">
      <c r="A404" s="53"/>
      <c r="B404" s="46"/>
      <c r="C404" s="47"/>
      <c r="D404" s="21" t="s">
        <v>3</v>
      </c>
      <c r="E404" s="18">
        <v>70.8</v>
      </c>
      <c r="F404" s="15"/>
      <c r="G404" s="30"/>
      <c r="H404" s="38"/>
      <c r="I404" s="5"/>
      <c r="J404" s="2"/>
      <c r="K404" s="43"/>
      <c r="L404" s="38"/>
      <c r="M404" s="5"/>
      <c r="N404" s="2">
        <f>(343/E404)/2</f>
        <v>2.4223163841807911</v>
      </c>
      <c r="O404" s="1">
        <f>M404-I404</f>
        <v>0</v>
      </c>
      <c r="P404" s="1">
        <v>343</v>
      </c>
      <c r="Q404" s="1"/>
      <c r="R404" s="1"/>
      <c r="S404" s="1"/>
      <c r="T404" s="1"/>
      <c r="U404" s="1"/>
      <c r="V404" s="1"/>
      <c r="W404" s="1"/>
      <c r="X404" s="5"/>
    </row>
    <row r="405" spans="1:24" x14ac:dyDescent="0.3">
      <c r="A405" s="53"/>
      <c r="B405" s="46" t="s">
        <v>3</v>
      </c>
      <c r="C405" s="47">
        <v>88</v>
      </c>
      <c r="D405" s="19" t="s">
        <v>1</v>
      </c>
      <c r="E405" s="14">
        <v>70.8</v>
      </c>
      <c r="F405" s="15"/>
      <c r="G405" s="30"/>
      <c r="H405" s="38"/>
      <c r="I405" s="5"/>
      <c r="J405" s="2"/>
      <c r="K405" s="43"/>
      <c r="L405" s="38"/>
      <c r="M405" s="5"/>
      <c r="N405" s="2">
        <f>(343/E405)/2</f>
        <v>2.4223163841807911</v>
      </c>
      <c r="O405" s="1">
        <f>M405-I405</f>
        <v>0</v>
      </c>
      <c r="P405" s="1">
        <v>343</v>
      </c>
      <c r="Q405" s="1"/>
      <c r="R405" s="1"/>
      <c r="S405" s="1"/>
      <c r="T405" s="1"/>
      <c r="U405" s="1"/>
      <c r="V405" s="1"/>
      <c r="W405" s="1"/>
      <c r="X405" s="5"/>
    </row>
    <row r="406" spans="1:24" x14ac:dyDescent="0.3">
      <c r="A406" s="53"/>
      <c r="B406" s="46"/>
      <c r="C406" s="47"/>
      <c r="D406" s="20" t="s">
        <v>2</v>
      </c>
      <c r="E406" s="16">
        <v>80</v>
      </c>
      <c r="F406" s="15"/>
      <c r="G406" s="30"/>
      <c r="H406" s="38"/>
      <c r="I406" s="5"/>
      <c r="J406" s="2"/>
      <c r="K406" s="43"/>
      <c r="L406" s="38"/>
      <c r="M406" s="5"/>
      <c r="N406" s="2">
        <f>(343/E406)/2</f>
        <v>2.1437499999999998</v>
      </c>
      <c r="O406" s="1">
        <f>M406-I406</f>
        <v>0</v>
      </c>
      <c r="P406" s="1">
        <v>343</v>
      </c>
      <c r="Q406" s="1"/>
      <c r="R406" s="1" t="e">
        <f>J406/H406</f>
        <v>#DIV/0!</v>
      </c>
      <c r="S406" s="1" t="e">
        <f t="shared" si="327"/>
        <v>#DIV/0!</v>
      </c>
      <c r="T406" s="1" t="e">
        <f t="shared" ref="T406:T443" si="362">4/(R406+(1/R406)+2)</f>
        <v>#DIV/0!</v>
      </c>
      <c r="U406" s="1" t="e">
        <f t="shared" ref="U406" si="363">ABS(1-ABS(S406)^2)</f>
        <v>#DIV/0!</v>
      </c>
      <c r="V406" s="1"/>
      <c r="W406" s="1"/>
      <c r="X406" s="5"/>
    </row>
    <row r="407" spans="1:24" ht="15" thickBot="1" x14ac:dyDescent="0.35">
      <c r="A407" s="53"/>
      <c r="B407" s="48"/>
      <c r="C407" s="49"/>
      <c r="D407" s="21" t="s">
        <v>3</v>
      </c>
      <c r="E407" s="18">
        <v>89.1</v>
      </c>
      <c r="F407" s="15"/>
      <c r="G407" s="30"/>
      <c r="H407" s="38"/>
      <c r="I407" s="5"/>
      <c r="J407" s="2"/>
      <c r="K407" s="43"/>
      <c r="L407" s="38"/>
      <c r="M407" s="5"/>
      <c r="N407" s="2">
        <f>(343/E407)/2</f>
        <v>1.9248035914702584</v>
      </c>
      <c r="O407" s="1">
        <f>M407-I407</f>
        <v>0</v>
      </c>
      <c r="P407" s="1">
        <v>343</v>
      </c>
      <c r="Q407" s="1"/>
      <c r="R407" s="1"/>
      <c r="S407" s="1"/>
      <c r="T407" s="1"/>
      <c r="U407" s="1"/>
      <c r="V407" s="1"/>
      <c r="W407" s="1"/>
      <c r="X407" s="5"/>
    </row>
    <row r="408" spans="1:24" x14ac:dyDescent="0.3">
      <c r="A408" s="53"/>
      <c r="B408" s="50" t="s">
        <v>1</v>
      </c>
      <c r="C408" s="51">
        <v>88</v>
      </c>
      <c r="D408" s="19" t="s">
        <v>1</v>
      </c>
      <c r="E408" s="14">
        <v>89.1</v>
      </c>
      <c r="F408" s="15"/>
      <c r="G408" s="30"/>
      <c r="H408" s="38"/>
      <c r="I408" s="5"/>
      <c r="J408" s="2"/>
      <c r="K408" s="43"/>
      <c r="L408" s="38"/>
      <c r="M408" s="5"/>
      <c r="N408" s="2">
        <f>(343/E408)/2</f>
        <v>1.9248035914702584</v>
      </c>
      <c r="O408" s="1">
        <f>M408-I408</f>
        <v>0</v>
      </c>
      <c r="P408" s="1">
        <v>343</v>
      </c>
      <c r="Q408" s="1"/>
      <c r="R408" s="1"/>
      <c r="S408" s="1"/>
      <c r="T408" s="1"/>
      <c r="U408" s="1"/>
      <c r="V408" s="1"/>
      <c r="W408" s="1"/>
      <c r="X408" s="5"/>
    </row>
    <row r="409" spans="1:24" x14ac:dyDescent="0.3">
      <c r="A409" s="53"/>
      <c r="B409" s="46"/>
      <c r="C409" s="47"/>
      <c r="D409" s="20" t="s">
        <v>2</v>
      </c>
      <c r="E409" s="16">
        <v>100</v>
      </c>
      <c r="F409" s="15"/>
      <c r="G409" s="30"/>
      <c r="H409" s="38"/>
      <c r="I409" s="5"/>
      <c r="J409" s="2"/>
      <c r="K409" s="43"/>
      <c r="L409" s="38"/>
      <c r="M409" s="5"/>
      <c r="N409" s="2">
        <f>(343/E409)/2</f>
        <v>1.7150000000000001</v>
      </c>
      <c r="O409" s="1">
        <f>M409-I409</f>
        <v>0</v>
      </c>
      <c r="P409" s="1">
        <v>343</v>
      </c>
      <c r="Q409" s="1"/>
      <c r="R409" s="1" t="e">
        <f>J409/H409</f>
        <v>#DIV/0!</v>
      </c>
      <c r="S409" s="1" t="e">
        <f t="shared" si="330"/>
        <v>#DIV/0!</v>
      </c>
      <c r="T409" s="1" t="e">
        <f t="shared" ref="T409:T443" si="364">4/(R409+(1/R409)+2)</f>
        <v>#DIV/0!</v>
      </c>
      <c r="U409" s="1" t="e">
        <f t="shared" ref="U409" si="365">ABS(1-ABS(S409)^2)</f>
        <v>#DIV/0!</v>
      </c>
      <c r="V409" s="1"/>
      <c r="W409" s="1"/>
      <c r="X409" s="5"/>
    </row>
    <row r="410" spans="1:24" ht="15" thickBot="1" x14ac:dyDescent="0.35">
      <c r="A410" s="53"/>
      <c r="B410" s="46"/>
      <c r="C410" s="47"/>
      <c r="D410" s="21" t="s">
        <v>3</v>
      </c>
      <c r="E410" s="18">
        <v>112</v>
      </c>
      <c r="F410" s="15"/>
      <c r="G410" s="30"/>
      <c r="H410" s="38"/>
      <c r="I410" s="5"/>
      <c r="J410" s="2"/>
      <c r="K410" s="43"/>
      <c r="L410" s="38"/>
      <c r="M410" s="5"/>
      <c r="N410" s="2">
        <f>(343/E410)/2</f>
        <v>1.53125</v>
      </c>
      <c r="O410" s="1">
        <f>M410-I410</f>
        <v>0</v>
      </c>
      <c r="P410" s="1">
        <v>343</v>
      </c>
      <c r="Q410" s="1"/>
      <c r="R410" s="1"/>
      <c r="S410" s="1"/>
      <c r="T410" s="1"/>
      <c r="U410" s="1"/>
      <c r="V410" s="1"/>
      <c r="W410" s="1"/>
      <c r="X410" s="5"/>
    </row>
    <row r="411" spans="1:24" x14ac:dyDescent="0.3">
      <c r="A411" s="53"/>
      <c r="B411" s="46" t="s">
        <v>2</v>
      </c>
      <c r="C411" s="47">
        <v>125</v>
      </c>
      <c r="D411" s="19" t="s">
        <v>1</v>
      </c>
      <c r="E411" s="14">
        <v>112</v>
      </c>
      <c r="F411" s="15" t="s">
        <v>34</v>
      </c>
      <c r="G411" s="30"/>
      <c r="H411" s="38"/>
      <c r="I411" s="5"/>
      <c r="J411" s="2"/>
      <c r="K411" s="43"/>
      <c r="L411" s="38"/>
      <c r="M411" s="5"/>
      <c r="N411" s="2">
        <f>(343/E411)/2</f>
        <v>1.53125</v>
      </c>
      <c r="O411" s="1">
        <f>M411-I411</f>
        <v>0</v>
      </c>
      <c r="P411" s="1">
        <v>343</v>
      </c>
      <c r="Q411" s="1"/>
      <c r="R411" s="1"/>
      <c r="S411" s="1"/>
      <c r="T411" s="1"/>
      <c r="U411" s="1"/>
      <c r="V411" s="1"/>
      <c r="W411" s="1"/>
      <c r="X411" s="5"/>
    </row>
    <row r="412" spans="1:24" x14ac:dyDescent="0.3">
      <c r="A412" s="53"/>
      <c r="B412" s="46"/>
      <c r="C412" s="47"/>
      <c r="D412" s="20" t="s">
        <v>2</v>
      </c>
      <c r="E412" s="16">
        <v>125</v>
      </c>
      <c r="F412" s="15">
        <v>1</v>
      </c>
      <c r="G412" s="30">
        <v>182</v>
      </c>
      <c r="H412" s="38">
        <v>-18</v>
      </c>
      <c r="I412" s="5">
        <v>819</v>
      </c>
      <c r="J412" s="2"/>
      <c r="K412" s="43"/>
      <c r="L412" s="38"/>
      <c r="M412" s="5"/>
      <c r="N412" s="2">
        <f>(343/E412)/2</f>
        <v>1.3720000000000001</v>
      </c>
      <c r="O412" s="1">
        <f>M412-I412</f>
        <v>-819</v>
      </c>
      <c r="P412" s="1">
        <v>343</v>
      </c>
      <c r="Q412" s="1"/>
      <c r="R412" s="1">
        <f>F412/H412</f>
        <v>-5.5555555555555552E-2</v>
      </c>
      <c r="S412" s="1">
        <f t="shared" si="333"/>
        <v>1.1176470588235294</v>
      </c>
      <c r="T412" s="1">
        <f t="shared" ref="T412:T443" si="366">4/(R412+(1/R412)+2)</f>
        <v>-0.2491349480968858</v>
      </c>
      <c r="U412" s="1">
        <f t="shared" ref="U412" si="367">ABS(1-ABS(S412)^2)</f>
        <v>0.24913494809688586</v>
      </c>
      <c r="V412" s="1"/>
      <c r="W412" s="1"/>
      <c r="X412" s="5"/>
    </row>
    <row r="413" spans="1:24" ht="15" thickBot="1" x14ac:dyDescent="0.35">
      <c r="A413" s="53"/>
      <c r="B413" s="46"/>
      <c r="C413" s="47"/>
      <c r="D413" s="21" t="s">
        <v>3</v>
      </c>
      <c r="E413" s="18">
        <v>141</v>
      </c>
      <c r="F413" s="15"/>
      <c r="G413" s="30"/>
      <c r="H413" s="38"/>
      <c r="I413" s="5"/>
      <c r="J413" s="2"/>
      <c r="K413" s="43"/>
      <c r="L413" s="38"/>
      <c r="M413" s="5"/>
      <c r="N413" s="2">
        <f>(343/E413)/2</f>
        <v>1.2163120567375887</v>
      </c>
      <c r="O413" s="1">
        <f>M413-I413</f>
        <v>0</v>
      </c>
      <c r="P413" s="1">
        <v>343</v>
      </c>
      <c r="Q413" s="1"/>
      <c r="R413" s="1"/>
      <c r="S413" s="1"/>
      <c r="T413" s="1"/>
      <c r="U413" s="1"/>
      <c r="V413" s="1"/>
      <c r="W413" s="1"/>
      <c r="X413" s="5"/>
    </row>
    <row r="414" spans="1:24" x14ac:dyDescent="0.3">
      <c r="A414" s="53"/>
      <c r="B414" s="46" t="s">
        <v>3</v>
      </c>
      <c r="C414" s="47">
        <v>177</v>
      </c>
      <c r="D414" s="19" t="s">
        <v>1</v>
      </c>
      <c r="E414" s="14">
        <v>141</v>
      </c>
      <c r="F414" s="15" t="s">
        <v>34</v>
      </c>
      <c r="G414" s="30"/>
      <c r="H414" s="38"/>
      <c r="I414" s="5"/>
      <c r="J414" s="2"/>
      <c r="K414" s="43"/>
      <c r="L414" s="38"/>
      <c r="M414" s="5"/>
      <c r="N414" s="2">
        <f>(343/E414)/2</f>
        <v>1.2163120567375887</v>
      </c>
      <c r="O414" s="1">
        <f>M414-I414</f>
        <v>0</v>
      </c>
      <c r="P414" s="1">
        <v>343</v>
      </c>
      <c r="Q414" s="1"/>
      <c r="R414" s="1"/>
      <c r="S414" s="1"/>
      <c r="T414" s="1"/>
      <c r="U414" s="1"/>
      <c r="V414" s="1"/>
      <c r="W414" s="1"/>
      <c r="X414" s="5"/>
    </row>
    <row r="415" spans="1:24" x14ac:dyDescent="0.3">
      <c r="A415" s="53"/>
      <c r="B415" s="46"/>
      <c r="C415" s="47"/>
      <c r="D415" s="20" t="s">
        <v>2</v>
      </c>
      <c r="E415" s="16">
        <v>160</v>
      </c>
      <c r="F415" s="15">
        <v>1</v>
      </c>
      <c r="G415" s="30">
        <v>176</v>
      </c>
      <c r="H415" s="38">
        <v>-20</v>
      </c>
      <c r="I415" s="5">
        <v>669</v>
      </c>
      <c r="J415" s="2"/>
      <c r="K415" s="43"/>
      <c r="L415" s="38"/>
      <c r="M415" s="5"/>
      <c r="N415" s="2">
        <f>(343/E415)/2</f>
        <v>1.0718749999999999</v>
      </c>
      <c r="O415" s="1">
        <f>M415-I415</f>
        <v>-669</v>
      </c>
      <c r="P415" s="1">
        <v>343</v>
      </c>
      <c r="Q415" s="1"/>
      <c r="R415" s="1">
        <f>F415/H415</f>
        <v>-0.05</v>
      </c>
      <c r="S415" s="1">
        <f t="shared" si="336"/>
        <v>1.1052631578947369</v>
      </c>
      <c r="T415" s="1">
        <f t="shared" ref="T415:T443" si="368">4/(R415+(1/R415)+2)</f>
        <v>-0.22160664819944598</v>
      </c>
      <c r="U415" s="1">
        <f t="shared" ref="U415" si="369">ABS(1-ABS(S415)^2)</f>
        <v>0.22160664819944631</v>
      </c>
      <c r="V415" s="1"/>
      <c r="W415" s="1"/>
      <c r="X415" s="5"/>
    </row>
    <row r="416" spans="1:24" ht="15" thickBot="1" x14ac:dyDescent="0.35">
      <c r="A416" s="53"/>
      <c r="B416" s="48"/>
      <c r="C416" s="49"/>
      <c r="D416" s="21" t="s">
        <v>3</v>
      </c>
      <c r="E416" s="18">
        <v>178</v>
      </c>
      <c r="F416" s="15"/>
      <c r="G416" s="30"/>
      <c r="H416" s="38"/>
      <c r="I416" s="5"/>
      <c r="J416" s="2"/>
      <c r="K416" s="43"/>
      <c r="L416" s="38"/>
      <c r="M416" s="5"/>
      <c r="N416" s="2">
        <f>(343/E416)/2</f>
        <v>0.9634831460674157</v>
      </c>
      <c r="O416" s="1">
        <f>M416-I416</f>
        <v>0</v>
      </c>
      <c r="P416" s="1">
        <v>343</v>
      </c>
      <c r="Q416" s="1"/>
      <c r="R416" s="1"/>
      <c r="S416" s="1"/>
      <c r="T416" s="1"/>
      <c r="U416" s="1"/>
      <c r="V416" s="1"/>
      <c r="W416" s="1"/>
      <c r="X416" s="5"/>
    </row>
    <row r="417" spans="1:24" x14ac:dyDescent="0.3">
      <c r="A417" s="53"/>
      <c r="B417" s="50" t="s">
        <v>1</v>
      </c>
      <c r="C417" s="51">
        <v>177</v>
      </c>
      <c r="D417" s="19" t="s">
        <v>1</v>
      </c>
      <c r="E417" s="14">
        <v>178</v>
      </c>
      <c r="F417" s="15" t="s">
        <v>34</v>
      </c>
      <c r="G417" s="30"/>
      <c r="H417" s="38"/>
      <c r="I417" s="5"/>
      <c r="J417" s="2"/>
      <c r="K417" s="43"/>
      <c r="L417" s="38"/>
      <c r="M417" s="5"/>
      <c r="N417" s="2">
        <f>(343/E417)/2</f>
        <v>0.9634831460674157</v>
      </c>
      <c r="O417" s="1">
        <f>M417-I417</f>
        <v>0</v>
      </c>
      <c r="P417" s="1">
        <v>343</v>
      </c>
      <c r="Q417" s="1"/>
      <c r="R417" s="1"/>
      <c r="S417" s="1"/>
      <c r="T417" s="1"/>
      <c r="U417" s="1"/>
      <c r="V417" s="1"/>
      <c r="W417" s="1"/>
      <c r="X417" s="5"/>
    </row>
    <row r="418" spans="1:24" x14ac:dyDescent="0.3">
      <c r="A418" s="53"/>
      <c r="B418" s="46"/>
      <c r="C418" s="47"/>
      <c r="D418" s="20" t="s">
        <v>2</v>
      </c>
      <c r="E418" s="16">
        <v>200</v>
      </c>
      <c r="F418" s="15">
        <v>1</v>
      </c>
      <c r="G418" s="30">
        <v>176</v>
      </c>
      <c r="H418" s="38">
        <v>-23.5</v>
      </c>
      <c r="I418" s="5">
        <v>554</v>
      </c>
      <c r="J418" s="2"/>
      <c r="K418" s="43"/>
      <c r="L418" s="38"/>
      <c r="M418" s="5"/>
      <c r="N418" s="2">
        <f>(343/E418)/2</f>
        <v>0.85750000000000004</v>
      </c>
      <c r="O418" s="1">
        <f>M418-I418</f>
        <v>-554</v>
      </c>
      <c r="P418" s="1">
        <v>343</v>
      </c>
      <c r="Q418" s="1"/>
      <c r="R418" s="1">
        <f>F418/H418</f>
        <v>-4.2553191489361701E-2</v>
      </c>
      <c r="S418" s="1">
        <f t="shared" si="339"/>
        <v>1.0888888888888888</v>
      </c>
      <c r="T418" s="1">
        <f t="shared" ref="T418:T443" si="370">4/(R418+(1/R418)+2)</f>
        <v>-0.18567901234567902</v>
      </c>
      <c r="U418" s="1">
        <f t="shared" ref="U418" si="371">ABS(1-ABS(S418)^2)</f>
        <v>0.18567901234567885</v>
      </c>
      <c r="V418" s="1"/>
      <c r="W418" s="1"/>
      <c r="X418" s="5"/>
    </row>
    <row r="419" spans="1:24" ht="15" thickBot="1" x14ac:dyDescent="0.35">
      <c r="A419" s="53"/>
      <c r="B419" s="46"/>
      <c r="C419" s="47"/>
      <c r="D419" s="21" t="s">
        <v>3</v>
      </c>
      <c r="E419" s="18">
        <v>224</v>
      </c>
      <c r="F419" s="15"/>
      <c r="G419" s="30"/>
      <c r="H419" s="38"/>
      <c r="I419" s="5"/>
      <c r="J419" s="2"/>
      <c r="K419" s="43"/>
      <c r="L419" s="38"/>
      <c r="M419" s="5"/>
      <c r="N419" s="2">
        <f>(343/E419)/2</f>
        <v>0.765625</v>
      </c>
      <c r="O419" s="1">
        <f>M419-I419</f>
        <v>0</v>
      </c>
      <c r="P419" s="1">
        <v>343</v>
      </c>
      <c r="Q419" s="1"/>
      <c r="R419" s="1"/>
      <c r="S419" s="1"/>
      <c r="T419" s="1"/>
      <c r="U419" s="1"/>
      <c r="V419" s="1"/>
      <c r="W419" s="1"/>
      <c r="X419" s="5"/>
    </row>
    <row r="420" spans="1:24" x14ac:dyDescent="0.3">
      <c r="A420" s="53"/>
      <c r="B420" s="46" t="s">
        <v>2</v>
      </c>
      <c r="C420" s="47">
        <v>250</v>
      </c>
      <c r="D420" s="19" t="s">
        <v>1</v>
      </c>
      <c r="E420" s="14">
        <v>224</v>
      </c>
      <c r="F420" s="15" t="s">
        <v>34</v>
      </c>
      <c r="G420" s="30"/>
      <c r="H420" s="38"/>
      <c r="I420" s="5"/>
      <c r="J420" s="2"/>
      <c r="K420" s="43"/>
      <c r="L420" s="38"/>
      <c r="M420" s="5"/>
      <c r="N420" s="2">
        <f>(343/E420)/2</f>
        <v>0.765625</v>
      </c>
      <c r="O420" s="1">
        <f>M420-I420</f>
        <v>0</v>
      </c>
      <c r="P420" s="1">
        <v>343</v>
      </c>
      <c r="Q420" s="1"/>
      <c r="R420" s="1"/>
      <c r="S420" s="1"/>
      <c r="T420" s="1"/>
      <c r="U420" s="1"/>
      <c r="V420" s="1"/>
      <c r="W420" s="1"/>
      <c r="X420" s="5"/>
    </row>
    <row r="421" spans="1:24" x14ac:dyDescent="0.3">
      <c r="A421" s="53"/>
      <c r="B421" s="46"/>
      <c r="C421" s="47"/>
      <c r="D421" s="20" t="s">
        <v>2</v>
      </c>
      <c r="E421" s="16">
        <v>250</v>
      </c>
      <c r="F421" s="15">
        <v>1</v>
      </c>
      <c r="G421" s="30">
        <v>176</v>
      </c>
      <c r="H421" s="38">
        <v>-25</v>
      </c>
      <c r="I421" s="5">
        <v>466</v>
      </c>
      <c r="J421" s="2">
        <v>1</v>
      </c>
      <c r="K421" s="43">
        <v>814</v>
      </c>
      <c r="L421" s="38"/>
      <c r="M421" s="5"/>
      <c r="N421" s="2">
        <f>(343/E421)/2</f>
        <v>0.68600000000000005</v>
      </c>
      <c r="O421" s="1">
        <f>M421-I421</f>
        <v>-466</v>
      </c>
      <c r="P421" s="1">
        <v>343</v>
      </c>
      <c r="Q421" s="1"/>
      <c r="R421" s="1">
        <f>J421/H421</f>
        <v>-0.04</v>
      </c>
      <c r="S421" s="1">
        <f t="shared" si="342"/>
        <v>1.0833333333333335</v>
      </c>
      <c r="T421" s="1">
        <f t="shared" ref="T421:T443" si="372">4/(R421+(1/R421)+2)</f>
        <v>-0.1736111111111111</v>
      </c>
      <c r="U421" s="1">
        <f t="shared" ref="U421" si="373">ABS(1-ABS(S421)^2)</f>
        <v>0.17361111111111138</v>
      </c>
      <c r="V421" s="1"/>
      <c r="W421" s="1"/>
      <c r="X421" s="5"/>
    </row>
    <row r="422" spans="1:24" ht="15" thickBot="1" x14ac:dyDescent="0.35">
      <c r="A422" s="53"/>
      <c r="B422" s="46"/>
      <c r="C422" s="47"/>
      <c r="D422" s="21" t="s">
        <v>3</v>
      </c>
      <c r="E422" s="18">
        <v>282</v>
      </c>
      <c r="F422" s="15"/>
      <c r="G422" s="30"/>
      <c r="H422" s="38"/>
      <c r="I422" s="5"/>
      <c r="J422" s="2"/>
      <c r="K422" s="43"/>
      <c r="L422" s="38"/>
      <c r="M422" s="5"/>
      <c r="N422" s="2">
        <f>(343/E422)/2</f>
        <v>0.60815602836879434</v>
      </c>
      <c r="O422" s="1">
        <f>M422-I422</f>
        <v>0</v>
      </c>
      <c r="P422" s="1">
        <v>343</v>
      </c>
      <c r="Q422" s="1"/>
      <c r="R422" s="1"/>
      <c r="S422" s="1"/>
      <c r="T422" s="1"/>
      <c r="U422" s="1"/>
      <c r="V422" s="1"/>
      <c r="W422" s="1"/>
      <c r="X422" s="5"/>
    </row>
    <row r="423" spans="1:24" x14ac:dyDescent="0.3">
      <c r="A423" s="53"/>
      <c r="B423" s="46" t="s">
        <v>3</v>
      </c>
      <c r="C423" s="47">
        <v>355</v>
      </c>
      <c r="D423" s="19" t="s">
        <v>1</v>
      </c>
      <c r="E423" s="14">
        <v>282</v>
      </c>
      <c r="F423" s="15" t="s">
        <v>35</v>
      </c>
      <c r="G423" s="30"/>
      <c r="H423" s="38"/>
      <c r="I423" s="5"/>
      <c r="J423" s="2"/>
      <c r="K423" s="43"/>
      <c r="L423" s="38"/>
      <c r="M423" s="5"/>
      <c r="N423" s="2">
        <f>(343/E423)/2</f>
        <v>0.60815602836879434</v>
      </c>
      <c r="O423" s="1">
        <f>M423-I423</f>
        <v>0</v>
      </c>
      <c r="P423" s="1">
        <v>343</v>
      </c>
      <c r="Q423" s="1"/>
      <c r="R423" s="1"/>
      <c r="S423" s="1"/>
      <c r="T423" s="1"/>
      <c r="U423" s="1"/>
      <c r="V423" s="1"/>
      <c r="W423" s="1"/>
      <c r="X423" s="5"/>
    </row>
    <row r="424" spans="1:24" x14ac:dyDescent="0.3">
      <c r="A424" s="53"/>
      <c r="B424" s="46"/>
      <c r="C424" s="47"/>
      <c r="D424" s="20" t="s">
        <v>2</v>
      </c>
      <c r="E424" s="16">
        <v>315</v>
      </c>
      <c r="F424" s="15">
        <v>1</v>
      </c>
      <c r="G424" s="30">
        <v>176</v>
      </c>
      <c r="H424" s="38">
        <v>-26.5</v>
      </c>
      <c r="I424" s="5">
        <v>393</v>
      </c>
      <c r="J424" s="2">
        <v>1.5</v>
      </c>
      <c r="K424" s="43">
        <v>675</v>
      </c>
      <c r="L424" s="38"/>
      <c r="M424" s="5"/>
      <c r="N424" s="2">
        <f>(343/E424)/2</f>
        <v>0.5444444444444444</v>
      </c>
      <c r="O424" s="1">
        <f>M424-I424</f>
        <v>-393</v>
      </c>
      <c r="P424" s="1">
        <v>343</v>
      </c>
      <c r="Q424" s="1"/>
      <c r="R424" s="1">
        <f>J424/H424</f>
        <v>-5.6603773584905662E-2</v>
      </c>
      <c r="S424" s="1">
        <f t="shared" si="345"/>
        <v>1.1199999999999999</v>
      </c>
      <c r="T424" s="1">
        <f t="shared" ref="T424:T443" si="374">4/(R424+(1/R424)+2)</f>
        <v>-0.25439999999999996</v>
      </c>
      <c r="U424" s="1">
        <f t="shared" ref="U424" si="375">ABS(1-ABS(S424)^2)</f>
        <v>0.25439999999999974</v>
      </c>
      <c r="V424" s="1"/>
      <c r="W424" s="1"/>
      <c r="X424" s="5"/>
    </row>
    <row r="425" spans="1:24" ht="15" thickBot="1" x14ac:dyDescent="0.35">
      <c r="A425" s="53"/>
      <c r="B425" s="48"/>
      <c r="C425" s="49"/>
      <c r="D425" s="21" t="s">
        <v>3</v>
      </c>
      <c r="E425" s="18">
        <v>355</v>
      </c>
      <c r="F425" s="15"/>
      <c r="G425" s="30"/>
      <c r="H425" s="38"/>
      <c r="I425" s="5"/>
      <c r="J425" s="2"/>
      <c r="K425" s="43"/>
      <c r="L425" s="38"/>
      <c r="M425" s="5"/>
      <c r="N425" s="2">
        <f>(343/E425)/2</f>
        <v>0.4830985915492958</v>
      </c>
      <c r="O425" s="1">
        <f>M425-I425</f>
        <v>0</v>
      </c>
      <c r="P425" s="1">
        <v>343</v>
      </c>
      <c r="Q425" s="1"/>
      <c r="R425" s="1"/>
      <c r="S425" s="1"/>
      <c r="T425" s="1"/>
      <c r="U425" s="1"/>
      <c r="V425" s="1"/>
      <c r="W425" s="1"/>
      <c r="X425" s="5"/>
    </row>
    <row r="426" spans="1:24" x14ac:dyDescent="0.3">
      <c r="A426" s="53"/>
      <c r="B426" s="50" t="s">
        <v>1</v>
      </c>
      <c r="C426" s="51">
        <v>355</v>
      </c>
      <c r="D426" s="19" t="s">
        <v>1</v>
      </c>
      <c r="E426" s="14">
        <v>355</v>
      </c>
      <c r="F426" s="15" t="s">
        <v>34</v>
      </c>
      <c r="G426" s="30"/>
      <c r="H426" s="38"/>
      <c r="I426" s="5"/>
      <c r="J426" s="2"/>
      <c r="K426" s="43"/>
      <c r="L426" s="38"/>
      <c r="M426" s="5"/>
      <c r="N426" s="2">
        <f>(343/E426)/2</f>
        <v>0.4830985915492958</v>
      </c>
      <c r="O426" s="1">
        <f>M426-I426</f>
        <v>0</v>
      </c>
      <c r="P426" s="1">
        <v>343</v>
      </c>
      <c r="Q426" s="1"/>
      <c r="R426" s="1"/>
      <c r="S426" s="1"/>
      <c r="T426" s="1"/>
      <c r="U426" s="1"/>
      <c r="V426" s="1"/>
      <c r="W426" s="1"/>
      <c r="X426" s="5"/>
    </row>
    <row r="427" spans="1:24" x14ac:dyDescent="0.3">
      <c r="A427" s="53"/>
      <c r="B427" s="46"/>
      <c r="C427" s="47"/>
      <c r="D427" s="20" t="s">
        <v>2</v>
      </c>
      <c r="E427" s="16">
        <v>400</v>
      </c>
      <c r="F427" s="15">
        <v>1</v>
      </c>
      <c r="G427" s="30">
        <v>176</v>
      </c>
      <c r="H427" s="38">
        <v>-25.5</v>
      </c>
      <c r="I427" s="5">
        <v>335</v>
      </c>
      <c r="J427" s="2">
        <v>2</v>
      </c>
      <c r="K427" s="43">
        <v>556</v>
      </c>
      <c r="L427" s="38">
        <v>-20</v>
      </c>
      <c r="M427" s="5">
        <v>772</v>
      </c>
      <c r="N427" s="2">
        <f>(343/E427)/2</f>
        <v>0.42875000000000002</v>
      </c>
      <c r="O427" s="1">
        <f>M427-I427</f>
        <v>437</v>
      </c>
      <c r="P427" s="1">
        <v>343</v>
      </c>
      <c r="Q427" s="1"/>
      <c r="R427" s="1">
        <f>J427/H427</f>
        <v>-7.8431372549019607E-2</v>
      </c>
      <c r="S427" s="1">
        <f t="shared" ref="S427" si="376">ABS((R427-1)/(R427+1))</f>
        <v>1.1702127659574466</v>
      </c>
      <c r="T427" s="1">
        <f t="shared" ref="T427:T443" si="377">4/(R427+(1/R427)+2)</f>
        <v>-0.36939791760977819</v>
      </c>
      <c r="U427" s="1">
        <f t="shared" ref="U427" si="378">ABS(1-ABS(S427)^2)</f>
        <v>0.36939791760977769</v>
      </c>
      <c r="V427" s="1"/>
      <c r="W427" s="1"/>
      <c r="X427" s="5"/>
    </row>
    <row r="428" spans="1:24" ht="15" thickBot="1" x14ac:dyDescent="0.35">
      <c r="A428" s="53"/>
      <c r="B428" s="46"/>
      <c r="C428" s="47"/>
      <c r="D428" s="21" t="s">
        <v>3</v>
      </c>
      <c r="E428" s="18">
        <v>447</v>
      </c>
      <c r="F428" s="15"/>
      <c r="G428" s="30"/>
      <c r="H428" s="38"/>
      <c r="I428" s="5"/>
      <c r="J428" s="2"/>
      <c r="K428" s="43"/>
      <c r="L428" s="38"/>
      <c r="M428" s="5"/>
      <c r="N428" s="2">
        <f>(343/E428)/2</f>
        <v>0.38366890380313201</v>
      </c>
      <c r="O428" s="1">
        <f>M428-I428</f>
        <v>0</v>
      </c>
      <c r="P428" s="1">
        <v>343</v>
      </c>
      <c r="Q428" s="1"/>
      <c r="R428" s="1"/>
      <c r="S428" s="1"/>
      <c r="T428" s="1"/>
      <c r="U428" s="1"/>
      <c r="V428" s="1"/>
      <c r="W428" s="1"/>
      <c r="X428" s="5"/>
    </row>
    <row r="429" spans="1:24" x14ac:dyDescent="0.3">
      <c r="A429" s="53"/>
      <c r="B429" s="46" t="s">
        <v>2</v>
      </c>
      <c r="C429" s="47">
        <v>500</v>
      </c>
      <c r="D429" s="19" t="s">
        <v>1</v>
      </c>
      <c r="E429" s="14">
        <v>447</v>
      </c>
      <c r="F429" s="15" t="s">
        <v>35</v>
      </c>
      <c r="G429" s="30"/>
      <c r="H429" s="38"/>
      <c r="I429" s="5"/>
      <c r="J429" s="2"/>
      <c r="K429" s="43"/>
      <c r="L429" s="38"/>
      <c r="M429" s="5"/>
      <c r="N429" s="2">
        <f>(343/E429)/2</f>
        <v>0.38366890380313201</v>
      </c>
      <c r="O429" s="1">
        <f>M429-I429</f>
        <v>0</v>
      </c>
      <c r="P429" s="1">
        <v>343</v>
      </c>
      <c r="Q429" s="1"/>
      <c r="R429" s="1"/>
      <c r="S429" s="1"/>
      <c r="T429" s="1"/>
      <c r="U429" s="1"/>
      <c r="V429" s="1"/>
      <c r="W429" s="1"/>
      <c r="X429" s="5"/>
    </row>
    <row r="430" spans="1:24" x14ac:dyDescent="0.3">
      <c r="A430" s="53"/>
      <c r="B430" s="46"/>
      <c r="C430" s="47"/>
      <c r="D430" s="20" t="s">
        <v>2</v>
      </c>
      <c r="E430" s="16">
        <v>500</v>
      </c>
      <c r="F430" s="15">
        <v>-5</v>
      </c>
      <c r="G430" s="30">
        <v>176</v>
      </c>
      <c r="H430" s="38">
        <v>-29</v>
      </c>
      <c r="I430" s="5">
        <v>291</v>
      </c>
      <c r="J430" s="2">
        <v>3.5</v>
      </c>
      <c r="K430" s="43">
        <v>466</v>
      </c>
      <c r="L430" s="38">
        <v>-26</v>
      </c>
      <c r="M430" s="5">
        <v>639</v>
      </c>
      <c r="N430" s="2">
        <f>(343/E430)/2</f>
        <v>0.34300000000000003</v>
      </c>
      <c r="O430" s="1">
        <f>M430-I430</f>
        <v>348</v>
      </c>
      <c r="P430" s="1">
        <v>343</v>
      </c>
      <c r="Q430" s="1"/>
      <c r="R430" s="1">
        <f>J430/H430</f>
        <v>-0.1206896551724138</v>
      </c>
      <c r="S430" s="1">
        <f t="shared" ref="S430" si="379">ABS((R430-1)/(R430+1))</f>
        <v>1.2745098039215685</v>
      </c>
      <c r="T430" s="1">
        <f t="shared" ref="T430:T443" si="380">4/(R430+(1/R430)+2)</f>
        <v>-0.62437524029219538</v>
      </c>
      <c r="U430" s="1">
        <f t="shared" ref="U430" si="381">ABS(1-ABS(S430)^2)</f>
        <v>0.62437524029219515</v>
      </c>
      <c r="V430" s="1"/>
      <c r="W430" s="1"/>
      <c r="X430" s="5"/>
    </row>
    <row r="431" spans="1:24" ht="15" thickBot="1" x14ac:dyDescent="0.35">
      <c r="A431" s="53"/>
      <c r="B431" s="46"/>
      <c r="C431" s="47"/>
      <c r="D431" s="21" t="s">
        <v>3</v>
      </c>
      <c r="E431" s="18">
        <v>562</v>
      </c>
      <c r="F431" s="15"/>
      <c r="G431" s="30"/>
      <c r="H431" s="38"/>
      <c r="I431" s="5"/>
      <c r="J431" s="2"/>
      <c r="K431" s="43"/>
      <c r="L431" s="38"/>
      <c r="M431" s="5"/>
      <c r="N431" s="2">
        <f>(343/E431)/2</f>
        <v>0.30516014234875444</v>
      </c>
      <c r="O431" s="1">
        <f>M431-I431</f>
        <v>0</v>
      </c>
      <c r="P431" s="1">
        <v>343</v>
      </c>
      <c r="Q431" s="1"/>
      <c r="R431" s="1"/>
      <c r="S431" s="1"/>
      <c r="T431" s="1"/>
      <c r="U431" s="1"/>
      <c r="V431" s="1"/>
      <c r="W431" s="1"/>
      <c r="X431" s="5"/>
    </row>
    <row r="432" spans="1:24" x14ac:dyDescent="0.3">
      <c r="A432" s="53"/>
      <c r="B432" s="46" t="s">
        <v>3</v>
      </c>
      <c r="C432" s="47">
        <v>710</v>
      </c>
      <c r="D432" s="19" t="s">
        <v>1</v>
      </c>
      <c r="E432" s="14">
        <v>562</v>
      </c>
      <c r="F432" s="15" t="s">
        <v>35</v>
      </c>
      <c r="G432" s="30"/>
      <c r="H432" s="38"/>
      <c r="I432" s="5"/>
      <c r="J432" s="2"/>
      <c r="K432" s="43"/>
      <c r="L432" s="38"/>
      <c r="M432" s="5"/>
      <c r="N432" s="2">
        <f>(343/E432)/2</f>
        <v>0.30516014234875444</v>
      </c>
      <c r="O432" s="1">
        <f>M432-I432</f>
        <v>0</v>
      </c>
      <c r="P432" s="1">
        <v>343</v>
      </c>
      <c r="Q432" s="1"/>
      <c r="R432" s="1"/>
      <c r="S432" s="1"/>
      <c r="T432" s="1"/>
      <c r="U432" s="1"/>
      <c r="V432" s="1"/>
      <c r="W432" s="1"/>
      <c r="X432" s="5"/>
    </row>
    <row r="433" spans="1:24" x14ac:dyDescent="0.3">
      <c r="A433" s="53"/>
      <c r="B433" s="46"/>
      <c r="C433" s="47"/>
      <c r="D433" s="20" t="s">
        <v>2</v>
      </c>
      <c r="E433" s="16">
        <v>630</v>
      </c>
      <c r="F433" s="15">
        <v>-10</v>
      </c>
      <c r="G433" s="30">
        <v>176</v>
      </c>
      <c r="H433" s="38">
        <v>-32</v>
      </c>
      <c r="I433" s="5">
        <v>256</v>
      </c>
      <c r="J433" s="2">
        <v>-8</v>
      </c>
      <c r="K433" s="43">
        <v>393</v>
      </c>
      <c r="L433" s="38">
        <v>-29.5</v>
      </c>
      <c r="M433" s="5">
        <v>533</v>
      </c>
      <c r="N433" s="2">
        <f>(343/E433)/2</f>
        <v>0.2722222222222222</v>
      </c>
      <c r="O433" s="1">
        <f>M433-I433</f>
        <v>277</v>
      </c>
      <c r="P433" s="1">
        <v>343</v>
      </c>
      <c r="Q433" s="1"/>
      <c r="R433" s="1">
        <f>J433/H433</f>
        <v>0.25</v>
      </c>
      <c r="S433" s="1">
        <f t="shared" ref="S433" si="382">ABS((R433-1)/(R433+1))</f>
        <v>0.6</v>
      </c>
      <c r="T433" s="1">
        <f t="shared" ref="T433:T443" si="383">4/(R433+(1/R433)+2)</f>
        <v>0.64</v>
      </c>
      <c r="U433" s="1">
        <f t="shared" ref="U433" si="384">ABS(1-ABS(S433)^2)</f>
        <v>0.64</v>
      </c>
      <c r="V433" s="1"/>
      <c r="W433" s="1"/>
      <c r="X433" s="5"/>
    </row>
    <row r="434" spans="1:24" ht="15" thickBot="1" x14ac:dyDescent="0.35">
      <c r="A434" s="53"/>
      <c r="B434" s="48"/>
      <c r="C434" s="49"/>
      <c r="D434" s="21" t="s">
        <v>3</v>
      </c>
      <c r="E434" s="18">
        <v>708</v>
      </c>
      <c r="F434" s="15"/>
      <c r="G434" s="30"/>
      <c r="H434" s="38"/>
      <c r="I434" s="5"/>
      <c r="J434" s="2"/>
      <c r="K434" s="43"/>
      <c r="L434" s="38"/>
      <c r="M434" s="5"/>
      <c r="N434" s="2">
        <f>(343/E434)/2</f>
        <v>0.2422316384180791</v>
      </c>
      <c r="O434" s="1">
        <f>M434-I434</f>
        <v>0</v>
      </c>
      <c r="P434" s="1">
        <v>343</v>
      </c>
      <c r="Q434" s="1"/>
      <c r="R434" s="1"/>
      <c r="S434" s="1"/>
      <c r="T434" s="1"/>
      <c r="U434" s="1"/>
      <c r="V434" s="1"/>
      <c r="W434" s="1"/>
      <c r="X434" s="5"/>
    </row>
    <row r="435" spans="1:24" x14ac:dyDescent="0.3">
      <c r="A435" s="53"/>
      <c r="B435" s="50" t="s">
        <v>1</v>
      </c>
      <c r="C435" s="51">
        <v>710</v>
      </c>
      <c r="D435" s="19" t="s">
        <v>1</v>
      </c>
      <c r="E435" s="14">
        <v>708</v>
      </c>
      <c r="F435" s="15" t="s">
        <v>35</v>
      </c>
      <c r="G435" s="30"/>
      <c r="H435" s="38"/>
      <c r="I435" s="5"/>
      <c r="J435" s="2"/>
      <c r="K435" s="43"/>
      <c r="L435" s="38"/>
      <c r="M435" s="5"/>
      <c r="N435" s="2">
        <f>(343/E435)/2</f>
        <v>0.2422316384180791</v>
      </c>
      <c r="O435" s="1">
        <f>M435-I435</f>
        <v>0</v>
      </c>
      <c r="P435" s="1">
        <v>343</v>
      </c>
      <c r="Q435" s="1"/>
      <c r="R435" s="1"/>
      <c r="S435" s="1"/>
      <c r="T435" s="1"/>
      <c r="U435" s="1"/>
      <c r="V435" s="1"/>
      <c r="W435" s="1"/>
      <c r="X435" s="5"/>
    </row>
    <row r="436" spans="1:24" x14ac:dyDescent="0.3">
      <c r="A436" s="53"/>
      <c r="B436" s="46"/>
      <c r="C436" s="47"/>
      <c r="D436" s="20" t="s">
        <v>2</v>
      </c>
      <c r="E436" s="16">
        <v>800</v>
      </c>
      <c r="F436" s="15">
        <v>-10</v>
      </c>
      <c r="G436" s="30">
        <v>176</v>
      </c>
      <c r="H436" s="38">
        <v>-28.5</v>
      </c>
      <c r="I436" s="5">
        <v>226</v>
      </c>
      <c r="J436" s="2">
        <v>-6</v>
      </c>
      <c r="K436" s="43">
        <v>332</v>
      </c>
      <c r="L436" s="38">
        <v>-27</v>
      </c>
      <c r="M436" s="5">
        <v>443</v>
      </c>
      <c r="N436" s="2">
        <f>(343/E436)/2</f>
        <v>0.21437500000000001</v>
      </c>
      <c r="O436" s="1">
        <f>M436-I436</f>
        <v>217</v>
      </c>
      <c r="P436" s="1">
        <v>343</v>
      </c>
      <c r="Q436" s="1"/>
      <c r="R436" s="1">
        <f>J436/H436</f>
        <v>0.21052631578947367</v>
      </c>
      <c r="S436" s="1">
        <f t="shared" ref="S436" si="385">ABS((R436-1)/(R436+1))</f>
        <v>0.65217391304347827</v>
      </c>
      <c r="T436" s="1">
        <f t="shared" ref="T436:T443" si="386">4/(R436+(1/R436)+2)</f>
        <v>0.5746691871455577</v>
      </c>
      <c r="U436" s="1">
        <f t="shared" ref="U436" si="387">ABS(1-ABS(S436)^2)</f>
        <v>0.57466918714555759</v>
      </c>
      <c r="V436" s="1"/>
      <c r="W436" s="1"/>
      <c r="X436" s="5"/>
    </row>
    <row r="437" spans="1:24" ht="15" thickBot="1" x14ac:dyDescent="0.35">
      <c r="A437" s="53"/>
      <c r="B437" s="46"/>
      <c r="C437" s="47"/>
      <c r="D437" s="21" t="s">
        <v>3</v>
      </c>
      <c r="E437" s="18">
        <v>891</v>
      </c>
      <c r="F437" s="15"/>
      <c r="G437" s="30"/>
      <c r="H437" s="38"/>
      <c r="I437" s="5"/>
      <c r="J437" s="2"/>
      <c r="K437" s="43"/>
      <c r="L437" s="38"/>
      <c r="M437" s="5"/>
      <c r="N437" s="2">
        <f>(343/E437)/2</f>
        <v>0.19248035914702583</v>
      </c>
      <c r="O437" s="1">
        <f>M437-I437</f>
        <v>0</v>
      </c>
      <c r="P437" s="1">
        <v>343</v>
      </c>
      <c r="Q437" s="1"/>
      <c r="R437" s="1"/>
      <c r="S437" s="1"/>
      <c r="T437" s="1"/>
      <c r="U437" s="1"/>
      <c r="V437" s="1"/>
      <c r="W437" s="1"/>
      <c r="X437" s="5"/>
    </row>
    <row r="438" spans="1:24" x14ac:dyDescent="0.3">
      <c r="A438" s="53"/>
      <c r="B438" s="46" t="s">
        <v>2</v>
      </c>
      <c r="C438" s="47">
        <v>1000</v>
      </c>
      <c r="D438" s="19" t="s">
        <v>1</v>
      </c>
      <c r="E438" s="14">
        <v>891</v>
      </c>
      <c r="F438" s="15" t="s">
        <v>35</v>
      </c>
      <c r="G438" s="30"/>
      <c r="H438" s="38"/>
      <c r="I438" s="5"/>
      <c r="J438" s="2"/>
      <c r="K438" s="43"/>
      <c r="L438" s="38"/>
      <c r="M438" s="5"/>
      <c r="N438" s="2">
        <f>(343/E438)/2</f>
        <v>0.19248035914702583</v>
      </c>
      <c r="O438" s="1">
        <f>M438-I438</f>
        <v>0</v>
      </c>
      <c r="P438" s="1">
        <v>343</v>
      </c>
      <c r="Q438" s="1"/>
      <c r="R438" s="1"/>
      <c r="S438" s="1"/>
      <c r="T438" s="1"/>
      <c r="U438" s="1"/>
      <c r="V438" s="1"/>
      <c r="W438" s="1"/>
      <c r="X438" s="5"/>
    </row>
    <row r="439" spans="1:24" x14ac:dyDescent="0.3">
      <c r="A439" s="53"/>
      <c r="B439" s="46"/>
      <c r="C439" s="47"/>
      <c r="D439" s="20" t="s">
        <v>2</v>
      </c>
      <c r="E439" s="16">
        <v>1000</v>
      </c>
      <c r="F439" s="15">
        <v>-10</v>
      </c>
      <c r="G439" s="30">
        <v>176</v>
      </c>
      <c r="H439" s="38">
        <v>-23.5</v>
      </c>
      <c r="I439" s="5">
        <v>215</v>
      </c>
      <c r="J439" s="2">
        <v>-3.5</v>
      </c>
      <c r="K439" s="43">
        <v>290</v>
      </c>
      <c r="L439" s="38">
        <v>-23</v>
      </c>
      <c r="M439" s="5">
        <v>367</v>
      </c>
      <c r="N439" s="2">
        <f>(343/E439)/2</f>
        <v>0.17150000000000001</v>
      </c>
      <c r="O439" s="1">
        <f>M439-I439</f>
        <v>152</v>
      </c>
      <c r="P439" s="1">
        <v>343</v>
      </c>
      <c r="Q439" s="1"/>
      <c r="R439" s="1">
        <f>J439/H439</f>
        <v>0.14893617021276595</v>
      </c>
      <c r="S439" s="1">
        <f t="shared" ref="S439" si="388">ABS((R439-1)/(R439+1))</f>
        <v>0.7407407407407407</v>
      </c>
      <c r="T439" s="1">
        <f t="shared" ref="T439:T443" si="389">4/(R439+(1/R439)+2)</f>
        <v>0.45130315500685875</v>
      </c>
      <c r="U439" s="1">
        <f t="shared" ref="U439" si="390">ABS(1-ABS(S439)^2)</f>
        <v>0.4513031550068588</v>
      </c>
      <c r="V439" s="1"/>
      <c r="W439" s="1"/>
      <c r="X439" s="5"/>
    </row>
    <row r="440" spans="1:24" ht="15" thickBot="1" x14ac:dyDescent="0.35">
      <c r="A440" s="53"/>
      <c r="B440" s="46"/>
      <c r="C440" s="47"/>
      <c r="D440" s="21" t="s">
        <v>3</v>
      </c>
      <c r="E440" s="18">
        <v>1122</v>
      </c>
      <c r="F440" s="15"/>
      <c r="G440" s="30"/>
      <c r="H440" s="38"/>
      <c r="I440" s="5"/>
      <c r="J440" s="2"/>
      <c r="K440" s="43"/>
      <c r="L440" s="38"/>
      <c r="M440" s="5"/>
      <c r="N440" s="2">
        <f>(343/E440)/2</f>
        <v>0.15285204991087345</v>
      </c>
      <c r="O440" s="1">
        <f>M440-I440</f>
        <v>0</v>
      </c>
      <c r="P440" s="1">
        <v>343</v>
      </c>
      <c r="Q440" s="1"/>
      <c r="R440" s="1"/>
      <c r="S440" s="1"/>
      <c r="T440" s="1"/>
      <c r="U440" s="1"/>
      <c r="V440" s="1"/>
      <c r="W440" s="1"/>
      <c r="X440" s="5"/>
    </row>
    <row r="441" spans="1:24" x14ac:dyDescent="0.3">
      <c r="A441" s="53"/>
      <c r="B441" s="46" t="s">
        <v>3</v>
      </c>
      <c r="C441" s="47">
        <v>1420</v>
      </c>
      <c r="D441" s="13" t="s">
        <v>1</v>
      </c>
      <c r="E441" s="14">
        <v>1122</v>
      </c>
      <c r="F441" s="15" t="s">
        <v>35</v>
      </c>
      <c r="G441" s="30"/>
      <c r="H441" s="38"/>
      <c r="I441" s="5"/>
      <c r="J441" s="2"/>
      <c r="K441" s="43"/>
      <c r="L441" s="38"/>
      <c r="M441" s="5"/>
      <c r="N441" s="2">
        <f>(343/E441)/2</f>
        <v>0.15285204991087345</v>
      </c>
      <c r="O441" s="1">
        <f>M441-I441</f>
        <v>0</v>
      </c>
      <c r="P441" s="1">
        <v>343</v>
      </c>
      <c r="Q441" s="1"/>
      <c r="R441" s="1"/>
      <c r="S441" s="1"/>
      <c r="T441" s="1"/>
      <c r="U441" s="1"/>
      <c r="V441" s="1"/>
      <c r="W441" s="1"/>
      <c r="X441" s="5"/>
    </row>
    <row r="442" spans="1:24" x14ac:dyDescent="0.3">
      <c r="A442" s="53"/>
      <c r="B442" s="46"/>
      <c r="C442" s="47"/>
      <c r="D442" s="15" t="s">
        <v>2</v>
      </c>
      <c r="E442" s="16">
        <v>1250</v>
      </c>
      <c r="F442" s="15">
        <v>-15</v>
      </c>
      <c r="G442" s="30">
        <v>176</v>
      </c>
      <c r="H442" s="38">
        <v>-21</v>
      </c>
      <c r="I442" s="5">
        <v>186</v>
      </c>
      <c r="J442" s="2">
        <v>-3.5</v>
      </c>
      <c r="K442" s="43">
        <v>253</v>
      </c>
      <c r="L442" s="38">
        <v>-20</v>
      </c>
      <c r="M442" s="5">
        <v>325</v>
      </c>
      <c r="N442" s="2">
        <f>(343/E442)/2</f>
        <v>0.13719999999999999</v>
      </c>
      <c r="O442" s="1">
        <f>M442-I442</f>
        <v>139</v>
      </c>
      <c r="P442" s="1">
        <v>343</v>
      </c>
      <c r="Q442" s="1"/>
      <c r="R442" s="1">
        <f>J442/H442</f>
        <v>0.16666666666666666</v>
      </c>
      <c r="S442" s="1">
        <f t="shared" ref="S442" si="391">ABS((R442-1)/(R442+1))</f>
        <v>0.7142857142857143</v>
      </c>
      <c r="T442" s="1">
        <f t="shared" ref="T442:T443" si="392">4/(R442+(1/R442)+2)</f>
        <v>0.48979591836734687</v>
      </c>
      <c r="U442" s="1">
        <f t="shared" ref="U442" si="393">ABS(1-ABS(S442)^2)</f>
        <v>0.48979591836734693</v>
      </c>
      <c r="V442" s="1"/>
      <c r="W442" s="1"/>
      <c r="X442" s="5"/>
    </row>
    <row r="443" spans="1:24" ht="15" thickBot="1" x14ac:dyDescent="0.35">
      <c r="A443" s="54"/>
      <c r="B443" s="48"/>
      <c r="C443" s="49"/>
      <c r="D443" s="17" t="s">
        <v>3</v>
      </c>
      <c r="E443" s="18">
        <v>1413</v>
      </c>
      <c r="F443" s="15"/>
      <c r="G443" s="30"/>
      <c r="H443" s="38"/>
      <c r="I443" s="5"/>
      <c r="J443" s="2"/>
      <c r="K443" s="43"/>
      <c r="L443" s="38"/>
      <c r="M443" s="5"/>
      <c r="N443" s="2">
        <f>(343/E443)/2</f>
        <v>0.1213729653220099</v>
      </c>
      <c r="O443" s="1">
        <f>M443-I443</f>
        <v>0</v>
      </c>
      <c r="P443" s="1">
        <v>343</v>
      </c>
      <c r="Q443" s="24"/>
      <c r="R443" s="1"/>
      <c r="S443" s="1"/>
      <c r="T443" s="1"/>
      <c r="U443" s="1"/>
      <c r="V443" s="24"/>
      <c r="W443" s="24"/>
      <c r="X443" s="7"/>
    </row>
  </sheetData>
  <mergeCells count="308">
    <mergeCell ref="B1:E1"/>
    <mergeCell ref="H1:I1"/>
    <mergeCell ref="J1:K1"/>
    <mergeCell ref="L1:M1"/>
    <mergeCell ref="B2:C2"/>
    <mergeCell ref="D2:E2"/>
    <mergeCell ref="C15:C17"/>
    <mergeCell ref="B18:B20"/>
    <mergeCell ref="C18:C20"/>
    <mergeCell ref="F1:G1"/>
    <mergeCell ref="B21:B23"/>
    <mergeCell ref="C21:C23"/>
    <mergeCell ref="B24:B26"/>
    <mergeCell ref="C24:C26"/>
    <mergeCell ref="A3:A65"/>
    <mergeCell ref="B3:B5"/>
    <mergeCell ref="C3:C5"/>
    <mergeCell ref="B6:B8"/>
    <mergeCell ref="C6:C8"/>
    <mergeCell ref="B9:B11"/>
    <mergeCell ref="C9:C11"/>
    <mergeCell ref="B12:B14"/>
    <mergeCell ref="C12:C14"/>
    <mergeCell ref="B15:B17"/>
    <mergeCell ref="B36:B38"/>
    <mergeCell ref="C36:C38"/>
    <mergeCell ref="B39:B41"/>
    <mergeCell ref="C39:C41"/>
    <mergeCell ref="B42:B44"/>
    <mergeCell ref="C42:C44"/>
    <mergeCell ref="B27:B29"/>
    <mergeCell ref="C27:C29"/>
    <mergeCell ref="B30:B32"/>
    <mergeCell ref="C30:C32"/>
    <mergeCell ref="B33:B35"/>
    <mergeCell ref="C33:C35"/>
    <mergeCell ref="B54:B56"/>
    <mergeCell ref="C54:C56"/>
    <mergeCell ref="B57:B59"/>
    <mergeCell ref="C57:C59"/>
    <mergeCell ref="B60:B62"/>
    <mergeCell ref="C60:C62"/>
    <mergeCell ref="B45:B47"/>
    <mergeCell ref="C45:C47"/>
    <mergeCell ref="B48:B50"/>
    <mergeCell ref="C48:C50"/>
    <mergeCell ref="B51:B53"/>
    <mergeCell ref="C51:C53"/>
    <mergeCell ref="C75:C77"/>
    <mergeCell ref="B78:B80"/>
    <mergeCell ref="C78:C80"/>
    <mergeCell ref="B81:B83"/>
    <mergeCell ref="C81:C83"/>
    <mergeCell ref="B84:B86"/>
    <mergeCell ref="C84:C86"/>
    <mergeCell ref="B63:B65"/>
    <mergeCell ref="C63:C65"/>
    <mergeCell ref="B66:B68"/>
    <mergeCell ref="C66:C68"/>
    <mergeCell ref="B69:B71"/>
    <mergeCell ref="C69:C71"/>
    <mergeCell ref="B72:B74"/>
    <mergeCell ref="C72:C74"/>
    <mergeCell ref="B75:B77"/>
    <mergeCell ref="B96:B98"/>
    <mergeCell ref="C96:C98"/>
    <mergeCell ref="B99:B101"/>
    <mergeCell ref="C99:C101"/>
    <mergeCell ref="B102:B104"/>
    <mergeCell ref="C102:C104"/>
    <mergeCell ref="B87:B89"/>
    <mergeCell ref="C87:C89"/>
    <mergeCell ref="B90:B92"/>
    <mergeCell ref="C90:C92"/>
    <mergeCell ref="B93:B95"/>
    <mergeCell ref="C93:C95"/>
    <mergeCell ref="B114:B116"/>
    <mergeCell ref="C114:C116"/>
    <mergeCell ref="B117:B119"/>
    <mergeCell ref="C117:C119"/>
    <mergeCell ref="B120:B122"/>
    <mergeCell ref="C120:C122"/>
    <mergeCell ref="B105:B107"/>
    <mergeCell ref="C105:C107"/>
    <mergeCell ref="B108:B110"/>
    <mergeCell ref="C108:C110"/>
    <mergeCell ref="B111:B113"/>
    <mergeCell ref="C111:C113"/>
    <mergeCell ref="B123:B125"/>
    <mergeCell ref="C123:C125"/>
    <mergeCell ref="B126:B128"/>
    <mergeCell ref="C126:C128"/>
    <mergeCell ref="A129:A191"/>
    <mergeCell ref="B129:B131"/>
    <mergeCell ref="C129:C131"/>
    <mergeCell ref="B132:B134"/>
    <mergeCell ref="C132:C134"/>
    <mergeCell ref="B135:B137"/>
    <mergeCell ref="A66:A128"/>
    <mergeCell ref="B147:B149"/>
    <mergeCell ref="C147:C149"/>
    <mergeCell ref="B150:B152"/>
    <mergeCell ref="C150:C152"/>
    <mergeCell ref="B153:B155"/>
    <mergeCell ref="C153:C155"/>
    <mergeCell ref="C135:C137"/>
    <mergeCell ref="B138:B140"/>
    <mergeCell ref="C138:C140"/>
    <mergeCell ref="B141:B143"/>
    <mergeCell ref="C141:C143"/>
    <mergeCell ref="B144:B146"/>
    <mergeCell ref="C144:C146"/>
    <mergeCell ref="B165:B167"/>
    <mergeCell ref="C165:C167"/>
    <mergeCell ref="B168:B170"/>
    <mergeCell ref="C168:C170"/>
    <mergeCell ref="B171:B173"/>
    <mergeCell ref="C171:C173"/>
    <mergeCell ref="B156:B158"/>
    <mergeCell ref="C156:C158"/>
    <mergeCell ref="B159:B161"/>
    <mergeCell ref="C159:C161"/>
    <mergeCell ref="B162:B164"/>
    <mergeCell ref="C162:C164"/>
    <mergeCell ref="B183:B185"/>
    <mergeCell ref="C183:C185"/>
    <mergeCell ref="B186:B188"/>
    <mergeCell ref="C186:C188"/>
    <mergeCell ref="B189:B191"/>
    <mergeCell ref="C189:C191"/>
    <mergeCell ref="B174:B176"/>
    <mergeCell ref="C174:C176"/>
    <mergeCell ref="B177:B179"/>
    <mergeCell ref="C177:C179"/>
    <mergeCell ref="B180:B182"/>
    <mergeCell ref="C180:C182"/>
    <mergeCell ref="C204:C206"/>
    <mergeCell ref="B207:B209"/>
    <mergeCell ref="C207:C209"/>
    <mergeCell ref="B210:B212"/>
    <mergeCell ref="C210:C212"/>
    <mergeCell ref="B213:B215"/>
    <mergeCell ref="C213:C215"/>
    <mergeCell ref="A192:A254"/>
    <mergeCell ref="B192:B194"/>
    <mergeCell ref="C192:C194"/>
    <mergeCell ref="B195:B197"/>
    <mergeCell ref="C195:C197"/>
    <mergeCell ref="B198:B200"/>
    <mergeCell ref="C198:C200"/>
    <mergeCell ref="B201:B203"/>
    <mergeCell ref="C201:C203"/>
    <mergeCell ref="B204:B206"/>
    <mergeCell ref="B225:B227"/>
    <mergeCell ref="C225:C227"/>
    <mergeCell ref="B228:B230"/>
    <mergeCell ref="C228:C230"/>
    <mergeCell ref="B231:B233"/>
    <mergeCell ref="C231:C233"/>
    <mergeCell ref="B216:B218"/>
    <mergeCell ref="C216:C218"/>
    <mergeCell ref="B219:B221"/>
    <mergeCell ref="C219:C221"/>
    <mergeCell ref="B222:B224"/>
    <mergeCell ref="C222:C224"/>
    <mergeCell ref="B243:B245"/>
    <mergeCell ref="C243:C245"/>
    <mergeCell ref="B246:B248"/>
    <mergeCell ref="C246:C248"/>
    <mergeCell ref="B249:B251"/>
    <mergeCell ref="C249:C251"/>
    <mergeCell ref="B234:B236"/>
    <mergeCell ref="C234:C236"/>
    <mergeCell ref="B237:B239"/>
    <mergeCell ref="C237:C239"/>
    <mergeCell ref="B240:B242"/>
    <mergeCell ref="C240:C242"/>
    <mergeCell ref="C264:C266"/>
    <mergeCell ref="B267:B269"/>
    <mergeCell ref="C267:C269"/>
    <mergeCell ref="B270:B272"/>
    <mergeCell ref="C270:C272"/>
    <mergeCell ref="B273:B275"/>
    <mergeCell ref="C273:C275"/>
    <mergeCell ref="B252:B254"/>
    <mergeCell ref="C252:C254"/>
    <mergeCell ref="B255:B257"/>
    <mergeCell ref="C255:C257"/>
    <mergeCell ref="B258:B260"/>
    <mergeCell ref="C258:C260"/>
    <mergeCell ref="B261:B263"/>
    <mergeCell ref="C261:C263"/>
    <mergeCell ref="B264:B266"/>
    <mergeCell ref="B285:B287"/>
    <mergeCell ref="C285:C287"/>
    <mergeCell ref="B288:B290"/>
    <mergeCell ref="C288:C290"/>
    <mergeCell ref="B291:B293"/>
    <mergeCell ref="C291:C293"/>
    <mergeCell ref="B276:B278"/>
    <mergeCell ref="C276:C278"/>
    <mergeCell ref="B279:B281"/>
    <mergeCell ref="C279:C281"/>
    <mergeCell ref="B282:B284"/>
    <mergeCell ref="C282:C284"/>
    <mergeCell ref="B303:B305"/>
    <mergeCell ref="C303:C305"/>
    <mergeCell ref="B306:B308"/>
    <mergeCell ref="C306:C308"/>
    <mergeCell ref="B309:B311"/>
    <mergeCell ref="C309:C311"/>
    <mergeCell ref="B294:B296"/>
    <mergeCell ref="C294:C296"/>
    <mergeCell ref="B297:B299"/>
    <mergeCell ref="C297:C299"/>
    <mergeCell ref="B300:B302"/>
    <mergeCell ref="C300:C302"/>
    <mergeCell ref="B312:B314"/>
    <mergeCell ref="C312:C314"/>
    <mergeCell ref="B315:B317"/>
    <mergeCell ref="C315:C317"/>
    <mergeCell ref="A318:A380"/>
    <mergeCell ref="B318:B320"/>
    <mergeCell ref="C318:C320"/>
    <mergeCell ref="B321:B323"/>
    <mergeCell ref="C321:C323"/>
    <mergeCell ref="B324:B326"/>
    <mergeCell ref="A255:A317"/>
    <mergeCell ref="B336:B338"/>
    <mergeCell ref="C336:C338"/>
    <mergeCell ref="B339:B341"/>
    <mergeCell ref="C339:C341"/>
    <mergeCell ref="B342:B344"/>
    <mergeCell ref="C342:C344"/>
    <mergeCell ref="C324:C326"/>
    <mergeCell ref="B327:B329"/>
    <mergeCell ref="C327:C329"/>
    <mergeCell ref="B330:B332"/>
    <mergeCell ref="C330:C332"/>
    <mergeCell ref="B333:B335"/>
    <mergeCell ref="C333:C335"/>
    <mergeCell ref="B354:B356"/>
    <mergeCell ref="C354:C356"/>
    <mergeCell ref="B357:B359"/>
    <mergeCell ref="C357:C359"/>
    <mergeCell ref="B360:B362"/>
    <mergeCell ref="C360:C362"/>
    <mergeCell ref="B345:B347"/>
    <mergeCell ref="C345:C347"/>
    <mergeCell ref="B348:B350"/>
    <mergeCell ref="C348:C350"/>
    <mergeCell ref="B351:B353"/>
    <mergeCell ref="C351:C353"/>
    <mergeCell ref="B372:B374"/>
    <mergeCell ref="C372:C374"/>
    <mergeCell ref="B375:B377"/>
    <mergeCell ref="C375:C377"/>
    <mergeCell ref="B378:B380"/>
    <mergeCell ref="C378:C380"/>
    <mergeCell ref="B363:B365"/>
    <mergeCell ref="C363:C365"/>
    <mergeCell ref="B366:B368"/>
    <mergeCell ref="C366:C368"/>
    <mergeCell ref="B369:B371"/>
    <mergeCell ref="C369:C371"/>
    <mergeCell ref="A381:A443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3:B395"/>
    <mergeCell ref="C408:C410"/>
    <mergeCell ref="B411:B413"/>
    <mergeCell ref="C411:C413"/>
    <mergeCell ref="C393:C395"/>
    <mergeCell ref="B396:B398"/>
    <mergeCell ref="C396:C398"/>
    <mergeCell ref="B399:B401"/>
    <mergeCell ref="C399:C401"/>
    <mergeCell ref="B402:B404"/>
    <mergeCell ref="C402:C404"/>
    <mergeCell ref="B441:B443"/>
    <mergeCell ref="C441:C443"/>
    <mergeCell ref="B432:B434"/>
    <mergeCell ref="C432:C434"/>
    <mergeCell ref="B435:B437"/>
    <mergeCell ref="C435:C437"/>
    <mergeCell ref="B438:B440"/>
    <mergeCell ref="C438:C440"/>
    <mergeCell ref="B423:B425"/>
    <mergeCell ref="C423:C425"/>
    <mergeCell ref="B426:B428"/>
    <mergeCell ref="C426:C428"/>
    <mergeCell ref="B429:B431"/>
    <mergeCell ref="C429:C431"/>
    <mergeCell ref="B414:B416"/>
    <mergeCell ref="C414:C416"/>
    <mergeCell ref="B417:B419"/>
    <mergeCell ref="C417:C419"/>
    <mergeCell ref="B420:B422"/>
    <mergeCell ref="C420:C422"/>
    <mergeCell ref="B405:B407"/>
    <mergeCell ref="C405:C407"/>
    <mergeCell ref="B408:B4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C615-8006-421D-BC5F-7711605802B5}">
  <dimension ref="A1:U443"/>
  <sheetViews>
    <sheetView topLeftCell="A83" zoomScaleNormal="100" workbookViewId="0">
      <selection activeCell="N11" sqref="N11"/>
    </sheetView>
    <sheetView workbookViewId="1"/>
  </sheetViews>
  <sheetFormatPr defaultRowHeight="14.4" x14ac:dyDescent="0.3"/>
  <cols>
    <col min="1" max="1" width="10.109375" bestFit="1" customWidth="1"/>
    <col min="2" max="2" width="6.44140625" bestFit="1" customWidth="1"/>
    <col min="3" max="3" width="5" bestFit="1" customWidth="1"/>
    <col min="4" max="4" width="6.44140625" bestFit="1" customWidth="1"/>
    <col min="5" max="5" width="5" bestFit="1" customWidth="1"/>
    <col min="6" max="11" width="8.44140625" bestFit="1" customWidth="1"/>
    <col min="12" max="12" width="17.6640625" bestFit="1" customWidth="1"/>
    <col min="13" max="13" width="29.6640625" bestFit="1" customWidth="1"/>
    <col min="14" max="14" width="32.44140625" bestFit="1" customWidth="1"/>
    <col min="15" max="15" width="20.44140625" bestFit="1" customWidth="1"/>
    <col min="16" max="16" width="15.5546875" bestFit="1" customWidth="1"/>
    <col min="17" max="17" width="15.44140625" bestFit="1" customWidth="1"/>
    <col min="18" max="18" width="16.33203125" bestFit="1" customWidth="1"/>
    <col min="19" max="19" width="10.5546875" bestFit="1" customWidth="1"/>
    <col min="20" max="20" width="10.6640625" bestFit="1" customWidth="1"/>
  </cols>
  <sheetData>
    <row r="1" spans="1:21" ht="15" thickBot="1" x14ac:dyDescent="0.35">
      <c r="A1" s="22" t="s">
        <v>22</v>
      </c>
      <c r="B1" s="57" t="s">
        <v>0</v>
      </c>
      <c r="C1" s="59"/>
      <c r="D1" s="59"/>
      <c r="E1" s="58"/>
      <c r="F1" s="55" t="s">
        <v>10</v>
      </c>
      <c r="G1" s="56"/>
      <c r="H1" s="55" t="s">
        <v>14</v>
      </c>
      <c r="I1" s="56"/>
      <c r="J1" s="55" t="s">
        <v>13</v>
      </c>
      <c r="K1" s="56"/>
      <c r="L1" s="10" t="s">
        <v>24</v>
      </c>
      <c r="M1" s="8" t="s">
        <v>19</v>
      </c>
      <c r="N1" s="8" t="s">
        <v>20</v>
      </c>
      <c r="O1" s="8" t="s">
        <v>6</v>
      </c>
      <c r="P1" s="8" t="s">
        <v>8</v>
      </c>
      <c r="Q1" s="8" t="s">
        <v>15</v>
      </c>
      <c r="R1" s="8" t="s">
        <v>16</v>
      </c>
      <c r="S1" s="8" t="s">
        <v>17</v>
      </c>
      <c r="T1" s="8" t="s">
        <v>18</v>
      </c>
      <c r="U1" s="2"/>
    </row>
    <row r="2" spans="1:21" ht="15" thickBot="1" x14ac:dyDescent="0.35">
      <c r="B2" s="60" t="s">
        <v>4</v>
      </c>
      <c r="C2" s="61"/>
      <c r="D2" s="60" t="s">
        <v>5</v>
      </c>
      <c r="E2" s="61"/>
      <c r="F2" s="6" t="s">
        <v>11</v>
      </c>
      <c r="G2" s="7" t="s">
        <v>12</v>
      </c>
      <c r="H2" s="6" t="s">
        <v>11</v>
      </c>
      <c r="I2" s="7" t="s">
        <v>12</v>
      </c>
      <c r="J2" s="6" t="s">
        <v>11</v>
      </c>
      <c r="K2" s="7" t="s">
        <v>12</v>
      </c>
      <c r="L2" s="9" t="s">
        <v>25</v>
      </c>
      <c r="M2" s="9" t="s">
        <v>21</v>
      </c>
      <c r="N2" s="9" t="s">
        <v>21</v>
      </c>
      <c r="O2" s="9" t="s">
        <v>7</v>
      </c>
      <c r="P2" s="9" t="s">
        <v>9</v>
      </c>
      <c r="Q2" s="9"/>
      <c r="R2" s="9"/>
      <c r="S2" s="9"/>
      <c r="T2" s="9"/>
      <c r="U2" s="2"/>
    </row>
    <row r="3" spans="1:21" ht="14.4" customHeight="1" x14ac:dyDescent="0.3">
      <c r="A3" s="52" t="s">
        <v>23</v>
      </c>
      <c r="B3" s="50" t="s">
        <v>1</v>
      </c>
      <c r="C3" s="51">
        <v>11</v>
      </c>
      <c r="D3" s="13" t="s">
        <v>1</v>
      </c>
      <c r="E3" s="14">
        <v>11.2</v>
      </c>
      <c r="F3" s="12"/>
      <c r="G3" s="3"/>
      <c r="H3" s="3"/>
      <c r="I3" s="3"/>
      <c r="J3" s="3"/>
      <c r="K3" s="3"/>
      <c r="L3" s="3"/>
      <c r="M3" s="3">
        <f>(343/E3)/2</f>
        <v>15.312500000000002</v>
      </c>
      <c r="N3" s="3">
        <f>K3-G3</f>
        <v>0</v>
      </c>
      <c r="O3" s="3"/>
      <c r="P3" s="3"/>
      <c r="Q3" s="3"/>
      <c r="R3" s="3"/>
      <c r="S3" s="3"/>
      <c r="T3" s="3"/>
      <c r="U3" s="1"/>
    </row>
    <row r="4" spans="1:21" x14ac:dyDescent="0.3">
      <c r="A4" s="53"/>
      <c r="B4" s="46"/>
      <c r="C4" s="47"/>
      <c r="D4" s="15" t="s">
        <v>2</v>
      </c>
      <c r="E4" s="16">
        <v>12.5</v>
      </c>
      <c r="F4" s="2"/>
      <c r="G4" s="1"/>
      <c r="H4" s="1"/>
      <c r="I4" s="1"/>
      <c r="J4" s="1"/>
      <c r="K4" s="1"/>
      <c r="L4" s="1"/>
      <c r="M4" s="1">
        <f t="shared" ref="M4:M65" si="0">(343/E4)/2</f>
        <v>13.72</v>
      </c>
      <c r="N4" s="1">
        <f t="shared" ref="N4:N65" si="1">K4-G4</f>
        <v>0</v>
      </c>
      <c r="O4" s="1"/>
      <c r="P4" s="1"/>
      <c r="Q4" s="1"/>
      <c r="R4" s="1"/>
      <c r="S4" s="1"/>
      <c r="T4" s="1"/>
      <c r="U4" s="1"/>
    </row>
    <row r="5" spans="1:21" ht="15" thickBot="1" x14ac:dyDescent="0.35">
      <c r="A5" s="53"/>
      <c r="B5" s="46"/>
      <c r="C5" s="47"/>
      <c r="D5" s="17" t="s">
        <v>3</v>
      </c>
      <c r="E5" s="18">
        <v>14.1</v>
      </c>
      <c r="F5" s="2"/>
      <c r="G5" s="1"/>
      <c r="H5" s="1"/>
      <c r="I5" s="1"/>
      <c r="J5" s="1"/>
      <c r="K5" s="1"/>
      <c r="L5" s="1"/>
      <c r="M5" s="1">
        <f t="shared" si="0"/>
        <v>12.163120567375886</v>
      </c>
      <c r="N5" s="1">
        <f t="shared" si="1"/>
        <v>0</v>
      </c>
      <c r="O5" s="1"/>
      <c r="P5" s="1"/>
      <c r="Q5" s="1"/>
      <c r="R5" s="1"/>
      <c r="S5" s="1"/>
      <c r="T5" s="1"/>
      <c r="U5" s="1"/>
    </row>
    <row r="6" spans="1:21" x14ac:dyDescent="0.3">
      <c r="A6" s="53"/>
      <c r="B6" s="46" t="s">
        <v>2</v>
      </c>
      <c r="C6" s="47">
        <v>16</v>
      </c>
      <c r="D6" s="13" t="s">
        <v>1</v>
      </c>
      <c r="E6" s="14">
        <v>14.1</v>
      </c>
      <c r="F6" s="1"/>
      <c r="G6" s="1"/>
      <c r="H6" s="1"/>
      <c r="I6" s="1"/>
      <c r="J6" s="1"/>
      <c r="K6" s="1"/>
      <c r="L6" s="1"/>
      <c r="M6" s="1">
        <f t="shared" si="0"/>
        <v>12.163120567375886</v>
      </c>
      <c r="N6" s="1">
        <f t="shared" si="1"/>
        <v>0</v>
      </c>
      <c r="O6" s="1"/>
      <c r="P6" s="1"/>
      <c r="Q6" s="1"/>
      <c r="R6" s="1"/>
      <c r="S6" s="1"/>
      <c r="T6" s="1"/>
      <c r="U6" s="1"/>
    </row>
    <row r="7" spans="1:21" x14ac:dyDescent="0.3">
      <c r="A7" s="53"/>
      <c r="B7" s="46"/>
      <c r="C7" s="47"/>
      <c r="D7" s="15" t="s">
        <v>2</v>
      </c>
      <c r="E7" s="16">
        <v>16</v>
      </c>
      <c r="F7" s="1"/>
      <c r="G7" s="1"/>
      <c r="H7" s="1"/>
      <c r="I7" s="1"/>
      <c r="J7" s="1"/>
      <c r="K7" s="1"/>
      <c r="L7" s="1"/>
      <c r="M7" s="1">
        <f t="shared" si="0"/>
        <v>10.71875</v>
      </c>
      <c r="N7" s="1">
        <f t="shared" si="1"/>
        <v>0</v>
      </c>
      <c r="O7" s="1"/>
      <c r="P7" s="1"/>
      <c r="Q7" s="1"/>
      <c r="R7" s="1"/>
      <c r="S7" s="1"/>
      <c r="T7" s="1"/>
      <c r="U7" s="1"/>
    </row>
    <row r="8" spans="1:21" ht="15" thickBot="1" x14ac:dyDescent="0.35">
      <c r="A8" s="53"/>
      <c r="B8" s="46"/>
      <c r="C8" s="47"/>
      <c r="D8" s="17" t="s">
        <v>3</v>
      </c>
      <c r="E8" s="18">
        <v>17.8</v>
      </c>
      <c r="F8" s="1"/>
      <c r="G8" s="1"/>
      <c r="H8" s="1"/>
      <c r="I8" s="1"/>
      <c r="J8" s="1"/>
      <c r="K8" s="1"/>
      <c r="L8" s="1"/>
      <c r="M8" s="1">
        <f t="shared" si="0"/>
        <v>9.6348314606741567</v>
      </c>
      <c r="N8" s="1">
        <f t="shared" si="1"/>
        <v>0</v>
      </c>
      <c r="O8" s="1"/>
      <c r="P8" s="1"/>
      <c r="Q8" s="1"/>
      <c r="R8" s="1"/>
      <c r="S8" s="1"/>
      <c r="T8" s="1"/>
      <c r="U8" s="1"/>
    </row>
    <row r="9" spans="1:21" x14ac:dyDescent="0.3">
      <c r="A9" s="53"/>
      <c r="B9" s="46" t="s">
        <v>3</v>
      </c>
      <c r="C9" s="47">
        <v>22</v>
      </c>
      <c r="D9" s="13" t="s">
        <v>1</v>
      </c>
      <c r="E9" s="14">
        <v>17.8</v>
      </c>
      <c r="F9" s="1"/>
      <c r="G9" s="1"/>
      <c r="H9" s="1"/>
      <c r="I9" s="1"/>
      <c r="J9" s="1"/>
      <c r="K9" s="1"/>
      <c r="L9" s="1"/>
      <c r="M9" s="1">
        <f t="shared" si="0"/>
        <v>9.6348314606741567</v>
      </c>
      <c r="N9" s="1">
        <f t="shared" si="1"/>
        <v>0</v>
      </c>
      <c r="O9" s="1"/>
      <c r="P9" s="1"/>
      <c r="Q9" s="1"/>
      <c r="R9" s="1"/>
      <c r="S9" s="1"/>
      <c r="T9" s="1"/>
      <c r="U9" s="1"/>
    </row>
    <row r="10" spans="1:21" x14ac:dyDescent="0.3">
      <c r="A10" s="53"/>
      <c r="B10" s="46"/>
      <c r="C10" s="47"/>
      <c r="D10" s="15" t="s">
        <v>2</v>
      </c>
      <c r="E10" s="16">
        <v>20</v>
      </c>
      <c r="F10" s="1"/>
      <c r="G10" s="1"/>
      <c r="H10" s="1"/>
      <c r="I10" s="1"/>
      <c r="J10" s="1"/>
      <c r="K10" s="1"/>
      <c r="L10" s="1"/>
      <c r="M10" s="1">
        <f t="shared" si="0"/>
        <v>8.5749999999999993</v>
      </c>
      <c r="N10" s="1">
        <f t="shared" si="1"/>
        <v>0</v>
      </c>
      <c r="O10" s="1"/>
      <c r="P10" s="1"/>
      <c r="Q10" s="1"/>
      <c r="R10" s="1"/>
      <c r="S10" s="1"/>
      <c r="T10" s="1"/>
      <c r="U10" s="1"/>
    </row>
    <row r="11" spans="1:21" ht="15" thickBot="1" x14ac:dyDescent="0.35">
      <c r="A11" s="53"/>
      <c r="B11" s="48"/>
      <c r="C11" s="49"/>
      <c r="D11" s="17" t="s">
        <v>3</v>
      </c>
      <c r="E11" s="18">
        <v>22.4</v>
      </c>
      <c r="F11" s="1"/>
      <c r="G11" s="1"/>
      <c r="H11" s="1"/>
      <c r="I11" s="1"/>
      <c r="J11" s="1"/>
      <c r="K11" s="1"/>
      <c r="L11" s="1"/>
      <c r="M11" s="1">
        <f t="shared" si="0"/>
        <v>7.6562500000000009</v>
      </c>
      <c r="N11" s="1">
        <f t="shared" si="1"/>
        <v>0</v>
      </c>
      <c r="O11" s="1"/>
      <c r="P11" s="1"/>
      <c r="Q11" s="1"/>
      <c r="R11" s="1"/>
      <c r="S11" s="1"/>
      <c r="T11" s="1"/>
      <c r="U11" s="1"/>
    </row>
    <row r="12" spans="1:21" x14ac:dyDescent="0.3">
      <c r="A12" s="53"/>
      <c r="B12" s="50" t="s">
        <v>1</v>
      </c>
      <c r="C12" s="51">
        <v>22</v>
      </c>
      <c r="D12" s="19" t="s">
        <v>1</v>
      </c>
      <c r="E12" s="14">
        <v>22.4</v>
      </c>
      <c r="F12" s="1"/>
      <c r="G12" s="1"/>
      <c r="H12" s="1"/>
      <c r="I12" s="1"/>
      <c r="J12" s="1"/>
      <c r="K12" s="1"/>
      <c r="L12" s="1"/>
      <c r="M12" s="1">
        <f t="shared" si="0"/>
        <v>7.6562500000000009</v>
      </c>
      <c r="N12" s="1">
        <f t="shared" si="1"/>
        <v>0</v>
      </c>
      <c r="O12" s="1"/>
      <c r="P12" s="1"/>
      <c r="Q12" s="1"/>
      <c r="R12" s="1"/>
      <c r="S12" s="1"/>
      <c r="T12" s="1"/>
      <c r="U12" s="1"/>
    </row>
    <row r="13" spans="1:21" x14ac:dyDescent="0.3">
      <c r="A13" s="53"/>
      <c r="B13" s="46"/>
      <c r="C13" s="47"/>
      <c r="D13" s="20" t="s">
        <v>2</v>
      </c>
      <c r="E13" s="16">
        <v>25</v>
      </c>
      <c r="F13" s="1"/>
      <c r="G13" s="1"/>
      <c r="H13" s="1"/>
      <c r="I13" s="1"/>
      <c r="J13" s="1"/>
      <c r="K13" s="1"/>
      <c r="L13" s="1"/>
      <c r="M13" s="1">
        <f t="shared" si="0"/>
        <v>6.86</v>
      </c>
      <c r="N13" s="1">
        <f t="shared" si="1"/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53"/>
      <c r="B14" s="46"/>
      <c r="C14" s="47"/>
      <c r="D14" s="21" t="s">
        <v>3</v>
      </c>
      <c r="E14" s="18">
        <v>28.2</v>
      </c>
      <c r="F14" s="1"/>
      <c r="G14" s="1"/>
      <c r="H14" s="1"/>
      <c r="I14" s="1"/>
      <c r="J14" s="1"/>
      <c r="K14" s="1"/>
      <c r="L14" s="1"/>
      <c r="M14" s="1">
        <f t="shared" si="0"/>
        <v>6.081560283687943</v>
      </c>
      <c r="N14" s="1">
        <f t="shared" si="1"/>
        <v>0</v>
      </c>
      <c r="O14" s="1"/>
      <c r="P14" s="1"/>
      <c r="Q14" s="1"/>
      <c r="R14" s="1"/>
      <c r="S14" s="1"/>
      <c r="T14" s="1"/>
      <c r="U14" s="1"/>
    </row>
    <row r="15" spans="1:21" x14ac:dyDescent="0.3">
      <c r="A15" s="53"/>
      <c r="B15" s="46" t="s">
        <v>2</v>
      </c>
      <c r="C15" s="47">
        <v>31.5</v>
      </c>
      <c r="D15" s="19" t="s">
        <v>1</v>
      </c>
      <c r="E15" s="14">
        <v>28.2</v>
      </c>
      <c r="F15" s="1"/>
      <c r="G15" s="1"/>
      <c r="H15" s="1"/>
      <c r="I15" s="1"/>
      <c r="J15" s="1"/>
      <c r="K15" s="1"/>
      <c r="L15" s="1"/>
      <c r="M15" s="1">
        <f t="shared" si="0"/>
        <v>6.081560283687943</v>
      </c>
      <c r="N15" s="1">
        <f t="shared" si="1"/>
        <v>0</v>
      </c>
      <c r="O15" s="1"/>
      <c r="P15" s="1"/>
      <c r="Q15" s="1"/>
      <c r="R15" s="1"/>
      <c r="S15" s="1"/>
      <c r="T15" s="1"/>
      <c r="U15" s="1"/>
    </row>
    <row r="16" spans="1:21" x14ac:dyDescent="0.3">
      <c r="A16" s="53"/>
      <c r="B16" s="46"/>
      <c r="C16" s="47"/>
      <c r="D16" s="20" t="s">
        <v>2</v>
      </c>
      <c r="E16" s="16">
        <v>31.5</v>
      </c>
      <c r="F16" s="1"/>
      <c r="G16" s="1"/>
      <c r="H16" s="1"/>
      <c r="I16" s="1"/>
      <c r="J16" s="1"/>
      <c r="K16" s="1"/>
      <c r="L16" s="1"/>
      <c r="M16" s="1">
        <f t="shared" si="0"/>
        <v>5.4444444444444446</v>
      </c>
      <c r="N16" s="1">
        <f t="shared" si="1"/>
        <v>0</v>
      </c>
      <c r="O16" s="1"/>
      <c r="P16" s="1"/>
      <c r="Q16" s="1"/>
      <c r="R16" s="1"/>
      <c r="S16" s="1"/>
      <c r="T16" s="1"/>
      <c r="U16" s="1"/>
    </row>
    <row r="17" spans="1:21" ht="15" thickBot="1" x14ac:dyDescent="0.35">
      <c r="A17" s="53"/>
      <c r="B17" s="46"/>
      <c r="C17" s="47"/>
      <c r="D17" s="21" t="s">
        <v>3</v>
      </c>
      <c r="E17" s="18">
        <v>35.5</v>
      </c>
      <c r="F17" s="1"/>
      <c r="G17" s="1"/>
      <c r="H17" s="1"/>
      <c r="I17" s="1"/>
      <c r="J17" s="1"/>
      <c r="K17" s="1"/>
      <c r="L17" s="1"/>
      <c r="M17" s="1">
        <f t="shared" si="0"/>
        <v>4.830985915492958</v>
      </c>
      <c r="N17" s="1">
        <f t="shared" si="1"/>
        <v>0</v>
      </c>
      <c r="O17" s="1"/>
      <c r="P17" s="1"/>
      <c r="Q17" s="1"/>
      <c r="R17" s="1"/>
      <c r="S17" s="1"/>
      <c r="T17" s="1"/>
      <c r="U17" s="1"/>
    </row>
    <row r="18" spans="1:21" x14ac:dyDescent="0.3">
      <c r="A18" s="53"/>
      <c r="B18" s="46" t="s">
        <v>3</v>
      </c>
      <c r="C18" s="47">
        <v>44</v>
      </c>
      <c r="D18" s="19" t="s">
        <v>1</v>
      </c>
      <c r="E18" s="14">
        <v>35.5</v>
      </c>
      <c r="F18" s="1"/>
      <c r="G18" s="1"/>
      <c r="H18" s="1"/>
      <c r="I18" s="1"/>
      <c r="J18" s="1"/>
      <c r="K18" s="1"/>
      <c r="L18" s="1"/>
      <c r="M18" s="1">
        <f t="shared" si="0"/>
        <v>4.830985915492958</v>
      </c>
      <c r="N18" s="1">
        <f t="shared" si="1"/>
        <v>0</v>
      </c>
      <c r="O18" s="1"/>
      <c r="P18" s="1"/>
      <c r="Q18" s="1"/>
      <c r="R18" s="1"/>
      <c r="S18" s="1"/>
      <c r="T18" s="1"/>
      <c r="U18" s="1"/>
    </row>
    <row r="19" spans="1:21" x14ac:dyDescent="0.3">
      <c r="A19" s="53"/>
      <c r="B19" s="46"/>
      <c r="C19" s="47"/>
      <c r="D19" s="20" t="s">
        <v>2</v>
      </c>
      <c r="E19" s="16">
        <v>40</v>
      </c>
      <c r="F19" s="1"/>
      <c r="G19" s="1"/>
      <c r="H19" s="1"/>
      <c r="I19" s="1"/>
      <c r="J19" s="1"/>
      <c r="K19" s="1"/>
      <c r="L19" s="1"/>
      <c r="M19" s="1">
        <f t="shared" si="0"/>
        <v>4.2874999999999996</v>
      </c>
      <c r="N19" s="1">
        <f t="shared" si="1"/>
        <v>0</v>
      </c>
      <c r="O19" s="1"/>
      <c r="P19" s="1"/>
      <c r="Q19" s="1"/>
      <c r="R19" s="1"/>
      <c r="S19" s="1"/>
      <c r="T19" s="1"/>
      <c r="U19" s="1"/>
    </row>
    <row r="20" spans="1:21" ht="15" thickBot="1" x14ac:dyDescent="0.35">
      <c r="A20" s="53"/>
      <c r="B20" s="48"/>
      <c r="C20" s="49"/>
      <c r="D20" s="21" t="s">
        <v>3</v>
      </c>
      <c r="E20" s="18">
        <v>44.7</v>
      </c>
      <c r="F20" s="1"/>
      <c r="G20" s="1"/>
      <c r="H20" s="1"/>
      <c r="I20" s="1"/>
      <c r="J20" s="1"/>
      <c r="K20" s="1"/>
      <c r="L20" s="1"/>
      <c r="M20" s="1">
        <f t="shared" si="0"/>
        <v>3.8366890380313197</v>
      </c>
      <c r="N20" s="1">
        <f t="shared" si="1"/>
        <v>0</v>
      </c>
      <c r="O20" s="1"/>
      <c r="P20" s="1"/>
      <c r="Q20" s="1"/>
      <c r="R20" s="1"/>
      <c r="S20" s="1"/>
      <c r="T20" s="1"/>
      <c r="U20" s="1"/>
    </row>
    <row r="21" spans="1:21" x14ac:dyDescent="0.3">
      <c r="A21" s="53"/>
      <c r="B21" s="50" t="s">
        <v>1</v>
      </c>
      <c r="C21" s="51">
        <v>44</v>
      </c>
      <c r="D21" s="19" t="s">
        <v>1</v>
      </c>
      <c r="E21" s="14">
        <v>44.7</v>
      </c>
      <c r="F21" s="1"/>
      <c r="G21" s="1"/>
      <c r="H21" s="1"/>
      <c r="I21" s="1"/>
      <c r="J21" s="1"/>
      <c r="K21" s="1"/>
      <c r="L21" s="1"/>
      <c r="M21" s="1">
        <f t="shared" si="0"/>
        <v>3.8366890380313197</v>
      </c>
      <c r="N21" s="1">
        <f t="shared" si="1"/>
        <v>0</v>
      </c>
      <c r="O21" s="1"/>
      <c r="P21" s="1"/>
      <c r="Q21" s="1"/>
      <c r="R21" s="1"/>
      <c r="S21" s="1"/>
      <c r="T21" s="1"/>
      <c r="U21" s="1"/>
    </row>
    <row r="22" spans="1:21" x14ac:dyDescent="0.3">
      <c r="A22" s="53"/>
      <c r="B22" s="46"/>
      <c r="C22" s="47"/>
      <c r="D22" s="20" t="s">
        <v>2</v>
      </c>
      <c r="E22" s="16">
        <v>50</v>
      </c>
      <c r="F22" s="1"/>
      <c r="G22" s="1"/>
      <c r="H22" s="1"/>
      <c r="I22" s="1"/>
      <c r="J22" s="1"/>
      <c r="K22" s="1"/>
      <c r="L22" s="1"/>
      <c r="M22" s="1">
        <f t="shared" si="0"/>
        <v>3.43</v>
      </c>
      <c r="N22" s="1">
        <f t="shared" si="1"/>
        <v>0</v>
      </c>
      <c r="O22" s="1"/>
      <c r="P22" s="1"/>
      <c r="Q22" s="1"/>
      <c r="R22" s="1"/>
      <c r="S22" s="1"/>
      <c r="T22" s="1"/>
      <c r="U22" s="1"/>
    </row>
    <row r="23" spans="1:21" ht="15" thickBot="1" x14ac:dyDescent="0.35">
      <c r="A23" s="53"/>
      <c r="B23" s="46"/>
      <c r="C23" s="47"/>
      <c r="D23" s="21" t="s">
        <v>3</v>
      </c>
      <c r="E23" s="18">
        <v>56.2</v>
      </c>
      <c r="F23" s="1"/>
      <c r="G23" s="1"/>
      <c r="H23" s="1"/>
      <c r="I23" s="1"/>
      <c r="J23" s="1"/>
      <c r="K23" s="1"/>
      <c r="L23" s="1"/>
      <c r="M23" s="1">
        <f t="shared" si="0"/>
        <v>3.0516014234875444</v>
      </c>
      <c r="N23" s="1">
        <f t="shared" si="1"/>
        <v>0</v>
      </c>
      <c r="O23" s="1"/>
      <c r="P23" s="1"/>
      <c r="Q23" s="1"/>
      <c r="R23" s="1"/>
      <c r="S23" s="1"/>
      <c r="T23" s="1"/>
      <c r="U23" s="1"/>
    </row>
    <row r="24" spans="1:21" x14ac:dyDescent="0.3">
      <c r="A24" s="53"/>
      <c r="B24" s="46" t="s">
        <v>2</v>
      </c>
      <c r="C24" s="47">
        <v>63</v>
      </c>
      <c r="D24" s="19" t="s">
        <v>1</v>
      </c>
      <c r="E24" s="14">
        <v>56.2</v>
      </c>
      <c r="F24" s="1"/>
      <c r="G24" s="1"/>
      <c r="H24" s="1"/>
      <c r="I24" s="1"/>
      <c r="J24" s="1"/>
      <c r="K24" s="1"/>
      <c r="L24" s="1"/>
      <c r="M24" s="1">
        <f t="shared" si="0"/>
        <v>3.0516014234875444</v>
      </c>
      <c r="N24" s="1">
        <f t="shared" si="1"/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53"/>
      <c r="B25" s="46"/>
      <c r="C25" s="47"/>
      <c r="D25" s="20" t="s">
        <v>2</v>
      </c>
      <c r="E25" s="16">
        <v>63</v>
      </c>
      <c r="F25" s="1"/>
      <c r="G25" s="1"/>
      <c r="H25" s="1"/>
      <c r="I25" s="1"/>
      <c r="J25" s="1"/>
      <c r="K25" s="1"/>
      <c r="L25" s="1"/>
      <c r="M25" s="1">
        <f t="shared" si="0"/>
        <v>2.7222222222222223</v>
      </c>
      <c r="N25" s="1">
        <f t="shared" si="1"/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53"/>
      <c r="B26" s="46"/>
      <c r="C26" s="47"/>
      <c r="D26" s="21" t="s">
        <v>3</v>
      </c>
      <c r="E26" s="18">
        <v>70.8</v>
      </c>
      <c r="F26" s="1"/>
      <c r="G26" s="1"/>
      <c r="H26" s="1"/>
      <c r="I26" s="1"/>
      <c r="J26" s="1"/>
      <c r="K26" s="1"/>
      <c r="L26" s="1"/>
      <c r="M26" s="1">
        <f t="shared" si="0"/>
        <v>2.4223163841807911</v>
      </c>
      <c r="N26" s="1">
        <f t="shared" si="1"/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53"/>
      <c r="B27" s="46" t="s">
        <v>3</v>
      </c>
      <c r="C27" s="47">
        <v>88</v>
      </c>
      <c r="D27" s="19" t="s">
        <v>1</v>
      </c>
      <c r="E27" s="14">
        <v>70.8</v>
      </c>
      <c r="F27" s="1"/>
      <c r="G27" s="1"/>
      <c r="H27" s="1"/>
      <c r="I27" s="1"/>
      <c r="J27" s="1"/>
      <c r="K27" s="1"/>
      <c r="L27" s="1"/>
      <c r="M27" s="1">
        <f t="shared" si="0"/>
        <v>2.4223163841807911</v>
      </c>
      <c r="N27" s="1">
        <f t="shared" si="1"/>
        <v>0</v>
      </c>
      <c r="O27" s="1"/>
      <c r="P27" s="1"/>
      <c r="Q27" s="1"/>
      <c r="R27" s="1"/>
      <c r="S27" s="1"/>
      <c r="T27" s="1"/>
      <c r="U27" s="1"/>
    </row>
    <row r="28" spans="1:21" x14ac:dyDescent="0.3">
      <c r="A28" s="53"/>
      <c r="B28" s="46"/>
      <c r="C28" s="47"/>
      <c r="D28" s="20" t="s">
        <v>2</v>
      </c>
      <c r="E28" s="16">
        <v>80</v>
      </c>
      <c r="F28" s="1"/>
      <c r="G28" s="1"/>
      <c r="H28" s="1"/>
      <c r="I28" s="1"/>
      <c r="J28" s="1"/>
      <c r="K28" s="1"/>
      <c r="L28" s="1"/>
      <c r="M28" s="1">
        <f t="shared" si="0"/>
        <v>2.1437499999999998</v>
      </c>
      <c r="N28" s="1">
        <f t="shared" si="1"/>
        <v>0</v>
      </c>
      <c r="O28" s="1"/>
      <c r="P28" s="1"/>
      <c r="Q28" s="1"/>
      <c r="R28" s="1"/>
      <c r="S28" s="1"/>
      <c r="T28" s="1"/>
      <c r="U28" s="1"/>
    </row>
    <row r="29" spans="1:21" ht="15" thickBot="1" x14ac:dyDescent="0.35">
      <c r="A29" s="53"/>
      <c r="B29" s="48"/>
      <c r="C29" s="49"/>
      <c r="D29" s="21" t="s">
        <v>3</v>
      </c>
      <c r="E29" s="18">
        <v>89.1</v>
      </c>
      <c r="F29" s="1"/>
      <c r="G29" s="1"/>
      <c r="H29" s="1"/>
      <c r="I29" s="1"/>
      <c r="J29" s="1"/>
      <c r="K29" s="1"/>
      <c r="L29" s="1"/>
      <c r="M29" s="1">
        <f t="shared" si="0"/>
        <v>1.9248035914702584</v>
      </c>
      <c r="N29" s="1">
        <f t="shared" si="1"/>
        <v>0</v>
      </c>
      <c r="O29" s="1"/>
      <c r="P29" s="1"/>
      <c r="Q29" s="1"/>
      <c r="R29" s="1"/>
      <c r="S29" s="1"/>
      <c r="T29" s="1"/>
      <c r="U29" s="1"/>
    </row>
    <row r="30" spans="1:21" x14ac:dyDescent="0.3">
      <c r="A30" s="53"/>
      <c r="B30" s="50" t="s">
        <v>1</v>
      </c>
      <c r="C30" s="51">
        <v>88</v>
      </c>
      <c r="D30" s="19" t="s">
        <v>1</v>
      </c>
      <c r="E30" s="14">
        <v>89.1</v>
      </c>
      <c r="F30" s="1"/>
      <c r="G30" s="1"/>
      <c r="H30" s="1"/>
      <c r="I30" s="1"/>
      <c r="J30" s="1"/>
      <c r="K30" s="1"/>
      <c r="L30" s="1"/>
      <c r="M30" s="1">
        <f t="shared" si="0"/>
        <v>1.9248035914702584</v>
      </c>
      <c r="N30" s="1">
        <f t="shared" si="1"/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53"/>
      <c r="B31" s="46"/>
      <c r="C31" s="47"/>
      <c r="D31" s="20" t="s">
        <v>2</v>
      </c>
      <c r="E31" s="16">
        <v>100</v>
      </c>
      <c r="F31" s="1"/>
      <c r="G31" s="1"/>
      <c r="H31" s="1"/>
      <c r="I31" s="1"/>
      <c r="J31" s="1"/>
      <c r="K31" s="1"/>
      <c r="L31" s="1"/>
      <c r="M31" s="1">
        <f t="shared" si="0"/>
        <v>1.7150000000000001</v>
      </c>
      <c r="N31" s="1">
        <f t="shared" si="1"/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53"/>
      <c r="B32" s="46"/>
      <c r="C32" s="47"/>
      <c r="D32" s="21" t="s">
        <v>3</v>
      </c>
      <c r="E32" s="18">
        <v>112</v>
      </c>
      <c r="F32" s="1"/>
      <c r="G32" s="1"/>
      <c r="H32" s="1"/>
      <c r="I32" s="1"/>
      <c r="J32" s="1"/>
      <c r="K32" s="1"/>
      <c r="L32" s="1"/>
      <c r="M32" s="1">
        <f t="shared" si="0"/>
        <v>1.53125</v>
      </c>
      <c r="N32" s="1">
        <f t="shared" si="1"/>
        <v>0</v>
      </c>
      <c r="O32" s="1"/>
      <c r="P32" s="1"/>
      <c r="Q32" s="1"/>
      <c r="R32" s="1"/>
      <c r="S32" s="1"/>
      <c r="T32" s="1"/>
      <c r="U32" s="1"/>
    </row>
    <row r="33" spans="1:21" x14ac:dyDescent="0.3">
      <c r="A33" s="53"/>
      <c r="B33" s="46" t="s">
        <v>2</v>
      </c>
      <c r="C33" s="47">
        <v>125</v>
      </c>
      <c r="D33" s="19" t="s">
        <v>1</v>
      </c>
      <c r="E33" s="14">
        <v>112</v>
      </c>
      <c r="F33" s="1"/>
      <c r="G33" s="1"/>
      <c r="H33" s="1"/>
      <c r="I33" s="1"/>
      <c r="J33" s="1"/>
      <c r="K33" s="1"/>
      <c r="L33" s="1"/>
      <c r="M33" s="1">
        <f t="shared" si="0"/>
        <v>1.53125</v>
      </c>
      <c r="N33" s="1">
        <f t="shared" si="1"/>
        <v>0</v>
      </c>
      <c r="O33" s="1"/>
      <c r="P33" s="1"/>
      <c r="Q33" s="1"/>
      <c r="R33" s="1"/>
      <c r="S33" s="1"/>
      <c r="T33" s="1"/>
      <c r="U33" s="1"/>
    </row>
    <row r="34" spans="1:21" x14ac:dyDescent="0.3">
      <c r="A34" s="53"/>
      <c r="B34" s="46"/>
      <c r="C34" s="47"/>
      <c r="D34" s="20" t="s">
        <v>2</v>
      </c>
      <c r="E34" s="16">
        <v>125</v>
      </c>
      <c r="F34" s="1"/>
      <c r="G34" s="1"/>
      <c r="H34" s="1"/>
      <c r="I34" s="1"/>
      <c r="J34" s="1"/>
      <c r="K34" s="1"/>
      <c r="L34" s="1"/>
      <c r="M34" s="1">
        <f t="shared" si="0"/>
        <v>1.3720000000000001</v>
      </c>
      <c r="N34" s="1">
        <f t="shared" si="1"/>
        <v>0</v>
      </c>
      <c r="O34" s="1"/>
      <c r="P34" s="1"/>
      <c r="Q34" s="1"/>
      <c r="R34" s="1"/>
      <c r="S34" s="1"/>
      <c r="T34" s="1"/>
      <c r="U34" s="1"/>
    </row>
    <row r="35" spans="1:21" ht="15" thickBot="1" x14ac:dyDescent="0.35">
      <c r="A35" s="53"/>
      <c r="B35" s="46"/>
      <c r="C35" s="47"/>
      <c r="D35" s="21" t="s">
        <v>3</v>
      </c>
      <c r="E35" s="18">
        <v>141</v>
      </c>
      <c r="F35" s="1"/>
      <c r="G35" s="1"/>
      <c r="H35" s="1"/>
      <c r="I35" s="1"/>
      <c r="J35" s="1"/>
      <c r="K35" s="1"/>
      <c r="L35" s="1"/>
      <c r="M35" s="1">
        <f t="shared" si="0"/>
        <v>1.2163120567375887</v>
      </c>
      <c r="N35" s="1">
        <f t="shared" si="1"/>
        <v>0</v>
      </c>
      <c r="O35" s="1"/>
      <c r="P35" s="1"/>
      <c r="Q35" s="1"/>
      <c r="R35" s="1"/>
      <c r="S35" s="1"/>
      <c r="T35" s="1"/>
      <c r="U35" s="1"/>
    </row>
    <row r="36" spans="1:21" x14ac:dyDescent="0.3">
      <c r="A36" s="53"/>
      <c r="B36" s="46" t="s">
        <v>3</v>
      </c>
      <c r="C36" s="47">
        <v>177</v>
      </c>
      <c r="D36" s="19" t="s">
        <v>1</v>
      </c>
      <c r="E36" s="14">
        <v>141</v>
      </c>
      <c r="F36" s="1"/>
      <c r="G36" s="1"/>
      <c r="H36" s="1"/>
      <c r="I36" s="1"/>
      <c r="J36" s="1"/>
      <c r="K36" s="1"/>
      <c r="L36" s="1"/>
      <c r="M36" s="1">
        <f t="shared" si="0"/>
        <v>1.2163120567375887</v>
      </c>
      <c r="N36" s="1">
        <f t="shared" si="1"/>
        <v>0</v>
      </c>
      <c r="O36" s="1"/>
      <c r="P36" s="1"/>
      <c r="Q36" s="1"/>
      <c r="R36" s="1"/>
      <c r="S36" s="1"/>
      <c r="T36" s="1"/>
      <c r="U36" s="1"/>
    </row>
    <row r="37" spans="1:21" x14ac:dyDescent="0.3">
      <c r="A37" s="53"/>
      <c r="B37" s="46"/>
      <c r="C37" s="47"/>
      <c r="D37" s="20" t="s">
        <v>2</v>
      </c>
      <c r="E37" s="16">
        <v>160</v>
      </c>
      <c r="F37" s="1"/>
      <c r="G37" s="1"/>
      <c r="H37" s="1"/>
      <c r="I37" s="1"/>
      <c r="J37" s="1"/>
      <c r="K37" s="1"/>
      <c r="L37" s="1"/>
      <c r="M37" s="1">
        <f t="shared" si="0"/>
        <v>1.0718749999999999</v>
      </c>
      <c r="N37" s="1">
        <f t="shared" si="1"/>
        <v>0</v>
      </c>
      <c r="O37" s="1"/>
      <c r="P37" s="1"/>
      <c r="Q37" s="1"/>
      <c r="R37" s="1"/>
      <c r="S37" s="1"/>
      <c r="T37" s="1"/>
      <c r="U37" s="1"/>
    </row>
    <row r="38" spans="1:21" ht="15" thickBot="1" x14ac:dyDescent="0.35">
      <c r="A38" s="53"/>
      <c r="B38" s="48"/>
      <c r="C38" s="49"/>
      <c r="D38" s="21" t="s">
        <v>3</v>
      </c>
      <c r="E38" s="18">
        <v>178</v>
      </c>
      <c r="F38" s="1"/>
      <c r="G38" s="1"/>
      <c r="H38" s="1"/>
      <c r="I38" s="1"/>
      <c r="J38" s="1"/>
      <c r="K38" s="1"/>
      <c r="L38" s="1"/>
      <c r="M38" s="1">
        <f t="shared" si="0"/>
        <v>0.9634831460674157</v>
      </c>
      <c r="N38" s="1">
        <f t="shared" si="1"/>
        <v>0</v>
      </c>
      <c r="O38" s="1"/>
      <c r="P38" s="1"/>
      <c r="Q38" s="1"/>
      <c r="R38" s="1"/>
      <c r="S38" s="1"/>
      <c r="T38" s="1"/>
      <c r="U38" s="1"/>
    </row>
    <row r="39" spans="1:21" x14ac:dyDescent="0.3">
      <c r="A39" s="53"/>
      <c r="B39" s="50" t="s">
        <v>1</v>
      </c>
      <c r="C39" s="51">
        <v>177</v>
      </c>
      <c r="D39" s="19" t="s">
        <v>1</v>
      </c>
      <c r="E39" s="14">
        <v>178</v>
      </c>
      <c r="F39" s="1"/>
      <c r="G39" s="1"/>
      <c r="H39" s="1"/>
      <c r="I39" s="1"/>
      <c r="J39" s="1"/>
      <c r="K39" s="1"/>
      <c r="L39" s="1"/>
      <c r="M39" s="1">
        <f t="shared" si="0"/>
        <v>0.9634831460674157</v>
      </c>
      <c r="N39" s="1">
        <f t="shared" si="1"/>
        <v>0</v>
      </c>
      <c r="O39" s="1"/>
      <c r="P39" s="1"/>
      <c r="Q39" s="1"/>
      <c r="R39" s="1"/>
      <c r="S39" s="1"/>
      <c r="T39" s="1"/>
      <c r="U39" s="1"/>
    </row>
    <row r="40" spans="1:21" x14ac:dyDescent="0.3">
      <c r="A40" s="53"/>
      <c r="B40" s="46"/>
      <c r="C40" s="47"/>
      <c r="D40" s="20" t="s">
        <v>2</v>
      </c>
      <c r="E40" s="16">
        <v>200</v>
      </c>
      <c r="F40" s="1"/>
      <c r="G40" s="1"/>
      <c r="H40" s="1"/>
      <c r="I40" s="1"/>
      <c r="J40" s="1"/>
      <c r="K40" s="1"/>
      <c r="L40" s="1"/>
      <c r="M40" s="1">
        <f t="shared" si="0"/>
        <v>0.85750000000000004</v>
      </c>
      <c r="N40" s="1">
        <f t="shared" si="1"/>
        <v>0</v>
      </c>
      <c r="O40" s="1"/>
      <c r="P40" s="1"/>
      <c r="Q40" s="1"/>
      <c r="R40" s="1"/>
      <c r="S40" s="1"/>
      <c r="T40" s="1"/>
      <c r="U40" s="1"/>
    </row>
    <row r="41" spans="1:21" ht="15" thickBot="1" x14ac:dyDescent="0.35">
      <c r="A41" s="53"/>
      <c r="B41" s="46"/>
      <c r="C41" s="47"/>
      <c r="D41" s="21" t="s">
        <v>3</v>
      </c>
      <c r="E41" s="18">
        <v>224</v>
      </c>
      <c r="F41" s="1"/>
      <c r="G41" s="1"/>
      <c r="H41" s="1"/>
      <c r="I41" s="1"/>
      <c r="J41" s="1"/>
      <c r="K41" s="1"/>
      <c r="L41" s="1"/>
      <c r="M41" s="1">
        <f t="shared" si="0"/>
        <v>0.765625</v>
      </c>
      <c r="N41" s="1">
        <f t="shared" si="1"/>
        <v>0</v>
      </c>
      <c r="O41" s="1"/>
      <c r="P41" s="1"/>
      <c r="Q41" s="1"/>
      <c r="R41" s="1"/>
      <c r="S41" s="1"/>
      <c r="T41" s="1"/>
      <c r="U41" s="1"/>
    </row>
    <row r="42" spans="1:21" x14ac:dyDescent="0.3">
      <c r="A42" s="53"/>
      <c r="B42" s="46" t="s">
        <v>2</v>
      </c>
      <c r="C42" s="47">
        <v>250</v>
      </c>
      <c r="D42" s="19" t="s">
        <v>1</v>
      </c>
      <c r="E42" s="14">
        <v>224</v>
      </c>
      <c r="F42" s="1"/>
      <c r="G42" s="1"/>
      <c r="H42" s="1"/>
      <c r="I42" s="1"/>
      <c r="J42" s="1"/>
      <c r="K42" s="1"/>
      <c r="L42" s="1"/>
      <c r="M42" s="1">
        <f t="shared" si="0"/>
        <v>0.765625</v>
      </c>
      <c r="N42" s="1">
        <f t="shared" si="1"/>
        <v>0</v>
      </c>
      <c r="O42" s="1"/>
      <c r="P42" s="1"/>
      <c r="Q42" s="1"/>
      <c r="R42" s="1"/>
      <c r="S42" s="1"/>
      <c r="T42" s="1"/>
      <c r="U42" s="1"/>
    </row>
    <row r="43" spans="1:21" x14ac:dyDescent="0.3">
      <c r="A43" s="53"/>
      <c r="B43" s="46"/>
      <c r="C43" s="47"/>
      <c r="D43" s="20" t="s">
        <v>2</v>
      </c>
      <c r="E43" s="16">
        <v>250</v>
      </c>
      <c r="F43" s="1"/>
      <c r="G43" s="1"/>
      <c r="H43" s="1"/>
      <c r="I43" s="1"/>
      <c r="J43" s="1"/>
      <c r="K43" s="1"/>
      <c r="L43" s="1"/>
      <c r="M43" s="1">
        <f t="shared" si="0"/>
        <v>0.68600000000000005</v>
      </c>
      <c r="N43" s="1">
        <f t="shared" si="1"/>
        <v>0</v>
      </c>
      <c r="O43" s="1"/>
      <c r="P43" s="1"/>
      <c r="Q43" s="1"/>
      <c r="R43" s="1"/>
      <c r="S43" s="1"/>
      <c r="T43" s="1"/>
      <c r="U43" s="1"/>
    </row>
    <row r="44" spans="1:21" ht="15" thickBot="1" x14ac:dyDescent="0.35">
      <c r="A44" s="53"/>
      <c r="B44" s="46"/>
      <c r="C44" s="47"/>
      <c r="D44" s="21" t="s">
        <v>3</v>
      </c>
      <c r="E44" s="18">
        <v>282</v>
      </c>
      <c r="F44" s="1"/>
      <c r="G44" s="1"/>
      <c r="H44" s="1"/>
      <c r="I44" s="1"/>
      <c r="J44" s="1"/>
      <c r="K44" s="1"/>
      <c r="L44" s="1"/>
      <c r="M44" s="1">
        <f t="shared" si="0"/>
        <v>0.60815602836879434</v>
      </c>
      <c r="N44" s="1">
        <f t="shared" si="1"/>
        <v>0</v>
      </c>
      <c r="O44" s="1"/>
      <c r="P44" s="1"/>
      <c r="Q44" s="1"/>
      <c r="R44" s="1"/>
      <c r="S44" s="1"/>
      <c r="T44" s="1"/>
      <c r="U44" s="1"/>
    </row>
    <row r="45" spans="1:21" x14ac:dyDescent="0.3">
      <c r="A45" s="53"/>
      <c r="B45" s="46" t="s">
        <v>3</v>
      </c>
      <c r="C45" s="47">
        <v>355</v>
      </c>
      <c r="D45" s="19" t="s">
        <v>1</v>
      </c>
      <c r="E45" s="14">
        <v>282</v>
      </c>
      <c r="F45" s="1"/>
      <c r="G45" s="1"/>
      <c r="H45" s="1"/>
      <c r="I45" s="1"/>
      <c r="J45" s="1"/>
      <c r="K45" s="1"/>
      <c r="L45" s="1"/>
      <c r="M45" s="1">
        <f t="shared" si="0"/>
        <v>0.60815602836879434</v>
      </c>
      <c r="N45" s="1">
        <f t="shared" si="1"/>
        <v>0</v>
      </c>
      <c r="O45" s="1"/>
      <c r="P45" s="1"/>
      <c r="Q45" s="1"/>
      <c r="R45" s="1"/>
      <c r="S45" s="1"/>
      <c r="T45" s="1"/>
      <c r="U45" s="1"/>
    </row>
    <row r="46" spans="1:21" x14ac:dyDescent="0.3">
      <c r="A46" s="53"/>
      <c r="B46" s="46"/>
      <c r="C46" s="47"/>
      <c r="D46" s="20" t="s">
        <v>2</v>
      </c>
      <c r="E46" s="16">
        <v>315</v>
      </c>
      <c r="F46" s="1"/>
      <c r="G46" s="1"/>
      <c r="H46" s="1"/>
      <c r="I46" s="1"/>
      <c r="J46" s="1"/>
      <c r="K46" s="1"/>
      <c r="L46" s="1"/>
      <c r="M46" s="1">
        <f t="shared" si="0"/>
        <v>0.5444444444444444</v>
      </c>
      <c r="N46" s="1">
        <f t="shared" si="1"/>
        <v>0</v>
      </c>
      <c r="O46" s="1"/>
      <c r="P46" s="1"/>
      <c r="Q46" s="1"/>
      <c r="R46" s="1"/>
      <c r="S46" s="1"/>
      <c r="T46" s="1"/>
      <c r="U46" s="1"/>
    </row>
    <row r="47" spans="1:21" ht="15" thickBot="1" x14ac:dyDescent="0.35">
      <c r="A47" s="53"/>
      <c r="B47" s="48"/>
      <c r="C47" s="49"/>
      <c r="D47" s="21" t="s">
        <v>3</v>
      </c>
      <c r="E47" s="18">
        <v>355</v>
      </c>
      <c r="F47" s="1"/>
      <c r="G47" s="1"/>
      <c r="H47" s="1"/>
      <c r="I47" s="1"/>
      <c r="J47" s="1"/>
      <c r="K47" s="1"/>
      <c r="L47" s="1"/>
      <c r="M47" s="1">
        <f t="shared" si="0"/>
        <v>0.4830985915492958</v>
      </c>
      <c r="N47" s="1">
        <f t="shared" si="1"/>
        <v>0</v>
      </c>
      <c r="O47" s="1"/>
      <c r="P47" s="1"/>
      <c r="Q47" s="1"/>
      <c r="R47" s="1"/>
      <c r="S47" s="1"/>
      <c r="T47" s="1"/>
      <c r="U47" s="1"/>
    </row>
    <row r="48" spans="1:21" x14ac:dyDescent="0.3">
      <c r="A48" s="53"/>
      <c r="B48" s="50" t="s">
        <v>1</v>
      </c>
      <c r="C48" s="51">
        <v>355</v>
      </c>
      <c r="D48" s="19" t="s">
        <v>1</v>
      </c>
      <c r="E48" s="14">
        <v>355</v>
      </c>
      <c r="F48" s="1"/>
      <c r="G48" s="1"/>
      <c r="H48" s="1"/>
      <c r="I48" s="1"/>
      <c r="J48" s="1"/>
      <c r="K48" s="1"/>
      <c r="L48" s="1"/>
      <c r="M48" s="1">
        <f t="shared" si="0"/>
        <v>0.4830985915492958</v>
      </c>
      <c r="N48" s="1">
        <f t="shared" si="1"/>
        <v>0</v>
      </c>
      <c r="O48" s="1"/>
      <c r="P48" s="1"/>
      <c r="Q48" s="1"/>
      <c r="R48" s="1"/>
      <c r="S48" s="1"/>
      <c r="T48" s="1"/>
      <c r="U48" s="1"/>
    </row>
    <row r="49" spans="1:21" x14ac:dyDescent="0.3">
      <c r="A49" s="53"/>
      <c r="B49" s="46"/>
      <c r="C49" s="47"/>
      <c r="D49" s="20" t="s">
        <v>2</v>
      </c>
      <c r="E49" s="16">
        <v>400</v>
      </c>
      <c r="F49" s="1"/>
      <c r="G49" s="1"/>
      <c r="H49" s="1"/>
      <c r="I49" s="1"/>
      <c r="J49" s="1"/>
      <c r="K49" s="1"/>
      <c r="L49" s="1"/>
      <c r="M49" s="1">
        <f t="shared" si="0"/>
        <v>0.42875000000000002</v>
      </c>
      <c r="N49" s="1">
        <f t="shared" si="1"/>
        <v>0</v>
      </c>
      <c r="O49" s="1"/>
      <c r="P49" s="1"/>
      <c r="Q49" s="1"/>
      <c r="R49" s="1"/>
      <c r="S49" s="1"/>
      <c r="T49" s="1"/>
      <c r="U49" s="1"/>
    </row>
    <row r="50" spans="1:21" ht="15" thickBot="1" x14ac:dyDescent="0.35">
      <c r="A50" s="53"/>
      <c r="B50" s="46"/>
      <c r="C50" s="47"/>
      <c r="D50" s="21" t="s">
        <v>3</v>
      </c>
      <c r="E50" s="18">
        <v>447</v>
      </c>
      <c r="F50" s="1"/>
      <c r="G50" s="1"/>
      <c r="H50" s="1"/>
      <c r="I50" s="1"/>
      <c r="J50" s="1"/>
      <c r="K50" s="1"/>
      <c r="L50" s="1"/>
      <c r="M50" s="1">
        <f t="shared" si="0"/>
        <v>0.38366890380313201</v>
      </c>
      <c r="N50" s="1">
        <f t="shared" si="1"/>
        <v>0</v>
      </c>
      <c r="O50" s="1"/>
      <c r="P50" s="1"/>
      <c r="Q50" s="1"/>
      <c r="R50" s="1"/>
      <c r="S50" s="1"/>
      <c r="T50" s="1"/>
      <c r="U50" s="1"/>
    </row>
    <row r="51" spans="1:21" x14ac:dyDescent="0.3">
      <c r="A51" s="53"/>
      <c r="B51" s="46" t="s">
        <v>2</v>
      </c>
      <c r="C51" s="47">
        <v>500</v>
      </c>
      <c r="D51" s="19" t="s">
        <v>1</v>
      </c>
      <c r="E51" s="14">
        <v>447</v>
      </c>
      <c r="F51" s="1"/>
      <c r="G51" s="1"/>
      <c r="H51" s="1"/>
      <c r="I51" s="1"/>
      <c r="J51" s="1"/>
      <c r="K51" s="1"/>
      <c r="L51" s="1"/>
      <c r="M51" s="1">
        <f t="shared" si="0"/>
        <v>0.38366890380313201</v>
      </c>
      <c r="N51" s="1">
        <f t="shared" si="1"/>
        <v>0</v>
      </c>
      <c r="O51" s="1"/>
      <c r="P51" s="1"/>
      <c r="Q51" s="1"/>
      <c r="R51" s="1"/>
      <c r="S51" s="1"/>
      <c r="T51" s="1"/>
      <c r="U51" s="1"/>
    </row>
    <row r="52" spans="1:21" x14ac:dyDescent="0.3">
      <c r="A52" s="53"/>
      <c r="B52" s="46"/>
      <c r="C52" s="47"/>
      <c r="D52" s="20" t="s">
        <v>2</v>
      </c>
      <c r="E52" s="16">
        <v>500</v>
      </c>
      <c r="F52" s="1"/>
      <c r="G52" s="1"/>
      <c r="H52" s="1"/>
      <c r="I52" s="1"/>
      <c r="J52" s="1"/>
      <c r="K52" s="1"/>
      <c r="L52" s="1"/>
      <c r="M52" s="1">
        <f t="shared" si="0"/>
        <v>0.34300000000000003</v>
      </c>
      <c r="N52" s="1">
        <f t="shared" si="1"/>
        <v>0</v>
      </c>
      <c r="O52" s="1"/>
      <c r="P52" s="1"/>
      <c r="Q52" s="1"/>
      <c r="R52" s="1"/>
      <c r="S52" s="1"/>
      <c r="T52" s="1"/>
      <c r="U52" s="1"/>
    </row>
    <row r="53" spans="1:21" ht="15" thickBot="1" x14ac:dyDescent="0.35">
      <c r="A53" s="53"/>
      <c r="B53" s="46"/>
      <c r="C53" s="47"/>
      <c r="D53" s="21" t="s">
        <v>3</v>
      </c>
      <c r="E53" s="18">
        <v>562</v>
      </c>
      <c r="F53" s="1"/>
      <c r="G53" s="1"/>
      <c r="H53" s="1"/>
      <c r="I53" s="1"/>
      <c r="J53" s="1"/>
      <c r="K53" s="1"/>
      <c r="L53" s="1"/>
      <c r="M53" s="1">
        <f t="shared" si="0"/>
        <v>0.30516014234875444</v>
      </c>
      <c r="N53" s="1">
        <f t="shared" si="1"/>
        <v>0</v>
      </c>
      <c r="O53" s="1"/>
      <c r="P53" s="1"/>
      <c r="Q53" s="1"/>
      <c r="R53" s="1"/>
      <c r="S53" s="1"/>
      <c r="T53" s="1"/>
      <c r="U53" s="1"/>
    </row>
    <row r="54" spans="1:21" x14ac:dyDescent="0.3">
      <c r="A54" s="53"/>
      <c r="B54" s="46" t="s">
        <v>3</v>
      </c>
      <c r="C54" s="47">
        <v>710</v>
      </c>
      <c r="D54" s="19" t="s">
        <v>1</v>
      </c>
      <c r="E54" s="14">
        <v>562</v>
      </c>
      <c r="F54" s="1"/>
      <c r="G54" s="1"/>
      <c r="H54" s="1"/>
      <c r="I54" s="1"/>
      <c r="J54" s="1"/>
      <c r="K54" s="1"/>
      <c r="L54" s="1"/>
      <c r="M54" s="1">
        <f t="shared" si="0"/>
        <v>0.30516014234875444</v>
      </c>
      <c r="N54" s="1">
        <f t="shared" si="1"/>
        <v>0</v>
      </c>
      <c r="O54" s="1"/>
      <c r="P54" s="1"/>
      <c r="Q54" s="1"/>
      <c r="R54" s="1"/>
      <c r="S54" s="1"/>
      <c r="T54" s="1"/>
      <c r="U54" s="1"/>
    </row>
    <row r="55" spans="1:21" x14ac:dyDescent="0.3">
      <c r="A55" s="53"/>
      <c r="B55" s="46"/>
      <c r="C55" s="47"/>
      <c r="D55" s="20" t="s">
        <v>2</v>
      </c>
      <c r="E55" s="16">
        <v>630</v>
      </c>
      <c r="F55" s="1"/>
      <c r="G55" s="1"/>
      <c r="H55" s="1"/>
      <c r="I55" s="1"/>
      <c r="J55" s="1"/>
      <c r="K55" s="1"/>
      <c r="L55" s="1"/>
      <c r="M55" s="1">
        <f t="shared" si="0"/>
        <v>0.2722222222222222</v>
      </c>
      <c r="N55" s="1">
        <f t="shared" si="1"/>
        <v>0</v>
      </c>
      <c r="O55" s="1"/>
      <c r="P55" s="1"/>
      <c r="Q55" s="1"/>
      <c r="R55" s="1"/>
      <c r="S55" s="1"/>
      <c r="T55" s="1"/>
      <c r="U55" s="1"/>
    </row>
    <row r="56" spans="1:21" ht="15" thickBot="1" x14ac:dyDescent="0.35">
      <c r="A56" s="53"/>
      <c r="B56" s="48"/>
      <c r="C56" s="49"/>
      <c r="D56" s="21" t="s">
        <v>3</v>
      </c>
      <c r="E56" s="18">
        <v>708</v>
      </c>
      <c r="F56" s="1"/>
      <c r="G56" s="1"/>
      <c r="H56" s="1"/>
      <c r="I56" s="1"/>
      <c r="J56" s="1"/>
      <c r="K56" s="1"/>
      <c r="L56" s="1"/>
      <c r="M56" s="1">
        <f t="shared" si="0"/>
        <v>0.2422316384180791</v>
      </c>
      <c r="N56" s="1">
        <f t="shared" si="1"/>
        <v>0</v>
      </c>
      <c r="O56" s="1"/>
      <c r="P56" s="1"/>
      <c r="Q56" s="1"/>
      <c r="R56" s="1"/>
      <c r="S56" s="1"/>
      <c r="T56" s="1"/>
      <c r="U56" s="1"/>
    </row>
    <row r="57" spans="1:21" x14ac:dyDescent="0.3">
      <c r="A57" s="53"/>
      <c r="B57" s="50" t="s">
        <v>1</v>
      </c>
      <c r="C57" s="51">
        <v>710</v>
      </c>
      <c r="D57" s="19" t="s">
        <v>1</v>
      </c>
      <c r="E57" s="14">
        <v>708</v>
      </c>
      <c r="F57" s="1"/>
      <c r="G57" s="1"/>
      <c r="H57" s="1"/>
      <c r="I57" s="1"/>
      <c r="J57" s="1"/>
      <c r="K57" s="1"/>
      <c r="L57" s="1"/>
      <c r="M57" s="1">
        <f t="shared" si="0"/>
        <v>0.2422316384180791</v>
      </c>
      <c r="N57" s="1">
        <f t="shared" si="1"/>
        <v>0</v>
      </c>
      <c r="O57" s="1"/>
      <c r="P57" s="1"/>
      <c r="Q57" s="1"/>
      <c r="R57" s="1"/>
      <c r="S57" s="1"/>
      <c r="T57" s="1"/>
      <c r="U57" s="1"/>
    </row>
    <row r="58" spans="1:21" x14ac:dyDescent="0.3">
      <c r="A58" s="53"/>
      <c r="B58" s="46"/>
      <c r="C58" s="47"/>
      <c r="D58" s="20" t="s">
        <v>2</v>
      </c>
      <c r="E58" s="16">
        <v>800</v>
      </c>
      <c r="F58" s="1"/>
      <c r="G58" s="1"/>
      <c r="H58" s="1"/>
      <c r="I58" s="1"/>
      <c r="J58" s="1"/>
      <c r="K58" s="1"/>
      <c r="L58" s="1"/>
      <c r="M58" s="1">
        <f t="shared" si="0"/>
        <v>0.21437500000000001</v>
      </c>
      <c r="N58" s="1">
        <f t="shared" si="1"/>
        <v>0</v>
      </c>
      <c r="O58" s="1"/>
      <c r="P58" s="1"/>
      <c r="Q58" s="1"/>
      <c r="R58" s="1"/>
      <c r="S58" s="1"/>
      <c r="T58" s="1"/>
      <c r="U58" s="1"/>
    </row>
    <row r="59" spans="1:21" ht="15" thickBot="1" x14ac:dyDescent="0.35">
      <c r="A59" s="53"/>
      <c r="B59" s="46"/>
      <c r="C59" s="47"/>
      <c r="D59" s="21" t="s">
        <v>3</v>
      </c>
      <c r="E59" s="18">
        <v>891</v>
      </c>
      <c r="F59" s="1"/>
      <c r="G59" s="1"/>
      <c r="H59" s="1"/>
      <c r="I59" s="1"/>
      <c r="J59" s="1"/>
      <c r="K59" s="1"/>
      <c r="L59" s="1"/>
      <c r="M59" s="1">
        <f t="shared" si="0"/>
        <v>0.19248035914702583</v>
      </c>
      <c r="N59" s="1">
        <f t="shared" si="1"/>
        <v>0</v>
      </c>
      <c r="O59" s="1"/>
      <c r="P59" s="1"/>
      <c r="Q59" s="1"/>
      <c r="R59" s="1"/>
      <c r="S59" s="1"/>
      <c r="T59" s="1"/>
      <c r="U59" s="1"/>
    </row>
    <row r="60" spans="1:21" x14ac:dyDescent="0.3">
      <c r="A60" s="53"/>
      <c r="B60" s="46" t="s">
        <v>2</v>
      </c>
      <c r="C60" s="47">
        <v>1000</v>
      </c>
      <c r="D60" s="19" t="s">
        <v>1</v>
      </c>
      <c r="E60" s="14">
        <v>891</v>
      </c>
      <c r="F60" s="1"/>
      <c r="G60" s="1"/>
      <c r="H60" s="1"/>
      <c r="I60" s="1"/>
      <c r="J60" s="1"/>
      <c r="K60" s="1"/>
      <c r="L60" s="1"/>
      <c r="M60" s="1">
        <f t="shared" si="0"/>
        <v>0.19248035914702583</v>
      </c>
      <c r="N60" s="1">
        <f t="shared" si="1"/>
        <v>0</v>
      </c>
      <c r="O60" s="1"/>
      <c r="P60" s="1"/>
      <c r="Q60" s="1"/>
      <c r="R60" s="1"/>
      <c r="S60" s="1"/>
      <c r="T60" s="1"/>
      <c r="U60" s="1"/>
    </row>
    <row r="61" spans="1:21" x14ac:dyDescent="0.3">
      <c r="A61" s="53"/>
      <c r="B61" s="46"/>
      <c r="C61" s="47"/>
      <c r="D61" s="20" t="s">
        <v>2</v>
      </c>
      <c r="E61" s="16">
        <v>1000</v>
      </c>
      <c r="F61" s="1"/>
      <c r="G61" s="1"/>
      <c r="H61" s="1"/>
      <c r="I61" s="1"/>
      <c r="J61" s="1"/>
      <c r="K61" s="1"/>
      <c r="L61" s="1"/>
      <c r="M61" s="1">
        <f t="shared" si="0"/>
        <v>0.17150000000000001</v>
      </c>
      <c r="N61" s="1">
        <f t="shared" si="1"/>
        <v>0</v>
      </c>
      <c r="O61" s="1"/>
      <c r="P61" s="1"/>
      <c r="Q61" s="1"/>
      <c r="R61" s="1"/>
      <c r="S61" s="1"/>
      <c r="T61" s="1"/>
      <c r="U61" s="1"/>
    </row>
    <row r="62" spans="1:21" ht="15" thickBot="1" x14ac:dyDescent="0.35">
      <c r="A62" s="53"/>
      <c r="B62" s="46"/>
      <c r="C62" s="47"/>
      <c r="D62" s="21" t="s">
        <v>3</v>
      </c>
      <c r="E62" s="18">
        <v>1122</v>
      </c>
      <c r="F62" s="1"/>
      <c r="G62" s="1"/>
      <c r="H62" s="1"/>
      <c r="I62" s="1"/>
      <c r="J62" s="1"/>
      <c r="K62" s="1"/>
      <c r="L62" s="1"/>
      <c r="M62" s="1">
        <f t="shared" si="0"/>
        <v>0.15285204991087345</v>
      </c>
      <c r="N62" s="1">
        <f t="shared" si="1"/>
        <v>0</v>
      </c>
      <c r="O62" s="1"/>
      <c r="P62" s="1"/>
      <c r="Q62" s="1"/>
      <c r="R62" s="1"/>
      <c r="S62" s="1"/>
      <c r="T62" s="1"/>
      <c r="U62" s="1"/>
    </row>
    <row r="63" spans="1:21" x14ac:dyDescent="0.3">
      <c r="A63" s="53"/>
      <c r="B63" s="46" t="s">
        <v>3</v>
      </c>
      <c r="C63" s="47">
        <v>1420</v>
      </c>
      <c r="D63" s="13" t="s">
        <v>1</v>
      </c>
      <c r="E63" s="14">
        <v>1122</v>
      </c>
      <c r="F63" s="1"/>
      <c r="G63" s="1"/>
      <c r="H63" s="1"/>
      <c r="I63" s="1"/>
      <c r="J63" s="1"/>
      <c r="K63" s="1"/>
      <c r="L63" s="1"/>
      <c r="M63" s="1">
        <f t="shared" si="0"/>
        <v>0.15285204991087345</v>
      </c>
      <c r="N63" s="1">
        <f t="shared" si="1"/>
        <v>0</v>
      </c>
      <c r="O63" s="1"/>
      <c r="P63" s="1"/>
      <c r="Q63" s="1"/>
      <c r="R63" s="1"/>
      <c r="S63" s="1"/>
      <c r="T63" s="1"/>
      <c r="U63" s="1"/>
    </row>
    <row r="64" spans="1:21" x14ac:dyDescent="0.3">
      <c r="A64" s="53"/>
      <c r="B64" s="46"/>
      <c r="C64" s="47"/>
      <c r="D64" s="15" t="s">
        <v>2</v>
      </c>
      <c r="E64" s="16">
        <v>1250</v>
      </c>
      <c r="F64" s="1"/>
      <c r="G64" s="1"/>
      <c r="H64" s="1"/>
      <c r="I64" s="1"/>
      <c r="J64" s="1"/>
      <c r="K64" s="1"/>
      <c r="L64" s="1"/>
      <c r="M64" s="1">
        <f t="shared" si="0"/>
        <v>0.13719999999999999</v>
      </c>
      <c r="N64" s="1">
        <f t="shared" si="1"/>
        <v>0</v>
      </c>
      <c r="O64" s="1"/>
      <c r="P64" s="1"/>
      <c r="Q64" s="1"/>
      <c r="R64" s="1"/>
      <c r="S64" s="1"/>
      <c r="T64" s="1"/>
      <c r="U64" s="1"/>
    </row>
    <row r="65" spans="1:21" ht="15" thickBot="1" x14ac:dyDescent="0.35">
      <c r="A65" s="54"/>
      <c r="B65" s="48"/>
      <c r="C65" s="49"/>
      <c r="D65" s="17" t="s">
        <v>3</v>
      </c>
      <c r="E65" s="18">
        <v>1413</v>
      </c>
      <c r="F65" s="1"/>
      <c r="G65" s="1"/>
      <c r="H65" s="1"/>
      <c r="I65" s="1"/>
      <c r="J65" s="1"/>
      <c r="K65" s="1"/>
      <c r="L65" s="1"/>
      <c r="M65" s="1">
        <f t="shared" si="0"/>
        <v>0.1213729653220099</v>
      </c>
      <c r="N65" s="1">
        <f t="shared" si="1"/>
        <v>0</v>
      </c>
      <c r="O65" s="1"/>
      <c r="P65" s="1"/>
      <c r="Q65" s="1"/>
      <c r="R65" s="1"/>
      <c r="S65" s="1"/>
      <c r="T65" s="1"/>
      <c r="U65" s="1"/>
    </row>
    <row r="66" spans="1:21" ht="14.4" customHeight="1" x14ac:dyDescent="0.3">
      <c r="A66" s="52" t="s">
        <v>26</v>
      </c>
      <c r="B66" s="50" t="s">
        <v>1</v>
      </c>
      <c r="C66" s="51">
        <v>11</v>
      </c>
      <c r="D66" s="13" t="s">
        <v>1</v>
      </c>
      <c r="E66" s="14">
        <v>11.2</v>
      </c>
      <c r="F66" s="12"/>
      <c r="G66" s="3"/>
      <c r="H66" s="3"/>
      <c r="I66" s="3"/>
      <c r="J66" s="3"/>
      <c r="K66" s="3"/>
      <c r="L66" s="3"/>
      <c r="M66" s="3">
        <f>(343/E66)/2</f>
        <v>15.312500000000002</v>
      </c>
      <c r="N66" s="3">
        <f>K66-G66</f>
        <v>0</v>
      </c>
      <c r="O66" s="3"/>
      <c r="P66" s="3"/>
      <c r="Q66" s="3"/>
      <c r="R66" s="3"/>
      <c r="S66" s="3"/>
      <c r="T66" s="3"/>
      <c r="U66" s="1"/>
    </row>
    <row r="67" spans="1:21" x14ac:dyDescent="0.3">
      <c r="A67" s="53"/>
      <c r="B67" s="46"/>
      <c r="C67" s="47"/>
      <c r="D67" s="15" t="s">
        <v>2</v>
      </c>
      <c r="E67" s="16">
        <v>12.5</v>
      </c>
      <c r="F67" s="2"/>
      <c r="G67" s="1"/>
      <c r="H67" s="1"/>
      <c r="I67" s="1"/>
      <c r="J67" s="1"/>
      <c r="K67" s="1"/>
      <c r="L67" s="1"/>
      <c r="M67" s="1">
        <f t="shared" ref="M67:M128" si="2">(343/E67)/2</f>
        <v>13.72</v>
      </c>
      <c r="N67" s="1">
        <f t="shared" ref="N67:N128" si="3">K67-G67</f>
        <v>0</v>
      </c>
      <c r="O67" s="1"/>
      <c r="P67" s="1"/>
      <c r="Q67" s="1"/>
      <c r="R67" s="1"/>
      <c r="S67" s="1"/>
      <c r="T67" s="1"/>
      <c r="U67" s="1"/>
    </row>
    <row r="68" spans="1:21" ht="15" thickBot="1" x14ac:dyDescent="0.35">
      <c r="A68" s="53"/>
      <c r="B68" s="46"/>
      <c r="C68" s="47"/>
      <c r="D68" s="17" t="s">
        <v>3</v>
      </c>
      <c r="E68" s="18">
        <v>14.1</v>
      </c>
      <c r="F68" s="2"/>
      <c r="G68" s="1"/>
      <c r="H68" s="1"/>
      <c r="I68" s="1"/>
      <c r="J68" s="1"/>
      <c r="K68" s="1"/>
      <c r="L68" s="1"/>
      <c r="M68" s="1">
        <f t="shared" si="2"/>
        <v>12.163120567375886</v>
      </c>
      <c r="N68" s="1">
        <f t="shared" si="3"/>
        <v>0</v>
      </c>
      <c r="O68" s="1"/>
      <c r="P68" s="1"/>
      <c r="Q68" s="1"/>
      <c r="R68" s="1"/>
      <c r="S68" s="1"/>
      <c r="T68" s="1"/>
      <c r="U68" s="1"/>
    </row>
    <row r="69" spans="1:21" x14ac:dyDescent="0.3">
      <c r="A69" s="53"/>
      <c r="B69" s="46" t="s">
        <v>2</v>
      </c>
      <c r="C69" s="47">
        <v>16</v>
      </c>
      <c r="D69" s="13" t="s">
        <v>1</v>
      </c>
      <c r="E69" s="14">
        <v>14.1</v>
      </c>
      <c r="F69" s="1"/>
      <c r="G69" s="1"/>
      <c r="H69" s="1"/>
      <c r="I69" s="1"/>
      <c r="J69" s="1"/>
      <c r="K69" s="1"/>
      <c r="L69" s="1"/>
      <c r="M69" s="1">
        <f t="shared" si="2"/>
        <v>12.163120567375886</v>
      </c>
      <c r="N69" s="1">
        <f t="shared" si="3"/>
        <v>0</v>
      </c>
      <c r="O69" s="1"/>
      <c r="P69" s="1"/>
      <c r="Q69" s="1"/>
      <c r="R69" s="1"/>
      <c r="S69" s="1"/>
      <c r="T69" s="1"/>
      <c r="U69" s="1"/>
    </row>
    <row r="70" spans="1:21" x14ac:dyDescent="0.3">
      <c r="A70" s="53"/>
      <c r="B70" s="46"/>
      <c r="C70" s="47"/>
      <c r="D70" s="15" t="s">
        <v>2</v>
      </c>
      <c r="E70" s="16">
        <v>16</v>
      </c>
      <c r="F70" s="1"/>
      <c r="G70" s="1"/>
      <c r="H70" s="1"/>
      <c r="I70" s="1"/>
      <c r="J70" s="1"/>
      <c r="K70" s="1"/>
      <c r="L70" s="1"/>
      <c r="M70" s="1">
        <f t="shared" si="2"/>
        <v>10.71875</v>
      </c>
      <c r="N70" s="1">
        <f t="shared" si="3"/>
        <v>0</v>
      </c>
      <c r="O70" s="1"/>
      <c r="P70" s="1"/>
      <c r="Q70" s="1"/>
      <c r="R70" s="1"/>
      <c r="S70" s="1"/>
      <c r="T70" s="1"/>
      <c r="U70" s="1"/>
    </row>
    <row r="71" spans="1:21" ht="15" thickBot="1" x14ac:dyDescent="0.35">
      <c r="A71" s="53"/>
      <c r="B71" s="46"/>
      <c r="C71" s="47"/>
      <c r="D71" s="17" t="s">
        <v>3</v>
      </c>
      <c r="E71" s="18">
        <v>17.8</v>
      </c>
      <c r="F71" s="1"/>
      <c r="G71" s="1"/>
      <c r="H71" s="1"/>
      <c r="I71" s="1"/>
      <c r="J71" s="1"/>
      <c r="K71" s="1"/>
      <c r="L71" s="1"/>
      <c r="M71" s="1">
        <f t="shared" si="2"/>
        <v>9.6348314606741567</v>
      </c>
      <c r="N71" s="1">
        <f t="shared" si="3"/>
        <v>0</v>
      </c>
      <c r="O71" s="1"/>
      <c r="P71" s="1"/>
      <c r="Q71" s="1"/>
      <c r="R71" s="1"/>
      <c r="S71" s="1"/>
      <c r="T71" s="1"/>
      <c r="U71" s="1"/>
    </row>
    <row r="72" spans="1:21" x14ac:dyDescent="0.3">
      <c r="A72" s="53"/>
      <c r="B72" s="46" t="s">
        <v>3</v>
      </c>
      <c r="C72" s="47">
        <v>22</v>
      </c>
      <c r="D72" s="13" t="s">
        <v>1</v>
      </c>
      <c r="E72" s="14">
        <v>17.8</v>
      </c>
      <c r="F72" s="1"/>
      <c r="G72" s="1"/>
      <c r="H72" s="1"/>
      <c r="I72" s="1"/>
      <c r="J72" s="1"/>
      <c r="K72" s="1"/>
      <c r="L72" s="1"/>
      <c r="M72" s="1">
        <f t="shared" si="2"/>
        <v>9.6348314606741567</v>
      </c>
      <c r="N72" s="1">
        <f t="shared" si="3"/>
        <v>0</v>
      </c>
      <c r="O72" s="1"/>
      <c r="P72" s="1"/>
      <c r="Q72" s="1"/>
      <c r="R72" s="1"/>
      <c r="S72" s="1"/>
      <c r="T72" s="1"/>
      <c r="U72" s="1"/>
    </row>
    <row r="73" spans="1:21" x14ac:dyDescent="0.3">
      <c r="A73" s="53"/>
      <c r="B73" s="46"/>
      <c r="C73" s="47"/>
      <c r="D73" s="15" t="s">
        <v>2</v>
      </c>
      <c r="E73" s="16">
        <v>20</v>
      </c>
      <c r="F73" s="1"/>
      <c r="G73" s="1"/>
      <c r="H73" s="1"/>
      <c r="I73" s="1"/>
      <c r="J73" s="1"/>
      <c r="K73" s="1"/>
      <c r="L73" s="1"/>
      <c r="M73" s="1">
        <f t="shared" si="2"/>
        <v>8.5749999999999993</v>
      </c>
      <c r="N73" s="1">
        <f t="shared" si="3"/>
        <v>0</v>
      </c>
      <c r="O73" s="1"/>
      <c r="P73" s="1"/>
      <c r="Q73" s="1"/>
      <c r="R73" s="1"/>
      <c r="S73" s="1"/>
      <c r="T73" s="1"/>
      <c r="U73" s="1"/>
    </row>
    <row r="74" spans="1:21" ht="15" thickBot="1" x14ac:dyDescent="0.35">
      <c r="A74" s="53"/>
      <c r="B74" s="48"/>
      <c r="C74" s="49"/>
      <c r="D74" s="17" t="s">
        <v>3</v>
      </c>
      <c r="E74" s="18">
        <v>22.4</v>
      </c>
      <c r="F74" s="1"/>
      <c r="G74" s="1"/>
      <c r="H74" s="1"/>
      <c r="I74" s="1"/>
      <c r="J74" s="1"/>
      <c r="K74" s="1"/>
      <c r="L74" s="1"/>
      <c r="M74" s="1">
        <f t="shared" si="2"/>
        <v>7.6562500000000009</v>
      </c>
      <c r="N74" s="1">
        <f t="shared" si="3"/>
        <v>0</v>
      </c>
      <c r="O74" s="1"/>
      <c r="P74" s="1"/>
      <c r="Q74" s="1"/>
      <c r="R74" s="1"/>
      <c r="S74" s="1"/>
      <c r="T74" s="1"/>
      <c r="U74" s="1"/>
    </row>
    <row r="75" spans="1:21" x14ac:dyDescent="0.3">
      <c r="A75" s="53"/>
      <c r="B75" s="50" t="s">
        <v>1</v>
      </c>
      <c r="C75" s="51">
        <v>22</v>
      </c>
      <c r="D75" s="19" t="s">
        <v>1</v>
      </c>
      <c r="E75" s="14">
        <v>22.4</v>
      </c>
      <c r="F75" s="1"/>
      <c r="G75" s="1"/>
      <c r="H75" s="1"/>
      <c r="I75" s="1"/>
      <c r="J75" s="1"/>
      <c r="K75" s="1"/>
      <c r="L75" s="1"/>
      <c r="M75" s="1">
        <f t="shared" si="2"/>
        <v>7.6562500000000009</v>
      </c>
      <c r="N75" s="1">
        <f t="shared" si="3"/>
        <v>0</v>
      </c>
      <c r="O75" s="1"/>
      <c r="P75" s="1"/>
      <c r="Q75" s="1"/>
      <c r="R75" s="1"/>
      <c r="S75" s="1"/>
      <c r="T75" s="1"/>
      <c r="U75" s="1"/>
    </row>
    <row r="76" spans="1:21" x14ac:dyDescent="0.3">
      <c r="A76" s="53"/>
      <c r="B76" s="46"/>
      <c r="C76" s="47"/>
      <c r="D76" s="20" t="s">
        <v>2</v>
      </c>
      <c r="E76" s="16">
        <v>25</v>
      </c>
      <c r="F76" s="1"/>
      <c r="G76" s="1"/>
      <c r="H76" s="1"/>
      <c r="I76" s="1"/>
      <c r="J76" s="1"/>
      <c r="K76" s="1"/>
      <c r="L76" s="1"/>
      <c r="M76" s="1">
        <f t="shared" si="2"/>
        <v>6.86</v>
      </c>
      <c r="N76" s="1">
        <f t="shared" si="3"/>
        <v>0</v>
      </c>
      <c r="O76" s="1"/>
      <c r="P76" s="1"/>
      <c r="Q76" s="1"/>
      <c r="R76" s="1"/>
      <c r="S76" s="1"/>
      <c r="T76" s="1"/>
      <c r="U76" s="1"/>
    </row>
    <row r="77" spans="1:21" ht="15" thickBot="1" x14ac:dyDescent="0.35">
      <c r="A77" s="53"/>
      <c r="B77" s="46"/>
      <c r="C77" s="47"/>
      <c r="D77" s="21" t="s">
        <v>3</v>
      </c>
      <c r="E77" s="18">
        <v>28.2</v>
      </c>
      <c r="F77" s="1"/>
      <c r="G77" s="1"/>
      <c r="H77" s="1"/>
      <c r="I77" s="1"/>
      <c r="J77" s="1"/>
      <c r="K77" s="1"/>
      <c r="L77" s="1"/>
      <c r="M77" s="1">
        <f t="shared" si="2"/>
        <v>6.081560283687943</v>
      </c>
      <c r="N77" s="1">
        <f t="shared" si="3"/>
        <v>0</v>
      </c>
      <c r="O77" s="1"/>
      <c r="P77" s="1"/>
      <c r="Q77" s="1"/>
      <c r="R77" s="1"/>
      <c r="S77" s="1"/>
      <c r="T77" s="1"/>
      <c r="U77" s="1"/>
    </row>
    <row r="78" spans="1:21" x14ac:dyDescent="0.3">
      <c r="A78" s="53"/>
      <c r="B78" s="46" t="s">
        <v>2</v>
      </c>
      <c r="C78" s="47">
        <v>31.5</v>
      </c>
      <c r="D78" s="19" t="s">
        <v>1</v>
      </c>
      <c r="E78" s="14">
        <v>28.2</v>
      </c>
      <c r="F78" s="1"/>
      <c r="G78" s="1"/>
      <c r="H78" s="1"/>
      <c r="I78" s="1"/>
      <c r="J78" s="1"/>
      <c r="K78" s="1"/>
      <c r="L78" s="1"/>
      <c r="M78" s="1">
        <f t="shared" si="2"/>
        <v>6.081560283687943</v>
      </c>
      <c r="N78" s="1">
        <f t="shared" si="3"/>
        <v>0</v>
      </c>
      <c r="O78" s="1"/>
      <c r="P78" s="1"/>
      <c r="Q78" s="1"/>
      <c r="R78" s="1"/>
      <c r="S78" s="1"/>
      <c r="T78" s="1"/>
      <c r="U78" s="1"/>
    </row>
    <row r="79" spans="1:21" x14ac:dyDescent="0.3">
      <c r="A79" s="53"/>
      <c r="B79" s="46"/>
      <c r="C79" s="47"/>
      <c r="D79" s="20" t="s">
        <v>2</v>
      </c>
      <c r="E79" s="16">
        <v>31.5</v>
      </c>
      <c r="F79" s="1"/>
      <c r="G79" s="1"/>
      <c r="H79" s="1"/>
      <c r="I79" s="1"/>
      <c r="J79" s="1"/>
      <c r="K79" s="1"/>
      <c r="L79" s="1"/>
      <c r="M79" s="1">
        <f t="shared" si="2"/>
        <v>5.4444444444444446</v>
      </c>
      <c r="N79" s="1">
        <f t="shared" si="3"/>
        <v>0</v>
      </c>
      <c r="O79" s="1"/>
      <c r="P79" s="1"/>
      <c r="Q79" s="1"/>
      <c r="R79" s="1"/>
      <c r="S79" s="1"/>
      <c r="T79" s="1"/>
      <c r="U79" s="1"/>
    </row>
    <row r="80" spans="1:21" ht="15" thickBot="1" x14ac:dyDescent="0.35">
      <c r="A80" s="53"/>
      <c r="B80" s="46"/>
      <c r="C80" s="47"/>
      <c r="D80" s="21" t="s">
        <v>3</v>
      </c>
      <c r="E80" s="18">
        <v>35.5</v>
      </c>
      <c r="F80" s="1"/>
      <c r="G80" s="1"/>
      <c r="H80" s="1"/>
      <c r="I80" s="1"/>
      <c r="J80" s="1"/>
      <c r="K80" s="1"/>
      <c r="L80" s="1"/>
      <c r="M80" s="1">
        <f t="shared" si="2"/>
        <v>4.830985915492958</v>
      </c>
      <c r="N80" s="1">
        <f t="shared" si="3"/>
        <v>0</v>
      </c>
      <c r="O80" s="1"/>
      <c r="P80" s="1"/>
      <c r="Q80" s="1"/>
      <c r="R80" s="1"/>
      <c r="S80" s="1"/>
      <c r="T80" s="1"/>
      <c r="U80" s="1"/>
    </row>
    <row r="81" spans="1:21" x14ac:dyDescent="0.3">
      <c r="A81" s="53"/>
      <c r="B81" s="46" t="s">
        <v>3</v>
      </c>
      <c r="C81" s="47">
        <v>44</v>
      </c>
      <c r="D81" s="19" t="s">
        <v>1</v>
      </c>
      <c r="E81" s="14">
        <v>35.5</v>
      </c>
      <c r="F81" s="1"/>
      <c r="G81" s="1"/>
      <c r="H81" s="1"/>
      <c r="I81" s="1"/>
      <c r="J81" s="1"/>
      <c r="K81" s="1"/>
      <c r="L81" s="1"/>
      <c r="M81" s="1">
        <f t="shared" si="2"/>
        <v>4.830985915492958</v>
      </c>
      <c r="N81" s="1">
        <f t="shared" si="3"/>
        <v>0</v>
      </c>
      <c r="O81" s="1"/>
      <c r="P81" s="1"/>
      <c r="Q81" s="1"/>
      <c r="R81" s="1"/>
      <c r="S81" s="1"/>
      <c r="T81" s="1"/>
      <c r="U81" s="1"/>
    </row>
    <row r="82" spans="1:21" x14ac:dyDescent="0.3">
      <c r="A82" s="53"/>
      <c r="B82" s="46"/>
      <c r="C82" s="47"/>
      <c r="D82" s="20" t="s">
        <v>2</v>
      </c>
      <c r="E82" s="16">
        <v>40</v>
      </c>
      <c r="F82" s="1"/>
      <c r="G82" s="1"/>
      <c r="H82" s="1"/>
      <c r="I82" s="1"/>
      <c r="J82" s="1"/>
      <c r="K82" s="1"/>
      <c r="L82" s="1"/>
      <c r="M82" s="1">
        <f t="shared" si="2"/>
        <v>4.2874999999999996</v>
      </c>
      <c r="N82" s="1">
        <f t="shared" si="3"/>
        <v>0</v>
      </c>
      <c r="O82" s="1"/>
      <c r="P82" s="1"/>
      <c r="Q82" s="1"/>
      <c r="R82" s="1"/>
      <c r="S82" s="1"/>
      <c r="T82" s="1"/>
      <c r="U82" s="1"/>
    </row>
    <row r="83" spans="1:21" ht="15" thickBot="1" x14ac:dyDescent="0.35">
      <c r="A83" s="53"/>
      <c r="B83" s="48"/>
      <c r="C83" s="49"/>
      <c r="D83" s="21" t="s">
        <v>3</v>
      </c>
      <c r="E83" s="18">
        <v>44.7</v>
      </c>
      <c r="F83" s="1"/>
      <c r="G83" s="1"/>
      <c r="H83" s="1"/>
      <c r="I83" s="1"/>
      <c r="J83" s="1"/>
      <c r="K83" s="1"/>
      <c r="L83" s="1"/>
      <c r="M83" s="1">
        <f t="shared" si="2"/>
        <v>3.8366890380313197</v>
      </c>
      <c r="N83" s="1">
        <f t="shared" si="3"/>
        <v>0</v>
      </c>
      <c r="O83" s="1"/>
      <c r="P83" s="1"/>
      <c r="Q83" s="1"/>
      <c r="R83" s="1"/>
      <c r="S83" s="1"/>
      <c r="T83" s="1"/>
      <c r="U83" s="1"/>
    </row>
    <row r="84" spans="1:21" x14ac:dyDescent="0.3">
      <c r="A84" s="53"/>
      <c r="B84" s="50" t="s">
        <v>1</v>
      </c>
      <c r="C84" s="51">
        <v>44</v>
      </c>
      <c r="D84" s="19" t="s">
        <v>1</v>
      </c>
      <c r="E84" s="14">
        <v>44.7</v>
      </c>
      <c r="F84" s="1"/>
      <c r="G84" s="1"/>
      <c r="H84" s="1"/>
      <c r="I84" s="1"/>
      <c r="J84" s="1"/>
      <c r="K84" s="1"/>
      <c r="L84" s="1"/>
      <c r="M84" s="1">
        <f t="shared" si="2"/>
        <v>3.8366890380313197</v>
      </c>
      <c r="N84" s="1">
        <f t="shared" si="3"/>
        <v>0</v>
      </c>
      <c r="O84" s="1"/>
      <c r="P84" s="1"/>
      <c r="Q84" s="1"/>
      <c r="R84" s="1"/>
      <c r="S84" s="1"/>
      <c r="T84" s="1"/>
      <c r="U84" s="1"/>
    </row>
    <row r="85" spans="1:21" x14ac:dyDescent="0.3">
      <c r="A85" s="53"/>
      <c r="B85" s="46"/>
      <c r="C85" s="47"/>
      <c r="D85" s="20" t="s">
        <v>2</v>
      </c>
      <c r="E85" s="16">
        <v>50</v>
      </c>
      <c r="F85" s="1"/>
      <c r="G85" s="1"/>
      <c r="H85" s="1"/>
      <c r="I85" s="1"/>
      <c r="J85" s="1"/>
      <c r="K85" s="1"/>
      <c r="L85" s="1"/>
      <c r="M85" s="1">
        <f t="shared" si="2"/>
        <v>3.43</v>
      </c>
      <c r="N85" s="1">
        <f t="shared" si="3"/>
        <v>0</v>
      </c>
      <c r="O85" s="1"/>
      <c r="P85" s="1"/>
      <c r="Q85" s="1"/>
      <c r="R85" s="1"/>
      <c r="S85" s="1"/>
      <c r="T85" s="1"/>
      <c r="U85" s="1"/>
    </row>
    <row r="86" spans="1:21" ht="15" thickBot="1" x14ac:dyDescent="0.35">
      <c r="A86" s="53"/>
      <c r="B86" s="46"/>
      <c r="C86" s="47"/>
      <c r="D86" s="21" t="s">
        <v>3</v>
      </c>
      <c r="E86" s="18">
        <v>56.2</v>
      </c>
      <c r="F86" s="1"/>
      <c r="G86" s="1"/>
      <c r="H86" s="1"/>
      <c r="I86" s="1"/>
      <c r="J86" s="1"/>
      <c r="K86" s="1"/>
      <c r="L86" s="1"/>
      <c r="M86" s="1">
        <f t="shared" si="2"/>
        <v>3.0516014234875444</v>
      </c>
      <c r="N86" s="1">
        <f t="shared" si="3"/>
        <v>0</v>
      </c>
      <c r="O86" s="1"/>
      <c r="P86" s="1"/>
      <c r="Q86" s="1"/>
      <c r="R86" s="1"/>
      <c r="S86" s="1"/>
      <c r="T86" s="1"/>
      <c r="U86" s="1"/>
    </row>
    <row r="87" spans="1:21" x14ac:dyDescent="0.3">
      <c r="A87" s="53"/>
      <c r="B87" s="46" t="s">
        <v>2</v>
      </c>
      <c r="C87" s="47">
        <v>63</v>
      </c>
      <c r="D87" s="19" t="s">
        <v>1</v>
      </c>
      <c r="E87" s="14">
        <v>56.2</v>
      </c>
      <c r="F87" s="1"/>
      <c r="G87" s="1"/>
      <c r="H87" s="1"/>
      <c r="I87" s="1"/>
      <c r="J87" s="1"/>
      <c r="K87" s="1"/>
      <c r="L87" s="1"/>
      <c r="M87" s="1">
        <f t="shared" si="2"/>
        <v>3.0516014234875444</v>
      </c>
      <c r="N87" s="1">
        <f t="shared" si="3"/>
        <v>0</v>
      </c>
      <c r="O87" s="1"/>
      <c r="P87" s="1"/>
      <c r="Q87" s="1"/>
      <c r="R87" s="1"/>
      <c r="S87" s="1"/>
      <c r="T87" s="1"/>
      <c r="U87" s="1"/>
    </row>
    <row r="88" spans="1:21" x14ac:dyDescent="0.3">
      <c r="A88" s="53"/>
      <c r="B88" s="46"/>
      <c r="C88" s="47"/>
      <c r="D88" s="20" t="s">
        <v>2</v>
      </c>
      <c r="E88" s="16">
        <v>63</v>
      </c>
      <c r="F88" s="1"/>
      <c r="G88" s="1"/>
      <c r="H88" s="1"/>
      <c r="I88" s="1"/>
      <c r="J88" s="1"/>
      <c r="K88" s="1"/>
      <c r="L88" s="1"/>
      <c r="M88" s="1">
        <f t="shared" si="2"/>
        <v>2.7222222222222223</v>
      </c>
      <c r="N88" s="1">
        <f t="shared" si="3"/>
        <v>0</v>
      </c>
      <c r="O88" s="1"/>
      <c r="P88" s="1"/>
      <c r="Q88" s="1"/>
      <c r="R88" s="1"/>
      <c r="S88" s="1"/>
      <c r="T88" s="1"/>
      <c r="U88" s="1"/>
    </row>
    <row r="89" spans="1:21" ht="15" thickBot="1" x14ac:dyDescent="0.35">
      <c r="A89" s="53"/>
      <c r="B89" s="46"/>
      <c r="C89" s="47"/>
      <c r="D89" s="21" t="s">
        <v>3</v>
      </c>
      <c r="E89" s="18">
        <v>70.8</v>
      </c>
      <c r="F89" s="1"/>
      <c r="G89" s="1"/>
      <c r="H89" s="1"/>
      <c r="I89" s="1"/>
      <c r="J89" s="1"/>
      <c r="K89" s="1"/>
      <c r="L89" s="1"/>
      <c r="M89" s="1">
        <f t="shared" si="2"/>
        <v>2.4223163841807911</v>
      </c>
      <c r="N89" s="1">
        <f t="shared" si="3"/>
        <v>0</v>
      </c>
      <c r="O89" s="1"/>
      <c r="P89" s="1"/>
      <c r="Q89" s="1"/>
      <c r="R89" s="1"/>
      <c r="S89" s="1"/>
      <c r="T89" s="1"/>
      <c r="U89" s="1"/>
    </row>
    <row r="90" spans="1:21" x14ac:dyDescent="0.3">
      <c r="A90" s="53"/>
      <c r="B90" s="46" t="s">
        <v>3</v>
      </c>
      <c r="C90" s="47">
        <v>88</v>
      </c>
      <c r="D90" s="19" t="s">
        <v>1</v>
      </c>
      <c r="E90" s="14">
        <v>70.8</v>
      </c>
      <c r="F90" s="1"/>
      <c r="G90" s="1"/>
      <c r="H90" s="1"/>
      <c r="I90" s="1"/>
      <c r="J90" s="1"/>
      <c r="K90" s="1"/>
      <c r="L90" s="1"/>
      <c r="M90" s="1">
        <f t="shared" si="2"/>
        <v>2.4223163841807911</v>
      </c>
      <c r="N90" s="1">
        <f t="shared" si="3"/>
        <v>0</v>
      </c>
      <c r="O90" s="1"/>
      <c r="P90" s="1"/>
      <c r="Q90" s="1"/>
      <c r="R90" s="1"/>
      <c r="S90" s="1"/>
      <c r="T90" s="1"/>
      <c r="U90" s="1"/>
    </row>
    <row r="91" spans="1:21" x14ac:dyDescent="0.3">
      <c r="A91" s="53"/>
      <c r="B91" s="46"/>
      <c r="C91" s="47"/>
      <c r="D91" s="20" t="s">
        <v>2</v>
      </c>
      <c r="E91" s="16">
        <v>80</v>
      </c>
      <c r="F91" s="1"/>
      <c r="G91" s="1"/>
      <c r="H91" s="1"/>
      <c r="I91" s="1"/>
      <c r="J91" s="1"/>
      <c r="K91" s="1"/>
      <c r="L91" s="1"/>
      <c r="M91" s="1">
        <f t="shared" si="2"/>
        <v>2.1437499999999998</v>
      </c>
      <c r="N91" s="1">
        <f t="shared" si="3"/>
        <v>0</v>
      </c>
      <c r="O91" s="1"/>
      <c r="P91" s="1"/>
      <c r="Q91" s="1"/>
      <c r="R91" s="1"/>
      <c r="S91" s="1"/>
      <c r="T91" s="1"/>
      <c r="U91" s="1"/>
    </row>
    <row r="92" spans="1:21" ht="15" thickBot="1" x14ac:dyDescent="0.35">
      <c r="A92" s="53"/>
      <c r="B92" s="48"/>
      <c r="C92" s="49"/>
      <c r="D92" s="21" t="s">
        <v>3</v>
      </c>
      <c r="E92" s="18">
        <v>89.1</v>
      </c>
      <c r="F92" s="1"/>
      <c r="G92" s="1"/>
      <c r="H92" s="1"/>
      <c r="I92" s="1"/>
      <c r="J92" s="1"/>
      <c r="K92" s="1"/>
      <c r="L92" s="1"/>
      <c r="M92" s="1">
        <f t="shared" si="2"/>
        <v>1.9248035914702584</v>
      </c>
      <c r="N92" s="1">
        <f t="shared" si="3"/>
        <v>0</v>
      </c>
      <c r="O92" s="1"/>
      <c r="P92" s="1"/>
      <c r="Q92" s="1"/>
      <c r="R92" s="1"/>
      <c r="S92" s="1"/>
      <c r="T92" s="1"/>
      <c r="U92" s="1"/>
    </row>
    <row r="93" spans="1:21" x14ac:dyDescent="0.3">
      <c r="A93" s="53"/>
      <c r="B93" s="50" t="s">
        <v>1</v>
      </c>
      <c r="C93" s="51">
        <v>88</v>
      </c>
      <c r="D93" s="19" t="s">
        <v>1</v>
      </c>
      <c r="E93" s="14">
        <v>89.1</v>
      </c>
      <c r="F93" s="1"/>
      <c r="G93" s="1"/>
      <c r="H93" s="1"/>
      <c r="I93" s="1"/>
      <c r="J93" s="1"/>
      <c r="K93" s="1"/>
      <c r="L93" s="1"/>
      <c r="M93" s="1">
        <f t="shared" si="2"/>
        <v>1.9248035914702584</v>
      </c>
      <c r="N93" s="1">
        <f t="shared" si="3"/>
        <v>0</v>
      </c>
      <c r="O93" s="1"/>
      <c r="P93" s="1"/>
      <c r="Q93" s="1"/>
      <c r="R93" s="1"/>
      <c r="S93" s="1"/>
      <c r="T93" s="1"/>
      <c r="U93" s="1"/>
    </row>
    <row r="94" spans="1:21" x14ac:dyDescent="0.3">
      <c r="A94" s="53"/>
      <c r="B94" s="46"/>
      <c r="C94" s="47"/>
      <c r="D94" s="20" t="s">
        <v>2</v>
      </c>
      <c r="E94" s="16">
        <v>100</v>
      </c>
      <c r="F94" s="1"/>
      <c r="G94" s="1"/>
      <c r="H94" s="1"/>
      <c r="I94" s="1"/>
      <c r="J94" s="1"/>
      <c r="K94" s="1"/>
      <c r="L94" s="1"/>
      <c r="M94" s="1">
        <f t="shared" si="2"/>
        <v>1.7150000000000001</v>
      </c>
      <c r="N94" s="1">
        <f t="shared" si="3"/>
        <v>0</v>
      </c>
      <c r="O94" s="1"/>
      <c r="P94" s="1"/>
      <c r="Q94" s="1"/>
      <c r="R94" s="1"/>
      <c r="S94" s="1"/>
      <c r="T94" s="1"/>
      <c r="U94" s="1"/>
    </row>
    <row r="95" spans="1:21" ht="15" thickBot="1" x14ac:dyDescent="0.35">
      <c r="A95" s="53"/>
      <c r="B95" s="46"/>
      <c r="C95" s="47"/>
      <c r="D95" s="21" t="s">
        <v>3</v>
      </c>
      <c r="E95" s="18">
        <v>112</v>
      </c>
      <c r="F95" s="1"/>
      <c r="G95" s="1"/>
      <c r="H95" s="1"/>
      <c r="I95" s="1"/>
      <c r="J95" s="1"/>
      <c r="K95" s="1"/>
      <c r="L95" s="1"/>
      <c r="M95" s="1">
        <f t="shared" si="2"/>
        <v>1.53125</v>
      </c>
      <c r="N95" s="1">
        <f t="shared" si="3"/>
        <v>0</v>
      </c>
      <c r="O95" s="1"/>
      <c r="P95" s="1"/>
      <c r="Q95" s="1"/>
      <c r="R95" s="1"/>
      <c r="S95" s="1"/>
      <c r="T95" s="1"/>
      <c r="U95" s="1"/>
    </row>
    <row r="96" spans="1:21" x14ac:dyDescent="0.3">
      <c r="A96" s="53"/>
      <c r="B96" s="46" t="s">
        <v>2</v>
      </c>
      <c r="C96" s="47">
        <v>125</v>
      </c>
      <c r="D96" s="19" t="s">
        <v>1</v>
      </c>
      <c r="E96" s="14">
        <v>112</v>
      </c>
      <c r="F96" s="1"/>
      <c r="G96" s="1"/>
      <c r="H96" s="1"/>
      <c r="I96" s="1"/>
      <c r="J96" s="1"/>
      <c r="K96" s="1"/>
      <c r="L96" s="1"/>
      <c r="M96" s="1">
        <f t="shared" si="2"/>
        <v>1.53125</v>
      </c>
      <c r="N96" s="1">
        <f t="shared" si="3"/>
        <v>0</v>
      </c>
      <c r="O96" s="1"/>
      <c r="P96" s="1"/>
      <c r="Q96" s="1"/>
      <c r="R96" s="1"/>
      <c r="S96" s="1"/>
      <c r="T96" s="1"/>
      <c r="U96" s="1"/>
    </row>
    <row r="97" spans="1:21" x14ac:dyDescent="0.3">
      <c r="A97" s="53"/>
      <c r="B97" s="46"/>
      <c r="C97" s="47"/>
      <c r="D97" s="20" t="s">
        <v>2</v>
      </c>
      <c r="E97" s="16">
        <v>125</v>
      </c>
      <c r="F97" s="1"/>
      <c r="G97" s="1"/>
      <c r="H97" s="1"/>
      <c r="I97" s="1"/>
      <c r="J97" s="1"/>
      <c r="K97" s="1"/>
      <c r="L97" s="1"/>
      <c r="M97" s="1">
        <f t="shared" si="2"/>
        <v>1.3720000000000001</v>
      </c>
      <c r="N97" s="1">
        <f t="shared" si="3"/>
        <v>0</v>
      </c>
      <c r="O97" s="1"/>
      <c r="P97" s="1"/>
      <c r="Q97" s="1"/>
      <c r="R97" s="1"/>
      <c r="S97" s="1"/>
      <c r="T97" s="1"/>
      <c r="U97" s="1"/>
    </row>
    <row r="98" spans="1:21" ht="15" thickBot="1" x14ac:dyDescent="0.35">
      <c r="A98" s="53"/>
      <c r="B98" s="46"/>
      <c r="C98" s="47"/>
      <c r="D98" s="21" t="s">
        <v>3</v>
      </c>
      <c r="E98" s="18">
        <v>141</v>
      </c>
      <c r="F98" s="1"/>
      <c r="G98" s="1"/>
      <c r="H98" s="1"/>
      <c r="I98" s="1"/>
      <c r="J98" s="1"/>
      <c r="K98" s="1"/>
      <c r="L98" s="1"/>
      <c r="M98" s="1">
        <f t="shared" si="2"/>
        <v>1.2163120567375887</v>
      </c>
      <c r="N98" s="1">
        <f t="shared" si="3"/>
        <v>0</v>
      </c>
      <c r="O98" s="1"/>
      <c r="P98" s="1"/>
      <c r="Q98" s="1"/>
      <c r="R98" s="1"/>
      <c r="S98" s="1"/>
      <c r="T98" s="1"/>
      <c r="U98" s="1"/>
    </row>
    <row r="99" spans="1:21" x14ac:dyDescent="0.3">
      <c r="A99" s="53"/>
      <c r="B99" s="46" t="s">
        <v>3</v>
      </c>
      <c r="C99" s="47">
        <v>177</v>
      </c>
      <c r="D99" s="19" t="s">
        <v>1</v>
      </c>
      <c r="E99" s="14">
        <v>141</v>
      </c>
      <c r="F99" s="1"/>
      <c r="G99" s="1"/>
      <c r="H99" s="1"/>
      <c r="I99" s="1"/>
      <c r="J99" s="1"/>
      <c r="K99" s="1"/>
      <c r="L99" s="1"/>
      <c r="M99" s="1">
        <f t="shared" si="2"/>
        <v>1.2163120567375887</v>
      </c>
      <c r="N99" s="1">
        <f t="shared" si="3"/>
        <v>0</v>
      </c>
      <c r="O99" s="1"/>
      <c r="P99" s="1"/>
      <c r="Q99" s="1"/>
      <c r="R99" s="1"/>
      <c r="S99" s="1"/>
      <c r="T99" s="1"/>
      <c r="U99" s="1"/>
    </row>
    <row r="100" spans="1:21" x14ac:dyDescent="0.3">
      <c r="A100" s="53"/>
      <c r="B100" s="46"/>
      <c r="C100" s="47"/>
      <c r="D100" s="20" t="s">
        <v>2</v>
      </c>
      <c r="E100" s="16">
        <v>160</v>
      </c>
      <c r="F100" s="1"/>
      <c r="G100" s="1"/>
      <c r="H100" s="1"/>
      <c r="I100" s="1"/>
      <c r="J100" s="1"/>
      <c r="K100" s="1"/>
      <c r="L100" s="1"/>
      <c r="M100" s="1">
        <f t="shared" si="2"/>
        <v>1.0718749999999999</v>
      </c>
      <c r="N100" s="1">
        <f t="shared" si="3"/>
        <v>0</v>
      </c>
      <c r="O100" s="1"/>
      <c r="P100" s="1"/>
      <c r="Q100" s="1"/>
      <c r="R100" s="1"/>
      <c r="S100" s="1"/>
      <c r="T100" s="1"/>
      <c r="U100" s="1"/>
    </row>
    <row r="101" spans="1:21" ht="15" thickBot="1" x14ac:dyDescent="0.35">
      <c r="A101" s="53"/>
      <c r="B101" s="48"/>
      <c r="C101" s="49"/>
      <c r="D101" s="21" t="s">
        <v>3</v>
      </c>
      <c r="E101" s="18">
        <v>178</v>
      </c>
      <c r="F101" s="1"/>
      <c r="G101" s="1"/>
      <c r="H101" s="1"/>
      <c r="I101" s="1"/>
      <c r="J101" s="1"/>
      <c r="K101" s="1"/>
      <c r="L101" s="1"/>
      <c r="M101" s="1">
        <f t="shared" si="2"/>
        <v>0.9634831460674157</v>
      </c>
      <c r="N101" s="1">
        <f t="shared" si="3"/>
        <v>0</v>
      </c>
      <c r="O101" s="1"/>
      <c r="P101" s="1"/>
      <c r="Q101" s="1"/>
      <c r="R101" s="1"/>
      <c r="S101" s="1"/>
      <c r="T101" s="1"/>
      <c r="U101" s="1"/>
    </row>
    <row r="102" spans="1:21" x14ac:dyDescent="0.3">
      <c r="A102" s="53"/>
      <c r="B102" s="50" t="s">
        <v>1</v>
      </c>
      <c r="C102" s="51">
        <v>177</v>
      </c>
      <c r="D102" s="19" t="s">
        <v>1</v>
      </c>
      <c r="E102" s="14">
        <v>178</v>
      </c>
      <c r="F102" s="1"/>
      <c r="G102" s="1"/>
      <c r="H102" s="1"/>
      <c r="I102" s="1"/>
      <c r="J102" s="1"/>
      <c r="K102" s="1"/>
      <c r="L102" s="1"/>
      <c r="M102" s="1">
        <f t="shared" si="2"/>
        <v>0.9634831460674157</v>
      </c>
      <c r="N102" s="1">
        <f t="shared" si="3"/>
        <v>0</v>
      </c>
      <c r="O102" s="1"/>
      <c r="P102" s="1"/>
      <c r="Q102" s="1"/>
      <c r="R102" s="1"/>
      <c r="S102" s="1"/>
      <c r="T102" s="1"/>
      <c r="U102" s="1"/>
    </row>
    <row r="103" spans="1:21" x14ac:dyDescent="0.3">
      <c r="A103" s="53"/>
      <c r="B103" s="46"/>
      <c r="C103" s="47"/>
      <c r="D103" s="20" t="s">
        <v>2</v>
      </c>
      <c r="E103" s="16">
        <v>200</v>
      </c>
      <c r="F103" s="1"/>
      <c r="G103" s="1"/>
      <c r="H103" s="1"/>
      <c r="I103" s="1"/>
      <c r="J103" s="1"/>
      <c r="K103" s="1"/>
      <c r="L103" s="1"/>
      <c r="M103" s="1">
        <f t="shared" si="2"/>
        <v>0.85750000000000004</v>
      </c>
      <c r="N103" s="1">
        <f t="shared" si="3"/>
        <v>0</v>
      </c>
      <c r="O103" s="1"/>
      <c r="P103" s="1"/>
      <c r="Q103" s="1"/>
      <c r="R103" s="1"/>
      <c r="S103" s="1"/>
      <c r="T103" s="1"/>
      <c r="U103" s="1"/>
    </row>
    <row r="104" spans="1:21" ht="15" thickBot="1" x14ac:dyDescent="0.35">
      <c r="A104" s="53"/>
      <c r="B104" s="46"/>
      <c r="C104" s="47"/>
      <c r="D104" s="21" t="s">
        <v>3</v>
      </c>
      <c r="E104" s="18">
        <v>224</v>
      </c>
      <c r="F104" s="1"/>
      <c r="G104" s="1"/>
      <c r="H104" s="1"/>
      <c r="I104" s="1"/>
      <c r="J104" s="1"/>
      <c r="K104" s="1"/>
      <c r="L104" s="1"/>
      <c r="M104" s="1">
        <f t="shared" si="2"/>
        <v>0.765625</v>
      </c>
      <c r="N104" s="1">
        <f t="shared" si="3"/>
        <v>0</v>
      </c>
      <c r="O104" s="1"/>
      <c r="P104" s="1"/>
      <c r="Q104" s="1"/>
      <c r="R104" s="1"/>
      <c r="S104" s="1"/>
      <c r="T104" s="1"/>
      <c r="U104" s="1"/>
    </row>
    <row r="105" spans="1:21" x14ac:dyDescent="0.3">
      <c r="A105" s="53"/>
      <c r="B105" s="46" t="s">
        <v>2</v>
      </c>
      <c r="C105" s="47">
        <v>250</v>
      </c>
      <c r="D105" s="19" t="s">
        <v>1</v>
      </c>
      <c r="E105" s="14">
        <v>224</v>
      </c>
      <c r="F105" s="1"/>
      <c r="G105" s="1"/>
      <c r="H105" s="1"/>
      <c r="I105" s="1"/>
      <c r="J105" s="1"/>
      <c r="K105" s="1"/>
      <c r="L105" s="1"/>
      <c r="M105" s="1">
        <f t="shared" si="2"/>
        <v>0.765625</v>
      </c>
      <c r="N105" s="1">
        <f t="shared" si="3"/>
        <v>0</v>
      </c>
      <c r="O105" s="1"/>
      <c r="P105" s="1"/>
      <c r="Q105" s="1"/>
      <c r="R105" s="1"/>
      <c r="S105" s="1"/>
      <c r="T105" s="1"/>
      <c r="U105" s="1"/>
    </row>
    <row r="106" spans="1:21" x14ac:dyDescent="0.3">
      <c r="A106" s="53"/>
      <c r="B106" s="46"/>
      <c r="C106" s="47"/>
      <c r="D106" s="20" t="s">
        <v>2</v>
      </c>
      <c r="E106" s="16">
        <v>250</v>
      </c>
      <c r="F106" s="1"/>
      <c r="G106" s="1"/>
      <c r="H106" s="1"/>
      <c r="I106" s="1"/>
      <c r="J106" s="1"/>
      <c r="K106" s="1"/>
      <c r="L106" s="1"/>
      <c r="M106" s="1">
        <f t="shared" si="2"/>
        <v>0.68600000000000005</v>
      </c>
      <c r="N106" s="1">
        <f t="shared" si="3"/>
        <v>0</v>
      </c>
      <c r="O106" s="1"/>
      <c r="P106" s="1"/>
      <c r="Q106" s="1"/>
      <c r="R106" s="1"/>
      <c r="S106" s="1"/>
      <c r="T106" s="1"/>
      <c r="U106" s="1"/>
    </row>
    <row r="107" spans="1:21" ht="15" thickBot="1" x14ac:dyDescent="0.35">
      <c r="A107" s="53"/>
      <c r="B107" s="46"/>
      <c r="C107" s="47"/>
      <c r="D107" s="21" t="s">
        <v>3</v>
      </c>
      <c r="E107" s="18">
        <v>282</v>
      </c>
      <c r="F107" s="1"/>
      <c r="G107" s="1"/>
      <c r="H107" s="1"/>
      <c r="I107" s="1"/>
      <c r="J107" s="1"/>
      <c r="K107" s="1"/>
      <c r="L107" s="1"/>
      <c r="M107" s="1">
        <f t="shared" si="2"/>
        <v>0.60815602836879434</v>
      </c>
      <c r="N107" s="1">
        <f t="shared" si="3"/>
        <v>0</v>
      </c>
      <c r="O107" s="1"/>
      <c r="P107" s="1"/>
      <c r="Q107" s="1"/>
      <c r="R107" s="1"/>
      <c r="S107" s="1"/>
      <c r="T107" s="1"/>
      <c r="U107" s="1"/>
    </row>
    <row r="108" spans="1:21" x14ac:dyDescent="0.3">
      <c r="A108" s="53"/>
      <c r="B108" s="46" t="s">
        <v>3</v>
      </c>
      <c r="C108" s="47">
        <v>355</v>
      </c>
      <c r="D108" s="19" t="s">
        <v>1</v>
      </c>
      <c r="E108" s="14">
        <v>282</v>
      </c>
      <c r="F108" s="1"/>
      <c r="G108" s="1"/>
      <c r="H108" s="1"/>
      <c r="I108" s="1"/>
      <c r="J108" s="1"/>
      <c r="K108" s="1"/>
      <c r="L108" s="1"/>
      <c r="M108" s="1">
        <f t="shared" si="2"/>
        <v>0.60815602836879434</v>
      </c>
      <c r="N108" s="1">
        <f t="shared" si="3"/>
        <v>0</v>
      </c>
      <c r="O108" s="1"/>
      <c r="P108" s="1"/>
      <c r="Q108" s="1"/>
      <c r="R108" s="1"/>
      <c r="S108" s="1"/>
      <c r="T108" s="1"/>
      <c r="U108" s="1"/>
    </row>
    <row r="109" spans="1:21" x14ac:dyDescent="0.3">
      <c r="A109" s="53"/>
      <c r="B109" s="46"/>
      <c r="C109" s="47"/>
      <c r="D109" s="20" t="s">
        <v>2</v>
      </c>
      <c r="E109" s="16">
        <v>315</v>
      </c>
      <c r="F109" s="1"/>
      <c r="G109" s="1"/>
      <c r="H109" s="1"/>
      <c r="I109" s="1"/>
      <c r="J109" s="1"/>
      <c r="K109" s="1"/>
      <c r="L109" s="1"/>
      <c r="M109" s="1">
        <f t="shared" si="2"/>
        <v>0.5444444444444444</v>
      </c>
      <c r="N109" s="1">
        <f t="shared" si="3"/>
        <v>0</v>
      </c>
      <c r="O109" s="1"/>
      <c r="P109" s="1"/>
      <c r="Q109" s="1"/>
      <c r="R109" s="1"/>
      <c r="S109" s="1"/>
      <c r="T109" s="1"/>
      <c r="U109" s="1"/>
    </row>
    <row r="110" spans="1:21" ht="15" thickBot="1" x14ac:dyDescent="0.35">
      <c r="A110" s="53"/>
      <c r="B110" s="48"/>
      <c r="C110" s="49"/>
      <c r="D110" s="21" t="s">
        <v>3</v>
      </c>
      <c r="E110" s="18">
        <v>355</v>
      </c>
      <c r="F110" s="1"/>
      <c r="G110" s="1"/>
      <c r="H110" s="1"/>
      <c r="I110" s="1"/>
      <c r="J110" s="1"/>
      <c r="K110" s="1"/>
      <c r="L110" s="1"/>
      <c r="M110" s="1">
        <f t="shared" si="2"/>
        <v>0.4830985915492958</v>
      </c>
      <c r="N110" s="1">
        <f t="shared" si="3"/>
        <v>0</v>
      </c>
      <c r="O110" s="1"/>
      <c r="P110" s="1"/>
      <c r="Q110" s="1"/>
      <c r="R110" s="1"/>
      <c r="S110" s="1"/>
      <c r="T110" s="1"/>
      <c r="U110" s="1"/>
    </row>
    <row r="111" spans="1:21" x14ac:dyDescent="0.3">
      <c r="A111" s="53"/>
      <c r="B111" s="50" t="s">
        <v>1</v>
      </c>
      <c r="C111" s="51">
        <v>355</v>
      </c>
      <c r="D111" s="19" t="s">
        <v>1</v>
      </c>
      <c r="E111" s="14">
        <v>355</v>
      </c>
      <c r="F111" s="1"/>
      <c r="G111" s="1"/>
      <c r="H111" s="1"/>
      <c r="I111" s="1"/>
      <c r="J111" s="1"/>
      <c r="K111" s="1"/>
      <c r="L111" s="1"/>
      <c r="M111" s="1">
        <f t="shared" si="2"/>
        <v>0.4830985915492958</v>
      </c>
      <c r="N111" s="1">
        <f t="shared" si="3"/>
        <v>0</v>
      </c>
      <c r="O111" s="1"/>
      <c r="P111" s="1"/>
      <c r="Q111" s="1"/>
      <c r="R111" s="1"/>
      <c r="S111" s="1"/>
      <c r="T111" s="1"/>
      <c r="U111" s="1"/>
    </row>
    <row r="112" spans="1:21" x14ac:dyDescent="0.3">
      <c r="A112" s="53"/>
      <c r="B112" s="46"/>
      <c r="C112" s="47"/>
      <c r="D112" s="20" t="s">
        <v>2</v>
      </c>
      <c r="E112" s="16">
        <v>400</v>
      </c>
      <c r="F112" s="1"/>
      <c r="G112" s="1"/>
      <c r="H112" s="1"/>
      <c r="I112" s="1"/>
      <c r="J112" s="1"/>
      <c r="K112" s="1"/>
      <c r="L112" s="1"/>
      <c r="M112" s="1">
        <f t="shared" si="2"/>
        <v>0.42875000000000002</v>
      </c>
      <c r="N112" s="1">
        <f t="shared" si="3"/>
        <v>0</v>
      </c>
      <c r="O112" s="1"/>
      <c r="P112" s="1"/>
      <c r="Q112" s="1"/>
      <c r="R112" s="1"/>
      <c r="S112" s="1"/>
      <c r="T112" s="1"/>
      <c r="U112" s="1"/>
    </row>
    <row r="113" spans="1:21" ht="15" thickBot="1" x14ac:dyDescent="0.35">
      <c r="A113" s="53"/>
      <c r="B113" s="46"/>
      <c r="C113" s="47"/>
      <c r="D113" s="21" t="s">
        <v>3</v>
      </c>
      <c r="E113" s="18">
        <v>447</v>
      </c>
      <c r="F113" s="1"/>
      <c r="G113" s="1"/>
      <c r="H113" s="1"/>
      <c r="I113" s="1"/>
      <c r="J113" s="1"/>
      <c r="K113" s="1"/>
      <c r="L113" s="1"/>
      <c r="M113" s="1">
        <f t="shared" si="2"/>
        <v>0.38366890380313201</v>
      </c>
      <c r="N113" s="1">
        <f t="shared" si="3"/>
        <v>0</v>
      </c>
      <c r="O113" s="1"/>
      <c r="P113" s="1"/>
      <c r="Q113" s="1"/>
      <c r="R113" s="1"/>
      <c r="S113" s="1"/>
      <c r="T113" s="1"/>
      <c r="U113" s="1"/>
    </row>
    <row r="114" spans="1:21" x14ac:dyDescent="0.3">
      <c r="A114" s="53"/>
      <c r="B114" s="46" t="s">
        <v>2</v>
      </c>
      <c r="C114" s="47">
        <v>500</v>
      </c>
      <c r="D114" s="19" t="s">
        <v>1</v>
      </c>
      <c r="E114" s="14">
        <v>447</v>
      </c>
      <c r="F114" s="1"/>
      <c r="G114" s="1"/>
      <c r="H114" s="1"/>
      <c r="I114" s="1"/>
      <c r="J114" s="1"/>
      <c r="K114" s="1"/>
      <c r="L114" s="1"/>
      <c r="M114" s="1">
        <f t="shared" si="2"/>
        <v>0.38366890380313201</v>
      </c>
      <c r="N114" s="1">
        <f t="shared" si="3"/>
        <v>0</v>
      </c>
      <c r="O114" s="1"/>
      <c r="P114" s="1"/>
      <c r="Q114" s="1"/>
      <c r="R114" s="1"/>
      <c r="S114" s="1"/>
      <c r="T114" s="1"/>
      <c r="U114" s="1"/>
    </row>
    <row r="115" spans="1:21" x14ac:dyDescent="0.3">
      <c r="A115" s="53"/>
      <c r="B115" s="46"/>
      <c r="C115" s="47"/>
      <c r="D115" s="20" t="s">
        <v>2</v>
      </c>
      <c r="E115" s="16">
        <v>500</v>
      </c>
      <c r="F115" s="1"/>
      <c r="G115" s="1"/>
      <c r="H115" s="1"/>
      <c r="I115" s="1"/>
      <c r="J115" s="1"/>
      <c r="K115" s="1"/>
      <c r="L115" s="1"/>
      <c r="M115" s="1">
        <f t="shared" si="2"/>
        <v>0.34300000000000003</v>
      </c>
      <c r="N115" s="1">
        <f t="shared" si="3"/>
        <v>0</v>
      </c>
      <c r="O115" s="1"/>
      <c r="P115" s="1"/>
      <c r="Q115" s="1"/>
      <c r="R115" s="1"/>
      <c r="S115" s="1"/>
      <c r="T115" s="1"/>
      <c r="U115" s="1"/>
    </row>
    <row r="116" spans="1:21" ht="15" thickBot="1" x14ac:dyDescent="0.35">
      <c r="A116" s="53"/>
      <c r="B116" s="46"/>
      <c r="C116" s="47"/>
      <c r="D116" s="21" t="s">
        <v>3</v>
      </c>
      <c r="E116" s="18">
        <v>562</v>
      </c>
      <c r="F116" s="1"/>
      <c r="G116" s="1"/>
      <c r="H116" s="1"/>
      <c r="I116" s="1"/>
      <c r="J116" s="1"/>
      <c r="K116" s="1"/>
      <c r="L116" s="1"/>
      <c r="M116" s="1">
        <f t="shared" si="2"/>
        <v>0.30516014234875444</v>
      </c>
      <c r="N116" s="1">
        <f t="shared" si="3"/>
        <v>0</v>
      </c>
      <c r="O116" s="1"/>
      <c r="P116" s="1"/>
      <c r="Q116" s="1"/>
      <c r="R116" s="1"/>
      <c r="S116" s="1"/>
      <c r="T116" s="1"/>
      <c r="U116" s="1"/>
    </row>
    <row r="117" spans="1:21" x14ac:dyDescent="0.3">
      <c r="A117" s="53"/>
      <c r="B117" s="46" t="s">
        <v>3</v>
      </c>
      <c r="C117" s="47">
        <v>710</v>
      </c>
      <c r="D117" s="19" t="s">
        <v>1</v>
      </c>
      <c r="E117" s="14">
        <v>562</v>
      </c>
      <c r="F117" s="1"/>
      <c r="G117" s="1"/>
      <c r="H117" s="1"/>
      <c r="I117" s="1"/>
      <c r="J117" s="1"/>
      <c r="K117" s="1"/>
      <c r="L117" s="1"/>
      <c r="M117" s="1">
        <f t="shared" si="2"/>
        <v>0.30516014234875444</v>
      </c>
      <c r="N117" s="1">
        <f t="shared" si="3"/>
        <v>0</v>
      </c>
      <c r="O117" s="1"/>
      <c r="P117" s="1"/>
      <c r="Q117" s="1"/>
      <c r="R117" s="1"/>
      <c r="S117" s="1"/>
      <c r="T117" s="1"/>
      <c r="U117" s="1"/>
    </row>
    <row r="118" spans="1:21" x14ac:dyDescent="0.3">
      <c r="A118" s="53"/>
      <c r="B118" s="46"/>
      <c r="C118" s="47"/>
      <c r="D118" s="20" t="s">
        <v>2</v>
      </c>
      <c r="E118" s="16">
        <v>630</v>
      </c>
      <c r="F118" s="1"/>
      <c r="G118" s="1"/>
      <c r="H118" s="1"/>
      <c r="I118" s="1"/>
      <c r="J118" s="1"/>
      <c r="K118" s="1"/>
      <c r="L118" s="1"/>
      <c r="M118" s="1">
        <f t="shared" si="2"/>
        <v>0.2722222222222222</v>
      </c>
      <c r="N118" s="1">
        <f t="shared" si="3"/>
        <v>0</v>
      </c>
      <c r="O118" s="1"/>
      <c r="P118" s="1"/>
      <c r="Q118" s="1"/>
      <c r="R118" s="1"/>
      <c r="S118" s="1"/>
      <c r="T118" s="1"/>
      <c r="U118" s="1"/>
    </row>
    <row r="119" spans="1:21" ht="15" thickBot="1" x14ac:dyDescent="0.35">
      <c r="A119" s="53"/>
      <c r="B119" s="48"/>
      <c r="C119" s="49"/>
      <c r="D119" s="21" t="s">
        <v>3</v>
      </c>
      <c r="E119" s="18">
        <v>708</v>
      </c>
      <c r="F119" s="1"/>
      <c r="G119" s="1"/>
      <c r="H119" s="1"/>
      <c r="I119" s="1"/>
      <c r="J119" s="1"/>
      <c r="K119" s="1"/>
      <c r="L119" s="1"/>
      <c r="M119" s="1">
        <f t="shared" si="2"/>
        <v>0.2422316384180791</v>
      </c>
      <c r="N119" s="1">
        <f t="shared" si="3"/>
        <v>0</v>
      </c>
      <c r="O119" s="1"/>
      <c r="P119" s="1"/>
      <c r="Q119" s="1"/>
      <c r="R119" s="1"/>
      <c r="S119" s="1"/>
      <c r="T119" s="1"/>
      <c r="U119" s="1"/>
    </row>
    <row r="120" spans="1:21" x14ac:dyDescent="0.3">
      <c r="A120" s="53"/>
      <c r="B120" s="50" t="s">
        <v>1</v>
      </c>
      <c r="C120" s="51">
        <v>710</v>
      </c>
      <c r="D120" s="19" t="s">
        <v>1</v>
      </c>
      <c r="E120" s="14">
        <v>708</v>
      </c>
      <c r="F120" s="1"/>
      <c r="G120" s="1"/>
      <c r="H120" s="1"/>
      <c r="I120" s="1"/>
      <c r="J120" s="1"/>
      <c r="K120" s="1"/>
      <c r="L120" s="1"/>
      <c r="M120" s="1">
        <f t="shared" si="2"/>
        <v>0.2422316384180791</v>
      </c>
      <c r="N120" s="1">
        <f t="shared" si="3"/>
        <v>0</v>
      </c>
      <c r="O120" s="1"/>
      <c r="P120" s="1"/>
      <c r="Q120" s="1"/>
      <c r="R120" s="1"/>
      <c r="S120" s="1"/>
      <c r="T120" s="1"/>
      <c r="U120" s="1"/>
    </row>
    <row r="121" spans="1:21" x14ac:dyDescent="0.3">
      <c r="A121" s="53"/>
      <c r="B121" s="46"/>
      <c r="C121" s="47"/>
      <c r="D121" s="20" t="s">
        <v>2</v>
      </c>
      <c r="E121" s="16">
        <v>800</v>
      </c>
      <c r="F121" s="1"/>
      <c r="G121" s="1"/>
      <c r="H121" s="1"/>
      <c r="I121" s="1"/>
      <c r="J121" s="1"/>
      <c r="K121" s="1"/>
      <c r="L121" s="1"/>
      <c r="M121" s="1">
        <f t="shared" si="2"/>
        <v>0.21437500000000001</v>
      </c>
      <c r="N121" s="1">
        <f t="shared" si="3"/>
        <v>0</v>
      </c>
      <c r="O121" s="1"/>
      <c r="P121" s="1"/>
      <c r="Q121" s="1"/>
      <c r="R121" s="1"/>
      <c r="S121" s="1"/>
      <c r="T121" s="1"/>
      <c r="U121" s="1"/>
    </row>
    <row r="122" spans="1:21" ht="15" thickBot="1" x14ac:dyDescent="0.35">
      <c r="A122" s="53"/>
      <c r="B122" s="46"/>
      <c r="C122" s="47"/>
      <c r="D122" s="21" t="s">
        <v>3</v>
      </c>
      <c r="E122" s="18">
        <v>891</v>
      </c>
      <c r="F122" s="1"/>
      <c r="G122" s="1"/>
      <c r="H122" s="1"/>
      <c r="I122" s="1"/>
      <c r="J122" s="1"/>
      <c r="K122" s="1"/>
      <c r="L122" s="1"/>
      <c r="M122" s="1">
        <f t="shared" si="2"/>
        <v>0.19248035914702583</v>
      </c>
      <c r="N122" s="1">
        <f t="shared" si="3"/>
        <v>0</v>
      </c>
      <c r="O122" s="1"/>
      <c r="P122" s="1"/>
      <c r="Q122" s="1"/>
      <c r="R122" s="1"/>
      <c r="S122" s="1"/>
      <c r="T122" s="1"/>
      <c r="U122" s="1"/>
    </row>
    <row r="123" spans="1:21" x14ac:dyDescent="0.3">
      <c r="A123" s="53"/>
      <c r="B123" s="46" t="s">
        <v>2</v>
      </c>
      <c r="C123" s="47">
        <v>1000</v>
      </c>
      <c r="D123" s="19" t="s">
        <v>1</v>
      </c>
      <c r="E123" s="14">
        <v>891</v>
      </c>
      <c r="F123" s="1"/>
      <c r="G123" s="1"/>
      <c r="H123" s="1"/>
      <c r="I123" s="1"/>
      <c r="J123" s="1"/>
      <c r="K123" s="1"/>
      <c r="L123" s="1"/>
      <c r="M123" s="1">
        <f t="shared" si="2"/>
        <v>0.19248035914702583</v>
      </c>
      <c r="N123" s="1">
        <f t="shared" si="3"/>
        <v>0</v>
      </c>
      <c r="O123" s="1"/>
      <c r="P123" s="1"/>
      <c r="Q123" s="1"/>
      <c r="R123" s="1"/>
      <c r="S123" s="1"/>
      <c r="T123" s="1"/>
      <c r="U123" s="1"/>
    </row>
    <row r="124" spans="1:21" x14ac:dyDescent="0.3">
      <c r="A124" s="53"/>
      <c r="B124" s="46"/>
      <c r="C124" s="47"/>
      <c r="D124" s="20" t="s">
        <v>2</v>
      </c>
      <c r="E124" s="16">
        <v>1000</v>
      </c>
      <c r="F124" s="1"/>
      <c r="G124" s="1"/>
      <c r="H124" s="1"/>
      <c r="I124" s="1"/>
      <c r="J124" s="1"/>
      <c r="K124" s="1"/>
      <c r="L124" s="1"/>
      <c r="M124" s="1">
        <f t="shared" si="2"/>
        <v>0.17150000000000001</v>
      </c>
      <c r="N124" s="1">
        <f t="shared" si="3"/>
        <v>0</v>
      </c>
      <c r="O124" s="1"/>
      <c r="P124" s="1"/>
      <c r="Q124" s="1"/>
      <c r="R124" s="1"/>
      <c r="S124" s="1"/>
      <c r="T124" s="1"/>
      <c r="U124" s="1"/>
    </row>
    <row r="125" spans="1:21" ht="15" thickBot="1" x14ac:dyDescent="0.35">
      <c r="A125" s="53"/>
      <c r="B125" s="46"/>
      <c r="C125" s="47"/>
      <c r="D125" s="21" t="s">
        <v>3</v>
      </c>
      <c r="E125" s="18">
        <v>1122</v>
      </c>
      <c r="F125" s="1"/>
      <c r="G125" s="1"/>
      <c r="H125" s="1"/>
      <c r="I125" s="1"/>
      <c r="J125" s="1"/>
      <c r="K125" s="1"/>
      <c r="L125" s="1"/>
      <c r="M125" s="1">
        <f t="shared" si="2"/>
        <v>0.15285204991087345</v>
      </c>
      <c r="N125" s="1">
        <f t="shared" si="3"/>
        <v>0</v>
      </c>
      <c r="O125" s="1"/>
      <c r="P125" s="1"/>
      <c r="Q125" s="1"/>
      <c r="R125" s="1"/>
      <c r="S125" s="1"/>
      <c r="T125" s="1"/>
      <c r="U125" s="1"/>
    </row>
    <row r="126" spans="1:21" x14ac:dyDescent="0.3">
      <c r="A126" s="53"/>
      <c r="B126" s="46" t="s">
        <v>3</v>
      </c>
      <c r="C126" s="47">
        <v>1420</v>
      </c>
      <c r="D126" s="13" t="s">
        <v>1</v>
      </c>
      <c r="E126" s="14">
        <v>1122</v>
      </c>
      <c r="F126" s="1"/>
      <c r="G126" s="1"/>
      <c r="H126" s="1"/>
      <c r="I126" s="1"/>
      <c r="J126" s="1"/>
      <c r="K126" s="1"/>
      <c r="L126" s="1"/>
      <c r="M126" s="1">
        <f t="shared" si="2"/>
        <v>0.15285204991087345</v>
      </c>
      <c r="N126" s="1">
        <f t="shared" si="3"/>
        <v>0</v>
      </c>
      <c r="O126" s="1"/>
      <c r="P126" s="1"/>
      <c r="Q126" s="1"/>
      <c r="R126" s="1"/>
      <c r="S126" s="1"/>
      <c r="T126" s="1"/>
      <c r="U126" s="1"/>
    </row>
    <row r="127" spans="1:21" x14ac:dyDescent="0.3">
      <c r="A127" s="53"/>
      <c r="B127" s="46"/>
      <c r="C127" s="47"/>
      <c r="D127" s="15" t="s">
        <v>2</v>
      </c>
      <c r="E127" s="16">
        <v>1250</v>
      </c>
      <c r="F127" s="1"/>
      <c r="G127" s="1"/>
      <c r="H127" s="1"/>
      <c r="I127" s="1"/>
      <c r="J127" s="1"/>
      <c r="K127" s="1"/>
      <c r="L127" s="1"/>
      <c r="M127" s="1">
        <f t="shared" si="2"/>
        <v>0.13719999999999999</v>
      </c>
      <c r="N127" s="1">
        <f t="shared" si="3"/>
        <v>0</v>
      </c>
      <c r="O127" s="1"/>
      <c r="P127" s="1"/>
      <c r="Q127" s="1"/>
      <c r="R127" s="1"/>
      <c r="S127" s="1"/>
      <c r="T127" s="1"/>
      <c r="U127" s="1"/>
    </row>
    <row r="128" spans="1:21" ht="15" thickBot="1" x14ac:dyDescent="0.35">
      <c r="A128" s="54"/>
      <c r="B128" s="48"/>
      <c r="C128" s="49"/>
      <c r="D128" s="17" t="s">
        <v>3</v>
      </c>
      <c r="E128" s="18">
        <v>1413</v>
      </c>
      <c r="F128" s="1"/>
      <c r="G128" s="1"/>
      <c r="H128" s="1"/>
      <c r="I128" s="1"/>
      <c r="J128" s="1"/>
      <c r="K128" s="1"/>
      <c r="L128" s="1"/>
      <c r="M128" s="1">
        <f t="shared" si="2"/>
        <v>0.1213729653220099</v>
      </c>
      <c r="N128" s="1">
        <f t="shared" si="3"/>
        <v>0</v>
      </c>
      <c r="O128" s="1"/>
      <c r="P128" s="1"/>
      <c r="Q128" s="1"/>
      <c r="R128" s="1"/>
      <c r="S128" s="1"/>
      <c r="T128" s="1"/>
      <c r="U128" s="1"/>
    </row>
    <row r="129" spans="1:21" ht="14.4" customHeight="1" x14ac:dyDescent="0.3">
      <c r="A129" s="52" t="s">
        <v>27</v>
      </c>
      <c r="B129" s="50" t="s">
        <v>1</v>
      </c>
      <c r="C129" s="51">
        <v>11</v>
      </c>
      <c r="D129" s="13" t="s">
        <v>1</v>
      </c>
      <c r="E129" s="14">
        <v>11.2</v>
      </c>
      <c r="F129" s="12"/>
      <c r="G129" s="3"/>
      <c r="H129" s="3"/>
      <c r="I129" s="3"/>
      <c r="J129" s="3"/>
      <c r="K129" s="3"/>
      <c r="L129" s="3"/>
      <c r="M129" s="3">
        <f>(343/E129)/2</f>
        <v>15.312500000000002</v>
      </c>
      <c r="N129" s="3">
        <f>K129-G129</f>
        <v>0</v>
      </c>
      <c r="O129" s="3"/>
      <c r="P129" s="3"/>
      <c r="Q129" s="3"/>
      <c r="R129" s="3"/>
      <c r="S129" s="3"/>
      <c r="T129" s="3"/>
      <c r="U129" s="1"/>
    </row>
    <row r="130" spans="1:21" x14ac:dyDescent="0.3">
      <c r="A130" s="53"/>
      <c r="B130" s="46"/>
      <c r="C130" s="47"/>
      <c r="D130" s="15" t="s">
        <v>2</v>
      </c>
      <c r="E130" s="16">
        <v>12.5</v>
      </c>
      <c r="F130" s="2"/>
      <c r="G130" s="1"/>
      <c r="H130" s="1"/>
      <c r="I130" s="1"/>
      <c r="J130" s="1"/>
      <c r="K130" s="1"/>
      <c r="L130" s="1"/>
      <c r="M130" s="1">
        <f t="shared" ref="M130:M191" si="4">(343/E130)/2</f>
        <v>13.72</v>
      </c>
      <c r="N130" s="1">
        <f t="shared" ref="N130:N191" si="5">K130-G130</f>
        <v>0</v>
      </c>
      <c r="O130" s="1"/>
      <c r="P130" s="1"/>
      <c r="Q130" s="1"/>
      <c r="R130" s="1"/>
      <c r="S130" s="1"/>
      <c r="T130" s="1"/>
      <c r="U130" s="1"/>
    </row>
    <row r="131" spans="1:21" ht="15" thickBot="1" x14ac:dyDescent="0.35">
      <c r="A131" s="53"/>
      <c r="B131" s="46"/>
      <c r="C131" s="47"/>
      <c r="D131" s="17" t="s">
        <v>3</v>
      </c>
      <c r="E131" s="18">
        <v>14.1</v>
      </c>
      <c r="F131" s="2"/>
      <c r="G131" s="1"/>
      <c r="H131" s="1"/>
      <c r="I131" s="1"/>
      <c r="J131" s="1"/>
      <c r="K131" s="1"/>
      <c r="L131" s="1"/>
      <c r="M131" s="1">
        <f t="shared" si="4"/>
        <v>12.163120567375886</v>
      </c>
      <c r="N131" s="1">
        <f t="shared" si="5"/>
        <v>0</v>
      </c>
      <c r="O131" s="1"/>
      <c r="P131" s="1"/>
      <c r="Q131" s="1"/>
      <c r="R131" s="1"/>
      <c r="S131" s="1"/>
      <c r="T131" s="1"/>
      <c r="U131" s="1"/>
    </row>
    <row r="132" spans="1:21" x14ac:dyDescent="0.3">
      <c r="A132" s="53"/>
      <c r="B132" s="46" t="s">
        <v>2</v>
      </c>
      <c r="C132" s="47">
        <v>16</v>
      </c>
      <c r="D132" s="13" t="s">
        <v>1</v>
      </c>
      <c r="E132" s="14">
        <v>14.1</v>
      </c>
      <c r="F132" s="1"/>
      <c r="G132" s="1"/>
      <c r="H132" s="1"/>
      <c r="I132" s="1"/>
      <c r="J132" s="1"/>
      <c r="K132" s="1"/>
      <c r="L132" s="1"/>
      <c r="M132" s="1">
        <f t="shared" si="4"/>
        <v>12.163120567375886</v>
      </c>
      <c r="N132" s="1">
        <f t="shared" si="5"/>
        <v>0</v>
      </c>
      <c r="O132" s="1"/>
      <c r="P132" s="1"/>
      <c r="Q132" s="1"/>
      <c r="R132" s="1"/>
      <c r="S132" s="1"/>
      <c r="T132" s="1"/>
      <c r="U132" s="1"/>
    </row>
    <row r="133" spans="1:21" x14ac:dyDescent="0.3">
      <c r="A133" s="53"/>
      <c r="B133" s="46"/>
      <c r="C133" s="47"/>
      <c r="D133" s="15" t="s">
        <v>2</v>
      </c>
      <c r="E133" s="16">
        <v>16</v>
      </c>
      <c r="F133" s="1"/>
      <c r="G133" s="1"/>
      <c r="H133" s="1"/>
      <c r="I133" s="1"/>
      <c r="J133" s="1"/>
      <c r="K133" s="1"/>
      <c r="L133" s="1"/>
      <c r="M133" s="1">
        <f t="shared" si="4"/>
        <v>10.71875</v>
      </c>
      <c r="N133" s="1">
        <f t="shared" si="5"/>
        <v>0</v>
      </c>
      <c r="O133" s="1"/>
      <c r="P133" s="1"/>
      <c r="Q133" s="1"/>
      <c r="R133" s="1"/>
      <c r="S133" s="1"/>
      <c r="T133" s="1"/>
      <c r="U133" s="1"/>
    </row>
    <row r="134" spans="1:21" ht="15" thickBot="1" x14ac:dyDescent="0.35">
      <c r="A134" s="53"/>
      <c r="B134" s="46"/>
      <c r="C134" s="47"/>
      <c r="D134" s="17" t="s">
        <v>3</v>
      </c>
      <c r="E134" s="18">
        <v>17.8</v>
      </c>
      <c r="F134" s="1"/>
      <c r="G134" s="1"/>
      <c r="H134" s="1"/>
      <c r="I134" s="1"/>
      <c r="J134" s="1"/>
      <c r="K134" s="1"/>
      <c r="L134" s="1"/>
      <c r="M134" s="1">
        <f t="shared" si="4"/>
        <v>9.6348314606741567</v>
      </c>
      <c r="N134" s="1">
        <f t="shared" si="5"/>
        <v>0</v>
      </c>
      <c r="O134" s="1"/>
      <c r="P134" s="1"/>
      <c r="Q134" s="1"/>
      <c r="R134" s="1"/>
      <c r="S134" s="1"/>
      <c r="T134" s="1"/>
      <c r="U134" s="1"/>
    </row>
    <row r="135" spans="1:21" x14ac:dyDescent="0.3">
      <c r="A135" s="53"/>
      <c r="B135" s="46" t="s">
        <v>3</v>
      </c>
      <c r="C135" s="47">
        <v>22</v>
      </c>
      <c r="D135" s="13" t="s">
        <v>1</v>
      </c>
      <c r="E135" s="14">
        <v>17.8</v>
      </c>
      <c r="F135" s="1"/>
      <c r="G135" s="1"/>
      <c r="H135" s="1"/>
      <c r="I135" s="1"/>
      <c r="J135" s="1"/>
      <c r="K135" s="1"/>
      <c r="L135" s="1"/>
      <c r="M135" s="1">
        <f t="shared" si="4"/>
        <v>9.6348314606741567</v>
      </c>
      <c r="N135" s="1">
        <f t="shared" si="5"/>
        <v>0</v>
      </c>
      <c r="O135" s="1"/>
      <c r="P135" s="1"/>
      <c r="Q135" s="1"/>
      <c r="R135" s="1"/>
      <c r="S135" s="1"/>
      <c r="T135" s="1"/>
      <c r="U135" s="1"/>
    </row>
    <row r="136" spans="1:21" x14ac:dyDescent="0.3">
      <c r="A136" s="53"/>
      <c r="B136" s="46"/>
      <c r="C136" s="47"/>
      <c r="D136" s="15" t="s">
        <v>2</v>
      </c>
      <c r="E136" s="16">
        <v>20</v>
      </c>
      <c r="F136" s="1"/>
      <c r="G136" s="1"/>
      <c r="H136" s="1"/>
      <c r="I136" s="1"/>
      <c r="J136" s="1"/>
      <c r="K136" s="1"/>
      <c r="L136" s="1"/>
      <c r="M136" s="1">
        <f t="shared" si="4"/>
        <v>8.5749999999999993</v>
      </c>
      <c r="N136" s="1">
        <f t="shared" si="5"/>
        <v>0</v>
      </c>
      <c r="O136" s="1"/>
      <c r="P136" s="1"/>
      <c r="Q136" s="1"/>
      <c r="R136" s="1"/>
      <c r="S136" s="1"/>
      <c r="T136" s="1"/>
      <c r="U136" s="1"/>
    </row>
    <row r="137" spans="1:21" ht="15" thickBot="1" x14ac:dyDescent="0.35">
      <c r="A137" s="53"/>
      <c r="B137" s="48"/>
      <c r="C137" s="49"/>
      <c r="D137" s="17" t="s">
        <v>3</v>
      </c>
      <c r="E137" s="18">
        <v>22.4</v>
      </c>
      <c r="F137" s="1"/>
      <c r="G137" s="1"/>
      <c r="H137" s="1"/>
      <c r="I137" s="1"/>
      <c r="J137" s="1"/>
      <c r="K137" s="1"/>
      <c r="L137" s="1"/>
      <c r="M137" s="1">
        <f t="shared" si="4"/>
        <v>7.6562500000000009</v>
      </c>
      <c r="N137" s="1">
        <f t="shared" si="5"/>
        <v>0</v>
      </c>
      <c r="O137" s="1"/>
      <c r="P137" s="1"/>
      <c r="Q137" s="1"/>
      <c r="R137" s="1"/>
      <c r="S137" s="1"/>
      <c r="T137" s="1"/>
      <c r="U137" s="1"/>
    </row>
    <row r="138" spans="1:21" x14ac:dyDescent="0.3">
      <c r="A138" s="53"/>
      <c r="B138" s="50" t="s">
        <v>1</v>
      </c>
      <c r="C138" s="51">
        <v>22</v>
      </c>
      <c r="D138" s="19" t="s">
        <v>1</v>
      </c>
      <c r="E138" s="14">
        <v>22.4</v>
      </c>
      <c r="F138" s="1"/>
      <c r="G138" s="1"/>
      <c r="H138" s="1"/>
      <c r="I138" s="1"/>
      <c r="J138" s="1"/>
      <c r="K138" s="1"/>
      <c r="L138" s="1"/>
      <c r="M138" s="1">
        <f t="shared" si="4"/>
        <v>7.6562500000000009</v>
      </c>
      <c r="N138" s="1">
        <f t="shared" si="5"/>
        <v>0</v>
      </c>
      <c r="O138" s="1"/>
      <c r="P138" s="1"/>
      <c r="Q138" s="1"/>
      <c r="R138" s="1"/>
      <c r="S138" s="1"/>
      <c r="T138" s="1"/>
      <c r="U138" s="1"/>
    </row>
    <row r="139" spans="1:21" x14ac:dyDescent="0.3">
      <c r="A139" s="53"/>
      <c r="B139" s="46"/>
      <c r="C139" s="47"/>
      <c r="D139" s="20" t="s">
        <v>2</v>
      </c>
      <c r="E139" s="16">
        <v>25</v>
      </c>
      <c r="F139" s="1"/>
      <c r="G139" s="1"/>
      <c r="H139" s="1"/>
      <c r="I139" s="1"/>
      <c r="J139" s="1"/>
      <c r="K139" s="1"/>
      <c r="L139" s="1"/>
      <c r="M139" s="1">
        <f t="shared" si="4"/>
        <v>6.86</v>
      </c>
      <c r="N139" s="1">
        <f t="shared" si="5"/>
        <v>0</v>
      </c>
      <c r="O139" s="1"/>
      <c r="P139" s="1"/>
      <c r="Q139" s="1"/>
      <c r="R139" s="1"/>
      <c r="S139" s="1"/>
      <c r="T139" s="1"/>
      <c r="U139" s="1"/>
    </row>
    <row r="140" spans="1:21" ht="15" thickBot="1" x14ac:dyDescent="0.35">
      <c r="A140" s="53"/>
      <c r="B140" s="46"/>
      <c r="C140" s="47"/>
      <c r="D140" s="21" t="s">
        <v>3</v>
      </c>
      <c r="E140" s="18">
        <v>28.2</v>
      </c>
      <c r="F140" s="1"/>
      <c r="G140" s="1"/>
      <c r="H140" s="1"/>
      <c r="I140" s="1"/>
      <c r="J140" s="1"/>
      <c r="K140" s="1"/>
      <c r="L140" s="1"/>
      <c r="M140" s="1">
        <f t="shared" si="4"/>
        <v>6.081560283687943</v>
      </c>
      <c r="N140" s="1">
        <f t="shared" si="5"/>
        <v>0</v>
      </c>
      <c r="O140" s="1"/>
      <c r="P140" s="1"/>
      <c r="Q140" s="1"/>
      <c r="R140" s="1"/>
      <c r="S140" s="1"/>
      <c r="T140" s="1"/>
      <c r="U140" s="1"/>
    </row>
    <row r="141" spans="1:21" x14ac:dyDescent="0.3">
      <c r="A141" s="53"/>
      <c r="B141" s="46" t="s">
        <v>2</v>
      </c>
      <c r="C141" s="47">
        <v>31.5</v>
      </c>
      <c r="D141" s="19" t="s">
        <v>1</v>
      </c>
      <c r="E141" s="14">
        <v>28.2</v>
      </c>
      <c r="F141" s="1"/>
      <c r="G141" s="1"/>
      <c r="H141" s="1"/>
      <c r="I141" s="1"/>
      <c r="J141" s="1"/>
      <c r="K141" s="1"/>
      <c r="L141" s="1"/>
      <c r="M141" s="1">
        <f t="shared" si="4"/>
        <v>6.081560283687943</v>
      </c>
      <c r="N141" s="1">
        <f t="shared" si="5"/>
        <v>0</v>
      </c>
      <c r="O141" s="1"/>
      <c r="P141" s="1"/>
      <c r="Q141" s="1"/>
      <c r="R141" s="1"/>
      <c r="S141" s="1"/>
      <c r="T141" s="1"/>
      <c r="U141" s="1"/>
    </row>
    <row r="142" spans="1:21" x14ac:dyDescent="0.3">
      <c r="A142" s="53"/>
      <c r="B142" s="46"/>
      <c r="C142" s="47"/>
      <c r="D142" s="20" t="s">
        <v>2</v>
      </c>
      <c r="E142" s="16">
        <v>31.5</v>
      </c>
      <c r="F142" s="1"/>
      <c r="G142" s="1"/>
      <c r="H142" s="1"/>
      <c r="I142" s="1"/>
      <c r="J142" s="1"/>
      <c r="K142" s="1"/>
      <c r="L142" s="1"/>
      <c r="M142" s="1">
        <f t="shared" si="4"/>
        <v>5.4444444444444446</v>
      </c>
      <c r="N142" s="1">
        <f t="shared" si="5"/>
        <v>0</v>
      </c>
      <c r="O142" s="1"/>
      <c r="P142" s="1"/>
      <c r="Q142" s="1"/>
      <c r="R142" s="1"/>
      <c r="S142" s="1"/>
      <c r="T142" s="1"/>
      <c r="U142" s="1"/>
    </row>
    <row r="143" spans="1:21" ht="15" thickBot="1" x14ac:dyDescent="0.35">
      <c r="A143" s="53"/>
      <c r="B143" s="46"/>
      <c r="C143" s="47"/>
      <c r="D143" s="21" t="s">
        <v>3</v>
      </c>
      <c r="E143" s="18">
        <v>35.5</v>
      </c>
      <c r="F143" s="1"/>
      <c r="G143" s="1"/>
      <c r="H143" s="1"/>
      <c r="I143" s="1"/>
      <c r="J143" s="1"/>
      <c r="K143" s="1"/>
      <c r="L143" s="1"/>
      <c r="M143" s="1">
        <f t="shared" si="4"/>
        <v>4.830985915492958</v>
      </c>
      <c r="N143" s="1">
        <f t="shared" si="5"/>
        <v>0</v>
      </c>
      <c r="O143" s="1"/>
      <c r="P143" s="1"/>
      <c r="Q143" s="1"/>
      <c r="R143" s="1"/>
      <c r="S143" s="1"/>
      <c r="T143" s="1"/>
      <c r="U143" s="1"/>
    </row>
    <row r="144" spans="1:21" x14ac:dyDescent="0.3">
      <c r="A144" s="53"/>
      <c r="B144" s="46" t="s">
        <v>3</v>
      </c>
      <c r="C144" s="47">
        <v>44</v>
      </c>
      <c r="D144" s="19" t="s">
        <v>1</v>
      </c>
      <c r="E144" s="14">
        <v>35.5</v>
      </c>
      <c r="F144" s="1"/>
      <c r="G144" s="1"/>
      <c r="H144" s="1"/>
      <c r="I144" s="1"/>
      <c r="J144" s="1"/>
      <c r="K144" s="1"/>
      <c r="L144" s="1"/>
      <c r="M144" s="1">
        <f t="shared" si="4"/>
        <v>4.830985915492958</v>
      </c>
      <c r="N144" s="1">
        <f t="shared" si="5"/>
        <v>0</v>
      </c>
      <c r="O144" s="1"/>
      <c r="P144" s="1"/>
      <c r="Q144" s="1"/>
      <c r="R144" s="1"/>
      <c r="S144" s="1"/>
      <c r="T144" s="1"/>
      <c r="U144" s="1"/>
    </row>
    <row r="145" spans="1:21" x14ac:dyDescent="0.3">
      <c r="A145" s="53"/>
      <c r="B145" s="46"/>
      <c r="C145" s="47"/>
      <c r="D145" s="20" t="s">
        <v>2</v>
      </c>
      <c r="E145" s="16">
        <v>40</v>
      </c>
      <c r="F145" s="1"/>
      <c r="G145" s="1"/>
      <c r="H145" s="1"/>
      <c r="I145" s="1"/>
      <c r="J145" s="1"/>
      <c r="K145" s="1"/>
      <c r="L145" s="1"/>
      <c r="M145" s="1">
        <f t="shared" si="4"/>
        <v>4.2874999999999996</v>
      </c>
      <c r="N145" s="1">
        <f t="shared" si="5"/>
        <v>0</v>
      </c>
      <c r="O145" s="1"/>
      <c r="P145" s="1"/>
      <c r="Q145" s="1"/>
      <c r="R145" s="1"/>
      <c r="S145" s="1"/>
      <c r="T145" s="1"/>
      <c r="U145" s="1"/>
    </row>
    <row r="146" spans="1:21" ht="15" thickBot="1" x14ac:dyDescent="0.35">
      <c r="A146" s="53"/>
      <c r="B146" s="48"/>
      <c r="C146" s="49"/>
      <c r="D146" s="21" t="s">
        <v>3</v>
      </c>
      <c r="E146" s="18">
        <v>44.7</v>
      </c>
      <c r="F146" s="1"/>
      <c r="G146" s="1"/>
      <c r="H146" s="1"/>
      <c r="I146" s="1"/>
      <c r="J146" s="1"/>
      <c r="K146" s="1"/>
      <c r="L146" s="1"/>
      <c r="M146" s="1">
        <f t="shared" si="4"/>
        <v>3.8366890380313197</v>
      </c>
      <c r="N146" s="1">
        <f t="shared" si="5"/>
        <v>0</v>
      </c>
      <c r="O146" s="1"/>
      <c r="P146" s="1"/>
      <c r="Q146" s="1"/>
      <c r="R146" s="1"/>
      <c r="S146" s="1"/>
      <c r="T146" s="1"/>
      <c r="U146" s="1"/>
    </row>
    <row r="147" spans="1:21" x14ac:dyDescent="0.3">
      <c r="A147" s="53"/>
      <c r="B147" s="50" t="s">
        <v>1</v>
      </c>
      <c r="C147" s="51">
        <v>44</v>
      </c>
      <c r="D147" s="19" t="s">
        <v>1</v>
      </c>
      <c r="E147" s="14">
        <v>44.7</v>
      </c>
      <c r="F147" s="1"/>
      <c r="G147" s="1"/>
      <c r="H147" s="1"/>
      <c r="I147" s="1"/>
      <c r="J147" s="1"/>
      <c r="K147" s="1"/>
      <c r="L147" s="1"/>
      <c r="M147" s="1">
        <f t="shared" si="4"/>
        <v>3.8366890380313197</v>
      </c>
      <c r="N147" s="1">
        <f t="shared" si="5"/>
        <v>0</v>
      </c>
      <c r="O147" s="1"/>
      <c r="P147" s="1"/>
      <c r="Q147" s="1"/>
      <c r="R147" s="1"/>
      <c r="S147" s="1"/>
      <c r="T147" s="1"/>
      <c r="U147" s="1"/>
    </row>
    <row r="148" spans="1:21" x14ac:dyDescent="0.3">
      <c r="A148" s="53"/>
      <c r="B148" s="46"/>
      <c r="C148" s="47"/>
      <c r="D148" s="20" t="s">
        <v>2</v>
      </c>
      <c r="E148" s="16">
        <v>50</v>
      </c>
      <c r="F148" s="1"/>
      <c r="G148" s="1"/>
      <c r="H148" s="1"/>
      <c r="I148" s="1"/>
      <c r="J148" s="1"/>
      <c r="K148" s="1"/>
      <c r="L148" s="1"/>
      <c r="M148" s="1">
        <f t="shared" si="4"/>
        <v>3.43</v>
      </c>
      <c r="N148" s="1">
        <f t="shared" si="5"/>
        <v>0</v>
      </c>
      <c r="O148" s="1"/>
      <c r="P148" s="1"/>
      <c r="Q148" s="1"/>
      <c r="R148" s="1"/>
      <c r="S148" s="1"/>
      <c r="T148" s="1"/>
      <c r="U148" s="1"/>
    </row>
    <row r="149" spans="1:21" ht="15" thickBot="1" x14ac:dyDescent="0.35">
      <c r="A149" s="53"/>
      <c r="B149" s="46"/>
      <c r="C149" s="47"/>
      <c r="D149" s="21" t="s">
        <v>3</v>
      </c>
      <c r="E149" s="18">
        <v>56.2</v>
      </c>
      <c r="F149" s="1"/>
      <c r="G149" s="1"/>
      <c r="H149" s="1"/>
      <c r="I149" s="1"/>
      <c r="J149" s="1"/>
      <c r="K149" s="1"/>
      <c r="L149" s="1"/>
      <c r="M149" s="1">
        <f t="shared" si="4"/>
        <v>3.0516014234875444</v>
      </c>
      <c r="N149" s="1">
        <f t="shared" si="5"/>
        <v>0</v>
      </c>
      <c r="O149" s="1"/>
      <c r="P149" s="1"/>
      <c r="Q149" s="1"/>
      <c r="R149" s="1"/>
      <c r="S149" s="1"/>
      <c r="T149" s="1"/>
      <c r="U149" s="1"/>
    </row>
    <row r="150" spans="1:21" x14ac:dyDescent="0.3">
      <c r="A150" s="53"/>
      <c r="B150" s="46" t="s">
        <v>2</v>
      </c>
      <c r="C150" s="47">
        <v>63</v>
      </c>
      <c r="D150" s="19" t="s">
        <v>1</v>
      </c>
      <c r="E150" s="14">
        <v>56.2</v>
      </c>
      <c r="F150" s="1"/>
      <c r="G150" s="1"/>
      <c r="H150" s="1"/>
      <c r="I150" s="1"/>
      <c r="J150" s="1"/>
      <c r="K150" s="1"/>
      <c r="L150" s="1"/>
      <c r="M150" s="1">
        <f t="shared" si="4"/>
        <v>3.0516014234875444</v>
      </c>
      <c r="N150" s="1">
        <f t="shared" si="5"/>
        <v>0</v>
      </c>
      <c r="O150" s="1"/>
      <c r="P150" s="1"/>
      <c r="Q150" s="1"/>
      <c r="R150" s="1"/>
      <c r="S150" s="1"/>
      <c r="T150" s="1"/>
      <c r="U150" s="1"/>
    </row>
    <row r="151" spans="1:21" x14ac:dyDescent="0.3">
      <c r="A151" s="53"/>
      <c r="B151" s="46"/>
      <c r="C151" s="47"/>
      <c r="D151" s="20" t="s">
        <v>2</v>
      </c>
      <c r="E151" s="16">
        <v>63</v>
      </c>
      <c r="F151" s="1"/>
      <c r="G151" s="1"/>
      <c r="H151" s="1"/>
      <c r="I151" s="1"/>
      <c r="J151" s="1"/>
      <c r="K151" s="1"/>
      <c r="L151" s="1"/>
      <c r="M151" s="1">
        <f t="shared" si="4"/>
        <v>2.7222222222222223</v>
      </c>
      <c r="N151" s="1">
        <f t="shared" si="5"/>
        <v>0</v>
      </c>
      <c r="O151" s="1"/>
      <c r="P151" s="1"/>
      <c r="Q151" s="1"/>
      <c r="R151" s="1"/>
      <c r="S151" s="1"/>
      <c r="T151" s="1"/>
      <c r="U151" s="1"/>
    </row>
    <row r="152" spans="1:21" ht="15" thickBot="1" x14ac:dyDescent="0.35">
      <c r="A152" s="53"/>
      <c r="B152" s="46"/>
      <c r="C152" s="47"/>
      <c r="D152" s="21" t="s">
        <v>3</v>
      </c>
      <c r="E152" s="18">
        <v>70.8</v>
      </c>
      <c r="F152" s="1"/>
      <c r="G152" s="1"/>
      <c r="H152" s="1"/>
      <c r="I152" s="1"/>
      <c r="J152" s="1"/>
      <c r="K152" s="1"/>
      <c r="L152" s="1"/>
      <c r="M152" s="1">
        <f t="shared" si="4"/>
        <v>2.4223163841807911</v>
      </c>
      <c r="N152" s="1">
        <f t="shared" si="5"/>
        <v>0</v>
      </c>
      <c r="O152" s="1"/>
      <c r="P152" s="1"/>
      <c r="Q152" s="1"/>
      <c r="R152" s="1"/>
      <c r="S152" s="1"/>
      <c r="T152" s="1"/>
      <c r="U152" s="1"/>
    </row>
    <row r="153" spans="1:21" x14ac:dyDescent="0.3">
      <c r="A153" s="53"/>
      <c r="B153" s="46" t="s">
        <v>3</v>
      </c>
      <c r="C153" s="47">
        <v>88</v>
      </c>
      <c r="D153" s="19" t="s">
        <v>1</v>
      </c>
      <c r="E153" s="14">
        <v>70.8</v>
      </c>
      <c r="F153" s="1"/>
      <c r="G153" s="1"/>
      <c r="H153" s="1"/>
      <c r="I153" s="1"/>
      <c r="J153" s="1"/>
      <c r="K153" s="1"/>
      <c r="L153" s="1"/>
      <c r="M153" s="1">
        <f t="shared" si="4"/>
        <v>2.4223163841807911</v>
      </c>
      <c r="N153" s="1">
        <f t="shared" si="5"/>
        <v>0</v>
      </c>
      <c r="O153" s="1"/>
      <c r="P153" s="1"/>
      <c r="Q153" s="1"/>
      <c r="R153" s="1"/>
      <c r="S153" s="1"/>
      <c r="T153" s="1"/>
      <c r="U153" s="1"/>
    </row>
    <row r="154" spans="1:21" x14ac:dyDescent="0.3">
      <c r="A154" s="53"/>
      <c r="B154" s="46"/>
      <c r="C154" s="47"/>
      <c r="D154" s="20" t="s">
        <v>2</v>
      </c>
      <c r="E154" s="16">
        <v>80</v>
      </c>
      <c r="F154" s="1"/>
      <c r="G154" s="1"/>
      <c r="H154" s="1"/>
      <c r="I154" s="1"/>
      <c r="J154" s="1"/>
      <c r="K154" s="1"/>
      <c r="L154" s="1"/>
      <c r="M154" s="1">
        <f t="shared" si="4"/>
        <v>2.1437499999999998</v>
      </c>
      <c r="N154" s="1">
        <f t="shared" si="5"/>
        <v>0</v>
      </c>
      <c r="O154" s="1"/>
      <c r="P154" s="1"/>
      <c r="Q154" s="1"/>
      <c r="R154" s="1"/>
      <c r="S154" s="1"/>
      <c r="T154" s="1"/>
      <c r="U154" s="1"/>
    </row>
    <row r="155" spans="1:21" ht="15" thickBot="1" x14ac:dyDescent="0.35">
      <c r="A155" s="53"/>
      <c r="B155" s="48"/>
      <c r="C155" s="49"/>
      <c r="D155" s="21" t="s">
        <v>3</v>
      </c>
      <c r="E155" s="18">
        <v>89.1</v>
      </c>
      <c r="F155" s="1"/>
      <c r="G155" s="1"/>
      <c r="H155" s="1"/>
      <c r="I155" s="1"/>
      <c r="J155" s="1"/>
      <c r="K155" s="1"/>
      <c r="L155" s="1"/>
      <c r="M155" s="1">
        <f t="shared" si="4"/>
        <v>1.9248035914702584</v>
      </c>
      <c r="N155" s="1">
        <f t="shared" si="5"/>
        <v>0</v>
      </c>
      <c r="O155" s="1"/>
      <c r="P155" s="1"/>
      <c r="Q155" s="1"/>
      <c r="R155" s="1"/>
      <c r="S155" s="1"/>
      <c r="T155" s="1"/>
      <c r="U155" s="1"/>
    </row>
    <row r="156" spans="1:21" x14ac:dyDescent="0.3">
      <c r="A156" s="53"/>
      <c r="B156" s="50" t="s">
        <v>1</v>
      </c>
      <c r="C156" s="51">
        <v>88</v>
      </c>
      <c r="D156" s="19" t="s">
        <v>1</v>
      </c>
      <c r="E156" s="14">
        <v>89.1</v>
      </c>
      <c r="F156" s="1"/>
      <c r="G156" s="1"/>
      <c r="H156" s="1"/>
      <c r="I156" s="1"/>
      <c r="J156" s="1"/>
      <c r="K156" s="1"/>
      <c r="L156" s="1"/>
      <c r="M156" s="1">
        <f t="shared" si="4"/>
        <v>1.9248035914702584</v>
      </c>
      <c r="N156" s="1">
        <f t="shared" si="5"/>
        <v>0</v>
      </c>
      <c r="O156" s="1"/>
      <c r="P156" s="1"/>
      <c r="Q156" s="1"/>
      <c r="R156" s="1"/>
      <c r="S156" s="1"/>
      <c r="T156" s="1"/>
      <c r="U156" s="1"/>
    </row>
    <row r="157" spans="1:21" x14ac:dyDescent="0.3">
      <c r="A157" s="53"/>
      <c r="B157" s="46"/>
      <c r="C157" s="47"/>
      <c r="D157" s="20" t="s">
        <v>2</v>
      </c>
      <c r="E157" s="16">
        <v>100</v>
      </c>
      <c r="F157" s="1"/>
      <c r="G157" s="1"/>
      <c r="H157" s="1"/>
      <c r="I157" s="1"/>
      <c r="J157" s="1"/>
      <c r="K157" s="1"/>
      <c r="L157" s="1"/>
      <c r="M157" s="1">
        <f t="shared" si="4"/>
        <v>1.7150000000000001</v>
      </c>
      <c r="N157" s="1">
        <f t="shared" si="5"/>
        <v>0</v>
      </c>
      <c r="O157" s="1"/>
      <c r="P157" s="1"/>
      <c r="Q157" s="1"/>
      <c r="R157" s="1"/>
      <c r="S157" s="1"/>
      <c r="T157" s="1"/>
      <c r="U157" s="1"/>
    </row>
    <row r="158" spans="1:21" ht="15" thickBot="1" x14ac:dyDescent="0.35">
      <c r="A158" s="53"/>
      <c r="B158" s="46"/>
      <c r="C158" s="47"/>
      <c r="D158" s="21" t="s">
        <v>3</v>
      </c>
      <c r="E158" s="18">
        <v>112</v>
      </c>
      <c r="F158" s="1"/>
      <c r="G158" s="1"/>
      <c r="H158" s="1"/>
      <c r="I158" s="1"/>
      <c r="J158" s="1"/>
      <c r="K158" s="1"/>
      <c r="L158" s="1"/>
      <c r="M158" s="1">
        <f t="shared" si="4"/>
        <v>1.53125</v>
      </c>
      <c r="N158" s="1">
        <f t="shared" si="5"/>
        <v>0</v>
      </c>
      <c r="O158" s="1"/>
      <c r="P158" s="1"/>
      <c r="Q158" s="1"/>
      <c r="R158" s="1"/>
      <c r="S158" s="1"/>
      <c r="T158" s="1"/>
      <c r="U158" s="1"/>
    </row>
    <row r="159" spans="1:21" x14ac:dyDescent="0.3">
      <c r="A159" s="53"/>
      <c r="B159" s="46" t="s">
        <v>2</v>
      </c>
      <c r="C159" s="47">
        <v>125</v>
      </c>
      <c r="D159" s="19" t="s">
        <v>1</v>
      </c>
      <c r="E159" s="14">
        <v>112</v>
      </c>
      <c r="F159" s="1"/>
      <c r="G159" s="1"/>
      <c r="H159" s="1"/>
      <c r="I159" s="1"/>
      <c r="J159" s="1"/>
      <c r="K159" s="1"/>
      <c r="L159" s="1"/>
      <c r="M159" s="1">
        <f t="shared" si="4"/>
        <v>1.53125</v>
      </c>
      <c r="N159" s="1">
        <f t="shared" si="5"/>
        <v>0</v>
      </c>
      <c r="O159" s="1"/>
      <c r="P159" s="1"/>
      <c r="Q159" s="1"/>
      <c r="R159" s="1"/>
      <c r="S159" s="1"/>
      <c r="T159" s="1"/>
      <c r="U159" s="1"/>
    </row>
    <row r="160" spans="1:21" x14ac:dyDescent="0.3">
      <c r="A160" s="53"/>
      <c r="B160" s="46"/>
      <c r="C160" s="47"/>
      <c r="D160" s="20" t="s">
        <v>2</v>
      </c>
      <c r="E160" s="16">
        <v>125</v>
      </c>
      <c r="F160" s="1"/>
      <c r="G160" s="1"/>
      <c r="H160" s="1"/>
      <c r="I160" s="1"/>
      <c r="J160" s="1"/>
      <c r="K160" s="1"/>
      <c r="L160" s="1"/>
      <c r="M160" s="1">
        <f t="shared" si="4"/>
        <v>1.3720000000000001</v>
      </c>
      <c r="N160" s="1">
        <f t="shared" si="5"/>
        <v>0</v>
      </c>
      <c r="O160" s="1"/>
      <c r="P160" s="1"/>
      <c r="Q160" s="1"/>
      <c r="R160" s="1"/>
      <c r="S160" s="1"/>
      <c r="T160" s="1"/>
      <c r="U160" s="1"/>
    </row>
    <row r="161" spans="1:21" ht="15" thickBot="1" x14ac:dyDescent="0.35">
      <c r="A161" s="53"/>
      <c r="B161" s="46"/>
      <c r="C161" s="47"/>
      <c r="D161" s="21" t="s">
        <v>3</v>
      </c>
      <c r="E161" s="18">
        <v>141</v>
      </c>
      <c r="F161" s="1"/>
      <c r="G161" s="1"/>
      <c r="H161" s="1"/>
      <c r="I161" s="1"/>
      <c r="J161" s="1"/>
      <c r="K161" s="1"/>
      <c r="L161" s="1"/>
      <c r="M161" s="1">
        <f t="shared" si="4"/>
        <v>1.2163120567375887</v>
      </c>
      <c r="N161" s="1">
        <f t="shared" si="5"/>
        <v>0</v>
      </c>
      <c r="O161" s="1"/>
      <c r="P161" s="1"/>
      <c r="Q161" s="1"/>
      <c r="R161" s="1"/>
      <c r="S161" s="1"/>
      <c r="T161" s="1"/>
      <c r="U161" s="1"/>
    </row>
    <row r="162" spans="1:21" x14ac:dyDescent="0.3">
      <c r="A162" s="53"/>
      <c r="B162" s="46" t="s">
        <v>3</v>
      </c>
      <c r="C162" s="47">
        <v>177</v>
      </c>
      <c r="D162" s="19" t="s">
        <v>1</v>
      </c>
      <c r="E162" s="14">
        <v>141</v>
      </c>
      <c r="F162" s="1"/>
      <c r="G162" s="1"/>
      <c r="H162" s="1"/>
      <c r="I162" s="1"/>
      <c r="J162" s="1"/>
      <c r="K162" s="1"/>
      <c r="L162" s="1"/>
      <c r="M162" s="1">
        <f t="shared" si="4"/>
        <v>1.2163120567375887</v>
      </c>
      <c r="N162" s="1">
        <f t="shared" si="5"/>
        <v>0</v>
      </c>
      <c r="O162" s="1"/>
      <c r="P162" s="1"/>
      <c r="Q162" s="1"/>
      <c r="R162" s="1"/>
      <c r="S162" s="1"/>
      <c r="T162" s="1"/>
      <c r="U162" s="1"/>
    </row>
    <row r="163" spans="1:21" x14ac:dyDescent="0.3">
      <c r="A163" s="53"/>
      <c r="B163" s="46"/>
      <c r="C163" s="47"/>
      <c r="D163" s="20" t="s">
        <v>2</v>
      </c>
      <c r="E163" s="16">
        <v>160</v>
      </c>
      <c r="F163" s="1"/>
      <c r="G163" s="1"/>
      <c r="H163" s="1"/>
      <c r="I163" s="1"/>
      <c r="J163" s="1"/>
      <c r="K163" s="1"/>
      <c r="L163" s="1"/>
      <c r="M163" s="1">
        <f t="shared" si="4"/>
        <v>1.0718749999999999</v>
      </c>
      <c r="N163" s="1">
        <f t="shared" si="5"/>
        <v>0</v>
      </c>
      <c r="O163" s="1"/>
      <c r="P163" s="1"/>
      <c r="Q163" s="1"/>
      <c r="R163" s="1"/>
      <c r="S163" s="1"/>
      <c r="T163" s="1"/>
      <c r="U163" s="1"/>
    </row>
    <row r="164" spans="1:21" ht="15" thickBot="1" x14ac:dyDescent="0.35">
      <c r="A164" s="53"/>
      <c r="B164" s="48"/>
      <c r="C164" s="49"/>
      <c r="D164" s="21" t="s">
        <v>3</v>
      </c>
      <c r="E164" s="18">
        <v>178</v>
      </c>
      <c r="F164" s="1"/>
      <c r="G164" s="1"/>
      <c r="H164" s="1"/>
      <c r="I164" s="1"/>
      <c r="J164" s="1"/>
      <c r="K164" s="1"/>
      <c r="L164" s="1"/>
      <c r="M164" s="1">
        <f t="shared" si="4"/>
        <v>0.9634831460674157</v>
      </c>
      <c r="N164" s="1">
        <f t="shared" si="5"/>
        <v>0</v>
      </c>
      <c r="O164" s="1"/>
      <c r="P164" s="1"/>
      <c r="Q164" s="1"/>
      <c r="R164" s="1"/>
      <c r="S164" s="1"/>
      <c r="T164" s="1"/>
      <c r="U164" s="1"/>
    </row>
    <row r="165" spans="1:21" x14ac:dyDescent="0.3">
      <c r="A165" s="53"/>
      <c r="B165" s="50" t="s">
        <v>1</v>
      </c>
      <c r="C165" s="51">
        <v>177</v>
      </c>
      <c r="D165" s="19" t="s">
        <v>1</v>
      </c>
      <c r="E165" s="14">
        <v>178</v>
      </c>
      <c r="F165" s="1"/>
      <c r="G165" s="1"/>
      <c r="H165" s="1"/>
      <c r="I165" s="1"/>
      <c r="J165" s="1"/>
      <c r="K165" s="1"/>
      <c r="L165" s="1"/>
      <c r="M165" s="1">
        <f t="shared" si="4"/>
        <v>0.9634831460674157</v>
      </c>
      <c r="N165" s="1">
        <f t="shared" si="5"/>
        <v>0</v>
      </c>
      <c r="O165" s="1"/>
      <c r="P165" s="1"/>
      <c r="Q165" s="1"/>
      <c r="R165" s="1"/>
      <c r="S165" s="1"/>
      <c r="T165" s="1"/>
      <c r="U165" s="1"/>
    </row>
    <row r="166" spans="1:21" x14ac:dyDescent="0.3">
      <c r="A166" s="53"/>
      <c r="B166" s="46"/>
      <c r="C166" s="47"/>
      <c r="D166" s="20" t="s">
        <v>2</v>
      </c>
      <c r="E166" s="16">
        <v>200</v>
      </c>
      <c r="F166" s="1"/>
      <c r="G166" s="1"/>
      <c r="H166" s="1"/>
      <c r="I166" s="1"/>
      <c r="J166" s="1"/>
      <c r="K166" s="1"/>
      <c r="L166" s="1"/>
      <c r="M166" s="1">
        <f t="shared" si="4"/>
        <v>0.85750000000000004</v>
      </c>
      <c r="N166" s="1">
        <f t="shared" si="5"/>
        <v>0</v>
      </c>
      <c r="O166" s="1"/>
      <c r="P166" s="1"/>
      <c r="Q166" s="1"/>
      <c r="R166" s="1"/>
      <c r="S166" s="1"/>
      <c r="T166" s="1"/>
      <c r="U166" s="1"/>
    </row>
    <row r="167" spans="1:21" ht="15" thickBot="1" x14ac:dyDescent="0.35">
      <c r="A167" s="53"/>
      <c r="B167" s="46"/>
      <c r="C167" s="47"/>
      <c r="D167" s="21" t="s">
        <v>3</v>
      </c>
      <c r="E167" s="18">
        <v>224</v>
      </c>
      <c r="F167" s="1"/>
      <c r="G167" s="1"/>
      <c r="H167" s="1"/>
      <c r="I167" s="1"/>
      <c r="J167" s="1"/>
      <c r="K167" s="1"/>
      <c r="L167" s="1"/>
      <c r="M167" s="1">
        <f t="shared" si="4"/>
        <v>0.765625</v>
      </c>
      <c r="N167" s="1">
        <f t="shared" si="5"/>
        <v>0</v>
      </c>
      <c r="O167" s="1"/>
      <c r="P167" s="1"/>
      <c r="Q167" s="1"/>
      <c r="R167" s="1"/>
      <c r="S167" s="1"/>
      <c r="T167" s="1"/>
      <c r="U167" s="1"/>
    </row>
    <row r="168" spans="1:21" x14ac:dyDescent="0.3">
      <c r="A168" s="53"/>
      <c r="B168" s="46" t="s">
        <v>2</v>
      </c>
      <c r="C168" s="47">
        <v>250</v>
      </c>
      <c r="D168" s="19" t="s">
        <v>1</v>
      </c>
      <c r="E168" s="14">
        <v>224</v>
      </c>
      <c r="F168" s="1"/>
      <c r="G168" s="1"/>
      <c r="H168" s="1"/>
      <c r="I168" s="1"/>
      <c r="J168" s="1"/>
      <c r="K168" s="1"/>
      <c r="L168" s="1"/>
      <c r="M168" s="1">
        <f t="shared" si="4"/>
        <v>0.765625</v>
      </c>
      <c r="N168" s="1">
        <f t="shared" si="5"/>
        <v>0</v>
      </c>
      <c r="O168" s="1"/>
      <c r="P168" s="1"/>
      <c r="Q168" s="1"/>
      <c r="R168" s="1"/>
      <c r="S168" s="1"/>
      <c r="T168" s="1"/>
      <c r="U168" s="1"/>
    </row>
    <row r="169" spans="1:21" x14ac:dyDescent="0.3">
      <c r="A169" s="53"/>
      <c r="B169" s="46"/>
      <c r="C169" s="47"/>
      <c r="D169" s="20" t="s">
        <v>2</v>
      </c>
      <c r="E169" s="16">
        <v>250</v>
      </c>
      <c r="F169" s="1"/>
      <c r="G169" s="1"/>
      <c r="H169" s="1"/>
      <c r="I169" s="1"/>
      <c r="J169" s="1"/>
      <c r="K169" s="1"/>
      <c r="L169" s="1"/>
      <c r="M169" s="1">
        <f t="shared" si="4"/>
        <v>0.68600000000000005</v>
      </c>
      <c r="N169" s="1">
        <f t="shared" si="5"/>
        <v>0</v>
      </c>
      <c r="O169" s="1"/>
      <c r="P169" s="1"/>
      <c r="Q169" s="1"/>
      <c r="R169" s="1"/>
      <c r="S169" s="1"/>
      <c r="T169" s="1"/>
      <c r="U169" s="1"/>
    </row>
    <row r="170" spans="1:21" ht="15" thickBot="1" x14ac:dyDescent="0.35">
      <c r="A170" s="53"/>
      <c r="B170" s="46"/>
      <c r="C170" s="47"/>
      <c r="D170" s="21" t="s">
        <v>3</v>
      </c>
      <c r="E170" s="18">
        <v>282</v>
      </c>
      <c r="F170" s="1"/>
      <c r="G170" s="1"/>
      <c r="H170" s="1"/>
      <c r="I170" s="1"/>
      <c r="J170" s="1"/>
      <c r="K170" s="1"/>
      <c r="L170" s="1"/>
      <c r="M170" s="1">
        <f t="shared" si="4"/>
        <v>0.60815602836879434</v>
      </c>
      <c r="N170" s="1">
        <f t="shared" si="5"/>
        <v>0</v>
      </c>
      <c r="O170" s="1"/>
      <c r="P170" s="1"/>
      <c r="Q170" s="1"/>
      <c r="R170" s="1"/>
      <c r="S170" s="1"/>
      <c r="T170" s="1"/>
      <c r="U170" s="1"/>
    </row>
    <row r="171" spans="1:21" x14ac:dyDescent="0.3">
      <c r="A171" s="53"/>
      <c r="B171" s="46" t="s">
        <v>3</v>
      </c>
      <c r="C171" s="47">
        <v>355</v>
      </c>
      <c r="D171" s="19" t="s">
        <v>1</v>
      </c>
      <c r="E171" s="14">
        <v>282</v>
      </c>
      <c r="F171" s="1"/>
      <c r="G171" s="1"/>
      <c r="H171" s="1"/>
      <c r="I171" s="1"/>
      <c r="J171" s="1"/>
      <c r="K171" s="1"/>
      <c r="L171" s="1"/>
      <c r="M171" s="1">
        <f t="shared" si="4"/>
        <v>0.60815602836879434</v>
      </c>
      <c r="N171" s="1">
        <f t="shared" si="5"/>
        <v>0</v>
      </c>
      <c r="O171" s="1"/>
      <c r="P171" s="1"/>
      <c r="Q171" s="1"/>
      <c r="R171" s="1"/>
      <c r="S171" s="1"/>
      <c r="T171" s="1"/>
      <c r="U171" s="1"/>
    </row>
    <row r="172" spans="1:21" x14ac:dyDescent="0.3">
      <c r="A172" s="53"/>
      <c r="B172" s="46"/>
      <c r="C172" s="47"/>
      <c r="D172" s="20" t="s">
        <v>2</v>
      </c>
      <c r="E172" s="16">
        <v>315</v>
      </c>
      <c r="F172" s="1"/>
      <c r="G172" s="1"/>
      <c r="H172" s="1"/>
      <c r="I172" s="1"/>
      <c r="J172" s="1"/>
      <c r="K172" s="1"/>
      <c r="L172" s="1"/>
      <c r="M172" s="1">
        <f t="shared" si="4"/>
        <v>0.5444444444444444</v>
      </c>
      <c r="N172" s="1">
        <f t="shared" si="5"/>
        <v>0</v>
      </c>
      <c r="O172" s="1"/>
      <c r="P172" s="1"/>
      <c r="Q172" s="1"/>
      <c r="R172" s="1"/>
      <c r="S172" s="1"/>
      <c r="T172" s="1"/>
      <c r="U172" s="1"/>
    </row>
    <row r="173" spans="1:21" ht="15" thickBot="1" x14ac:dyDescent="0.35">
      <c r="A173" s="53"/>
      <c r="B173" s="48"/>
      <c r="C173" s="49"/>
      <c r="D173" s="21" t="s">
        <v>3</v>
      </c>
      <c r="E173" s="18">
        <v>355</v>
      </c>
      <c r="F173" s="1"/>
      <c r="G173" s="1"/>
      <c r="H173" s="1"/>
      <c r="I173" s="1"/>
      <c r="J173" s="1"/>
      <c r="K173" s="1"/>
      <c r="L173" s="1"/>
      <c r="M173" s="1">
        <f t="shared" si="4"/>
        <v>0.4830985915492958</v>
      </c>
      <c r="N173" s="1">
        <f t="shared" si="5"/>
        <v>0</v>
      </c>
      <c r="O173" s="1"/>
      <c r="P173" s="1"/>
      <c r="Q173" s="1"/>
      <c r="R173" s="1"/>
      <c r="S173" s="1"/>
      <c r="T173" s="1"/>
      <c r="U173" s="1"/>
    </row>
    <row r="174" spans="1:21" x14ac:dyDescent="0.3">
      <c r="A174" s="53"/>
      <c r="B174" s="50" t="s">
        <v>1</v>
      </c>
      <c r="C174" s="51">
        <v>355</v>
      </c>
      <c r="D174" s="19" t="s">
        <v>1</v>
      </c>
      <c r="E174" s="14">
        <v>355</v>
      </c>
      <c r="F174" s="1"/>
      <c r="G174" s="1"/>
      <c r="H174" s="1"/>
      <c r="I174" s="1"/>
      <c r="J174" s="1"/>
      <c r="K174" s="1"/>
      <c r="L174" s="1"/>
      <c r="M174" s="1">
        <f t="shared" si="4"/>
        <v>0.4830985915492958</v>
      </c>
      <c r="N174" s="1">
        <f t="shared" si="5"/>
        <v>0</v>
      </c>
      <c r="O174" s="1"/>
      <c r="P174" s="1"/>
      <c r="Q174" s="1"/>
      <c r="R174" s="1"/>
      <c r="S174" s="1"/>
      <c r="T174" s="1"/>
      <c r="U174" s="1"/>
    </row>
    <row r="175" spans="1:21" x14ac:dyDescent="0.3">
      <c r="A175" s="53"/>
      <c r="B175" s="46"/>
      <c r="C175" s="47"/>
      <c r="D175" s="20" t="s">
        <v>2</v>
      </c>
      <c r="E175" s="16">
        <v>400</v>
      </c>
      <c r="F175" s="1"/>
      <c r="G175" s="1"/>
      <c r="H175" s="1"/>
      <c r="I175" s="1"/>
      <c r="J175" s="1"/>
      <c r="K175" s="1"/>
      <c r="L175" s="1"/>
      <c r="M175" s="1">
        <f t="shared" si="4"/>
        <v>0.42875000000000002</v>
      </c>
      <c r="N175" s="1">
        <f t="shared" si="5"/>
        <v>0</v>
      </c>
      <c r="O175" s="1"/>
      <c r="P175" s="1"/>
      <c r="Q175" s="1"/>
      <c r="R175" s="1"/>
      <c r="S175" s="1"/>
      <c r="T175" s="1"/>
      <c r="U175" s="1"/>
    </row>
    <row r="176" spans="1:21" ht="15" thickBot="1" x14ac:dyDescent="0.35">
      <c r="A176" s="53"/>
      <c r="B176" s="46"/>
      <c r="C176" s="47"/>
      <c r="D176" s="21" t="s">
        <v>3</v>
      </c>
      <c r="E176" s="18">
        <v>447</v>
      </c>
      <c r="F176" s="1"/>
      <c r="G176" s="1"/>
      <c r="H176" s="1"/>
      <c r="I176" s="1"/>
      <c r="J176" s="1"/>
      <c r="K176" s="1"/>
      <c r="L176" s="1"/>
      <c r="M176" s="1">
        <f t="shared" si="4"/>
        <v>0.38366890380313201</v>
      </c>
      <c r="N176" s="1">
        <f t="shared" si="5"/>
        <v>0</v>
      </c>
      <c r="O176" s="1"/>
      <c r="P176" s="1"/>
      <c r="Q176" s="1"/>
      <c r="R176" s="1"/>
      <c r="S176" s="1"/>
      <c r="T176" s="1"/>
      <c r="U176" s="1"/>
    </row>
    <row r="177" spans="1:21" x14ac:dyDescent="0.3">
      <c r="A177" s="53"/>
      <c r="B177" s="46" t="s">
        <v>2</v>
      </c>
      <c r="C177" s="47">
        <v>500</v>
      </c>
      <c r="D177" s="19" t="s">
        <v>1</v>
      </c>
      <c r="E177" s="14">
        <v>447</v>
      </c>
      <c r="F177" s="1"/>
      <c r="G177" s="1"/>
      <c r="H177" s="1"/>
      <c r="I177" s="1"/>
      <c r="J177" s="1"/>
      <c r="K177" s="1"/>
      <c r="L177" s="1"/>
      <c r="M177" s="1">
        <f t="shared" si="4"/>
        <v>0.38366890380313201</v>
      </c>
      <c r="N177" s="1">
        <f t="shared" si="5"/>
        <v>0</v>
      </c>
      <c r="O177" s="1"/>
      <c r="P177" s="1"/>
      <c r="Q177" s="1"/>
      <c r="R177" s="1"/>
      <c r="S177" s="1"/>
      <c r="T177" s="1"/>
      <c r="U177" s="1"/>
    </row>
    <row r="178" spans="1:21" x14ac:dyDescent="0.3">
      <c r="A178" s="53"/>
      <c r="B178" s="46"/>
      <c r="C178" s="47"/>
      <c r="D178" s="20" t="s">
        <v>2</v>
      </c>
      <c r="E178" s="16">
        <v>500</v>
      </c>
      <c r="F178" s="1"/>
      <c r="G178" s="1"/>
      <c r="H178" s="1"/>
      <c r="I178" s="1"/>
      <c r="J178" s="1"/>
      <c r="K178" s="1"/>
      <c r="L178" s="1"/>
      <c r="M178" s="1">
        <f t="shared" si="4"/>
        <v>0.34300000000000003</v>
      </c>
      <c r="N178" s="1">
        <f t="shared" si="5"/>
        <v>0</v>
      </c>
      <c r="O178" s="1"/>
      <c r="P178" s="1"/>
      <c r="Q178" s="1"/>
      <c r="R178" s="1"/>
      <c r="S178" s="1"/>
      <c r="T178" s="1"/>
      <c r="U178" s="1"/>
    </row>
    <row r="179" spans="1:21" ht="15" thickBot="1" x14ac:dyDescent="0.35">
      <c r="A179" s="53"/>
      <c r="B179" s="46"/>
      <c r="C179" s="47"/>
      <c r="D179" s="21" t="s">
        <v>3</v>
      </c>
      <c r="E179" s="18">
        <v>562</v>
      </c>
      <c r="F179" s="1"/>
      <c r="G179" s="1"/>
      <c r="H179" s="1"/>
      <c r="I179" s="1"/>
      <c r="J179" s="1"/>
      <c r="K179" s="1"/>
      <c r="L179" s="1"/>
      <c r="M179" s="1">
        <f t="shared" si="4"/>
        <v>0.30516014234875444</v>
      </c>
      <c r="N179" s="1">
        <f t="shared" si="5"/>
        <v>0</v>
      </c>
      <c r="O179" s="1"/>
      <c r="P179" s="1"/>
      <c r="Q179" s="1"/>
      <c r="R179" s="1"/>
      <c r="S179" s="1"/>
      <c r="T179" s="1"/>
      <c r="U179" s="1"/>
    </row>
    <row r="180" spans="1:21" x14ac:dyDescent="0.3">
      <c r="A180" s="53"/>
      <c r="B180" s="46" t="s">
        <v>3</v>
      </c>
      <c r="C180" s="47">
        <v>710</v>
      </c>
      <c r="D180" s="19" t="s">
        <v>1</v>
      </c>
      <c r="E180" s="14">
        <v>562</v>
      </c>
      <c r="F180" s="1"/>
      <c r="G180" s="1"/>
      <c r="H180" s="1"/>
      <c r="I180" s="1"/>
      <c r="J180" s="1"/>
      <c r="K180" s="1"/>
      <c r="L180" s="1"/>
      <c r="M180" s="1">
        <f t="shared" si="4"/>
        <v>0.30516014234875444</v>
      </c>
      <c r="N180" s="1">
        <f t="shared" si="5"/>
        <v>0</v>
      </c>
      <c r="O180" s="1"/>
      <c r="P180" s="1"/>
      <c r="Q180" s="1"/>
      <c r="R180" s="1"/>
      <c r="S180" s="1"/>
      <c r="T180" s="1"/>
      <c r="U180" s="1"/>
    </row>
    <row r="181" spans="1:21" x14ac:dyDescent="0.3">
      <c r="A181" s="53"/>
      <c r="B181" s="46"/>
      <c r="C181" s="47"/>
      <c r="D181" s="20" t="s">
        <v>2</v>
      </c>
      <c r="E181" s="16">
        <v>630</v>
      </c>
      <c r="F181" s="1"/>
      <c r="G181" s="1"/>
      <c r="H181" s="1"/>
      <c r="I181" s="1"/>
      <c r="J181" s="1"/>
      <c r="K181" s="1"/>
      <c r="L181" s="1"/>
      <c r="M181" s="1">
        <f t="shared" si="4"/>
        <v>0.2722222222222222</v>
      </c>
      <c r="N181" s="1">
        <f t="shared" si="5"/>
        <v>0</v>
      </c>
      <c r="O181" s="1"/>
      <c r="P181" s="1"/>
      <c r="Q181" s="1"/>
      <c r="R181" s="1"/>
      <c r="S181" s="1"/>
      <c r="T181" s="1"/>
      <c r="U181" s="1"/>
    </row>
    <row r="182" spans="1:21" ht="15" thickBot="1" x14ac:dyDescent="0.35">
      <c r="A182" s="53"/>
      <c r="B182" s="48"/>
      <c r="C182" s="49"/>
      <c r="D182" s="21" t="s">
        <v>3</v>
      </c>
      <c r="E182" s="18">
        <v>708</v>
      </c>
      <c r="F182" s="1"/>
      <c r="G182" s="1"/>
      <c r="H182" s="1"/>
      <c r="I182" s="1"/>
      <c r="J182" s="1"/>
      <c r="K182" s="1"/>
      <c r="L182" s="1"/>
      <c r="M182" s="1">
        <f t="shared" si="4"/>
        <v>0.2422316384180791</v>
      </c>
      <c r="N182" s="1">
        <f t="shared" si="5"/>
        <v>0</v>
      </c>
      <c r="O182" s="1"/>
      <c r="P182" s="1"/>
      <c r="Q182" s="1"/>
      <c r="R182" s="1"/>
      <c r="S182" s="1"/>
      <c r="T182" s="1"/>
      <c r="U182" s="1"/>
    </row>
    <row r="183" spans="1:21" x14ac:dyDescent="0.3">
      <c r="A183" s="53"/>
      <c r="B183" s="50" t="s">
        <v>1</v>
      </c>
      <c r="C183" s="51">
        <v>710</v>
      </c>
      <c r="D183" s="19" t="s">
        <v>1</v>
      </c>
      <c r="E183" s="14">
        <v>708</v>
      </c>
      <c r="F183" s="1"/>
      <c r="G183" s="1"/>
      <c r="H183" s="1"/>
      <c r="I183" s="1"/>
      <c r="J183" s="1"/>
      <c r="K183" s="1"/>
      <c r="L183" s="1"/>
      <c r="M183" s="1">
        <f t="shared" si="4"/>
        <v>0.2422316384180791</v>
      </c>
      <c r="N183" s="1">
        <f t="shared" si="5"/>
        <v>0</v>
      </c>
      <c r="O183" s="1"/>
      <c r="P183" s="1"/>
      <c r="Q183" s="1"/>
      <c r="R183" s="1"/>
      <c r="S183" s="1"/>
      <c r="T183" s="1"/>
      <c r="U183" s="1"/>
    </row>
    <row r="184" spans="1:21" x14ac:dyDescent="0.3">
      <c r="A184" s="53"/>
      <c r="B184" s="46"/>
      <c r="C184" s="47"/>
      <c r="D184" s="20" t="s">
        <v>2</v>
      </c>
      <c r="E184" s="16">
        <v>800</v>
      </c>
      <c r="F184" s="1"/>
      <c r="G184" s="1"/>
      <c r="H184" s="1"/>
      <c r="I184" s="1"/>
      <c r="J184" s="1"/>
      <c r="K184" s="1"/>
      <c r="L184" s="1"/>
      <c r="M184" s="1">
        <f t="shared" si="4"/>
        <v>0.21437500000000001</v>
      </c>
      <c r="N184" s="1">
        <f t="shared" si="5"/>
        <v>0</v>
      </c>
      <c r="O184" s="1"/>
      <c r="P184" s="1"/>
      <c r="Q184" s="1"/>
      <c r="R184" s="1"/>
      <c r="S184" s="1"/>
      <c r="T184" s="1"/>
      <c r="U184" s="1"/>
    </row>
    <row r="185" spans="1:21" ht="15" thickBot="1" x14ac:dyDescent="0.35">
      <c r="A185" s="53"/>
      <c r="B185" s="46"/>
      <c r="C185" s="47"/>
      <c r="D185" s="21" t="s">
        <v>3</v>
      </c>
      <c r="E185" s="18">
        <v>891</v>
      </c>
      <c r="F185" s="1"/>
      <c r="G185" s="1"/>
      <c r="H185" s="1"/>
      <c r="I185" s="1"/>
      <c r="J185" s="1"/>
      <c r="K185" s="1"/>
      <c r="L185" s="1"/>
      <c r="M185" s="1">
        <f t="shared" si="4"/>
        <v>0.19248035914702583</v>
      </c>
      <c r="N185" s="1">
        <f t="shared" si="5"/>
        <v>0</v>
      </c>
      <c r="O185" s="1"/>
      <c r="P185" s="1"/>
      <c r="Q185" s="1"/>
      <c r="R185" s="1"/>
      <c r="S185" s="1"/>
      <c r="T185" s="1"/>
      <c r="U185" s="1"/>
    </row>
    <row r="186" spans="1:21" x14ac:dyDescent="0.3">
      <c r="A186" s="53"/>
      <c r="B186" s="46" t="s">
        <v>2</v>
      </c>
      <c r="C186" s="47">
        <v>1000</v>
      </c>
      <c r="D186" s="19" t="s">
        <v>1</v>
      </c>
      <c r="E186" s="14">
        <v>891</v>
      </c>
      <c r="F186" s="1"/>
      <c r="G186" s="1"/>
      <c r="H186" s="1"/>
      <c r="I186" s="1"/>
      <c r="J186" s="1"/>
      <c r="K186" s="1"/>
      <c r="L186" s="1"/>
      <c r="M186" s="1">
        <f t="shared" si="4"/>
        <v>0.19248035914702583</v>
      </c>
      <c r="N186" s="1">
        <f t="shared" si="5"/>
        <v>0</v>
      </c>
      <c r="O186" s="1"/>
      <c r="P186" s="1"/>
      <c r="Q186" s="1"/>
      <c r="R186" s="1"/>
      <c r="S186" s="1"/>
      <c r="T186" s="1"/>
      <c r="U186" s="1"/>
    </row>
    <row r="187" spans="1:21" x14ac:dyDescent="0.3">
      <c r="A187" s="53"/>
      <c r="B187" s="46"/>
      <c r="C187" s="47"/>
      <c r="D187" s="20" t="s">
        <v>2</v>
      </c>
      <c r="E187" s="16">
        <v>1000</v>
      </c>
      <c r="F187" s="1"/>
      <c r="G187" s="1"/>
      <c r="H187" s="1"/>
      <c r="I187" s="1"/>
      <c r="J187" s="1"/>
      <c r="K187" s="1"/>
      <c r="L187" s="1"/>
      <c r="M187" s="1">
        <f t="shared" si="4"/>
        <v>0.17150000000000001</v>
      </c>
      <c r="N187" s="1">
        <f t="shared" si="5"/>
        <v>0</v>
      </c>
      <c r="O187" s="1"/>
      <c r="P187" s="1"/>
      <c r="Q187" s="1"/>
      <c r="R187" s="1"/>
      <c r="S187" s="1"/>
      <c r="T187" s="1"/>
      <c r="U187" s="1"/>
    </row>
    <row r="188" spans="1:21" ht="15" thickBot="1" x14ac:dyDescent="0.35">
      <c r="A188" s="53"/>
      <c r="B188" s="46"/>
      <c r="C188" s="47"/>
      <c r="D188" s="21" t="s">
        <v>3</v>
      </c>
      <c r="E188" s="18">
        <v>1122</v>
      </c>
      <c r="F188" s="1"/>
      <c r="G188" s="1"/>
      <c r="H188" s="1"/>
      <c r="I188" s="1"/>
      <c r="J188" s="1"/>
      <c r="K188" s="1"/>
      <c r="L188" s="1"/>
      <c r="M188" s="1">
        <f t="shared" si="4"/>
        <v>0.15285204991087345</v>
      </c>
      <c r="N188" s="1">
        <f t="shared" si="5"/>
        <v>0</v>
      </c>
      <c r="O188" s="1"/>
      <c r="P188" s="1"/>
      <c r="Q188" s="1"/>
      <c r="R188" s="1"/>
      <c r="S188" s="1"/>
      <c r="T188" s="1"/>
      <c r="U188" s="1"/>
    </row>
    <row r="189" spans="1:21" x14ac:dyDescent="0.3">
      <c r="A189" s="53"/>
      <c r="B189" s="46" t="s">
        <v>3</v>
      </c>
      <c r="C189" s="47">
        <v>1420</v>
      </c>
      <c r="D189" s="13" t="s">
        <v>1</v>
      </c>
      <c r="E189" s="14">
        <v>1122</v>
      </c>
      <c r="F189" s="1"/>
      <c r="G189" s="1"/>
      <c r="H189" s="1"/>
      <c r="I189" s="1"/>
      <c r="J189" s="1"/>
      <c r="K189" s="1"/>
      <c r="L189" s="1"/>
      <c r="M189" s="1">
        <f t="shared" si="4"/>
        <v>0.15285204991087345</v>
      </c>
      <c r="N189" s="1">
        <f t="shared" si="5"/>
        <v>0</v>
      </c>
      <c r="O189" s="1"/>
      <c r="P189" s="1"/>
      <c r="Q189" s="1"/>
      <c r="R189" s="1"/>
      <c r="S189" s="1"/>
      <c r="T189" s="1"/>
      <c r="U189" s="1"/>
    </row>
    <row r="190" spans="1:21" x14ac:dyDescent="0.3">
      <c r="A190" s="53"/>
      <c r="B190" s="46"/>
      <c r="C190" s="47"/>
      <c r="D190" s="15" t="s">
        <v>2</v>
      </c>
      <c r="E190" s="16">
        <v>1250</v>
      </c>
      <c r="F190" s="1"/>
      <c r="G190" s="1"/>
      <c r="H190" s="1"/>
      <c r="I190" s="1"/>
      <c r="J190" s="1"/>
      <c r="K190" s="1"/>
      <c r="L190" s="1"/>
      <c r="M190" s="1">
        <f t="shared" si="4"/>
        <v>0.13719999999999999</v>
      </c>
      <c r="N190" s="1">
        <f t="shared" si="5"/>
        <v>0</v>
      </c>
      <c r="O190" s="1"/>
      <c r="P190" s="1"/>
      <c r="Q190" s="1"/>
      <c r="R190" s="1"/>
      <c r="S190" s="1"/>
      <c r="T190" s="1"/>
      <c r="U190" s="1"/>
    </row>
    <row r="191" spans="1:21" ht="15" thickBot="1" x14ac:dyDescent="0.35">
      <c r="A191" s="54"/>
      <c r="B191" s="48"/>
      <c r="C191" s="49"/>
      <c r="D191" s="17" t="s">
        <v>3</v>
      </c>
      <c r="E191" s="18">
        <v>1413</v>
      </c>
      <c r="F191" s="1"/>
      <c r="G191" s="1"/>
      <c r="H191" s="1"/>
      <c r="I191" s="1"/>
      <c r="J191" s="1"/>
      <c r="K191" s="1"/>
      <c r="L191" s="1"/>
      <c r="M191" s="1">
        <f t="shared" si="4"/>
        <v>0.1213729653220099</v>
      </c>
      <c r="N191" s="1">
        <f t="shared" si="5"/>
        <v>0</v>
      </c>
      <c r="O191" s="1"/>
      <c r="P191" s="1"/>
      <c r="Q191" s="1"/>
      <c r="R191" s="1"/>
      <c r="S191" s="1"/>
      <c r="T191" s="1"/>
      <c r="U191" s="1"/>
    </row>
    <row r="192" spans="1:21" ht="14.4" customHeight="1" x14ac:dyDescent="0.3">
      <c r="A192" s="52" t="s">
        <v>28</v>
      </c>
      <c r="B192" s="50" t="s">
        <v>1</v>
      </c>
      <c r="C192" s="51">
        <v>11</v>
      </c>
      <c r="D192" s="13" t="s">
        <v>1</v>
      </c>
      <c r="E192" s="14">
        <v>11.2</v>
      </c>
      <c r="F192" s="12"/>
      <c r="G192" s="3"/>
      <c r="H192" s="3"/>
      <c r="I192" s="3"/>
      <c r="J192" s="3"/>
      <c r="K192" s="3"/>
      <c r="L192" s="3"/>
      <c r="M192" s="3">
        <f>(343/E192)/2</f>
        <v>15.312500000000002</v>
      </c>
      <c r="N192" s="3">
        <f>K192-G192</f>
        <v>0</v>
      </c>
      <c r="O192" s="3"/>
      <c r="P192" s="3"/>
      <c r="Q192" s="3"/>
      <c r="R192" s="3"/>
      <c r="S192" s="3"/>
      <c r="T192" s="3"/>
      <c r="U192" s="1"/>
    </row>
    <row r="193" spans="1:21" x14ac:dyDescent="0.3">
      <c r="A193" s="53"/>
      <c r="B193" s="46"/>
      <c r="C193" s="47"/>
      <c r="D193" s="15" t="s">
        <v>2</v>
      </c>
      <c r="E193" s="16">
        <v>12.5</v>
      </c>
      <c r="F193" s="2"/>
      <c r="G193" s="1"/>
      <c r="H193" s="1"/>
      <c r="I193" s="1"/>
      <c r="J193" s="1"/>
      <c r="K193" s="1"/>
      <c r="L193" s="1"/>
      <c r="M193" s="1">
        <f t="shared" ref="M193:M254" si="6">(343/E193)/2</f>
        <v>13.72</v>
      </c>
      <c r="N193" s="1">
        <f t="shared" ref="N193:N254" si="7">K193-G193</f>
        <v>0</v>
      </c>
      <c r="O193" s="1"/>
      <c r="P193" s="1"/>
      <c r="Q193" s="1"/>
      <c r="R193" s="1"/>
      <c r="S193" s="1"/>
      <c r="T193" s="1"/>
      <c r="U193" s="1"/>
    </row>
    <row r="194" spans="1:21" ht="15" thickBot="1" x14ac:dyDescent="0.35">
      <c r="A194" s="53"/>
      <c r="B194" s="46"/>
      <c r="C194" s="47"/>
      <c r="D194" s="17" t="s">
        <v>3</v>
      </c>
      <c r="E194" s="18">
        <v>14.1</v>
      </c>
      <c r="F194" s="2"/>
      <c r="G194" s="1"/>
      <c r="H194" s="1"/>
      <c r="I194" s="1"/>
      <c r="J194" s="1"/>
      <c r="K194" s="1"/>
      <c r="L194" s="1"/>
      <c r="M194" s="1">
        <f t="shared" si="6"/>
        <v>12.163120567375886</v>
      </c>
      <c r="N194" s="1">
        <f t="shared" si="7"/>
        <v>0</v>
      </c>
      <c r="O194" s="1"/>
      <c r="P194" s="1"/>
      <c r="Q194" s="1"/>
      <c r="R194" s="1"/>
      <c r="S194" s="1"/>
      <c r="T194" s="1"/>
      <c r="U194" s="1"/>
    </row>
    <row r="195" spans="1:21" x14ac:dyDescent="0.3">
      <c r="A195" s="53"/>
      <c r="B195" s="46" t="s">
        <v>2</v>
      </c>
      <c r="C195" s="47">
        <v>16</v>
      </c>
      <c r="D195" s="13" t="s">
        <v>1</v>
      </c>
      <c r="E195" s="14">
        <v>14.1</v>
      </c>
      <c r="F195" s="1"/>
      <c r="G195" s="1"/>
      <c r="H195" s="1"/>
      <c r="I195" s="1"/>
      <c r="J195" s="1"/>
      <c r="K195" s="1"/>
      <c r="L195" s="1"/>
      <c r="M195" s="1">
        <f t="shared" si="6"/>
        <v>12.163120567375886</v>
      </c>
      <c r="N195" s="1">
        <f t="shared" si="7"/>
        <v>0</v>
      </c>
      <c r="O195" s="1"/>
      <c r="P195" s="1"/>
      <c r="Q195" s="1"/>
      <c r="R195" s="1"/>
      <c r="S195" s="1"/>
      <c r="T195" s="1"/>
      <c r="U195" s="1"/>
    </row>
    <row r="196" spans="1:21" x14ac:dyDescent="0.3">
      <c r="A196" s="53"/>
      <c r="B196" s="46"/>
      <c r="C196" s="47"/>
      <c r="D196" s="15" t="s">
        <v>2</v>
      </c>
      <c r="E196" s="16">
        <v>16</v>
      </c>
      <c r="F196" s="1"/>
      <c r="G196" s="1"/>
      <c r="H196" s="1"/>
      <c r="I196" s="1"/>
      <c r="J196" s="1"/>
      <c r="K196" s="1"/>
      <c r="L196" s="1"/>
      <c r="M196" s="1">
        <f t="shared" si="6"/>
        <v>10.71875</v>
      </c>
      <c r="N196" s="1">
        <f t="shared" si="7"/>
        <v>0</v>
      </c>
      <c r="O196" s="1"/>
      <c r="P196" s="1"/>
      <c r="Q196" s="1"/>
      <c r="R196" s="1"/>
      <c r="S196" s="1"/>
      <c r="T196" s="1"/>
      <c r="U196" s="1"/>
    </row>
    <row r="197" spans="1:21" ht="15" thickBot="1" x14ac:dyDescent="0.35">
      <c r="A197" s="53"/>
      <c r="B197" s="46"/>
      <c r="C197" s="47"/>
      <c r="D197" s="17" t="s">
        <v>3</v>
      </c>
      <c r="E197" s="18">
        <v>17.8</v>
      </c>
      <c r="F197" s="1"/>
      <c r="G197" s="1"/>
      <c r="H197" s="1"/>
      <c r="I197" s="1"/>
      <c r="J197" s="1"/>
      <c r="K197" s="1"/>
      <c r="L197" s="1"/>
      <c r="M197" s="1">
        <f t="shared" si="6"/>
        <v>9.6348314606741567</v>
      </c>
      <c r="N197" s="1">
        <f t="shared" si="7"/>
        <v>0</v>
      </c>
      <c r="O197" s="1"/>
      <c r="P197" s="1"/>
      <c r="Q197" s="1"/>
      <c r="R197" s="1"/>
      <c r="S197" s="1"/>
      <c r="T197" s="1"/>
      <c r="U197" s="1"/>
    </row>
    <row r="198" spans="1:21" x14ac:dyDescent="0.3">
      <c r="A198" s="53"/>
      <c r="B198" s="46" t="s">
        <v>3</v>
      </c>
      <c r="C198" s="47">
        <v>22</v>
      </c>
      <c r="D198" s="13" t="s">
        <v>1</v>
      </c>
      <c r="E198" s="14">
        <v>17.8</v>
      </c>
      <c r="F198" s="1"/>
      <c r="G198" s="1"/>
      <c r="H198" s="1"/>
      <c r="I198" s="1"/>
      <c r="J198" s="1"/>
      <c r="K198" s="1"/>
      <c r="L198" s="1"/>
      <c r="M198" s="1">
        <f t="shared" si="6"/>
        <v>9.6348314606741567</v>
      </c>
      <c r="N198" s="1">
        <f t="shared" si="7"/>
        <v>0</v>
      </c>
      <c r="O198" s="1"/>
      <c r="P198" s="1"/>
      <c r="Q198" s="1"/>
      <c r="R198" s="1"/>
      <c r="S198" s="1"/>
      <c r="T198" s="1"/>
      <c r="U198" s="1"/>
    </row>
    <row r="199" spans="1:21" x14ac:dyDescent="0.3">
      <c r="A199" s="53"/>
      <c r="B199" s="46"/>
      <c r="C199" s="47"/>
      <c r="D199" s="15" t="s">
        <v>2</v>
      </c>
      <c r="E199" s="16">
        <v>20</v>
      </c>
      <c r="F199" s="1"/>
      <c r="G199" s="1"/>
      <c r="H199" s="1"/>
      <c r="I199" s="1"/>
      <c r="J199" s="1"/>
      <c r="K199" s="1"/>
      <c r="L199" s="1"/>
      <c r="M199" s="1">
        <f t="shared" si="6"/>
        <v>8.5749999999999993</v>
      </c>
      <c r="N199" s="1">
        <f t="shared" si="7"/>
        <v>0</v>
      </c>
      <c r="O199" s="1"/>
      <c r="P199" s="1"/>
      <c r="Q199" s="1"/>
      <c r="R199" s="1"/>
      <c r="S199" s="1"/>
      <c r="T199" s="1"/>
      <c r="U199" s="1"/>
    </row>
    <row r="200" spans="1:21" ht="15" thickBot="1" x14ac:dyDescent="0.35">
      <c r="A200" s="53"/>
      <c r="B200" s="48"/>
      <c r="C200" s="49"/>
      <c r="D200" s="17" t="s">
        <v>3</v>
      </c>
      <c r="E200" s="18">
        <v>22.4</v>
      </c>
      <c r="F200" s="1"/>
      <c r="G200" s="1"/>
      <c r="H200" s="1"/>
      <c r="I200" s="1"/>
      <c r="J200" s="1"/>
      <c r="K200" s="1"/>
      <c r="L200" s="1"/>
      <c r="M200" s="1">
        <f t="shared" si="6"/>
        <v>7.6562500000000009</v>
      </c>
      <c r="N200" s="1">
        <f t="shared" si="7"/>
        <v>0</v>
      </c>
      <c r="O200" s="1"/>
      <c r="P200" s="1"/>
      <c r="Q200" s="1"/>
      <c r="R200" s="1"/>
      <c r="S200" s="1"/>
      <c r="T200" s="1"/>
      <c r="U200" s="1"/>
    </row>
    <row r="201" spans="1:21" x14ac:dyDescent="0.3">
      <c r="A201" s="53"/>
      <c r="B201" s="50" t="s">
        <v>1</v>
      </c>
      <c r="C201" s="51">
        <v>22</v>
      </c>
      <c r="D201" s="19" t="s">
        <v>1</v>
      </c>
      <c r="E201" s="14">
        <v>22.4</v>
      </c>
      <c r="F201" s="1"/>
      <c r="G201" s="1"/>
      <c r="H201" s="1"/>
      <c r="I201" s="1"/>
      <c r="J201" s="1"/>
      <c r="K201" s="1"/>
      <c r="L201" s="1"/>
      <c r="M201" s="1">
        <f t="shared" si="6"/>
        <v>7.6562500000000009</v>
      </c>
      <c r="N201" s="1">
        <f t="shared" si="7"/>
        <v>0</v>
      </c>
      <c r="O201" s="1"/>
      <c r="P201" s="1"/>
      <c r="Q201" s="1"/>
      <c r="R201" s="1"/>
      <c r="S201" s="1"/>
      <c r="T201" s="1"/>
      <c r="U201" s="1"/>
    </row>
    <row r="202" spans="1:21" x14ac:dyDescent="0.3">
      <c r="A202" s="53"/>
      <c r="B202" s="46"/>
      <c r="C202" s="47"/>
      <c r="D202" s="20" t="s">
        <v>2</v>
      </c>
      <c r="E202" s="16">
        <v>25</v>
      </c>
      <c r="F202" s="1"/>
      <c r="G202" s="1"/>
      <c r="H202" s="1"/>
      <c r="I202" s="1"/>
      <c r="J202" s="1"/>
      <c r="K202" s="1"/>
      <c r="L202" s="1"/>
      <c r="M202" s="1">
        <f t="shared" si="6"/>
        <v>6.86</v>
      </c>
      <c r="N202" s="1">
        <f t="shared" si="7"/>
        <v>0</v>
      </c>
      <c r="O202" s="1"/>
      <c r="P202" s="1"/>
      <c r="Q202" s="1"/>
      <c r="R202" s="1"/>
      <c r="S202" s="1"/>
      <c r="T202" s="1"/>
      <c r="U202" s="1"/>
    </row>
    <row r="203" spans="1:21" ht="15" thickBot="1" x14ac:dyDescent="0.35">
      <c r="A203" s="53"/>
      <c r="B203" s="46"/>
      <c r="C203" s="47"/>
      <c r="D203" s="21" t="s">
        <v>3</v>
      </c>
      <c r="E203" s="18">
        <v>28.2</v>
      </c>
      <c r="F203" s="1"/>
      <c r="G203" s="1"/>
      <c r="H203" s="1"/>
      <c r="I203" s="1"/>
      <c r="J203" s="1"/>
      <c r="K203" s="1"/>
      <c r="L203" s="1"/>
      <c r="M203" s="1">
        <f t="shared" si="6"/>
        <v>6.081560283687943</v>
      </c>
      <c r="N203" s="1">
        <f t="shared" si="7"/>
        <v>0</v>
      </c>
      <c r="O203" s="1"/>
      <c r="P203" s="1"/>
      <c r="Q203" s="1"/>
      <c r="R203" s="1"/>
      <c r="S203" s="1"/>
      <c r="T203" s="1"/>
      <c r="U203" s="1"/>
    </row>
    <row r="204" spans="1:21" x14ac:dyDescent="0.3">
      <c r="A204" s="53"/>
      <c r="B204" s="46" t="s">
        <v>2</v>
      </c>
      <c r="C204" s="47">
        <v>31.5</v>
      </c>
      <c r="D204" s="19" t="s">
        <v>1</v>
      </c>
      <c r="E204" s="14">
        <v>28.2</v>
      </c>
      <c r="F204" s="1"/>
      <c r="G204" s="1"/>
      <c r="H204" s="1"/>
      <c r="I204" s="1"/>
      <c r="J204" s="1"/>
      <c r="K204" s="1"/>
      <c r="L204" s="1"/>
      <c r="M204" s="1">
        <f t="shared" si="6"/>
        <v>6.081560283687943</v>
      </c>
      <c r="N204" s="1">
        <f t="shared" si="7"/>
        <v>0</v>
      </c>
      <c r="O204" s="1"/>
      <c r="P204" s="1"/>
      <c r="Q204" s="1"/>
      <c r="R204" s="1"/>
      <c r="S204" s="1"/>
      <c r="T204" s="1"/>
      <c r="U204" s="1"/>
    </row>
    <row r="205" spans="1:21" x14ac:dyDescent="0.3">
      <c r="A205" s="53"/>
      <c r="B205" s="46"/>
      <c r="C205" s="47"/>
      <c r="D205" s="20" t="s">
        <v>2</v>
      </c>
      <c r="E205" s="16">
        <v>31.5</v>
      </c>
      <c r="F205" s="1"/>
      <c r="G205" s="1"/>
      <c r="H205" s="1"/>
      <c r="I205" s="1"/>
      <c r="J205" s="1"/>
      <c r="K205" s="1"/>
      <c r="L205" s="1"/>
      <c r="M205" s="1">
        <f t="shared" si="6"/>
        <v>5.4444444444444446</v>
      </c>
      <c r="N205" s="1">
        <f t="shared" si="7"/>
        <v>0</v>
      </c>
      <c r="O205" s="1"/>
      <c r="P205" s="1"/>
      <c r="Q205" s="1"/>
      <c r="R205" s="1"/>
      <c r="S205" s="1"/>
      <c r="T205" s="1"/>
      <c r="U205" s="1"/>
    </row>
    <row r="206" spans="1:21" ht="15" thickBot="1" x14ac:dyDescent="0.35">
      <c r="A206" s="53"/>
      <c r="B206" s="46"/>
      <c r="C206" s="47"/>
      <c r="D206" s="21" t="s">
        <v>3</v>
      </c>
      <c r="E206" s="18">
        <v>35.5</v>
      </c>
      <c r="F206" s="1"/>
      <c r="G206" s="1"/>
      <c r="H206" s="1"/>
      <c r="I206" s="1"/>
      <c r="J206" s="1"/>
      <c r="K206" s="1"/>
      <c r="L206" s="1"/>
      <c r="M206" s="1">
        <f t="shared" si="6"/>
        <v>4.830985915492958</v>
      </c>
      <c r="N206" s="1">
        <f t="shared" si="7"/>
        <v>0</v>
      </c>
      <c r="O206" s="1"/>
      <c r="P206" s="1"/>
      <c r="Q206" s="1"/>
      <c r="R206" s="1"/>
      <c r="S206" s="1"/>
      <c r="T206" s="1"/>
      <c r="U206" s="1"/>
    </row>
    <row r="207" spans="1:21" x14ac:dyDescent="0.3">
      <c r="A207" s="53"/>
      <c r="B207" s="46" t="s">
        <v>3</v>
      </c>
      <c r="C207" s="47">
        <v>44</v>
      </c>
      <c r="D207" s="19" t="s">
        <v>1</v>
      </c>
      <c r="E207" s="14">
        <v>35.5</v>
      </c>
      <c r="F207" s="1"/>
      <c r="G207" s="1"/>
      <c r="H207" s="1"/>
      <c r="I207" s="1"/>
      <c r="J207" s="1"/>
      <c r="K207" s="1"/>
      <c r="L207" s="1"/>
      <c r="M207" s="1">
        <f t="shared" si="6"/>
        <v>4.830985915492958</v>
      </c>
      <c r="N207" s="1">
        <f t="shared" si="7"/>
        <v>0</v>
      </c>
      <c r="O207" s="1"/>
      <c r="P207" s="1"/>
      <c r="Q207" s="1"/>
      <c r="R207" s="1"/>
      <c r="S207" s="1"/>
      <c r="T207" s="1"/>
      <c r="U207" s="1"/>
    </row>
    <row r="208" spans="1:21" x14ac:dyDescent="0.3">
      <c r="A208" s="53"/>
      <c r="B208" s="46"/>
      <c r="C208" s="47"/>
      <c r="D208" s="20" t="s">
        <v>2</v>
      </c>
      <c r="E208" s="16">
        <v>40</v>
      </c>
      <c r="F208" s="1"/>
      <c r="G208" s="1"/>
      <c r="H208" s="1"/>
      <c r="I208" s="1"/>
      <c r="J208" s="1"/>
      <c r="K208" s="1"/>
      <c r="L208" s="1"/>
      <c r="M208" s="1">
        <f t="shared" si="6"/>
        <v>4.2874999999999996</v>
      </c>
      <c r="N208" s="1">
        <f t="shared" si="7"/>
        <v>0</v>
      </c>
      <c r="O208" s="1"/>
      <c r="P208" s="1"/>
      <c r="Q208" s="1"/>
      <c r="R208" s="1"/>
      <c r="S208" s="1"/>
      <c r="T208" s="1"/>
      <c r="U208" s="1"/>
    </row>
    <row r="209" spans="1:21" ht="15" thickBot="1" x14ac:dyDescent="0.35">
      <c r="A209" s="53"/>
      <c r="B209" s="48"/>
      <c r="C209" s="49"/>
      <c r="D209" s="21" t="s">
        <v>3</v>
      </c>
      <c r="E209" s="18">
        <v>44.7</v>
      </c>
      <c r="F209" s="1"/>
      <c r="G209" s="1"/>
      <c r="H209" s="1"/>
      <c r="I209" s="1"/>
      <c r="J209" s="1"/>
      <c r="K209" s="1"/>
      <c r="L209" s="1"/>
      <c r="M209" s="1">
        <f t="shared" si="6"/>
        <v>3.8366890380313197</v>
      </c>
      <c r="N209" s="1">
        <f t="shared" si="7"/>
        <v>0</v>
      </c>
      <c r="O209" s="1"/>
      <c r="P209" s="1"/>
      <c r="Q209" s="1"/>
      <c r="R209" s="1"/>
      <c r="S209" s="1"/>
      <c r="T209" s="1"/>
      <c r="U209" s="1"/>
    </row>
    <row r="210" spans="1:21" x14ac:dyDescent="0.3">
      <c r="A210" s="53"/>
      <c r="B210" s="50" t="s">
        <v>1</v>
      </c>
      <c r="C210" s="51">
        <v>44</v>
      </c>
      <c r="D210" s="19" t="s">
        <v>1</v>
      </c>
      <c r="E210" s="14">
        <v>44.7</v>
      </c>
      <c r="F210" s="1"/>
      <c r="G210" s="1"/>
      <c r="H210" s="1"/>
      <c r="I210" s="1"/>
      <c r="J210" s="1"/>
      <c r="K210" s="1"/>
      <c r="L210" s="1"/>
      <c r="M210" s="1">
        <f t="shared" si="6"/>
        <v>3.8366890380313197</v>
      </c>
      <c r="N210" s="1">
        <f t="shared" si="7"/>
        <v>0</v>
      </c>
      <c r="O210" s="1"/>
      <c r="P210" s="1"/>
      <c r="Q210" s="1"/>
      <c r="R210" s="1"/>
      <c r="S210" s="1"/>
      <c r="T210" s="1"/>
      <c r="U210" s="1"/>
    </row>
    <row r="211" spans="1:21" x14ac:dyDescent="0.3">
      <c r="A211" s="53"/>
      <c r="B211" s="46"/>
      <c r="C211" s="47"/>
      <c r="D211" s="20" t="s">
        <v>2</v>
      </c>
      <c r="E211" s="16">
        <v>50</v>
      </c>
      <c r="F211" s="1"/>
      <c r="G211" s="1"/>
      <c r="H211" s="1"/>
      <c r="I211" s="1"/>
      <c r="J211" s="1"/>
      <c r="K211" s="1"/>
      <c r="L211" s="1"/>
      <c r="M211" s="1">
        <f t="shared" si="6"/>
        <v>3.43</v>
      </c>
      <c r="N211" s="1">
        <f t="shared" si="7"/>
        <v>0</v>
      </c>
      <c r="O211" s="1"/>
      <c r="P211" s="1"/>
      <c r="Q211" s="1"/>
      <c r="R211" s="1"/>
      <c r="S211" s="1"/>
      <c r="T211" s="1"/>
      <c r="U211" s="1"/>
    </row>
    <row r="212" spans="1:21" ht="15" thickBot="1" x14ac:dyDescent="0.35">
      <c r="A212" s="53"/>
      <c r="B212" s="46"/>
      <c r="C212" s="47"/>
      <c r="D212" s="21" t="s">
        <v>3</v>
      </c>
      <c r="E212" s="18">
        <v>56.2</v>
      </c>
      <c r="F212" s="1"/>
      <c r="G212" s="1"/>
      <c r="H212" s="1"/>
      <c r="I212" s="1"/>
      <c r="J212" s="1"/>
      <c r="K212" s="1"/>
      <c r="L212" s="1"/>
      <c r="M212" s="1">
        <f t="shared" si="6"/>
        <v>3.0516014234875444</v>
      </c>
      <c r="N212" s="1">
        <f t="shared" si="7"/>
        <v>0</v>
      </c>
      <c r="O212" s="1"/>
      <c r="P212" s="1"/>
      <c r="Q212" s="1"/>
      <c r="R212" s="1"/>
      <c r="S212" s="1"/>
      <c r="T212" s="1"/>
      <c r="U212" s="1"/>
    </row>
    <row r="213" spans="1:21" x14ac:dyDescent="0.3">
      <c r="A213" s="53"/>
      <c r="B213" s="46" t="s">
        <v>2</v>
      </c>
      <c r="C213" s="47">
        <v>63</v>
      </c>
      <c r="D213" s="19" t="s">
        <v>1</v>
      </c>
      <c r="E213" s="14">
        <v>56.2</v>
      </c>
      <c r="F213" s="1"/>
      <c r="G213" s="1"/>
      <c r="H213" s="1"/>
      <c r="I213" s="1"/>
      <c r="J213" s="1"/>
      <c r="K213" s="1"/>
      <c r="L213" s="1"/>
      <c r="M213" s="1">
        <f t="shared" si="6"/>
        <v>3.0516014234875444</v>
      </c>
      <c r="N213" s="1">
        <f t="shared" si="7"/>
        <v>0</v>
      </c>
      <c r="O213" s="1"/>
      <c r="P213" s="1"/>
      <c r="Q213" s="1"/>
      <c r="R213" s="1"/>
      <c r="S213" s="1"/>
      <c r="T213" s="1"/>
      <c r="U213" s="1"/>
    </row>
    <row r="214" spans="1:21" x14ac:dyDescent="0.3">
      <c r="A214" s="53"/>
      <c r="B214" s="46"/>
      <c r="C214" s="47"/>
      <c r="D214" s="20" t="s">
        <v>2</v>
      </c>
      <c r="E214" s="16">
        <v>63</v>
      </c>
      <c r="F214" s="1"/>
      <c r="G214" s="1"/>
      <c r="H214" s="1"/>
      <c r="I214" s="1"/>
      <c r="J214" s="1"/>
      <c r="K214" s="1"/>
      <c r="L214" s="1"/>
      <c r="M214" s="1">
        <f t="shared" si="6"/>
        <v>2.7222222222222223</v>
      </c>
      <c r="N214" s="1">
        <f t="shared" si="7"/>
        <v>0</v>
      </c>
      <c r="O214" s="1"/>
      <c r="P214" s="1"/>
      <c r="Q214" s="1"/>
      <c r="R214" s="1"/>
      <c r="S214" s="1"/>
      <c r="T214" s="1"/>
      <c r="U214" s="1"/>
    </row>
    <row r="215" spans="1:21" ht="15" thickBot="1" x14ac:dyDescent="0.35">
      <c r="A215" s="53"/>
      <c r="B215" s="46"/>
      <c r="C215" s="47"/>
      <c r="D215" s="21" t="s">
        <v>3</v>
      </c>
      <c r="E215" s="18">
        <v>70.8</v>
      </c>
      <c r="F215" s="1"/>
      <c r="G215" s="1"/>
      <c r="H215" s="1"/>
      <c r="I215" s="1"/>
      <c r="J215" s="1"/>
      <c r="K215" s="1"/>
      <c r="L215" s="1"/>
      <c r="M215" s="1">
        <f t="shared" si="6"/>
        <v>2.4223163841807911</v>
      </c>
      <c r="N215" s="1">
        <f t="shared" si="7"/>
        <v>0</v>
      </c>
      <c r="O215" s="1"/>
      <c r="P215" s="1"/>
      <c r="Q215" s="1"/>
      <c r="R215" s="1"/>
      <c r="S215" s="1"/>
      <c r="T215" s="1"/>
      <c r="U215" s="1"/>
    </row>
    <row r="216" spans="1:21" x14ac:dyDescent="0.3">
      <c r="A216" s="53"/>
      <c r="B216" s="46" t="s">
        <v>3</v>
      </c>
      <c r="C216" s="47">
        <v>88</v>
      </c>
      <c r="D216" s="19" t="s">
        <v>1</v>
      </c>
      <c r="E216" s="14">
        <v>70.8</v>
      </c>
      <c r="F216" s="1"/>
      <c r="G216" s="1"/>
      <c r="H216" s="1"/>
      <c r="I216" s="1"/>
      <c r="J216" s="1"/>
      <c r="K216" s="1"/>
      <c r="L216" s="1"/>
      <c r="M216" s="1">
        <f t="shared" si="6"/>
        <v>2.4223163841807911</v>
      </c>
      <c r="N216" s="1">
        <f t="shared" si="7"/>
        <v>0</v>
      </c>
      <c r="O216" s="1"/>
      <c r="P216" s="1"/>
      <c r="Q216" s="1"/>
      <c r="R216" s="1"/>
      <c r="S216" s="1"/>
      <c r="T216" s="1"/>
      <c r="U216" s="1"/>
    </row>
    <row r="217" spans="1:21" x14ac:dyDescent="0.3">
      <c r="A217" s="53"/>
      <c r="B217" s="46"/>
      <c r="C217" s="47"/>
      <c r="D217" s="20" t="s">
        <v>2</v>
      </c>
      <c r="E217" s="16">
        <v>80</v>
      </c>
      <c r="F217" s="1"/>
      <c r="G217" s="1"/>
      <c r="H217" s="1"/>
      <c r="I217" s="1"/>
      <c r="J217" s="1"/>
      <c r="K217" s="1"/>
      <c r="L217" s="1"/>
      <c r="M217" s="1">
        <f t="shared" si="6"/>
        <v>2.1437499999999998</v>
      </c>
      <c r="N217" s="1">
        <f t="shared" si="7"/>
        <v>0</v>
      </c>
      <c r="O217" s="1"/>
      <c r="P217" s="1"/>
      <c r="Q217" s="1"/>
      <c r="R217" s="1"/>
      <c r="S217" s="1"/>
      <c r="T217" s="1"/>
      <c r="U217" s="1"/>
    </row>
    <row r="218" spans="1:21" ht="15" thickBot="1" x14ac:dyDescent="0.35">
      <c r="A218" s="53"/>
      <c r="B218" s="48"/>
      <c r="C218" s="49"/>
      <c r="D218" s="21" t="s">
        <v>3</v>
      </c>
      <c r="E218" s="18">
        <v>89.1</v>
      </c>
      <c r="F218" s="1"/>
      <c r="G218" s="1"/>
      <c r="H218" s="1"/>
      <c r="I218" s="1"/>
      <c r="J218" s="1"/>
      <c r="K218" s="1"/>
      <c r="L218" s="1"/>
      <c r="M218" s="1">
        <f t="shared" si="6"/>
        <v>1.9248035914702584</v>
      </c>
      <c r="N218" s="1">
        <f t="shared" si="7"/>
        <v>0</v>
      </c>
      <c r="O218" s="1"/>
      <c r="P218" s="1"/>
      <c r="Q218" s="1"/>
      <c r="R218" s="1"/>
      <c r="S218" s="1"/>
      <c r="T218" s="1"/>
      <c r="U218" s="1"/>
    </row>
    <row r="219" spans="1:21" x14ac:dyDescent="0.3">
      <c r="A219" s="53"/>
      <c r="B219" s="50" t="s">
        <v>1</v>
      </c>
      <c r="C219" s="51">
        <v>88</v>
      </c>
      <c r="D219" s="19" t="s">
        <v>1</v>
      </c>
      <c r="E219" s="14">
        <v>89.1</v>
      </c>
      <c r="F219" s="1"/>
      <c r="G219" s="1"/>
      <c r="H219" s="1"/>
      <c r="I219" s="1"/>
      <c r="J219" s="1"/>
      <c r="K219" s="1"/>
      <c r="L219" s="1"/>
      <c r="M219" s="1">
        <f t="shared" si="6"/>
        <v>1.9248035914702584</v>
      </c>
      <c r="N219" s="1">
        <f t="shared" si="7"/>
        <v>0</v>
      </c>
      <c r="O219" s="1"/>
      <c r="P219" s="1"/>
      <c r="Q219" s="1"/>
      <c r="R219" s="1"/>
      <c r="S219" s="1"/>
      <c r="T219" s="1"/>
      <c r="U219" s="1"/>
    </row>
    <row r="220" spans="1:21" x14ac:dyDescent="0.3">
      <c r="A220" s="53"/>
      <c r="B220" s="46"/>
      <c r="C220" s="47"/>
      <c r="D220" s="20" t="s">
        <v>2</v>
      </c>
      <c r="E220" s="16">
        <v>100</v>
      </c>
      <c r="F220" s="1"/>
      <c r="G220" s="1"/>
      <c r="H220" s="1"/>
      <c r="I220" s="1"/>
      <c r="J220" s="1"/>
      <c r="K220" s="1"/>
      <c r="L220" s="1"/>
      <c r="M220" s="1">
        <f t="shared" si="6"/>
        <v>1.7150000000000001</v>
      </c>
      <c r="N220" s="1">
        <f t="shared" si="7"/>
        <v>0</v>
      </c>
      <c r="O220" s="1"/>
      <c r="P220" s="1"/>
      <c r="Q220" s="1"/>
      <c r="R220" s="1"/>
      <c r="S220" s="1"/>
      <c r="T220" s="1"/>
      <c r="U220" s="1"/>
    </row>
    <row r="221" spans="1:21" ht="15" thickBot="1" x14ac:dyDescent="0.35">
      <c r="A221" s="53"/>
      <c r="B221" s="46"/>
      <c r="C221" s="47"/>
      <c r="D221" s="21" t="s">
        <v>3</v>
      </c>
      <c r="E221" s="18">
        <v>112</v>
      </c>
      <c r="F221" s="1"/>
      <c r="G221" s="1"/>
      <c r="H221" s="1"/>
      <c r="I221" s="1"/>
      <c r="J221" s="1"/>
      <c r="K221" s="1"/>
      <c r="L221" s="1"/>
      <c r="M221" s="1">
        <f t="shared" si="6"/>
        <v>1.53125</v>
      </c>
      <c r="N221" s="1">
        <f t="shared" si="7"/>
        <v>0</v>
      </c>
      <c r="O221" s="1"/>
      <c r="P221" s="1"/>
      <c r="Q221" s="1"/>
      <c r="R221" s="1"/>
      <c r="S221" s="1"/>
      <c r="T221" s="1"/>
      <c r="U221" s="1"/>
    </row>
    <row r="222" spans="1:21" x14ac:dyDescent="0.3">
      <c r="A222" s="53"/>
      <c r="B222" s="46" t="s">
        <v>2</v>
      </c>
      <c r="C222" s="47">
        <v>125</v>
      </c>
      <c r="D222" s="19" t="s">
        <v>1</v>
      </c>
      <c r="E222" s="14">
        <v>112</v>
      </c>
      <c r="F222" s="1"/>
      <c r="G222" s="1"/>
      <c r="H222" s="1"/>
      <c r="I222" s="1"/>
      <c r="J222" s="1"/>
      <c r="K222" s="1"/>
      <c r="L222" s="1"/>
      <c r="M222" s="1">
        <f t="shared" si="6"/>
        <v>1.53125</v>
      </c>
      <c r="N222" s="1">
        <f t="shared" si="7"/>
        <v>0</v>
      </c>
      <c r="O222" s="1"/>
      <c r="P222" s="1"/>
      <c r="Q222" s="1"/>
      <c r="R222" s="1"/>
      <c r="S222" s="1"/>
      <c r="T222" s="1"/>
      <c r="U222" s="1"/>
    </row>
    <row r="223" spans="1:21" x14ac:dyDescent="0.3">
      <c r="A223" s="53"/>
      <c r="B223" s="46"/>
      <c r="C223" s="47"/>
      <c r="D223" s="20" t="s">
        <v>2</v>
      </c>
      <c r="E223" s="16">
        <v>125</v>
      </c>
      <c r="F223" s="1"/>
      <c r="G223" s="1"/>
      <c r="H223" s="1"/>
      <c r="I223" s="1"/>
      <c r="J223" s="1"/>
      <c r="K223" s="1"/>
      <c r="L223" s="1"/>
      <c r="M223" s="1">
        <f t="shared" si="6"/>
        <v>1.3720000000000001</v>
      </c>
      <c r="N223" s="1">
        <f t="shared" si="7"/>
        <v>0</v>
      </c>
      <c r="O223" s="1"/>
      <c r="P223" s="1"/>
      <c r="Q223" s="1"/>
      <c r="R223" s="1"/>
      <c r="S223" s="1"/>
      <c r="T223" s="1"/>
      <c r="U223" s="1"/>
    </row>
    <row r="224" spans="1:21" ht="15" thickBot="1" x14ac:dyDescent="0.35">
      <c r="A224" s="53"/>
      <c r="B224" s="46"/>
      <c r="C224" s="47"/>
      <c r="D224" s="21" t="s">
        <v>3</v>
      </c>
      <c r="E224" s="18">
        <v>141</v>
      </c>
      <c r="F224" s="1"/>
      <c r="G224" s="1"/>
      <c r="H224" s="1"/>
      <c r="I224" s="1"/>
      <c r="J224" s="1"/>
      <c r="K224" s="1"/>
      <c r="L224" s="1"/>
      <c r="M224" s="1">
        <f t="shared" si="6"/>
        <v>1.2163120567375887</v>
      </c>
      <c r="N224" s="1">
        <f t="shared" si="7"/>
        <v>0</v>
      </c>
      <c r="O224" s="1"/>
      <c r="P224" s="1"/>
      <c r="Q224" s="1"/>
      <c r="R224" s="1"/>
      <c r="S224" s="1"/>
      <c r="T224" s="1"/>
      <c r="U224" s="1"/>
    </row>
    <row r="225" spans="1:21" x14ac:dyDescent="0.3">
      <c r="A225" s="53"/>
      <c r="B225" s="46" t="s">
        <v>3</v>
      </c>
      <c r="C225" s="47">
        <v>177</v>
      </c>
      <c r="D225" s="19" t="s">
        <v>1</v>
      </c>
      <c r="E225" s="14">
        <v>141</v>
      </c>
      <c r="F225" s="1"/>
      <c r="G225" s="1"/>
      <c r="H225" s="1"/>
      <c r="I225" s="1"/>
      <c r="J225" s="1"/>
      <c r="K225" s="1"/>
      <c r="L225" s="1"/>
      <c r="M225" s="1">
        <f t="shared" si="6"/>
        <v>1.2163120567375887</v>
      </c>
      <c r="N225" s="1">
        <f t="shared" si="7"/>
        <v>0</v>
      </c>
      <c r="O225" s="1"/>
      <c r="P225" s="1"/>
      <c r="Q225" s="1"/>
      <c r="R225" s="1"/>
      <c r="S225" s="1"/>
      <c r="T225" s="1"/>
      <c r="U225" s="1"/>
    </row>
    <row r="226" spans="1:21" x14ac:dyDescent="0.3">
      <c r="A226" s="53"/>
      <c r="B226" s="46"/>
      <c r="C226" s="47"/>
      <c r="D226" s="20" t="s">
        <v>2</v>
      </c>
      <c r="E226" s="16">
        <v>160</v>
      </c>
      <c r="F226" s="1"/>
      <c r="G226" s="1"/>
      <c r="H226" s="1"/>
      <c r="I226" s="1"/>
      <c r="J226" s="1"/>
      <c r="K226" s="1"/>
      <c r="L226" s="1"/>
      <c r="M226" s="1">
        <f t="shared" si="6"/>
        <v>1.0718749999999999</v>
      </c>
      <c r="N226" s="1">
        <f t="shared" si="7"/>
        <v>0</v>
      </c>
      <c r="O226" s="1"/>
      <c r="P226" s="1"/>
      <c r="Q226" s="1"/>
      <c r="R226" s="1"/>
      <c r="S226" s="1"/>
      <c r="T226" s="1"/>
      <c r="U226" s="1"/>
    </row>
    <row r="227" spans="1:21" ht="15" thickBot="1" x14ac:dyDescent="0.35">
      <c r="A227" s="53"/>
      <c r="B227" s="48"/>
      <c r="C227" s="49"/>
      <c r="D227" s="21" t="s">
        <v>3</v>
      </c>
      <c r="E227" s="18">
        <v>178</v>
      </c>
      <c r="F227" s="1"/>
      <c r="G227" s="1"/>
      <c r="H227" s="1"/>
      <c r="I227" s="1"/>
      <c r="J227" s="1"/>
      <c r="K227" s="1"/>
      <c r="L227" s="1"/>
      <c r="M227" s="1">
        <f t="shared" si="6"/>
        <v>0.9634831460674157</v>
      </c>
      <c r="N227" s="1">
        <f t="shared" si="7"/>
        <v>0</v>
      </c>
      <c r="O227" s="1"/>
      <c r="P227" s="1"/>
      <c r="Q227" s="1"/>
      <c r="R227" s="1"/>
      <c r="S227" s="1"/>
      <c r="T227" s="1"/>
      <c r="U227" s="1"/>
    </row>
    <row r="228" spans="1:21" x14ac:dyDescent="0.3">
      <c r="A228" s="53"/>
      <c r="B228" s="50" t="s">
        <v>1</v>
      </c>
      <c r="C228" s="51">
        <v>177</v>
      </c>
      <c r="D228" s="19" t="s">
        <v>1</v>
      </c>
      <c r="E228" s="14">
        <v>178</v>
      </c>
      <c r="F228" s="1"/>
      <c r="G228" s="1"/>
      <c r="H228" s="1"/>
      <c r="I228" s="1"/>
      <c r="J228" s="1"/>
      <c r="K228" s="1"/>
      <c r="L228" s="1"/>
      <c r="M228" s="1">
        <f t="shared" si="6"/>
        <v>0.9634831460674157</v>
      </c>
      <c r="N228" s="1">
        <f t="shared" si="7"/>
        <v>0</v>
      </c>
      <c r="O228" s="1"/>
      <c r="P228" s="1"/>
      <c r="Q228" s="1"/>
      <c r="R228" s="1"/>
      <c r="S228" s="1"/>
      <c r="T228" s="1"/>
      <c r="U228" s="1"/>
    </row>
    <row r="229" spans="1:21" x14ac:dyDescent="0.3">
      <c r="A229" s="53"/>
      <c r="B229" s="46"/>
      <c r="C229" s="47"/>
      <c r="D229" s="20" t="s">
        <v>2</v>
      </c>
      <c r="E229" s="16">
        <v>200</v>
      </c>
      <c r="F229" s="1"/>
      <c r="G229" s="1"/>
      <c r="H229" s="1"/>
      <c r="I229" s="1"/>
      <c r="J229" s="1"/>
      <c r="K229" s="1"/>
      <c r="L229" s="1"/>
      <c r="M229" s="1">
        <f t="shared" si="6"/>
        <v>0.85750000000000004</v>
      </c>
      <c r="N229" s="1">
        <f t="shared" si="7"/>
        <v>0</v>
      </c>
      <c r="O229" s="1"/>
      <c r="P229" s="1"/>
      <c r="Q229" s="1"/>
      <c r="R229" s="1"/>
      <c r="S229" s="1"/>
      <c r="T229" s="1"/>
      <c r="U229" s="1"/>
    </row>
    <row r="230" spans="1:21" ht="15" thickBot="1" x14ac:dyDescent="0.35">
      <c r="A230" s="53"/>
      <c r="B230" s="46"/>
      <c r="C230" s="47"/>
      <c r="D230" s="21" t="s">
        <v>3</v>
      </c>
      <c r="E230" s="18">
        <v>224</v>
      </c>
      <c r="F230" s="1"/>
      <c r="G230" s="1"/>
      <c r="H230" s="1"/>
      <c r="I230" s="1"/>
      <c r="J230" s="1"/>
      <c r="K230" s="1"/>
      <c r="L230" s="1"/>
      <c r="M230" s="1">
        <f t="shared" si="6"/>
        <v>0.765625</v>
      </c>
      <c r="N230" s="1">
        <f t="shared" si="7"/>
        <v>0</v>
      </c>
      <c r="O230" s="1"/>
      <c r="P230" s="1"/>
      <c r="Q230" s="1"/>
      <c r="R230" s="1"/>
      <c r="S230" s="1"/>
      <c r="T230" s="1"/>
      <c r="U230" s="1"/>
    </row>
    <row r="231" spans="1:21" x14ac:dyDescent="0.3">
      <c r="A231" s="53"/>
      <c r="B231" s="46" t="s">
        <v>2</v>
      </c>
      <c r="C231" s="47">
        <v>250</v>
      </c>
      <c r="D231" s="19" t="s">
        <v>1</v>
      </c>
      <c r="E231" s="14">
        <v>224</v>
      </c>
      <c r="F231" s="1"/>
      <c r="G231" s="1"/>
      <c r="H231" s="1"/>
      <c r="I231" s="1"/>
      <c r="J231" s="1"/>
      <c r="K231" s="1"/>
      <c r="L231" s="1"/>
      <c r="M231" s="1">
        <f t="shared" si="6"/>
        <v>0.765625</v>
      </c>
      <c r="N231" s="1">
        <f t="shared" si="7"/>
        <v>0</v>
      </c>
      <c r="O231" s="1"/>
      <c r="P231" s="1"/>
      <c r="Q231" s="1"/>
      <c r="R231" s="1"/>
      <c r="S231" s="1"/>
      <c r="T231" s="1"/>
      <c r="U231" s="1"/>
    </row>
    <row r="232" spans="1:21" x14ac:dyDescent="0.3">
      <c r="A232" s="53"/>
      <c r="B232" s="46"/>
      <c r="C232" s="47"/>
      <c r="D232" s="20" t="s">
        <v>2</v>
      </c>
      <c r="E232" s="16">
        <v>250</v>
      </c>
      <c r="F232" s="1"/>
      <c r="G232" s="1"/>
      <c r="H232" s="1"/>
      <c r="I232" s="1"/>
      <c r="J232" s="1"/>
      <c r="K232" s="1"/>
      <c r="L232" s="1"/>
      <c r="M232" s="1">
        <f t="shared" si="6"/>
        <v>0.68600000000000005</v>
      </c>
      <c r="N232" s="1">
        <f t="shared" si="7"/>
        <v>0</v>
      </c>
      <c r="O232" s="1"/>
      <c r="P232" s="1"/>
      <c r="Q232" s="1"/>
      <c r="R232" s="1"/>
      <c r="S232" s="1"/>
      <c r="T232" s="1"/>
      <c r="U232" s="1"/>
    </row>
    <row r="233" spans="1:21" ht="15" thickBot="1" x14ac:dyDescent="0.35">
      <c r="A233" s="53"/>
      <c r="B233" s="46"/>
      <c r="C233" s="47"/>
      <c r="D233" s="21" t="s">
        <v>3</v>
      </c>
      <c r="E233" s="18">
        <v>282</v>
      </c>
      <c r="F233" s="1"/>
      <c r="G233" s="1"/>
      <c r="H233" s="1"/>
      <c r="I233" s="1"/>
      <c r="J233" s="1"/>
      <c r="K233" s="1"/>
      <c r="L233" s="1"/>
      <c r="M233" s="1">
        <f t="shared" si="6"/>
        <v>0.60815602836879434</v>
      </c>
      <c r="N233" s="1">
        <f t="shared" si="7"/>
        <v>0</v>
      </c>
      <c r="O233" s="1"/>
      <c r="P233" s="1"/>
      <c r="Q233" s="1"/>
      <c r="R233" s="1"/>
      <c r="S233" s="1"/>
      <c r="T233" s="1"/>
      <c r="U233" s="1"/>
    </row>
    <row r="234" spans="1:21" x14ac:dyDescent="0.3">
      <c r="A234" s="53"/>
      <c r="B234" s="46" t="s">
        <v>3</v>
      </c>
      <c r="C234" s="47">
        <v>355</v>
      </c>
      <c r="D234" s="19" t="s">
        <v>1</v>
      </c>
      <c r="E234" s="14">
        <v>282</v>
      </c>
      <c r="F234" s="1"/>
      <c r="G234" s="1"/>
      <c r="H234" s="1"/>
      <c r="I234" s="1"/>
      <c r="J234" s="1"/>
      <c r="K234" s="1"/>
      <c r="L234" s="1"/>
      <c r="M234" s="1">
        <f t="shared" si="6"/>
        <v>0.60815602836879434</v>
      </c>
      <c r="N234" s="1">
        <f t="shared" si="7"/>
        <v>0</v>
      </c>
      <c r="O234" s="1"/>
      <c r="P234" s="1"/>
      <c r="Q234" s="1"/>
      <c r="R234" s="1"/>
      <c r="S234" s="1"/>
      <c r="T234" s="1"/>
      <c r="U234" s="1"/>
    </row>
    <row r="235" spans="1:21" x14ac:dyDescent="0.3">
      <c r="A235" s="53"/>
      <c r="B235" s="46"/>
      <c r="C235" s="47"/>
      <c r="D235" s="20" t="s">
        <v>2</v>
      </c>
      <c r="E235" s="16">
        <v>315</v>
      </c>
      <c r="F235" s="1"/>
      <c r="G235" s="1"/>
      <c r="H235" s="1"/>
      <c r="I235" s="1"/>
      <c r="J235" s="1"/>
      <c r="K235" s="1"/>
      <c r="L235" s="1"/>
      <c r="M235" s="1">
        <f t="shared" si="6"/>
        <v>0.5444444444444444</v>
      </c>
      <c r="N235" s="1">
        <f t="shared" si="7"/>
        <v>0</v>
      </c>
      <c r="O235" s="1"/>
      <c r="P235" s="1"/>
      <c r="Q235" s="1"/>
      <c r="R235" s="1"/>
      <c r="S235" s="1"/>
      <c r="T235" s="1"/>
      <c r="U235" s="1"/>
    </row>
    <row r="236" spans="1:21" ht="15" thickBot="1" x14ac:dyDescent="0.35">
      <c r="A236" s="53"/>
      <c r="B236" s="48"/>
      <c r="C236" s="49"/>
      <c r="D236" s="21" t="s">
        <v>3</v>
      </c>
      <c r="E236" s="18">
        <v>355</v>
      </c>
      <c r="F236" s="1"/>
      <c r="G236" s="1"/>
      <c r="H236" s="1"/>
      <c r="I236" s="1"/>
      <c r="J236" s="1"/>
      <c r="K236" s="1"/>
      <c r="L236" s="1"/>
      <c r="M236" s="1">
        <f t="shared" si="6"/>
        <v>0.4830985915492958</v>
      </c>
      <c r="N236" s="1">
        <f t="shared" si="7"/>
        <v>0</v>
      </c>
      <c r="O236" s="1"/>
      <c r="P236" s="1"/>
      <c r="Q236" s="1"/>
      <c r="R236" s="1"/>
      <c r="S236" s="1"/>
      <c r="T236" s="1"/>
      <c r="U236" s="1"/>
    </row>
    <row r="237" spans="1:21" x14ac:dyDescent="0.3">
      <c r="A237" s="53"/>
      <c r="B237" s="50" t="s">
        <v>1</v>
      </c>
      <c r="C237" s="51">
        <v>355</v>
      </c>
      <c r="D237" s="19" t="s">
        <v>1</v>
      </c>
      <c r="E237" s="14">
        <v>355</v>
      </c>
      <c r="F237" s="1"/>
      <c r="G237" s="1"/>
      <c r="H237" s="1"/>
      <c r="I237" s="1"/>
      <c r="J237" s="1"/>
      <c r="K237" s="1"/>
      <c r="L237" s="1"/>
      <c r="M237" s="1">
        <f t="shared" si="6"/>
        <v>0.4830985915492958</v>
      </c>
      <c r="N237" s="1">
        <f t="shared" si="7"/>
        <v>0</v>
      </c>
      <c r="O237" s="1"/>
      <c r="P237" s="1"/>
      <c r="Q237" s="1"/>
      <c r="R237" s="1"/>
      <c r="S237" s="1"/>
      <c r="T237" s="1"/>
      <c r="U237" s="1"/>
    </row>
    <row r="238" spans="1:21" x14ac:dyDescent="0.3">
      <c r="A238" s="53"/>
      <c r="B238" s="46"/>
      <c r="C238" s="47"/>
      <c r="D238" s="20" t="s">
        <v>2</v>
      </c>
      <c r="E238" s="16">
        <v>400</v>
      </c>
      <c r="F238" s="1"/>
      <c r="G238" s="1"/>
      <c r="H238" s="1"/>
      <c r="I238" s="1"/>
      <c r="J238" s="1"/>
      <c r="K238" s="1"/>
      <c r="L238" s="1"/>
      <c r="M238" s="1">
        <f t="shared" si="6"/>
        <v>0.42875000000000002</v>
      </c>
      <c r="N238" s="1">
        <f t="shared" si="7"/>
        <v>0</v>
      </c>
      <c r="O238" s="1"/>
      <c r="P238" s="1"/>
      <c r="Q238" s="1"/>
      <c r="R238" s="1"/>
      <c r="S238" s="1"/>
      <c r="T238" s="1"/>
      <c r="U238" s="1"/>
    </row>
    <row r="239" spans="1:21" ht="15" thickBot="1" x14ac:dyDescent="0.35">
      <c r="A239" s="53"/>
      <c r="B239" s="46"/>
      <c r="C239" s="47"/>
      <c r="D239" s="21" t="s">
        <v>3</v>
      </c>
      <c r="E239" s="18">
        <v>447</v>
      </c>
      <c r="F239" s="1"/>
      <c r="G239" s="1"/>
      <c r="H239" s="1"/>
      <c r="I239" s="1"/>
      <c r="J239" s="1"/>
      <c r="K239" s="1"/>
      <c r="L239" s="1"/>
      <c r="M239" s="1">
        <f t="shared" si="6"/>
        <v>0.38366890380313201</v>
      </c>
      <c r="N239" s="1">
        <f t="shared" si="7"/>
        <v>0</v>
      </c>
      <c r="O239" s="1"/>
      <c r="P239" s="1"/>
      <c r="Q239" s="1"/>
      <c r="R239" s="1"/>
      <c r="S239" s="1"/>
      <c r="T239" s="1"/>
      <c r="U239" s="1"/>
    </row>
    <row r="240" spans="1:21" x14ac:dyDescent="0.3">
      <c r="A240" s="53"/>
      <c r="B240" s="46" t="s">
        <v>2</v>
      </c>
      <c r="C240" s="47">
        <v>500</v>
      </c>
      <c r="D240" s="19" t="s">
        <v>1</v>
      </c>
      <c r="E240" s="14">
        <v>447</v>
      </c>
      <c r="F240" s="1"/>
      <c r="G240" s="1"/>
      <c r="H240" s="1"/>
      <c r="I240" s="1"/>
      <c r="J240" s="1"/>
      <c r="K240" s="1"/>
      <c r="L240" s="1"/>
      <c r="M240" s="1">
        <f t="shared" si="6"/>
        <v>0.38366890380313201</v>
      </c>
      <c r="N240" s="1">
        <f t="shared" si="7"/>
        <v>0</v>
      </c>
      <c r="O240" s="1"/>
      <c r="P240" s="1"/>
      <c r="Q240" s="1"/>
      <c r="R240" s="1"/>
      <c r="S240" s="1"/>
      <c r="T240" s="1"/>
      <c r="U240" s="1"/>
    </row>
    <row r="241" spans="1:21" x14ac:dyDescent="0.3">
      <c r="A241" s="53"/>
      <c r="B241" s="46"/>
      <c r="C241" s="47"/>
      <c r="D241" s="20" t="s">
        <v>2</v>
      </c>
      <c r="E241" s="16">
        <v>500</v>
      </c>
      <c r="F241" s="1"/>
      <c r="G241" s="1"/>
      <c r="H241" s="1"/>
      <c r="I241" s="1"/>
      <c r="J241" s="1"/>
      <c r="K241" s="1"/>
      <c r="L241" s="1"/>
      <c r="M241" s="1">
        <f t="shared" si="6"/>
        <v>0.34300000000000003</v>
      </c>
      <c r="N241" s="1">
        <f t="shared" si="7"/>
        <v>0</v>
      </c>
      <c r="O241" s="1"/>
      <c r="P241" s="1"/>
      <c r="Q241" s="1"/>
      <c r="R241" s="1"/>
      <c r="S241" s="1"/>
      <c r="T241" s="1"/>
      <c r="U241" s="1"/>
    </row>
    <row r="242" spans="1:21" ht="15" thickBot="1" x14ac:dyDescent="0.35">
      <c r="A242" s="53"/>
      <c r="B242" s="46"/>
      <c r="C242" s="47"/>
      <c r="D242" s="21" t="s">
        <v>3</v>
      </c>
      <c r="E242" s="18">
        <v>562</v>
      </c>
      <c r="F242" s="1"/>
      <c r="G242" s="1"/>
      <c r="H242" s="1"/>
      <c r="I242" s="1"/>
      <c r="J242" s="1"/>
      <c r="K242" s="1"/>
      <c r="L242" s="1"/>
      <c r="M242" s="1">
        <f t="shared" si="6"/>
        <v>0.30516014234875444</v>
      </c>
      <c r="N242" s="1">
        <f t="shared" si="7"/>
        <v>0</v>
      </c>
      <c r="O242" s="1"/>
      <c r="P242" s="1"/>
      <c r="Q242" s="1"/>
      <c r="R242" s="1"/>
      <c r="S242" s="1"/>
      <c r="T242" s="1"/>
      <c r="U242" s="1"/>
    </row>
    <row r="243" spans="1:21" x14ac:dyDescent="0.3">
      <c r="A243" s="53"/>
      <c r="B243" s="46" t="s">
        <v>3</v>
      </c>
      <c r="C243" s="47">
        <v>710</v>
      </c>
      <c r="D243" s="19" t="s">
        <v>1</v>
      </c>
      <c r="E243" s="14">
        <v>562</v>
      </c>
      <c r="F243" s="1"/>
      <c r="G243" s="1"/>
      <c r="H243" s="1"/>
      <c r="I243" s="1"/>
      <c r="J243" s="1"/>
      <c r="K243" s="1"/>
      <c r="L243" s="1"/>
      <c r="M243" s="1">
        <f t="shared" si="6"/>
        <v>0.30516014234875444</v>
      </c>
      <c r="N243" s="1">
        <f t="shared" si="7"/>
        <v>0</v>
      </c>
      <c r="O243" s="1"/>
      <c r="P243" s="1"/>
      <c r="Q243" s="1"/>
      <c r="R243" s="1"/>
      <c r="S243" s="1"/>
      <c r="T243" s="1"/>
      <c r="U243" s="1"/>
    </row>
    <row r="244" spans="1:21" x14ac:dyDescent="0.3">
      <c r="A244" s="53"/>
      <c r="B244" s="46"/>
      <c r="C244" s="47"/>
      <c r="D244" s="20" t="s">
        <v>2</v>
      </c>
      <c r="E244" s="16">
        <v>630</v>
      </c>
      <c r="F244" s="1"/>
      <c r="G244" s="1"/>
      <c r="H244" s="1"/>
      <c r="I244" s="1"/>
      <c r="J244" s="1"/>
      <c r="K244" s="1"/>
      <c r="L244" s="1"/>
      <c r="M244" s="1">
        <f t="shared" si="6"/>
        <v>0.2722222222222222</v>
      </c>
      <c r="N244" s="1">
        <f t="shared" si="7"/>
        <v>0</v>
      </c>
      <c r="O244" s="1"/>
      <c r="P244" s="1"/>
      <c r="Q244" s="1"/>
      <c r="R244" s="1"/>
      <c r="S244" s="1"/>
      <c r="T244" s="1"/>
      <c r="U244" s="1"/>
    </row>
    <row r="245" spans="1:21" ht="15" thickBot="1" x14ac:dyDescent="0.35">
      <c r="A245" s="53"/>
      <c r="B245" s="48"/>
      <c r="C245" s="49"/>
      <c r="D245" s="21" t="s">
        <v>3</v>
      </c>
      <c r="E245" s="18">
        <v>708</v>
      </c>
      <c r="F245" s="1"/>
      <c r="G245" s="1"/>
      <c r="H245" s="1"/>
      <c r="I245" s="1"/>
      <c r="J245" s="1"/>
      <c r="K245" s="1"/>
      <c r="L245" s="1"/>
      <c r="M245" s="1">
        <f t="shared" si="6"/>
        <v>0.2422316384180791</v>
      </c>
      <c r="N245" s="1">
        <f t="shared" si="7"/>
        <v>0</v>
      </c>
      <c r="O245" s="1"/>
      <c r="P245" s="1"/>
      <c r="Q245" s="1"/>
      <c r="R245" s="1"/>
      <c r="S245" s="1"/>
      <c r="T245" s="1"/>
      <c r="U245" s="1"/>
    </row>
    <row r="246" spans="1:21" x14ac:dyDescent="0.3">
      <c r="A246" s="53"/>
      <c r="B246" s="50" t="s">
        <v>1</v>
      </c>
      <c r="C246" s="51">
        <v>710</v>
      </c>
      <c r="D246" s="19" t="s">
        <v>1</v>
      </c>
      <c r="E246" s="14">
        <v>708</v>
      </c>
      <c r="F246" s="1"/>
      <c r="G246" s="1"/>
      <c r="H246" s="1"/>
      <c r="I246" s="1"/>
      <c r="J246" s="1"/>
      <c r="K246" s="1"/>
      <c r="L246" s="1"/>
      <c r="M246" s="1">
        <f t="shared" si="6"/>
        <v>0.2422316384180791</v>
      </c>
      <c r="N246" s="1">
        <f t="shared" si="7"/>
        <v>0</v>
      </c>
      <c r="O246" s="1"/>
      <c r="P246" s="1"/>
      <c r="Q246" s="1"/>
      <c r="R246" s="1"/>
      <c r="S246" s="1"/>
      <c r="T246" s="1"/>
      <c r="U246" s="1"/>
    </row>
    <row r="247" spans="1:21" x14ac:dyDescent="0.3">
      <c r="A247" s="53"/>
      <c r="B247" s="46"/>
      <c r="C247" s="47"/>
      <c r="D247" s="20" t="s">
        <v>2</v>
      </c>
      <c r="E247" s="16">
        <v>800</v>
      </c>
      <c r="F247" s="1"/>
      <c r="G247" s="1"/>
      <c r="H247" s="1"/>
      <c r="I247" s="1"/>
      <c r="J247" s="1"/>
      <c r="K247" s="1"/>
      <c r="L247" s="1"/>
      <c r="M247" s="1">
        <f t="shared" si="6"/>
        <v>0.21437500000000001</v>
      </c>
      <c r="N247" s="1">
        <f t="shared" si="7"/>
        <v>0</v>
      </c>
      <c r="O247" s="1"/>
      <c r="P247" s="1"/>
      <c r="Q247" s="1"/>
      <c r="R247" s="1"/>
      <c r="S247" s="1"/>
      <c r="T247" s="1"/>
      <c r="U247" s="1"/>
    </row>
    <row r="248" spans="1:21" ht="15" thickBot="1" x14ac:dyDescent="0.35">
      <c r="A248" s="53"/>
      <c r="B248" s="46"/>
      <c r="C248" s="47"/>
      <c r="D248" s="21" t="s">
        <v>3</v>
      </c>
      <c r="E248" s="18">
        <v>891</v>
      </c>
      <c r="F248" s="1"/>
      <c r="G248" s="1"/>
      <c r="H248" s="1"/>
      <c r="I248" s="1"/>
      <c r="J248" s="1"/>
      <c r="K248" s="1"/>
      <c r="L248" s="1"/>
      <c r="M248" s="1">
        <f t="shared" si="6"/>
        <v>0.19248035914702583</v>
      </c>
      <c r="N248" s="1">
        <f t="shared" si="7"/>
        <v>0</v>
      </c>
      <c r="O248" s="1"/>
      <c r="P248" s="1"/>
      <c r="Q248" s="1"/>
      <c r="R248" s="1"/>
      <c r="S248" s="1"/>
      <c r="T248" s="1"/>
      <c r="U248" s="1"/>
    </row>
    <row r="249" spans="1:21" x14ac:dyDescent="0.3">
      <c r="A249" s="53"/>
      <c r="B249" s="46" t="s">
        <v>2</v>
      </c>
      <c r="C249" s="47">
        <v>1000</v>
      </c>
      <c r="D249" s="19" t="s">
        <v>1</v>
      </c>
      <c r="E249" s="14">
        <v>891</v>
      </c>
      <c r="F249" s="1"/>
      <c r="G249" s="1"/>
      <c r="H249" s="1"/>
      <c r="I249" s="1"/>
      <c r="J249" s="1"/>
      <c r="K249" s="1"/>
      <c r="L249" s="1"/>
      <c r="M249" s="1">
        <f t="shared" si="6"/>
        <v>0.19248035914702583</v>
      </c>
      <c r="N249" s="1">
        <f t="shared" si="7"/>
        <v>0</v>
      </c>
      <c r="O249" s="1"/>
      <c r="P249" s="1"/>
      <c r="Q249" s="1"/>
      <c r="R249" s="1"/>
      <c r="S249" s="1"/>
      <c r="T249" s="1"/>
      <c r="U249" s="1"/>
    </row>
    <row r="250" spans="1:21" x14ac:dyDescent="0.3">
      <c r="A250" s="53"/>
      <c r="B250" s="46"/>
      <c r="C250" s="47"/>
      <c r="D250" s="20" t="s">
        <v>2</v>
      </c>
      <c r="E250" s="16">
        <v>1000</v>
      </c>
      <c r="F250" s="1"/>
      <c r="G250" s="1"/>
      <c r="H250" s="1"/>
      <c r="I250" s="1"/>
      <c r="J250" s="1"/>
      <c r="K250" s="1"/>
      <c r="L250" s="1"/>
      <c r="M250" s="1">
        <f t="shared" si="6"/>
        <v>0.17150000000000001</v>
      </c>
      <c r="N250" s="1">
        <f t="shared" si="7"/>
        <v>0</v>
      </c>
      <c r="O250" s="1"/>
      <c r="P250" s="1"/>
      <c r="Q250" s="1"/>
      <c r="R250" s="1"/>
      <c r="S250" s="1"/>
      <c r="T250" s="1"/>
      <c r="U250" s="1"/>
    </row>
    <row r="251" spans="1:21" ht="15" thickBot="1" x14ac:dyDescent="0.35">
      <c r="A251" s="53"/>
      <c r="B251" s="46"/>
      <c r="C251" s="47"/>
      <c r="D251" s="21" t="s">
        <v>3</v>
      </c>
      <c r="E251" s="18">
        <v>1122</v>
      </c>
      <c r="F251" s="1"/>
      <c r="G251" s="1"/>
      <c r="H251" s="1"/>
      <c r="I251" s="1"/>
      <c r="J251" s="1"/>
      <c r="K251" s="1"/>
      <c r="L251" s="1"/>
      <c r="M251" s="1">
        <f t="shared" si="6"/>
        <v>0.15285204991087345</v>
      </c>
      <c r="N251" s="1">
        <f t="shared" si="7"/>
        <v>0</v>
      </c>
      <c r="O251" s="1"/>
      <c r="P251" s="1"/>
      <c r="Q251" s="1"/>
      <c r="R251" s="1"/>
      <c r="S251" s="1"/>
      <c r="T251" s="1"/>
      <c r="U251" s="1"/>
    </row>
    <row r="252" spans="1:21" x14ac:dyDescent="0.3">
      <c r="A252" s="53"/>
      <c r="B252" s="46" t="s">
        <v>3</v>
      </c>
      <c r="C252" s="47">
        <v>1420</v>
      </c>
      <c r="D252" s="13" t="s">
        <v>1</v>
      </c>
      <c r="E252" s="14">
        <v>1122</v>
      </c>
      <c r="F252" s="1"/>
      <c r="G252" s="1"/>
      <c r="H252" s="1"/>
      <c r="I252" s="1"/>
      <c r="J252" s="1"/>
      <c r="K252" s="1"/>
      <c r="L252" s="1"/>
      <c r="M252" s="1">
        <f t="shared" si="6"/>
        <v>0.15285204991087345</v>
      </c>
      <c r="N252" s="1">
        <f t="shared" si="7"/>
        <v>0</v>
      </c>
      <c r="O252" s="1"/>
      <c r="P252" s="1"/>
      <c r="Q252" s="1"/>
      <c r="R252" s="1"/>
      <c r="S252" s="1"/>
      <c r="T252" s="1"/>
      <c r="U252" s="1"/>
    </row>
    <row r="253" spans="1:21" x14ac:dyDescent="0.3">
      <c r="A253" s="53"/>
      <c r="B253" s="46"/>
      <c r="C253" s="47"/>
      <c r="D253" s="15" t="s">
        <v>2</v>
      </c>
      <c r="E253" s="16">
        <v>1250</v>
      </c>
      <c r="F253" s="1"/>
      <c r="G253" s="1"/>
      <c r="H253" s="1"/>
      <c r="I253" s="1"/>
      <c r="J253" s="1"/>
      <c r="K253" s="1"/>
      <c r="L253" s="1"/>
      <c r="M253" s="1">
        <f t="shared" si="6"/>
        <v>0.13719999999999999</v>
      </c>
      <c r="N253" s="1">
        <f t="shared" si="7"/>
        <v>0</v>
      </c>
      <c r="O253" s="1"/>
      <c r="P253" s="1"/>
      <c r="Q253" s="1"/>
      <c r="R253" s="1"/>
      <c r="S253" s="1"/>
      <c r="T253" s="1"/>
      <c r="U253" s="1"/>
    </row>
    <row r="254" spans="1:21" ht="15" thickBot="1" x14ac:dyDescent="0.35">
      <c r="A254" s="54"/>
      <c r="B254" s="48"/>
      <c r="C254" s="49"/>
      <c r="D254" s="17" t="s">
        <v>3</v>
      </c>
      <c r="E254" s="18">
        <v>1413</v>
      </c>
      <c r="F254" s="1"/>
      <c r="G254" s="1"/>
      <c r="H254" s="1"/>
      <c r="I254" s="1"/>
      <c r="J254" s="1"/>
      <c r="K254" s="1"/>
      <c r="L254" s="1"/>
      <c r="M254" s="1">
        <f t="shared" si="6"/>
        <v>0.1213729653220099</v>
      </c>
      <c r="N254" s="1">
        <f t="shared" si="7"/>
        <v>0</v>
      </c>
      <c r="O254" s="1"/>
      <c r="P254" s="1"/>
      <c r="Q254" s="1"/>
      <c r="R254" s="1"/>
      <c r="S254" s="1"/>
      <c r="T254" s="1"/>
      <c r="U254" s="1"/>
    </row>
    <row r="255" spans="1:21" ht="14.4" customHeight="1" x14ac:dyDescent="0.3">
      <c r="A255" s="52" t="s">
        <v>29</v>
      </c>
      <c r="B255" s="50" t="s">
        <v>1</v>
      </c>
      <c r="C255" s="51">
        <v>11</v>
      </c>
      <c r="D255" s="13" t="s">
        <v>1</v>
      </c>
      <c r="E255" s="14">
        <v>11.2</v>
      </c>
      <c r="F255" s="12"/>
      <c r="G255" s="3"/>
      <c r="H255" s="3"/>
      <c r="I255" s="3"/>
      <c r="J255" s="3"/>
      <c r="K255" s="3"/>
      <c r="L255" s="3"/>
      <c r="M255" s="3">
        <f>(343/E255)/2</f>
        <v>15.312500000000002</v>
      </c>
      <c r="N255" s="3">
        <f>K255-G255</f>
        <v>0</v>
      </c>
      <c r="O255" s="3"/>
      <c r="P255" s="3"/>
      <c r="Q255" s="3"/>
      <c r="R255" s="3"/>
      <c r="S255" s="3"/>
      <c r="T255" s="3"/>
      <c r="U255" s="1"/>
    </row>
    <row r="256" spans="1:21" x14ac:dyDescent="0.3">
      <c r="A256" s="53"/>
      <c r="B256" s="46"/>
      <c r="C256" s="47"/>
      <c r="D256" s="15" t="s">
        <v>2</v>
      </c>
      <c r="E256" s="16">
        <v>12.5</v>
      </c>
      <c r="F256" s="2"/>
      <c r="G256" s="1"/>
      <c r="H256" s="1"/>
      <c r="I256" s="1"/>
      <c r="J256" s="1"/>
      <c r="K256" s="1"/>
      <c r="L256" s="1"/>
      <c r="M256" s="1">
        <f t="shared" ref="M256:M317" si="8">(343/E256)/2</f>
        <v>13.72</v>
      </c>
      <c r="N256" s="1">
        <f t="shared" ref="N256:N317" si="9">K256-G256</f>
        <v>0</v>
      </c>
      <c r="O256" s="1"/>
      <c r="P256" s="1"/>
      <c r="Q256" s="1"/>
      <c r="R256" s="1"/>
      <c r="S256" s="1"/>
      <c r="T256" s="1"/>
      <c r="U256" s="1"/>
    </row>
    <row r="257" spans="1:21" ht="15" thickBot="1" x14ac:dyDescent="0.35">
      <c r="A257" s="53"/>
      <c r="B257" s="46"/>
      <c r="C257" s="47"/>
      <c r="D257" s="17" t="s">
        <v>3</v>
      </c>
      <c r="E257" s="18">
        <v>14.1</v>
      </c>
      <c r="F257" s="2"/>
      <c r="G257" s="1"/>
      <c r="H257" s="1"/>
      <c r="I257" s="1"/>
      <c r="J257" s="1"/>
      <c r="K257" s="1"/>
      <c r="L257" s="1"/>
      <c r="M257" s="1">
        <f t="shared" si="8"/>
        <v>12.163120567375886</v>
      </c>
      <c r="N257" s="1">
        <f t="shared" si="9"/>
        <v>0</v>
      </c>
      <c r="O257" s="1"/>
      <c r="P257" s="1"/>
      <c r="Q257" s="1"/>
      <c r="R257" s="1"/>
      <c r="S257" s="1"/>
      <c r="T257" s="1"/>
      <c r="U257" s="1"/>
    </row>
    <row r="258" spans="1:21" x14ac:dyDescent="0.3">
      <c r="A258" s="53"/>
      <c r="B258" s="46" t="s">
        <v>2</v>
      </c>
      <c r="C258" s="47">
        <v>16</v>
      </c>
      <c r="D258" s="13" t="s">
        <v>1</v>
      </c>
      <c r="E258" s="14">
        <v>14.1</v>
      </c>
      <c r="F258" s="1"/>
      <c r="G258" s="1"/>
      <c r="H258" s="1"/>
      <c r="I258" s="1"/>
      <c r="J258" s="1"/>
      <c r="K258" s="1"/>
      <c r="L258" s="1"/>
      <c r="M258" s="1">
        <f t="shared" si="8"/>
        <v>12.163120567375886</v>
      </c>
      <c r="N258" s="1">
        <f t="shared" si="9"/>
        <v>0</v>
      </c>
      <c r="O258" s="1"/>
      <c r="P258" s="1"/>
      <c r="Q258" s="1"/>
      <c r="R258" s="1"/>
      <c r="S258" s="1"/>
      <c r="T258" s="1"/>
      <c r="U258" s="1"/>
    </row>
    <row r="259" spans="1:21" x14ac:dyDescent="0.3">
      <c r="A259" s="53"/>
      <c r="B259" s="46"/>
      <c r="C259" s="47"/>
      <c r="D259" s="15" t="s">
        <v>2</v>
      </c>
      <c r="E259" s="16">
        <v>16</v>
      </c>
      <c r="F259" s="1"/>
      <c r="G259" s="1"/>
      <c r="H259" s="1"/>
      <c r="I259" s="1"/>
      <c r="J259" s="1"/>
      <c r="K259" s="1"/>
      <c r="L259" s="1"/>
      <c r="M259" s="1">
        <f t="shared" si="8"/>
        <v>10.71875</v>
      </c>
      <c r="N259" s="1">
        <f t="shared" si="9"/>
        <v>0</v>
      </c>
      <c r="O259" s="1"/>
      <c r="P259" s="1"/>
      <c r="Q259" s="1"/>
      <c r="R259" s="1"/>
      <c r="S259" s="1"/>
      <c r="T259" s="1"/>
      <c r="U259" s="1"/>
    </row>
    <row r="260" spans="1:21" ht="15" thickBot="1" x14ac:dyDescent="0.35">
      <c r="A260" s="53"/>
      <c r="B260" s="46"/>
      <c r="C260" s="47"/>
      <c r="D260" s="17" t="s">
        <v>3</v>
      </c>
      <c r="E260" s="18">
        <v>17.8</v>
      </c>
      <c r="F260" s="1"/>
      <c r="G260" s="1"/>
      <c r="H260" s="1"/>
      <c r="I260" s="1"/>
      <c r="J260" s="1"/>
      <c r="K260" s="1"/>
      <c r="L260" s="1"/>
      <c r="M260" s="1">
        <f t="shared" si="8"/>
        <v>9.6348314606741567</v>
      </c>
      <c r="N260" s="1">
        <f t="shared" si="9"/>
        <v>0</v>
      </c>
      <c r="O260" s="1"/>
      <c r="P260" s="1"/>
      <c r="Q260" s="1"/>
      <c r="R260" s="1"/>
      <c r="S260" s="1"/>
      <c r="T260" s="1"/>
      <c r="U260" s="1"/>
    </row>
    <row r="261" spans="1:21" x14ac:dyDescent="0.3">
      <c r="A261" s="53"/>
      <c r="B261" s="46" t="s">
        <v>3</v>
      </c>
      <c r="C261" s="47">
        <v>22</v>
      </c>
      <c r="D261" s="13" t="s">
        <v>1</v>
      </c>
      <c r="E261" s="14">
        <v>17.8</v>
      </c>
      <c r="F261" s="1"/>
      <c r="G261" s="1"/>
      <c r="H261" s="1"/>
      <c r="I261" s="1"/>
      <c r="J261" s="1"/>
      <c r="K261" s="1"/>
      <c r="L261" s="1"/>
      <c r="M261" s="1">
        <f t="shared" si="8"/>
        <v>9.6348314606741567</v>
      </c>
      <c r="N261" s="1">
        <f t="shared" si="9"/>
        <v>0</v>
      </c>
      <c r="O261" s="1"/>
      <c r="P261" s="1"/>
      <c r="Q261" s="1"/>
      <c r="R261" s="1"/>
      <c r="S261" s="1"/>
      <c r="T261" s="1"/>
      <c r="U261" s="1"/>
    </row>
    <row r="262" spans="1:21" x14ac:dyDescent="0.3">
      <c r="A262" s="53"/>
      <c r="B262" s="46"/>
      <c r="C262" s="47"/>
      <c r="D262" s="15" t="s">
        <v>2</v>
      </c>
      <c r="E262" s="16">
        <v>20</v>
      </c>
      <c r="F262" s="1"/>
      <c r="G262" s="1"/>
      <c r="H262" s="1"/>
      <c r="I262" s="1"/>
      <c r="J262" s="1"/>
      <c r="K262" s="1"/>
      <c r="L262" s="1"/>
      <c r="M262" s="1">
        <f t="shared" si="8"/>
        <v>8.5749999999999993</v>
      </c>
      <c r="N262" s="1">
        <f t="shared" si="9"/>
        <v>0</v>
      </c>
      <c r="O262" s="1"/>
      <c r="P262" s="1"/>
      <c r="Q262" s="1"/>
      <c r="R262" s="1"/>
      <c r="S262" s="1"/>
      <c r="T262" s="1"/>
      <c r="U262" s="1"/>
    </row>
    <row r="263" spans="1:21" ht="15" thickBot="1" x14ac:dyDescent="0.35">
      <c r="A263" s="53"/>
      <c r="B263" s="48"/>
      <c r="C263" s="49"/>
      <c r="D263" s="17" t="s">
        <v>3</v>
      </c>
      <c r="E263" s="18">
        <v>22.4</v>
      </c>
      <c r="F263" s="1"/>
      <c r="G263" s="1"/>
      <c r="H263" s="1"/>
      <c r="I263" s="1"/>
      <c r="J263" s="1"/>
      <c r="K263" s="1"/>
      <c r="L263" s="1"/>
      <c r="M263" s="1">
        <f t="shared" si="8"/>
        <v>7.6562500000000009</v>
      </c>
      <c r="N263" s="1">
        <f t="shared" si="9"/>
        <v>0</v>
      </c>
      <c r="O263" s="1"/>
      <c r="P263" s="1"/>
      <c r="Q263" s="1"/>
      <c r="R263" s="1"/>
      <c r="S263" s="1"/>
      <c r="T263" s="1"/>
      <c r="U263" s="1"/>
    </row>
    <row r="264" spans="1:21" x14ac:dyDescent="0.3">
      <c r="A264" s="53"/>
      <c r="B264" s="50" t="s">
        <v>1</v>
      </c>
      <c r="C264" s="51">
        <v>22</v>
      </c>
      <c r="D264" s="19" t="s">
        <v>1</v>
      </c>
      <c r="E264" s="14">
        <v>22.4</v>
      </c>
      <c r="F264" s="1"/>
      <c r="G264" s="1"/>
      <c r="H264" s="1"/>
      <c r="I264" s="1"/>
      <c r="J264" s="1"/>
      <c r="K264" s="1"/>
      <c r="L264" s="1"/>
      <c r="M264" s="1">
        <f t="shared" si="8"/>
        <v>7.6562500000000009</v>
      </c>
      <c r="N264" s="1">
        <f t="shared" si="9"/>
        <v>0</v>
      </c>
      <c r="O264" s="1"/>
      <c r="P264" s="1"/>
      <c r="Q264" s="1"/>
      <c r="R264" s="1"/>
      <c r="S264" s="1"/>
      <c r="T264" s="1"/>
      <c r="U264" s="1"/>
    </row>
    <row r="265" spans="1:21" x14ac:dyDescent="0.3">
      <c r="A265" s="53"/>
      <c r="B265" s="46"/>
      <c r="C265" s="47"/>
      <c r="D265" s="20" t="s">
        <v>2</v>
      </c>
      <c r="E265" s="16">
        <v>25</v>
      </c>
      <c r="F265" s="1"/>
      <c r="G265" s="1"/>
      <c r="H265" s="1"/>
      <c r="I265" s="1"/>
      <c r="J265" s="1"/>
      <c r="K265" s="1"/>
      <c r="L265" s="1"/>
      <c r="M265" s="1">
        <f t="shared" si="8"/>
        <v>6.86</v>
      </c>
      <c r="N265" s="1">
        <f t="shared" si="9"/>
        <v>0</v>
      </c>
      <c r="O265" s="1"/>
      <c r="P265" s="1"/>
      <c r="Q265" s="1"/>
      <c r="R265" s="1"/>
      <c r="S265" s="1"/>
      <c r="T265" s="1"/>
      <c r="U265" s="1"/>
    </row>
    <row r="266" spans="1:21" ht="15" thickBot="1" x14ac:dyDescent="0.35">
      <c r="A266" s="53"/>
      <c r="B266" s="46"/>
      <c r="C266" s="47"/>
      <c r="D266" s="21" t="s">
        <v>3</v>
      </c>
      <c r="E266" s="18">
        <v>28.2</v>
      </c>
      <c r="F266" s="1"/>
      <c r="G266" s="1"/>
      <c r="H266" s="1"/>
      <c r="I266" s="1"/>
      <c r="J266" s="1"/>
      <c r="K266" s="1"/>
      <c r="L266" s="1"/>
      <c r="M266" s="1">
        <f t="shared" si="8"/>
        <v>6.081560283687943</v>
      </c>
      <c r="N266" s="1">
        <f t="shared" si="9"/>
        <v>0</v>
      </c>
      <c r="O266" s="1"/>
      <c r="P266" s="1"/>
      <c r="Q266" s="1"/>
      <c r="R266" s="1"/>
      <c r="S266" s="1"/>
      <c r="T266" s="1"/>
      <c r="U266" s="1"/>
    </row>
    <row r="267" spans="1:21" x14ac:dyDescent="0.3">
      <c r="A267" s="53"/>
      <c r="B267" s="46" t="s">
        <v>2</v>
      </c>
      <c r="C267" s="47">
        <v>31.5</v>
      </c>
      <c r="D267" s="19" t="s">
        <v>1</v>
      </c>
      <c r="E267" s="14">
        <v>28.2</v>
      </c>
      <c r="F267" s="1"/>
      <c r="G267" s="1"/>
      <c r="H267" s="1"/>
      <c r="I267" s="1"/>
      <c r="J267" s="1"/>
      <c r="K267" s="1"/>
      <c r="L267" s="1"/>
      <c r="M267" s="1">
        <f t="shared" si="8"/>
        <v>6.081560283687943</v>
      </c>
      <c r="N267" s="1">
        <f t="shared" si="9"/>
        <v>0</v>
      </c>
      <c r="O267" s="1"/>
      <c r="P267" s="1"/>
      <c r="Q267" s="1"/>
      <c r="R267" s="1"/>
      <c r="S267" s="1"/>
      <c r="T267" s="1"/>
      <c r="U267" s="1"/>
    </row>
    <row r="268" spans="1:21" x14ac:dyDescent="0.3">
      <c r="A268" s="53"/>
      <c r="B268" s="46"/>
      <c r="C268" s="47"/>
      <c r="D268" s="20" t="s">
        <v>2</v>
      </c>
      <c r="E268" s="16">
        <v>31.5</v>
      </c>
      <c r="F268" s="1"/>
      <c r="G268" s="1"/>
      <c r="H268" s="1"/>
      <c r="I268" s="1"/>
      <c r="J268" s="1"/>
      <c r="K268" s="1"/>
      <c r="L268" s="1"/>
      <c r="M268" s="1">
        <f t="shared" si="8"/>
        <v>5.4444444444444446</v>
      </c>
      <c r="N268" s="1">
        <f t="shared" si="9"/>
        <v>0</v>
      </c>
      <c r="O268" s="1"/>
      <c r="P268" s="1"/>
      <c r="Q268" s="1"/>
      <c r="R268" s="1"/>
      <c r="S268" s="1"/>
      <c r="T268" s="1"/>
      <c r="U268" s="1"/>
    </row>
    <row r="269" spans="1:21" ht="15" thickBot="1" x14ac:dyDescent="0.35">
      <c r="A269" s="53"/>
      <c r="B269" s="46"/>
      <c r="C269" s="47"/>
      <c r="D269" s="21" t="s">
        <v>3</v>
      </c>
      <c r="E269" s="18">
        <v>35.5</v>
      </c>
      <c r="F269" s="1"/>
      <c r="G269" s="1"/>
      <c r="H269" s="1"/>
      <c r="I269" s="1"/>
      <c r="J269" s="1"/>
      <c r="K269" s="1"/>
      <c r="L269" s="1"/>
      <c r="M269" s="1">
        <f t="shared" si="8"/>
        <v>4.830985915492958</v>
      </c>
      <c r="N269" s="1">
        <f t="shared" si="9"/>
        <v>0</v>
      </c>
      <c r="O269" s="1"/>
      <c r="P269" s="1"/>
      <c r="Q269" s="1"/>
      <c r="R269" s="1"/>
      <c r="S269" s="1"/>
      <c r="T269" s="1"/>
      <c r="U269" s="1"/>
    </row>
    <row r="270" spans="1:21" x14ac:dyDescent="0.3">
      <c r="A270" s="53"/>
      <c r="B270" s="46" t="s">
        <v>3</v>
      </c>
      <c r="C270" s="47">
        <v>44</v>
      </c>
      <c r="D270" s="19" t="s">
        <v>1</v>
      </c>
      <c r="E270" s="14">
        <v>35.5</v>
      </c>
      <c r="F270" s="1"/>
      <c r="G270" s="1"/>
      <c r="H270" s="1"/>
      <c r="I270" s="1"/>
      <c r="J270" s="1"/>
      <c r="K270" s="1"/>
      <c r="L270" s="1"/>
      <c r="M270" s="1">
        <f t="shared" si="8"/>
        <v>4.830985915492958</v>
      </c>
      <c r="N270" s="1">
        <f t="shared" si="9"/>
        <v>0</v>
      </c>
      <c r="O270" s="1"/>
      <c r="P270" s="1"/>
      <c r="Q270" s="1"/>
      <c r="R270" s="1"/>
      <c r="S270" s="1"/>
      <c r="T270" s="1"/>
      <c r="U270" s="1"/>
    </row>
    <row r="271" spans="1:21" x14ac:dyDescent="0.3">
      <c r="A271" s="53"/>
      <c r="B271" s="46"/>
      <c r="C271" s="47"/>
      <c r="D271" s="20" t="s">
        <v>2</v>
      </c>
      <c r="E271" s="16">
        <v>40</v>
      </c>
      <c r="F271" s="1"/>
      <c r="G271" s="1"/>
      <c r="H271" s="1"/>
      <c r="I271" s="1"/>
      <c r="J271" s="1"/>
      <c r="K271" s="1"/>
      <c r="L271" s="1"/>
      <c r="M271" s="1">
        <f t="shared" si="8"/>
        <v>4.2874999999999996</v>
      </c>
      <c r="N271" s="1">
        <f t="shared" si="9"/>
        <v>0</v>
      </c>
      <c r="O271" s="1"/>
      <c r="P271" s="1"/>
      <c r="Q271" s="1"/>
      <c r="R271" s="1"/>
      <c r="S271" s="1"/>
      <c r="T271" s="1"/>
      <c r="U271" s="1"/>
    </row>
    <row r="272" spans="1:21" ht="15" thickBot="1" x14ac:dyDescent="0.35">
      <c r="A272" s="53"/>
      <c r="B272" s="48"/>
      <c r="C272" s="49"/>
      <c r="D272" s="21" t="s">
        <v>3</v>
      </c>
      <c r="E272" s="18">
        <v>44.7</v>
      </c>
      <c r="F272" s="1"/>
      <c r="G272" s="1"/>
      <c r="H272" s="1"/>
      <c r="I272" s="1"/>
      <c r="J272" s="1"/>
      <c r="K272" s="1"/>
      <c r="L272" s="1"/>
      <c r="M272" s="1">
        <f t="shared" si="8"/>
        <v>3.8366890380313197</v>
      </c>
      <c r="N272" s="1">
        <f t="shared" si="9"/>
        <v>0</v>
      </c>
      <c r="O272" s="1"/>
      <c r="P272" s="1"/>
      <c r="Q272" s="1"/>
      <c r="R272" s="1"/>
      <c r="S272" s="1"/>
      <c r="T272" s="1"/>
      <c r="U272" s="1"/>
    </row>
    <row r="273" spans="1:21" x14ac:dyDescent="0.3">
      <c r="A273" s="53"/>
      <c r="B273" s="50" t="s">
        <v>1</v>
      </c>
      <c r="C273" s="51">
        <v>44</v>
      </c>
      <c r="D273" s="19" t="s">
        <v>1</v>
      </c>
      <c r="E273" s="14">
        <v>44.7</v>
      </c>
      <c r="F273" s="1"/>
      <c r="G273" s="1"/>
      <c r="H273" s="1"/>
      <c r="I273" s="1"/>
      <c r="J273" s="1"/>
      <c r="K273" s="1"/>
      <c r="L273" s="1"/>
      <c r="M273" s="1">
        <f t="shared" si="8"/>
        <v>3.8366890380313197</v>
      </c>
      <c r="N273" s="1">
        <f t="shared" si="9"/>
        <v>0</v>
      </c>
      <c r="O273" s="1"/>
      <c r="P273" s="1"/>
      <c r="Q273" s="1"/>
      <c r="R273" s="1"/>
      <c r="S273" s="1"/>
      <c r="T273" s="1"/>
      <c r="U273" s="1"/>
    </row>
    <row r="274" spans="1:21" x14ac:dyDescent="0.3">
      <c r="A274" s="53"/>
      <c r="B274" s="46"/>
      <c r="C274" s="47"/>
      <c r="D274" s="20" t="s">
        <v>2</v>
      </c>
      <c r="E274" s="16">
        <v>50</v>
      </c>
      <c r="F274" s="1"/>
      <c r="G274" s="1"/>
      <c r="H274" s="1"/>
      <c r="I274" s="1"/>
      <c r="J274" s="1"/>
      <c r="K274" s="1"/>
      <c r="L274" s="1"/>
      <c r="M274" s="1">
        <f t="shared" si="8"/>
        <v>3.43</v>
      </c>
      <c r="N274" s="1">
        <f t="shared" si="9"/>
        <v>0</v>
      </c>
      <c r="O274" s="1"/>
      <c r="P274" s="1"/>
      <c r="Q274" s="1"/>
      <c r="R274" s="1"/>
      <c r="S274" s="1"/>
      <c r="T274" s="1"/>
      <c r="U274" s="1"/>
    </row>
    <row r="275" spans="1:21" ht="15" thickBot="1" x14ac:dyDescent="0.35">
      <c r="A275" s="53"/>
      <c r="B275" s="46"/>
      <c r="C275" s="47"/>
      <c r="D275" s="21" t="s">
        <v>3</v>
      </c>
      <c r="E275" s="18">
        <v>56.2</v>
      </c>
      <c r="F275" s="1"/>
      <c r="G275" s="1"/>
      <c r="H275" s="1"/>
      <c r="I275" s="1"/>
      <c r="J275" s="1"/>
      <c r="K275" s="1"/>
      <c r="L275" s="1"/>
      <c r="M275" s="1">
        <f t="shared" si="8"/>
        <v>3.0516014234875444</v>
      </c>
      <c r="N275" s="1">
        <f t="shared" si="9"/>
        <v>0</v>
      </c>
      <c r="O275" s="1"/>
      <c r="P275" s="1"/>
      <c r="Q275" s="1"/>
      <c r="R275" s="1"/>
      <c r="S275" s="1"/>
      <c r="T275" s="1"/>
      <c r="U275" s="1"/>
    </row>
    <row r="276" spans="1:21" x14ac:dyDescent="0.3">
      <c r="A276" s="53"/>
      <c r="B276" s="46" t="s">
        <v>2</v>
      </c>
      <c r="C276" s="47">
        <v>63</v>
      </c>
      <c r="D276" s="19" t="s">
        <v>1</v>
      </c>
      <c r="E276" s="14">
        <v>56.2</v>
      </c>
      <c r="F276" s="1"/>
      <c r="G276" s="1"/>
      <c r="H276" s="1"/>
      <c r="I276" s="1"/>
      <c r="J276" s="1"/>
      <c r="K276" s="1"/>
      <c r="L276" s="1"/>
      <c r="M276" s="1">
        <f t="shared" si="8"/>
        <v>3.0516014234875444</v>
      </c>
      <c r="N276" s="1">
        <f t="shared" si="9"/>
        <v>0</v>
      </c>
      <c r="O276" s="1"/>
      <c r="P276" s="1"/>
      <c r="Q276" s="1"/>
      <c r="R276" s="1"/>
      <c r="S276" s="1"/>
      <c r="T276" s="1"/>
      <c r="U276" s="1"/>
    </row>
    <row r="277" spans="1:21" x14ac:dyDescent="0.3">
      <c r="A277" s="53"/>
      <c r="B277" s="46"/>
      <c r="C277" s="47"/>
      <c r="D277" s="20" t="s">
        <v>2</v>
      </c>
      <c r="E277" s="16">
        <v>63</v>
      </c>
      <c r="F277" s="1"/>
      <c r="G277" s="1"/>
      <c r="H277" s="1"/>
      <c r="I277" s="1"/>
      <c r="J277" s="1"/>
      <c r="K277" s="1"/>
      <c r="L277" s="1"/>
      <c r="M277" s="1">
        <f t="shared" si="8"/>
        <v>2.7222222222222223</v>
      </c>
      <c r="N277" s="1">
        <f t="shared" si="9"/>
        <v>0</v>
      </c>
      <c r="O277" s="1"/>
      <c r="P277" s="1"/>
      <c r="Q277" s="1"/>
      <c r="R277" s="1"/>
      <c r="S277" s="1"/>
      <c r="T277" s="1"/>
      <c r="U277" s="1"/>
    </row>
    <row r="278" spans="1:21" ht="15" thickBot="1" x14ac:dyDescent="0.35">
      <c r="A278" s="53"/>
      <c r="B278" s="46"/>
      <c r="C278" s="47"/>
      <c r="D278" s="21" t="s">
        <v>3</v>
      </c>
      <c r="E278" s="18">
        <v>70.8</v>
      </c>
      <c r="F278" s="1"/>
      <c r="G278" s="1"/>
      <c r="H278" s="1"/>
      <c r="I278" s="1"/>
      <c r="J278" s="1"/>
      <c r="K278" s="1"/>
      <c r="L278" s="1"/>
      <c r="M278" s="1">
        <f t="shared" si="8"/>
        <v>2.4223163841807911</v>
      </c>
      <c r="N278" s="1">
        <f t="shared" si="9"/>
        <v>0</v>
      </c>
      <c r="O278" s="1"/>
      <c r="P278" s="1"/>
      <c r="Q278" s="1"/>
      <c r="R278" s="1"/>
      <c r="S278" s="1"/>
      <c r="T278" s="1"/>
      <c r="U278" s="1"/>
    </row>
    <row r="279" spans="1:21" x14ac:dyDescent="0.3">
      <c r="A279" s="53"/>
      <c r="B279" s="46" t="s">
        <v>3</v>
      </c>
      <c r="C279" s="47">
        <v>88</v>
      </c>
      <c r="D279" s="19" t="s">
        <v>1</v>
      </c>
      <c r="E279" s="14">
        <v>70.8</v>
      </c>
      <c r="F279" s="1"/>
      <c r="G279" s="1"/>
      <c r="H279" s="1"/>
      <c r="I279" s="1"/>
      <c r="J279" s="1"/>
      <c r="K279" s="1"/>
      <c r="L279" s="1"/>
      <c r="M279" s="1">
        <f t="shared" si="8"/>
        <v>2.4223163841807911</v>
      </c>
      <c r="N279" s="1">
        <f t="shared" si="9"/>
        <v>0</v>
      </c>
      <c r="O279" s="1"/>
      <c r="P279" s="1"/>
      <c r="Q279" s="1"/>
      <c r="R279" s="1"/>
      <c r="S279" s="1"/>
      <c r="T279" s="1"/>
      <c r="U279" s="1"/>
    </row>
    <row r="280" spans="1:21" x14ac:dyDescent="0.3">
      <c r="A280" s="53"/>
      <c r="B280" s="46"/>
      <c r="C280" s="47"/>
      <c r="D280" s="20" t="s">
        <v>2</v>
      </c>
      <c r="E280" s="16">
        <v>80</v>
      </c>
      <c r="F280" s="1"/>
      <c r="G280" s="1"/>
      <c r="H280" s="1"/>
      <c r="I280" s="1"/>
      <c r="J280" s="1"/>
      <c r="K280" s="1"/>
      <c r="L280" s="1"/>
      <c r="M280" s="1">
        <f t="shared" si="8"/>
        <v>2.1437499999999998</v>
      </c>
      <c r="N280" s="1">
        <f t="shared" si="9"/>
        <v>0</v>
      </c>
      <c r="O280" s="1"/>
      <c r="P280" s="1"/>
      <c r="Q280" s="1"/>
      <c r="R280" s="1"/>
      <c r="S280" s="1"/>
      <c r="T280" s="1"/>
      <c r="U280" s="1"/>
    </row>
    <row r="281" spans="1:21" ht="15" thickBot="1" x14ac:dyDescent="0.35">
      <c r="A281" s="53"/>
      <c r="B281" s="48"/>
      <c r="C281" s="49"/>
      <c r="D281" s="21" t="s">
        <v>3</v>
      </c>
      <c r="E281" s="18">
        <v>89.1</v>
      </c>
      <c r="F281" s="1"/>
      <c r="G281" s="1"/>
      <c r="H281" s="1"/>
      <c r="I281" s="1"/>
      <c r="J281" s="1"/>
      <c r="K281" s="1"/>
      <c r="L281" s="1"/>
      <c r="M281" s="1">
        <f t="shared" si="8"/>
        <v>1.9248035914702584</v>
      </c>
      <c r="N281" s="1">
        <f t="shared" si="9"/>
        <v>0</v>
      </c>
      <c r="O281" s="1"/>
      <c r="P281" s="1"/>
      <c r="Q281" s="1"/>
      <c r="R281" s="1"/>
      <c r="S281" s="1"/>
      <c r="T281" s="1"/>
      <c r="U281" s="1"/>
    </row>
    <row r="282" spans="1:21" x14ac:dyDescent="0.3">
      <c r="A282" s="53"/>
      <c r="B282" s="50" t="s">
        <v>1</v>
      </c>
      <c r="C282" s="51">
        <v>88</v>
      </c>
      <c r="D282" s="19" t="s">
        <v>1</v>
      </c>
      <c r="E282" s="14">
        <v>89.1</v>
      </c>
      <c r="F282" s="1"/>
      <c r="G282" s="1"/>
      <c r="H282" s="1"/>
      <c r="I282" s="1"/>
      <c r="J282" s="1"/>
      <c r="K282" s="1"/>
      <c r="L282" s="1"/>
      <c r="M282" s="1">
        <f t="shared" si="8"/>
        <v>1.9248035914702584</v>
      </c>
      <c r="N282" s="1">
        <f t="shared" si="9"/>
        <v>0</v>
      </c>
      <c r="O282" s="1"/>
      <c r="P282" s="1"/>
      <c r="Q282" s="1"/>
      <c r="R282" s="1"/>
      <c r="S282" s="1"/>
      <c r="T282" s="1"/>
      <c r="U282" s="1"/>
    </row>
    <row r="283" spans="1:21" x14ac:dyDescent="0.3">
      <c r="A283" s="53"/>
      <c r="B283" s="46"/>
      <c r="C283" s="47"/>
      <c r="D283" s="20" t="s">
        <v>2</v>
      </c>
      <c r="E283" s="16">
        <v>100</v>
      </c>
      <c r="F283" s="1"/>
      <c r="G283" s="1"/>
      <c r="H283" s="1"/>
      <c r="I283" s="1"/>
      <c r="J283" s="1"/>
      <c r="K283" s="1"/>
      <c r="L283" s="1"/>
      <c r="M283" s="1">
        <f t="shared" si="8"/>
        <v>1.7150000000000001</v>
      </c>
      <c r="N283" s="1">
        <f t="shared" si="9"/>
        <v>0</v>
      </c>
      <c r="O283" s="1"/>
      <c r="P283" s="1"/>
      <c r="Q283" s="1"/>
      <c r="R283" s="1"/>
      <c r="S283" s="1"/>
      <c r="T283" s="1"/>
      <c r="U283" s="1"/>
    </row>
    <row r="284" spans="1:21" ht="15" thickBot="1" x14ac:dyDescent="0.35">
      <c r="A284" s="53"/>
      <c r="B284" s="46"/>
      <c r="C284" s="47"/>
      <c r="D284" s="21" t="s">
        <v>3</v>
      </c>
      <c r="E284" s="18">
        <v>112</v>
      </c>
      <c r="F284" s="1"/>
      <c r="G284" s="1"/>
      <c r="H284" s="1"/>
      <c r="I284" s="1"/>
      <c r="J284" s="1"/>
      <c r="K284" s="1"/>
      <c r="L284" s="1"/>
      <c r="M284" s="1">
        <f t="shared" si="8"/>
        <v>1.53125</v>
      </c>
      <c r="N284" s="1">
        <f t="shared" si="9"/>
        <v>0</v>
      </c>
      <c r="O284" s="1"/>
      <c r="P284" s="1"/>
      <c r="Q284" s="1"/>
      <c r="R284" s="1"/>
      <c r="S284" s="1"/>
      <c r="T284" s="1"/>
      <c r="U284" s="1"/>
    </row>
    <row r="285" spans="1:21" x14ac:dyDescent="0.3">
      <c r="A285" s="53"/>
      <c r="B285" s="46" t="s">
        <v>2</v>
      </c>
      <c r="C285" s="47">
        <v>125</v>
      </c>
      <c r="D285" s="19" t="s">
        <v>1</v>
      </c>
      <c r="E285" s="14">
        <v>112</v>
      </c>
      <c r="F285" s="1"/>
      <c r="G285" s="1"/>
      <c r="H285" s="1"/>
      <c r="I285" s="1"/>
      <c r="J285" s="1"/>
      <c r="K285" s="1"/>
      <c r="L285" s="1"/>
      <c r="M285" s="1">
        <f t="shared" si="8"/>
        <v>1.53125</v>
      </c>
      <c r="N285" s="1">
        <f t="shared" si="9"/>
        <v>0</v>
      </c>
      <c r="O285" s="1"/>
      <c r="P285" s="1"/>
      <c r="Q285" s="1"/>
      <c r="R285" s="1"/>
      <c r="S285" s="1"/>
      <c r="T285" s="1"/>
      <c r="U285" s="1"/>
    </row>
    <row r="286" spans="1:21" x14ac:dyDescent="0.3">
      <c r="A286" s="53"/>
      <c r="B286" s="46"/>
      <c r="C286" s="47"/>
      <c r="D286" s="20" t="s">
        <v>2</v>
      </c>
      <c r="E286" s="16">
        <v>125</v>
      </c>
      <c r="F286" s="1"/>
      <c r="G286" s="1"/>
      <c r="H286" s="1"/>
      <c r="I286" s="1"/>
      <c r="J286" s="1"/>
      <c r="K286" s="1"/>
      <c r="L286" s="1"/>
      <c r="M286" s="1">
        <f t="shared" si="8"/>
        <v>1.3720000000000001</v>
      </c>
      <c r="N286" s="1">
        <f t="shared" si="9"/>
        <v>0</v>
      </c>
      <c r="O286" s="1"/>
      <c r="P286" s="1"/>
      <c r="Q286" s="1"/>
      <c r="R286" s="1"/>
      <c r="S286" s="1"/>
      <c r="T286" s="1"/>
      <c r="U286" s="1"/>
    </row>
    <row r="287" spans="1:21" ht="15" thickBot="1" x14ac:dyDescent="0.35">
      <c r="A287" s="53"/>
      <c r="B287" s="46"/>
      <c r="C287" s="47"/>
      <c r="D287" s="21" t="s">
        <v>3</v>
      </c>
      <c r="E287" s="18">
        <v>141</v>
      </c>
      <c r="F287" s="1"/>
      <c r="G287" s="1"/>
      <c r="H287" s="1"/>
      <c r="I287" s="1"/>
      <c r="J287" s="1"/>
      <c r="K287" s="1"/>
      <c r="L287" s="1"/>
      <c r="M287" s="1">
        <f t="shared" si="8"/>
        <v>1.2163120567375887</v>
      </c>
      <c r="N287" s="1">
        <f t="shared" si="9"/>
        <v>0</v>
      </c>
      <c r="O287" s="1"/>
      <c r="P287" s="1"/>
      <c r="Q287" s="1"/>
      <c r="R287" s="1"/>
      <c r="S287" s="1"/>
      <c r="T287" s="1"/>
      <c r="U287" s="1"/>
    </row>
    <row r="288" spans="1:21" x14ac:dyDescent="0.3">
      <c r="A288" s="53"/>
      <c r="B288" s="46" t="s">
        <v>3</v>
      </c>
      <c r="C288" s="47">
        <v>177</v>
      </c>
      <c r="D288" s="19" t="s">
        <v>1</v>
      </c>
      <c r="E288" s="14">
        <v>141</v>
      </c>
      <c r="F288" s="1"/>
      <c r="G288" s="1"/>
      <c r="H288" s="1"/>
      <c r="I288" s="1"/>
      <c r="J288" s="1"/>
      <c r="K288" s="1"/>
      <c r="L288" s="1"/>
      <c r="M288" s="1">
        <f t="shared" si="8"/>
        <v>1.2163120567375887</v>
      </c>
      <c r="N288" s="1">
        <f t="shared" si="9"/>
        <v>0</v>
      </c>
      <c r="O288" s="1"/>
      <c r="P288" s="1"/>
      <c r="Q288" s="1"/>
      <c r="R288" s="1"/>
      <c r="S288" s="1"/>
      <c r="T288" s="1"/>
      <c r="U288" s="1"/>
    </row>
    <row r="289" spans="1:21" x14ac:dyDescent="0.3">
      <c r="A289" s="53"/>
      <c r="B289" s="46"/>
      <c r="C289" s="47"/>
      <c r="D289" s="20" t="s">
        <v>2</v>
      </c>
      <c r="E289" s="16">
        <v>160</v>
      </c>
      <c r="F289" s="1"/>
      <c r="G289" s="1"/>
      <c r="H289" s="1"/>
      <c r="I289" s="1"/>
      <c r="J289" s="1"/>
      <c r="K289" s="1"/>
      <c r="L289" s="1"/>
      <c r="M289" s="1">
        <f t="shared" si="8"/>
        <v>1.0718749999999999</v>
      </c>
      <c r="N289" s="1">
        <f t="shared" si="9"/>
        <v>0</v>
      </c>
      <c r="O289" s="1"/>
      <c r="P289" s="1"/>
      <c r="Q289" s="1"/>
      <c r="R289" s="1"/>
      <c r="S289" s="1"/>
      <c r="T289" s="1"/>
      <c r="U289" s="1"/>
    </row>
    <row r="290" spans="1:21" ht="15" thickBot="1" x14ac:dyDescent="0.35">
      <c r="A290" s="53"/>
      <c r="B290" s="48"/>
      <c r="C290" s="49"/>
      <c r="D290" s="21" t="s">
        <v>3</v>
      </c>
      <c r="E290" s="18">
        <v>178</v>
      </c>
      <c r="F290" s="1"/>
      <c r="G290" s="1"/>
      <c r="H290" s="1"/>
      <c r="I290" s="1"/>
      <c r="J290" s="1"/>
      <c r="K290" s="1"/>
      <c r="L290" s="1"/>
      <c r="M290" s="1">
        <f t="shared" si="8"/>
        <v>0.9634831460674157</v>
      </c>
      <c r="N290" s="1">
        <f t="shared" si="9"/>
        <v>0</v>
      </c>
      <c r="O290" s="1"/>
      <c r="P290" s="1"/>
      <c r="Q290" s="1"/>
      <c r="R290" s="1"/>
      <c r="S290" s="1"/>
      <c r="T290" s="1"/>
      <c r="U290" s="1"/>
    </row>
    <row r="291" spans="1:21" x14ac:dyDescent="0.3">
      <c r="A291" s="53"/>
      <c r="B291" s="50" t="s">
        <v>1</v>
      </c>
      <c r="C291" s="51">
        <v>177</v>
      </c>
      <c r="D291" s="19" t="s">
        <v>1</v>
      </c>
      <c r="E291" s="14">
        <v>178</v>
      </c>
      <c r="F291" s="1"/>
      <c r="G291" s="1"/>
      <c r="H291" s="1"/>
      <c r="I291" s="1"/>
      <c r="J291" s="1"/>
      <c r="K291" s="1"/>
      <c r="L291" s="1"/>
      <c r="M291" s="1">
        <f t="shared" si="8"/>
        <v>0.9634831460674157</v>
      </c>
      <c r="N291" s="1">
        <f t="shared" si="9"/>
        <v>0</v>
      </c>
      <c r="O291" s="1"/>
      <c r="P291" s="1"/>
      <c r="Q291" s="1"/>
      <c r="R291" s="1"/>
      <c r="S291" s="1"/>
      <c r="T291" s="1"/>
      <c r="U291" s="1"/>
    </row>
    <row r="292" spans="1:21" x14ac:dyDescent="0.3">
      <c r="A292" s="53"/>
      <c r="B292" s="46"/>
      <c r="C292" s="47"/>
      <c r="D292" s="20" t="s">
        <v>2</v>
      </c>
      <c r="E292" s="16">
        <v>200</v>
      </c>
      <c r="F292" s="1"/>
      <c r="G292" s="1"/>
      <c r="H292" s="1"/>
      <c r="I292" s="1"/>
      <c r="J292" s="1"/>
      <c r="K292" s="1"/>
      <c r="L292" s="1"/>
      <c r="M292" s="1">
        <f t="shared" si="8"/>
        <v>0.85750000000000004</v>
      </c>
      <c r="N292" s="1">
        <f t="shared" si="9"/>
        <v>0</v>
      </c>
      <c r="O292" s="1"/>
      <c r="P292" s="1"/>
      <c r="Q292" s="1"/>
      <c r="R292" s="1"/>
      <c r="S292" s="1"/>
      <c r="T292" s="1"/>
      <c r="U292" s="1"/>
    </row>
    <row r="293" spans="1:21" ht="15" thickBot="1" x14ac:dyDescent="0.35">
      <c r="A293" s="53"/>
      <c r="B293" s="46"/>
      <c r="C293" s="47"/>
      <c r="D293" s="21" t="s">
        <v>3</v>
      </c>
      <c r="E293" s="18">
        <v>224</v>
      </c>
      <c r="F293" s="1"/>
      <c r="G293" s="1"/>
      <c r="H293" s="1"/>
      <c r="I293" s="1"/>
      <c r="J293" s="1"/>
      <c r="K293" s="1"/>
      <c r="L293" s="1"/>
      <c r="M293" s="1">
        <f t="shared" si="8"/>
        <v>0.765625</v>
      </c>
      <c r="N293" s="1">
        <f t="shared" si="9"/>
        <v>0</v>
      </c>
      <c r="O293" s="1"/>
      <c r="P293" s="1"/>
      <c r="Q293" s="1"/>
      <c r="R293" s="1"/>
      <c r="S293" s="1"/>
      <c r="T293" s="1"/>
      <c r="U293" s="1"/>
    </row>
    <row r="294" spans="1:21" x14ac:dyDescent="0.3">
      <c r="A294" s="53"/>
      <c r="B294" s="46" t="s">
        <v>2</v>
      </c>
      <c r="C294" s="47">
        <v>250</v>
      </c>
      <c r="D294" s="19" t="s">
        <v>1</v>
      </c>
      <c r="E294" s="14">
        <v>224</v>
      </c>
      <c r="F294" s="1"/>
      <c r="G294" s="1"/>
      <c r="H294" s="1"/>
      <c r="I294" s="1"/>
      <c r="J294" s="1"/>
      <c r="K294" s="1"/>
      <c r="L294" s="1"/>
      <c r="M294" s="1">
        <f t="shared" si="8"/>
        <v>0.765625</v>
      </c>
      <c r="N294" s="1">
        <f t="shared" si="9"/>
        <v>0</v>
      </c>
      <c r="O294" s="1"/>
      <c r="P294" s="1"/>
      <c r="Q294" s="1"/>
      <c r="R294" s="1"/>
      <c r="S294" s="1"/>
      <c r="T294" s="1"/>
      <c r="U294" s="1"/>
    </row>
    <row r="295" spans="1:21" x14ac:dyDescent="0.3">
      <c r="A295" s="53"/>
      <c r="B295" s="46"/>
      <c r="C295" s="47"/>
      <c r="D295" s="20" t="s">
        <v>2</v>
      </c>
      <c r="E295" s="16">
        <v>250</v>
      </c>
      <c r="F295" s="1"/>
      <c r="G295" s="1"/>
      <c r="H295" s="1"/>
      <c r="I295" s="1"/>
      <c r="J295" s="1"/>
      <c r="K295" s="1"/>
      <c r="L295" s="1"/>
      <c r="M295" s="1">
        <f t="shared" si="8"/>
        <v>0.68600000000000005</v>
      </c>
      <c r="N295" s="1">
        <f t="shared" si="9"/>
        <v>0</v>
      </c>
      <c r="O295" s="1"/>
      <c r="P295" s="1"/>
      <c r="Q295" s="1"/>
      <c r="R295" s="1"/>
      <c r="S295" s="1"/>
      <c r="T295" s="1"/>
      <c r="U295" s="1"/>
    </row>
    <row r="296" spans="1:21" ht="15" thickBot="1" x14ac:dyDescent="0.35">
      <c r="A296" s="53"/>
      <c r="B296" s="46"/>
      <c r="C296" s="47"/>
      <c r="D296" s="21" t="s">
        <v>3</v>
      </c>
      <c r="E296" s="18">
        <v>282</v>
      </c>
      <c r="F296" s="1"/>
      <c r="G296" s="1"/>
      <c r="H296" s="1"/>
      <c r="I296" s="1"/>
      <c r="J296" s="1"/>
      <c r="K296" s="1"/>
      <c r="L296" s="1"/>
      <c r="M296" s="1">
        <f t="shared" si="8"/>
        <v>0.60815602836879434</v>
      </c>
      <c r="N296" s="1">
        <f t="shared" si="9"/>
        <v>0</v>
      </c>
      <c r="O296" s="1"/>
      <c r="P296" s="1"/>
      <c r="Q296" s="1"/>
      <c r="R296" s="1"/>
      <c r="S296" s="1"/>
      <c r="T296" s="1"/>
      <c r="U296" s="1"/>
    </row>
    <row r="297" spans="1:21" x14ac:dyDescent="0.3">
      <c r="A297" s="53"/>
      <c r="B297" s="46" t="s">
        <v>3</v>
      </c>
      <c r="C297" s="47">
        <v>355</v>
      </c>
      <c r="D297" s="19" t="s">
        <v>1</v>
      </c>
      <c r="E297" s="14">
        <v>282</v>
      </c>
      <c r="F297" s="1"/>
      <c r="G297" s="1"/>
      <c r="H297" s="1"/>
      <c r="I297" s="1"/>
      <c r="J297" s="1"/>
      <c r="K297" s="1"/>
      <c r="L297" s="1"/>
      <c r="M297" s="1">
        <f t="shared" si="8"/>
        <v>0.60815602836879434</v>
      </c>
      <c r="N297" s="1">
        <f t="shared" si="9"/>
        <v>0</v>
      </c>
      <c r="O297" s="1"/>
      <c r="P297" s="1"/>
      <c r="Q297" s="1"/>
      <c r="R297" s="1"/>
      <c r="S297" s="1"/>
      <c r="T297" s="1"/>
      <c r="U297" s="1"/>
    </row>
    <row r="298" spans="1:21" x14ac:dyDescent="0.3">
      <c r="A298" s="53"/>
      <c r="B298" s="46"/>
      <c r="C298" s="47"/>
      <c r="D298" s="20" t="s">
        <v>2</v>
      </c>
      <c r="E298" s="16">
        <v>315</v>
      </c>
      <c r="F298" s="1"/>
      <c r="G298" s="1"/>
      <c r="H298" s="1"/>
      <c r="I298" s="1"/>
      <c r="J298" s="1"/>
      <c r="K298" s="1"/>
      <c r="L298" s="1"/>
      <c r="M298" s="1">
        <f t="shared" si="8"/>
        <v>0.5444444444444444</v>
      </c>
      <c r="N298" s="1">
        <f t="shared" si="9"/>
        <v>0</v>
      </c>
      <c r="O298" s="1"/>
      <c r="P298" s="1"/>
      <c r="Q298" s="1"/>
      <c r="R298" s="1"/>
      <c r="S298" s="1"/>
      <c r="T298" s="1"/>
      <c r="U298" s="1"/>
    </row>
    <row r="299" spans="1:21" ht="15" thickBot="1" x14ac:dyDescent="0.35">
      <c r="A299" s="53"/>
      <c r="B299" s="48"/>
      <c r="C299" s="49"/>
      <c r="D299" s="21" t="s">
        <v>3</v>
      </c>
      <c r="E299" s="18">
        <v>355</v>
      </c>
      <c r="F299" s="1"/>
      <c r="G299" s="1"/>
      <c r="H299" s="1"/>
      <c r="I299" s="1"/>
      <c r="J299" s="1"/>
      <c r="K299" s="1"/>
      <c r="L299" s="1"/>
      <c r="M299" s="1">
        <f t="shared" si="8"/>
        <v>0.4830985915492958</v>
      </c>
      <c r="N299" s="1">
        <f t="shared" si="9"/>
        <v>0</v>
      </c>
      <c r="O299" s="1"/>
      <c r="P299" s="1"/>
      <c r="Q299" s="1"/>
      <c r="R299" s="1"/>
      <c r="S299" s="1"/>
      <c r="T299" s="1"/>
      <c r="U299" s="1"/>
    </row>
    <row r="300" spans="1:21" x14ac:dyDescent="0.3">
      <c r="A300" s="53"/>
      <c r="B300" s="50" t="s">
        <v>1</v>
      </c>
      <c r="C300" s="51">
        <v>355</v>
      </c>
      <c r="D300" s="19" t="s">
        <v>1</v>
      </c>
      <c r="E300" s="14">
        <v>355</v>
      </c>
      <c r="F300" s="1"/>
      <c r="G300" s="1"/>
      <c r="H300" s="1"/>
      <c r="I300" s="1"/>
      <c r="J300" s="1"/>
      <c r="K300" s="1"/>
      <c r="L300" s="1"/>
      <c r="M300" s="1">
        <f t="shared" si="8"/>
        <v>0.4830985915492958</v>
      </c>
      <c r="N300" s="1">
        <f t="shared" si="9"/>
        <v>0</v>
      </c>
      <c r="O300" s="1"/>
      <c r="P300" s="1"/>
      <c r="Q300" s="1"/>
      <c r="R300" s="1"/>
      <c r="S300" s="1"/>
      <c r="T300" s="1"/>
      <c r="U300" s="1"/>
    </row>
    <row r="301" spans="1:21" x14ac:dyDescent="0.3">
      <c r="A301" s="53"/>
      <c r="B301" s="46"/>
      <c r="C301" s="47"/>
      <c r="D301" s="20" t="s">
        <v>2</v>
      </c>
      <c r="E301" s="16">
        <v>400</v>
      </c>
      <c r="F301" s="1"/>
      <c r="G301" s="1"/>
      <c r="H301" s="1"/>
      <c r="I301" s="1"/>
      <c r="J301" s="1"/>
      <c r="K301" s="1"/>
      <c r="L301" s="1"/>
      <c r="M301" s="1">
        <f t="shared" si="8"/>
        <v>0.42875000000000002</v>
      </c>
      <c r="N301" s="1">
        <f t="shared" si="9"/>
        <v>0</v>
      </c>
      <c r="O301" s="1"/>
      <c r="P301" s="1"/>
      <c r="Q301" s="1"/>
      <c r="R301" s="1"/>
      <c r="S301" s="1"/>
      <c r="T301" s="1"/>
      <c r="U301" s="1"/>
    </row>
    <row r="302" spans="1:21" ht="15" thickBot="1" x14ac:dyDescent="0.35">
      <c r="A302" s="53"/>
      <c r="B302" s="46"/>
      <c r="C302" s="47"/>
      <c r="D302" s="21" t="s">
        <v>3</v>
      </c>
      <c r="E302" s="18">
        <v>447</v>
      </c>
      <c r="F302" s="1"/>
      <c r="G302" s="1"/>
      <c r="H302" s="1"/>
      <c r="I302" s="1"/>
      <c r="J302" s="1"/>
      <c r="K302" s="1"/>
      <c r="L302" s="1"/>
      <c r="M302" s="1">
        <f t="shared" si="8"/>
        <v>0.38366890380313201</v>
      </c>
      <c r="N302" s="1">
        <f t="shared" si="9"/>
        <v>0</v>
      </c>
      <c r="O302" s="1"/>
      <c r="P302" s="1"/>
      <c r="Q302" s="1"/>
      <c r="R302" s="1"/>
      <c r="S302" s="1"/>
      <c r="T302" s="1"/>
      <c r="U302" s="1"/>
    </row>
    <row r="303" spans="1:21" x14ac:dyDescent="0.3">
      <c r="A303" s="53"/>
      <c r="B303" s="46" t="s">
        <v>2</v>
      </c>
      <c r="C303" s="47">
        <v>500</v>
      </c>
      <c r="D303" s="19" t="s">
        <v>1</v>
      </c>
      <c r="E303" s="14">
        <v>447</v>
      </c>
      <c r="F303" s="1"/>
      <c r="G303" s="1"/>
      <c r="H303" s="1"/>
      <c r="I303" s="1"/>
      <c r="J303" s="1"/>
      <c r="K303" s="1"/>
      <c r="L303" s="1"/>
      <c r="M303" s="1">
        <f t="shared" si="8"/>
        <v>0.38366890380313201</v>
      </c>
      <c r="N303" s="1">
        <f t="shared" si="9"/>
        <v>0</v>
      </c>
      <c r="O303" s="1"/>
      <c r="P303" s="1"/>
      <c r="Q303" s="1"/>
      <c r="R303" s="1"/>
      <c r="S303" s="1"/>
      <c r="T303" s="1"/>
      <c r="U303" s="1"/>
    </row>
    <row r="304" spans="1:21" x14ac:dyDescent="0.3">
      <c r="A304" s="53"/>
      <c r="B304" s="46"/>
      <c r="C304" s="47"/>
      <c r="D304" s="20" t="s">
        <v>2</v>
      </c>
      <c r="E304" s="16">
        <v>500</v>
      </c>
      <c r="F304" s="1"/>
      <c r="G304" s="1"/>
      <c r="H304" s="1"/>
      <c r="I304" s="1"/>
      <c r="J304" s="1"/>
      <c r="K304" s="1"/>
      <c r="L304" s="1"/>
      <c r="M304" s="1">
        <f t="shared" si="8"/>
        <v>0.34300000000000003</v>
      </c>
      <c r="N304" s="1">
        <f t="shared" si="9"/>
        <v>0</v>
      </c>
      <c r="O304" s="1"/>
      <c r="P304" s="1"/>
      <c r="Q304" s="1"/>
      <c r="R304" s="1"/>
      <c r="S304" s="1"/>
      <c r="T304" s="1"/>
      <c r="U304" s="1"/>
    </row>
    <row r="305" spans="1:21" ht="15" thickBot="1" x14ac:dyDescent="0.35">
      <c r="A305" s="53"/>
      <c r="B305" s="46"/>
      <c r="C305" s="47"/>
      <c r="D305" s="21" t="s">
        <v>3</v>
      </c>
      <c r="E305" s="18">
        <v>562</v>
      </c>
      <c r="F305" s="1"/>
      <c r="G305" s="1"/>
      <c r="H305" s="1"/>
      <c r="I305" s="1"/>
      <c r="J305" s="1"/>
      <c r="K305" s="1"/>
      <c r="L305" s="1"/>
      <c r="M305" s="1">
        <f t="shared" si="8"/>
        <v>0.30516014234875444</v>
      </c>
      <c r="N305" s="1">
        <f t="shared" si="9"/>
        <v>0</v>
      </c>
      <c r="O305" s="1"/>
      <c r="P305" s="1"/>
      <c r="Q305" s="1"/>
      <c r="R305" s="1"/>
      <c r="S305" s="1"/>
      <c r="T305" s="1"/>
      <c r="U305" s="1"/>
    </row>
    <row r="306" spans="1:21" x14ac:dyDescent="0.3">
      <c r="A306" s="53"/>
      <c r="B306" s="46" t="s">
        <v>3</v>
      </c>
      <c r="C306" s="47">
        <v>710</v>
      </c>
      <c r="D306" s="19" t="s">
        <v>1</v>
      </c>
      <c r="E306" s="14">
        <v>562</v>
      </c>
      <c r="F306" s="1"/>
      <c r="G306" s="1"/>
      <c r="H306" s="1"/>
      <c r="I306" s="1"/>
      <c r="J306" s="1"/>
      <c r="K306" s="1"/>
      <c r="L306" s="1"/>
      <c r="M306" s="1">
        <f t="shared" si="8"/>
        <v>0.30516014234875444</v>
      </c>
      <c r="N306" s="1">
        <f t="shared" si="9"/>
        <v>0</v>
      </c>
      <c r="O306" s="1"/>
      <c r="P306" s="1"/>
      <c r="Q306" s="1"/>
      <c r="R306" s="1"/>
      <c r="S306" s="1"/>
      <c r="T306" s="1"/>
      <c r="U306" s="1"/>
    </row>
    <row r="307" spans="1:21" x14ac:dyDescent="0.3">
      <c r="A307" s="53"/>
      <c r="B307" s="46"/>
      <c r="C307" s="47"/>
      <c r="D307" s="20" t="s">
        <v>2</v>
      </c>
      <c r="E307" s="16">
        <v>630</v>
      </c>
      <c r="F307" s="1"/>
      <c r="G307" s="1"/>
      <c r="H307" s="1"/>
      <c r="I307" s="1"/>
      <c r="J307" s="1"/>
      <c r="K307" s="1"/>
      <c r="L307" s="1"/>
      <c r="M307" s="1">
        <f t="shared" si="8"/>
        <v>0.2722222222222222</v>
      </c>
      <c r="N307" s="1">
        <f t="shared" si="9"/>
        <v>0</v>
      </c>
      <c r="O307" s="1"/>
      <c r="P307" s="1"/>
      <c r="Q307" s="1"/>
      <c r="R307" s="1"/>
      <c r="S307" s="1"/>
      <c r="T307" s="1"/>
      <c r="U307" s="1"/>
    </row>
    <row r="308" spans="1:21" ht="15" thickBot="1" x14ac:dyDescent="0.35">
      <c r="A308" s="53"/>
      <c r="B308" s="48"/>
      <c r="C308" s="49"/>
      <c r="D308" s="21" t="s">
        <v>3</v>
      </c>
      <c r="E308" s="18">
        <v>708</v>
      </c>
      <c r="F308" s="1"/>
      <c r="G308" s="1"/>
      <c r="H308" s="1"/>
      <c r="I308" s="1"/>
      <c r="J308" s="1"/>
      <c r="K308" s="1"/>
      <c r="L308" s="1"/>
      <c r="M308" s="1">
        <f t="shared" si="8"/>
        <v>0.2422316384180791</v>
      </c>
      <c r="N308" s="1">
        <f t="shared" si="9"/>
        <v>0</v>
      </c>
      <c r="O308" s="1"/>
      <c r="P308" s="1"/>
      <c r="Q308" s="1"/>
      <c r="R308" s="1"/>
      <c r="S308" s="1"/>
      <c r="T308" s="1"/>
      <c r="U308" s="1"/>
    </row>
    <row r="309" spans="1:21" x14ac:dyDescent="0.3">
      <c r="A309" s="53"/>
      <c r="B309" s="50" t="s">
        <v>1</v>
      </c>
      <c r="C309" s="51">
        <v>710</v>
      </c>
      <c r="D309" s="19" t="s">
        <v>1</v>
      </c>
      <c r="E309" s="14">
        <v>708</v>
      </c>
      <c r="F309" s="1"/>
      <c r="G309" s="1"/>
      <c r="H309" s="1"/>
      <c r="I309" s="1"/>
      <c r="J309" s="1"/>
      <c r="K309" s="1"/>
      <c r="L309" s="1"/>
      <c r="M309" s="1">
        <f t="shared" si="8"/>
        <v>0.2422316384180791</v>
      </c>
      <c r="N309" s="1">
        <f t="shared" si="9"/>
        <v>0</v>
      </c>
      <c r="O309" s="1"/>
      <c r="P309" s="1"/>
      <c r="Q309" s="1"/>
      <c r="R309" s="1"/>
      <c r="S309" s="1"/>
      <c r="T309" s="1"/>
      <c r="U309" s="1"/>
    </row>
    <row r="310" spans="1:21" x14ac:dyDescent="0.3">
      <c r="A310" s="53"/>
      <c r="B310" s="46"/>
      <c r="C310" s="47"/>
      <c r="D310" s="20" t="s">
        <v>2</v>
      </c>
      <c r="E310" s="16">
        <v>800</v>
      </c>
      <c r="F310" s="1"/>
      <c r="G310" s="1"/>
      <c r="H310" s="1"/>
      <c r="I310" s="1"/>
      <c r="J310" s="1"/>
      <c r="K310" s="1"/>
      <c r="L310" s="1"/>
      <c r="M310" s="1">
        <f t="shared" si="8"/>
        <v>0.21437500000000001</v>
      </c>
      <c r="N310" s="1">
        <f t="shared" si="9"/>
        <v>0</v>
      </c>
      <c r="O310" s="1"/>
      <c r="P310" s="1"/>
      <c r="Q310" s="1"/>
      <c r="R310" s="1"/>
      <c r="S310" s="1"/>
      <c r="T310" s="1"/>
      <c r="U310" s="1"/>
    </row>
    <row r="311" spans="1:21" ht="15" thickBot="1" x14ac:dyDescent="0.35">
      <c r="A311" s="53"/>
      <c r="B311" s="46"/>
      <c r="C311" s="47"/>
      <c r="D311" s="21" t="s">
        <v>3</v>
      </c>
      <c r="E311" s="18">
        <v>891</v>
      </c>
      <c r="F311" s="1"/>
      <c r="G311" s="1"/>
      <c r="H311" s="1"/>
      <c r="I311" s="1"/>
      <c r="J311" s="1"/>
      <c r="K311" s="1"/>
      <c r="L311" s="1"/>
      <c r="M311" s="1">
        <f t="shared" si="8"/>
        <v>0.19248035914702583</v>
      </c>
      <c r="N311" s="1">
        <f t="shared" si="9"/>
        <v>0</v>
      </c>
      <c r="O311" s="1"/>
      <c r="P311" s="1"/>
      <c r="Q311" s="1"/>
      <c r="R311" s="1"/>
      <c r="S311" s="1"/>
      <c r="T311" s="1"/>
      <c r="U311" s="1"/>
    </row>
    <row r="312" spans="1:21" x14ac:dyDescent="0.3">
      <c r="A312" s="53"/>
      <c r="B312" s="46" t="s">
        <v>2</v>
      </c>
      <c r="C312" s="47">
        <v>1000</v>
      </c>
      <c r="D312" s="19" t="s">
        <v>1</v>
      </c>
      <c r="E312" s="14">
        <v>891</v>
      </c>
      <c r="F312" s="1"/>
      <c r="G312" s="1"/>
      <c r="H312" s="1"/>
      <c r="I312" s="1"/>
      <c r="J312" s="1"/>
      <c r="K312" s="1"/>
      <c r="L312" s="1"/>
      <c r="M312" s="1">
        <f t="shared" si="8"/>
        <v>0.19248035914702583</v>
      </c>
      <c r="N312" s="1">
        <f t="shared" si="9"/>
        <v>0</v>
      </c>
      <c r="O312" s="1"/>
      <c r="P312" s="1"/>
      <c r="Q312" s="1"/>
      <c r="R312" s="1"/>
      <c r="S312" s="1"/>
      <c r="T312" s="1"/>
      <c r="U312" s="1"/>
    </row>
    <row r="313" spans="1:21" x14ac:dyDescent="0.3">
      <c r="A313" s="53"/>
      <c r="B313" s="46"/>
      <c r="C313" s="47"/>
      <c r="D313" s="20" t="s">
        <v>2</v>
      </c>
      <c r="E313" s="16">
        <v>1000</v>
      </c>
      <c r="F313" s="1"/>
      <c r="G313" s="1"/>
      <c r="H313" s="1"/>
      <c r="I313" s="1"/>
      <c r="J313" s="1"/>
      <c r="K313" s="1"/>
      <c r="L313" s="1"/>
      <c r="M313" s="1">
        <f t="shared" si="8"/>
        <v>0.17150000000000001</v>
      </c>
      <c r="N313" s="1">
        <f t="shared" si="9"/>
        <v>0</v>
      </c>
      <c r="O313" s="1"/>
      <c r="P313" s="1"/>
      <c r="Q313" s="1"/>
      <c r="R313" s="1"/>
      <c r="S313" s="1"/>
      <c r="T313" s="1"/>
      <c r="U313" s="1"/>
    </row>
    <row r="314" spans="1:21" ht="15" thickBot="1" x14ac:dyDescent="0.35">
      <c r="A314" s="53"/>
      <c r="B314" s="46"/>
      <c r="C314" s="47"/>
      <c r="D314" s="21" t="s">
        <v>3</v>
      </c>
      <c r="E314" s="18">
        <v>1122</v>
      </c>
      <c r="F314" s="1"/>
      <c r="G314" s="1"/>
      <c r="H314" s="1"/>
      <c r="I314" s="1"/>
      <c r="J314" s="1"/>
      <c r="K314" s="1"/>
      <c r="L314" s="1"/>
      <c r="M314" s="1">
        <f t="shared" si="8"/>
        <v>0.15285204991087345</v>
      </c>
      <c r="N314" s="1">
        <f t="shared" si="9"/>
        <v>0</v>
      </c>
      <c r="O314" s="1"/>
      <c r="P314" s="1"/>
      <c r="Q314" s="1"/>
      <c r="R314" s="1"/>
      <c r="S314" s="1"/>
      <c r="T314" s="1"/>
      <c r="U314" s="1"/>
    </row>
    <row r="315" spans="1:21" x14ac:dyDescent="0.3">
      <c r="A315" s="53"/>
      <c r="B315" s="46" t="s">
        <v>3</v>
      </c>
      <c r="C315" s="47">
        <v>1420</v>
      </c>
      <c r="D315" s="13" t="s">
        <v>1</v>
      </c>
      <c r="E315" s="14">
        <v>1122</v>
      </c>
      <c r="F315" s="1"/>
      <c r="G315" s="1"/>
      <c r="H315" s="1"/>
      <c r="I315" s="1"/>
      <c r="J315" s="1"/>
      <c r="K315" s="1"/>
      <c r="L315" s="1"/>
      <c r="M315" s="1">
        <f t="shared" si="8"/>
        <v>0.15285204991087345</v>
      </c>
      <c r="N315" s="1">
        <f t="shared" si="9"/>
        <v>0</v>
      </c>
      <c r="O315" s="1"/>
      <c r="P315" s="1"/>
      <c r="Q315" s="1"/>
      <c r="R315" s="1"/>
      <c r="S315" s="1"/>
      <c r="T315" s="1"/>
      <c r="U315" s="1"/>
    </row>
    <row r="316" spans="1:21" x14ac:dyDescent="0.3">
      <c r="A316" s="53"/>
      <c r="B316" s="46"/>
      <c r="C316" s="47"/>
      <c r="D316" s="15" t="s">
        <v>2</v>
      </c>
      <c r="E316" s="16">
        <v>1250</v>
      </c>
      <c r="F316" s="1"/>
      <c r="G316" s="1"/>
      <c r="H316" s="1"/>
      <c r="I316" s="1"/>
      <c r="J316" s="1"/>
      <c r="K316" s="1"/>
      <c r="L316" s="1"/>
      <c r="M316" s="1">
        <f t="shared" si="8"/>
        <v>0.13719999999999999</v>
      </c>
      <c r="N316" s="1">
        <f t="shared" si="9"/>
        <v>0</v>
      </c>
      <c r="O316" s="1"/>
      <c r="P316" s="1"/>
      <c r="Q316" s="1"/>
      <c r="R316" s="1"/>
      <c r="S316" s="1"/>
      <c r="T316" s="1"/>
      <c r="U316" s="1"/>
    </row>
    <row r="317" spans="1:21" ht="15" thickBot="1" x14ac:dyDescent="0.35">
      <c r="A317" s="54"/>
      <c r="B317" s="48"/>
      <c r="C317" s="49"/>
      <c r="D317" s="17" t="s">
        <v>3</v>
      </c>
      <c r="E317" s="18">
        <v>1413</v>
      </c>
      <c r="F317" s="1"/>
      <c r="G317" s="1"/>
      <c r="H317" s="1"/>
      <c r="I317" s="1"/>
      <c r="J317" s="1"/>
      <c r="K317" s="1"/>
      <c r="L317" s="1"/>
      <c r="M317" s="1">
        <f t="shared" si="8"/>
        <v>0.1213729653220099</v>
      </c>
      <c r="N317" s="1">
        <f t="shared" si="9"/>
        <v>0</v>
      </c>
      <c r="O317" s="1"/>
      <c r="P317" s="1"/>
      <c r="Q317" s="1"/>
      <c r="R317" s="1"/>
      <c r="S317" s="1"/>
      <c r="T317" s="1"/>
      <c r="U317" s="1"/>
    </row>
    <row r="318" spans="1:21" ht="14.4" customHeight="1" x14ac:dyDescent="0.3">
      <c r="A318" s="52" t="s">
        <v>30</v>
      </c>
      <c r="B318" s="50" t="s">
        <v>1</v>
      </c>
      <c r="C318" s="51">
        <v>11</v>
      </c>
      <c r="D318" s="13" t="s">
        <v>1</v>
      </c>
      <c r="E318" s="14">
        <v>11.2</v>
      </c>
      <c r="F318" s="12"/>
      <c r="G318" s="3"/>
      <c r="H318" s="3"/>
      <c r="I318" s="3"/>
      <c r="J318" s="3"/>
      <c r="K318" s="3"/>
      <c r="L318" s="3"/>
      <c r="M318" s="3">
        <f>(343/E318)/2</f>
        <v>15.312500000000002</v>
      </c>
      <c r="N318" s="3">
        <f>K318-G318</f>
        <v>0</v>
      </c>
      <c r="O318" s="3"/>
      <c r="P318" s="3"/>
      <c r="Q318" s="3"/>
      <c r="R318" s="3"/>
      <c r="S318" s="3"/>
      <c r="T318" s="3"/>
      <c r="U318" s="1"/>
    </row>
    <row r="319" spans="1:21" x14ac:dyDescent="0.3">
      <c r="A319" s="53"/>
      <c r="B319" s="46"/>
      <c r="C319" s="47"/>
      <c r="D319" s="15" t="s">
        <v>2</v>
      </c>
      <c r="E319" s="16">
        <v>12.5</v>
      </c>
      <c r="F319" s="2"/>
      <c r="G319" s="1"/>
      <c r="H319" s="1"/>
      <c r="I319" s="1"/>
      <c r="J319" s="1"/>
      <c r="K319" s="1"/>
      <c r="L319" s="1"/>
      <c r="M319" s="1">
        <f t="shared" ref="M319:M380" si="10">(343/E319)/2</f>
        <v>13.72</v>
      </c>
      <c r="N319" s="1">
        <f t="shared" ref="N319:N380" si="11">K319-G319</f>
        <v>0</v>
      </c>
      <c r="O319" s="1"/>
      <c r="P319" s="1"/>
      <c r="Q319" s="1"/>
      <c r="R319" s="1"/>
      <c r="S319" s="1"/>
      <c r="T319" s="1"/>
      <c r="U319" s="1"/>
    </row>
    <row r="320" spans="1:21" ht="15" thickBot="1" x14ac:dyDescent="0.35">
      <c r="A320" s="53"/>
      <c r="B320" s="46"/>
      <c r="C320" s="47"/>
      <c r="D320" s="17" t="s">
        <v>3</v>
      </c>
      <c r="E320" s="18">
        <v>14.1</v>
      </c>
      <c r="F320" s="2"/>
      <c r="G320" s="1"/>
      <c r="H320" s="1"/>
      <c r="I320" s="1"/>
      <c r="J320" s="1"/>
      <c r="K320" s="1"/>
      <c r="L320" s="1"/>
      <c r="M320" s="1">
        <f t="shared" si="10"/>
        <v>12.163120567375886</v>
      </c>
      <c r="N320" s="1">
        <f t="shared" si="11"/>
        <v>0</v>
      </c>
      <c r="O320" s="1"/>
      <c r="P320" s="1"/>
      <c r="Q320" s="1"/>
      <c r="R320" s="1"/>
      <c r="S320" s="1"/>
      <c r="T320" s="1"/>
      <c r="U320" s="1"/>
    </row>
    <row r="321" spans="1:21" x14ac:dyDescent="0.3">
      <c r="A321" s="53"/>
      <c r="B321" s="46" t="s">
        <v>2</v>
      </c>
      <c r="C321" s="47">
        <v>16</v>
      </c>
      <c r="D321" s="13" t="s">
        <v>1</v>
      </c>
      <c r="E321" s="14">
        <v>14.1</v>
      </c>
      <c r="F321" s="1"/>
      <c r="G321" s="1"/>
      <c r="H321" s="1"/>
      <c r="I321" s="1"/>
      <c r="J321" s="1"/>
      <c r="K321" s="1"/>
      <c r="L321" s="1"/>
      <c r="M321" s="1">
        <f t="shared" si="10"/>
        <v>12.163120567375886</v>
      </c>
      <c r="N321" s="1">
        <f t="shared" si="11"/>
        <v>0</v>
      </c>
      <c r="O321" s="1"/>
      <c r="P321" s="1"/>
      <c r="Q321" s="1"/>
      <c r="R321" s="1"/>
      <c r="S321" s="1"/>
      <c r="T321" s="1"/>
      <c r="U321" s="1"/>
    </row>
    <row r="322" spans="1:21" x14ac:dyDescent="0.3">
      <c r="A322" s="53"/>
      <c r="B322" s="46"/>
      <c r="C322" s="47"/>
      <c r="D322" s="15" t="s">
        <v>2</v>
      </c>
      <c r="E322" s="16">
        <v>16</v>
      </c>
      <c r="F322" s="1"/>
      <c r="G322" s="1"/>
      <c r="H322" s="1"/>
      <c r="I322" s="1"/>
      <c r="J322" s="1"/>
      <c r="K322" s="1"/>
      <c r="L322" s="1"/>
      <c r="M322" s="1">
        <f t="shared" si="10"/>
        <v>10.71875</v>
      </c>
      <c r="N322" s="1">
        <f t="shared" si="11"/>
        <v>0</v>
      </c>
      <c r="O322" s="1"/>
      <c r="P322" s="1"/>
      <c r="Q322" s="1"/>
      <c r="R322" s="1"/>
      <c r="S322" s="1"/>
      <c r="T322" s="1"/>
      <c r="U322" s="1"/>
    </row>
    <row r="323" spans="1:21" ht="15" thickBot="1" x14ac:dyDescent="0.35">
      <c r="A323" s="53"/>
      <c r="B323" s="46"/>
      <c r="C323" s="47"/>
      <c r="D323" s="17" t="s">
        <v>3</v>
      </c>
      <c r="E323" s="18">
        <v>17.8</v>
      </c>
      <c r="F323" s="1"/>
      <c r="G323" s="1"/>
      <c r="H323" s="1"/>
      <c r="I323" s="1"/>
      <c r="J323" s="1"/>
      <c r="K323" s="1"/>
      <c r="L323" s="1"/>
      <c r="M323" s="1">
        <f t="shared" si="10"/>
        <v>9.6348314606741567</v>
      </c>
      <c r="N323" s="1">
        <f t="shared" si="11"/>
        <v>0</v>
      </c>
      <c r="O323" s="1"/>
      <c r="P323" s="1"/>
      <c r="Q323" s="1"/>
      <c r="R323" s="1"/>
      <c r="S323" s="1"/>
      <c r="T323" s="1"/>
      <c r="U323" s="1"/>
    </row>
    <row r="324" spans="1:21" x14ac:dyDescent="0.3">
      <c r="A324" s="53"/>
      <c r="B324" s="46" t="s">
        <v>3</v>
      </c>
      <c r="C324" s="47">
        <v>22</v>
      </c>
      <c r="D324" s="13" t="s">
        <v>1</v>
      </c>
      <c r="E324" s="14">
        <v>17.8</v>
      </c>
      <c r="F324" s="1"/>
      <c r="G324" s="1"/>
      <c r="H324" s="1"/>
      <c r="I324" s="1"/>
      <c r="J324" s="1"/>
      <c r="K324" s="1"/>
      <c r="L324" s="1"/>
      <c r="M324" s="1">
        <f t="shared" si="10"/>
        <v>9.6348314606741567</v>
      </c>
      <c r="N324" s="1">
        <f t="shared" si="11"/>
        <v>0</v>
      </c>
      <c r="O324" s="1"/>
      <c r="P324" s="1"/>
      <c r="Q324" s="1"/>
      <c r="R324" s="1"/>
      <c r="S324" s="1"/>
      <c r="T324" s="1"/>
      <c r="U324" s="1"/>
    </row>
    <row r="325" spans="1:21" x14ac:dyDescent="0.3">
      <c r="A325" s="53"/>
      <c r="B325" s="46"/>
      <c r="C325" s="47"/>
      <c r="D325" s="15" t="s">
        <v>2</v>
      </c>
      <c r="E325" s="16">
        <v>20</v>
      </c>
      <c r="F325" s="1"/>
      <c r="G325" s="1"/>
      <c r="H325" s="1"/>
      <c r="I325" s="1"/>
      <c r="J325" s="1"/>
      <c r="K325" s="1"/>
      <c r="L325" s="1"/>
      <c r="M325" s="1">
        <f t="shared" si="10"/>
        <v>8.5749999999999993</v>
      </c>
      <c r="N325" s="1">
        <f t="shared" si="11"/>
        <v>0</v>
      </c>
      <c r="O325" s="1"/>
      <c r="P325" s="1"/>
      <c r="Q325" s="1"/>
      <c r="R325" s="1"/>
      <c r="S325" s="1"/>
      <c r="T325" s="1"/>
      <c r="U325" s="1"/>
    </row>
    <row r="326" spans="1:21" ht="15" thickBot="1" x14ac:dyDescent="0.35">
      <c r="A326" s="53"/>
      <c r="B326" s="48"/>
      <c r="C326" s="49"/>
      <c r="D326" s="17" t="s">
        <v>3</v>
      </c>
      <c r="E326" s="18">
        <v>22.4</v>
      </c>
      <c r="F326" s="1"/>
      <c r="G326" s="1"/>
      <c r="H326" s="1"/>
      <c r="I326" s="1"/>
      <c r="J326" s="1"/>
      <c r="K326" s="1"/>
      <c r="L326" s="1"/>
      <c r="M326" s="1">
        <f t="shared" si="10"/>
        <v>7.6562500000000009</v>
      </c>
      <c r="N326" s="1">
        <f t="shared" si="11"/>
        <v>0</v>
      </c>
      <c r="O326" s="1"/>
      <c r="P326" s="1"/>
      <c r="Q326" s="1"/>
      <c r="R326" s="1"/>
      <c r="S326" s="1"/>
      <c r="T326" s="1"/>
      <c r="U326" s="1"/>
    </row>
    <row r="327" spans="1:21" x14ac:dyDescent="0.3">
      <c r="A327" s="53"/>
      <c r="B327" s="50" t="s">
        <v>1</v>
      </c>
      <c r="C327" s="51">
        <v>22</v>
      </c>
      <c r="D327" s="19" t="s">
        <v>1</v>
      </c>
      <c r="E327" s="14">
        <v>22.4</v>
      </c>
      <c r="F327" s="1"/>
      <c r="G327" s="1"/>
      <c r="H327" s="1"/>
      <c r="I327" s="1"/>
      <c r="J327" s="1"/>
      <c r="K327" s="1"/>
      <c r="L327" s="1"/>
      <c r="M327" s="1">
        <f t="shared" si="10"/>
        <v>7.6562500000000009</v>
      </c>
      <c r="N327" s="1">
        <f t="shared" si="11"/>
        <v>0</v>
      </c>
      <c r="O327" s="1"/>
      <c r="P327" s="1"/>
      <c r="Q327" s="1"/>
      <c r="R327" s="1"/>
      <c r="S327" s="1"/>
      <c r="T327" s="1"/>
      <c r="U327" s="1"/>
    </row>
    <row r="328" spans="1:21" x14ac:dyDescent="0.3">
      <c r="A328" s="53"/>
      <c r="B328" s="46"/>
      <c r="C328" s="47"/>
      <c r="D328" s="20" t="s">
        <v>2</v>
      </c>
      <c r="E328" s="16">
        <v>25</v>
      </c>
      <c r="F328" s="1"/>
      <c r="G328" s="1"/>
      <c r="H328" s="1"/>
      <c r="I328" s="1"/>
      <c r="J328" s="1"/>
      <c r="K328" s="1"/>
      <c r="L328" s="1"/>
      <c r="M328" s="1">
        <f t="shared" si="10"/>
        <v>6.86</v>
      </c>
      <c r="N328" s="1">
        <f t="shared" si="11"/>
        <v>0</v>
      </c>
      <c r="O328" s="1"/>
      <c r="P328" s="1"/>
      <c r="Q328" s="1"/>
      <c r="R328" s="1"/>
      <c r="S328" s="1"/>
      <c r="T328" s="1"/>
      <c r="U328" s="1"/>
    </row>
    <row r="329" spans="1:21" ht="15" thickBot="1" x14ac:dyDescent="0.35">
      <c r="A329" s="53"/>
      <c r="B329" s="46"/>
      <c r="C329" s="47"/>
      <c r="D329" s="21" t="s">
        <v>3</v>
      </c>
      <c r="E329" s="18">
        <v>28.2</v>
      </c>
      <c r="F329" s="1"/>
      <c r="G329" s="1"/>
      <c r="H329" s="1"/>
      <c r="I329" s="1"/>
      <c r="J329" s="1"/>
      <c r="K329" s="1"/>
      <c r="L329" s="1"/>
      <c r="M329" s="1">
        <f t="shared" si="10"/>
        <v>6.081560283687943</v>
      </c>
      <c r="N329" s="1">
        <f t="shared" si="11"/>
        <v>0</v>
      </c>
      <c r="O329" s="1"/>
      <c r="P329" s="1"/>
      <c r="Q329" s="1"/>
      <c r="R329" s="1"/>
      <c r="S329" s="1"/>
      <c r="T329" s="1"/>
      <c r="U329" s="1"/>
    </row>
    <row r="330" spans="1:21" x14ac:dyDescent="0.3">
      <c r="A330" s="53"/>
      <c r="B330" s="46" t="s">
        <v>2</v>
      </c>
      <c r="C330" s="47">
        <v>31.5</v>
      </c>
      <c r="D330" s="19" t="s">
        <v>1</v>
      </c>
      <c r="E330" s="14">
        <v>28.2</v>
      </c>
      <c r="F330" s="1"/>
      <c r="G330" s="1"/>
      <c r="H330" s="1"/>
      <c r="I330" s="1"/>
      <c r="J330" s="1"/>
      <c r="K330" s="1"/>
      <c r="L330" s="1"/>
      <c r="M330" s="1">
        <f t="shared" si="10"/>
        <v>6.081560283687943</v>
      </c>
      <c r="N330" s="1">
        <f t="shared" si="11"/>
        <v>0</v>
      </c>
      <c r="O330" s="1"/>
      <c r="P330" s="1"/>
      <c r="Q330" s="1"/>
      <c r="R330" s="1"/>
      <c r="S330" s="1"/>
      <c r="T330" s="1"/>
      <c r="U330" s="1"/>
    </row>
    <row r="331" spans="1:21" x14ac:dyDescent="0.3">
      <c r="A331" s="53"/>
      <c r="B331" s="46"/>
      <c r="C331" s="47"/>
      <c r="D331" s="20" t="s">
        <v>2</v>
      </c>
      <c r="E331" s="16">
        <v>31.5</v>
      </c>
      <c r="F331" s="1"/>
      <c r="G331" s="1"/>
      <c r="H331" s="1"/>
      <c r="I331" s="1"/>
      <c r="J331" s="1"/>
      <c r="K331" s="1"/>
      <c r="L331" s="1"/>
      <c r="M331" s="1">
        <f t="shared" si="10"/>
        <v>5.4444444444444446</v>
      </c>
      <c r="N331" s="1">
        <f t="shared" si="11"/>
        <v>0</v>
      </c>
      <c r="O331" s="1"/>
      <c r="P331" s="1"/>
      <c r="Q331" s="1"/>
      <c r="R331" s="1"/>
      <c r="S331" s="1"/>
      <c r="T331" s="1"/>
      <c r="U331" s="1"/>
    </row>
    <row r="332" spans="1:21" ht="15" thickBot="1" x14ac:dyDescent="0.35">
      <c r="A332" s="53"/>
      <c r="B332" s="46"/>
      <c r="C332" s="47"/>
      <c r="D332" s="21" t="s">
        <v>3</v>
      </c>
      <c r="E332" s="18">
        <v>35.5</v>
      </c>
      <c r="F332" s="1"/>
      <c r="G332" s="1"/>
      <c r="H332" s="1"/>
      <c r="I332" s="1"/>
      <c r="J332" s="1"/>
      <c r="K332" s="1"/>
      <c r="L332" s="1"/>
      <c r="M332" s="1">
        <f t="shared" si="10"/>
        <v>4.830985915492958</v>
      </c>
      <c r="N332" s="1">
        <f t="shared" si="11"/>
        <v>0</v>
      </c>
      <c r="O332" s="1"/>
      <c r="P332" s="1"/>
      <c r="Q332" s="1"/>
      <c r="R332" s="1"/>
      <c r="S332" s="1"/>
      <c r="T332" s="1"/>
      <c r="U332" s="1"/>
    </row>
    <row r="333" spans="1:21" x14ac:dyDescent="0.3">
      <c r="A333" s="53"/>
      <c r="B333" s="46" t="s">
        <v>3</v>
      </c>
      <c r="C333" s="47">
        <v>44</v>
      </c>
      <c r="D333" s="19" t="s">
        <v>1</v>
      </c>
      <c r="E333" s="14">
        <v>35.5</v>
      </c>
      <c r="F333" s="1"/>
      <c r="G333" s="1"/>
      <c r="H333" s="1"/>
      <c r="I333" s="1"/>
      <c r="J333" s="1"/>
      <c r="K333" s="1"/>
      <c r="L333" s="1"/>
      <c r="M333" s="1">
        <f t="shared" si="10"/>
        <v>4.830985915492958</v>
      </c>
      <c r="N333" s="1">
        <f t="shared" si="11"/>
        <v>0</v>
      </c>
      <c r="O333" s="1"/>
      <c r="P333" s="1"/>
      <c r="Q333" s="1"/>
      <c r="R333" s="1"/>
      <c r="S333" s="1"/>
      <c r="T333" s="1"/>
      <c r="U333" s="1"/>
    </row>
    <row r="334" spans="1:21" x14ac:dyDescent="0.3">
      <c r="A334" s="53"/>
      <c r="B334" s="46"/>
      <c r="C334" s="47"/>
      <c r="D334" s="20" t="s">
        <v>2</v>
      </c>
      <c r="E334" s="16">
        <v>40</v>
      </c>
      <c r="F334" s="1"/>
      <c r="G334" s="1"/>
      <c r="H334" s="1"/>
      <c r="I334" s="1"/>
      <c r="J334" s="1"/>
      <c r="K334" s="1"/>
      <c r="L334" s="1"/>
      <c r="M334" s="1">
        <f t="shared" si="10"/>
        <v>4.2874999999999996</v>
      </c>
      <c r="N334" s="1">
        <f t="shared" si="11"/>
        <v>0</v>
      </c>
      <c r="O334" s="1"/>
      <c r="P334" s="1"/>
      <c r="Q334" s="1"/>
      <c r="R334" s="1"/>
      <c r="S334" s="1"/>
      <c r="T334" s="1"/>
      <c r="U334" s="1"/>
    </row>
    <row r="335" spans="1:21" ht="15" thickBot="1" x14ac:dyDescent="0.35">
      <c r="A335" s="53"/>
      <c r="B335" s="48"/>
      <c r="C335" s="49"/>
      <c r="D335" s="21" t="s">
        <v>3</v>
      </c>
      <c r="E335" s="18">
        <v>44.7</v>
      </c>
      <c r="F335" s="1"/>
      <c r="G335" s="1"/>
      <c r="H335" s="1"/>
      <c r="I335" s="1"/>
      <c r="J335" s="1"/>
      <c r="K335" s="1"/>
      <c r="L335" s="1"/>
      <c r="M335" s="1">
        <f t="shared" si="10"/>
        <v>3.8366890380313197</v>
      </c>
      <c r="N335" s="1">
        <f t="shared" si="11"/>
        <v>0</v>
      </c>
      <c r="O335" s="1"/>
      <c r="P335" s="1"/>
      <c r="Q335" s="1"/>
      <c r="R335" s="1"/>
      <c r="S335" s="1"/>
      <c r="T335" s="1"/>
      <c r="U335" s="1"/>
    </row>
    <row r="336" spans="1:21" x14ac:dyDescent="0.3">
      <c r="A336" s="53"/>
      <c r="B336" s="50" t="s">
        <v>1</v>
      </c>
      <c r="C336" s="51">
        <v>44</v>
      </c>
      <c r="D336" s="19" t="s">
        <v>1</v>
      </c>
      <c r="E336" s="14">
        <v>44.7</v>
      </c>
      <c r="F336" s="1"/>
      <c r="G336" s="1"/>
      <c r="H336" s="1"/>
      <c r="I336" s="1"/>
      <c r="J336" s="1"/>
      <c r="K336" s="1"/>
      <c r="L336" s="1"/>
      <c r="M336" s="1">
        <f t="shared" si="10"/>
        <v>3.8366890380313197</v>
      </c>
      <c r="N336" s="1">
        <f t="shared" si="11"/>
        <v>0</v>
      </c>
      <c r="O336" s="1"/>
      <c r="P336" s="1"/>
      <c r="Q336" s="1"/>
      <c r="R336" s="1"/>
      <c r="S336" s="1"/>
      <c r="T336" s="1"/>
      <c r="U336" s="1"/>
    </row>
    <row r="337" spans="1:21" x14ac:dyDescent="0.3">
      <c r="A337" s="53"/>
      <c r="B337" s="46"/>
      <c r="C337" s="47"/>
      <c r="D337" s="20" t="s">
        <v>2</v>
      </c>
      <c r="E337" s="16">
        <v>50</v>
      </c>
      <c r="F337" s="1"/>
      <c r="G337" s="1"/>
      <c r="H337" s="1"/>
      <c r="I337" s="1"/>
      <c r="J337" s="1"/>
      <c r="K337" s="1"/>
      <c r="L337" s="1"/>
      <c r="M337" s="1">
        <f t="shared" si="10"/>
        <v>3.43</v>
      </c>
      <c r="N337" s="1">
        <f t="shared" si="11"/>
        <v>0</v>
      </c>
      <c r="O337" s="1"/>
      <c r="P337" s="1"/>
      <c r="Q337" s="1"/>
      <c r="R337" s="1"/>
      <c r="S337" s="1"/>
      <c r="T337" s="1"/>
      <c r="U337" s="1"/>
    </row>
    <row r="338" spans="1:21" ht="15" thickBot="1" x14ac:dyDescent="0.35">
      <c r="A338" s="53"/>
      <c r="B338" s="46"/>
      <c r="C338" s="47"/>
      <c r="D338" s="21" t="s">
        <v>3</v>
      </c>
      <c r="E338" s="18">
        <v>56.2</v>
      </c>
      <c r="F338" s="1"/>
      <c r="G338" s="1"/>
      <c r="H338" s="1"/>
      <c r="I338" s="1"/>
      <c r="J338" s="1"/>
      <c r="K338" s="1"/>
      <c r="L338" s="1"/>
      <c r="M338" s="1">
        <f t="shared" si="10"/>
        <v>3.0516014234875444</v>
      </c>
      <c r="N338" s="1">
        <f t="shared" si="11"/>
        <v>0</v>
      </c>
      <c r="O338" s="1"/>
      <c r="P338" s="1"/>
      <c r="Q338" s="1"/>
      <c r="R338" s="1"/>
      <c r="S338" s="1"/>
      <c r="T338" s="1"/>
      <c r="U338" s="1"/>
    </row>
    <row r="339" spans="1:21" x14ac:dyDescent="0.3">
      <c r="A339" s="53"/>
      <c r="B339" s="46" t="s">
        <v>2</v>
      </c>
      <c r="C339" s="47">
        <v>63</v>
      </c>
      <c r="D339" s="19" t="s">
        <v>1</v>
      </c>
      <c r="E339" s="14">
        <v>56.2</v>
      </c>
      <c r="F339" s="1"/>
      <c r="G339" s="1"/>
      <c r="H339" s="1"/>
      <c r="I339" s="1"/>
      <c r="J339" s="1"/>
      <c r="K339" s="1"/>
      <c r="L339" s="1"/>
      <c r="M339" s="1">
        <f t="shared" si="10"/>
        <v>3.0516014234875444</v>
      </c>
      <c r="N339" s="1">
        <f t="shared" si="11"/>
        <v>0</v>
      </c>
      <c r="O339" s="1"/>
      <c r="P339" s="1"/>
      <c r="Q339" s="1"/>
      <c r="R339" s="1"/>
      <c r="S339" s="1"/>
      <c r="T339" s="1"/>
      <c r="U339" s="1"/>
    </row>
    <row r="340" spans="1:21" x14ac:dyDescent="0.3">
      <c r="A340" s="53"/>
      <c r="B340" s="46"/>
      <c r="C340" s="47"/>
      <c r="D340" s="20" t="s">
        <v>2</v>
      </c>
      <c r="E340" s="16">
        <v>63</v>
      </c>
      <c r="F340" s="1"/>
      <c r="G340" s="1"/>
      <c r="H340" s="1"/>
      <c r="I340" s="1"/>
      <c r="J340" s="1"/>
      <c r="K340" s="1"/>
      <c r="L340" s="1"/>
      <c r="M340" s="1">
        <f t="shared" si="10"/>
        <v>2.7222222222222223</v>
      </c>
      <c r="N340" s="1">
        <f t="shared" si="11"/>
        <v>0</v>
      </c>
      <c r="O340" s="1"/>
      <c r="P340" s="1"/>
      <c r="Q340" s="1"/>
      <c r="R340" s="1"/>
      <c r="S340" s="1"/>
      <c r="T340" s="1"/>
      <c r="U340" s="1"/>
    </row>
    <row r="341" spans="1:21" ht="15" thickBot="1" x14ac:dyDescent="0.35">
      <c r="A341" s="53"/>
      <c r="B341" s="46"/>
      <c r="C341" s="47"/>
      <c r="D341" s="21" t="s">
        <v>3</v>
      </c>
      <c r="E341" s="18">
        <v>70.8</v>
      </c>
      <c r="F341" s="1"/>
      <c r="G341" s="1"/>
      <c r="H341" s="1"/>
      <c r="I341" s="1"/>
      <c r="J341" s="1"/>
      <c r="K341" s="1"/>
      <c r="L341" s="1"/>
      <c r="M341" s="1">
        <f t="shared" si="10"/>
        <v>2.4223163841807911</v>
      </c>
      <c r="N341" s="1">
        <f t="shared" si="11"/>
        <v>0</v>
      </c>
      <c r="O341" s="1"/>
      <c r="P341" s="1"/>
      <c r="Q341" s="1"/>
      <c r="R341" s="1"/>
      <c r="S341" s="1"/>
      <c r="T341" s="1"/>
      <c r="U341" s="1"/>
    </row>
    <row r="342" spans="1:21" x14ac:dyDescent="0.3">
      <c r="A342" s="53"/>
      <c r="B342" s="46" t="s">
        <v>3</v>
      </c>
      <c r="C342" s="47">
        <v>88</v>
      </c>
      <c r="D342" s="19" t="s">
        <v>1</v>
      </c>
      <c r="E342" s="14">
        <v>70.8</v>
      </c>
      <c r="F342" s="1"/>
      <c r="G342" s="1"/>
      <c r="H342" s="1"/>
      <c r="I342" s="1"/>
      <c r="J342" s="1"/>
      <c r="K342" s="1"/>
      <c r="L342" s="1"/>
      <c r="M342" s="1">
        <f t="shared" si="10"/>
        <v>2.4223163841807911</v>
      </c>
      <c r="N342" s="1">
        <f t="shared" si="11"/>
        <v>0</v>
      </c>
      <c r="O342" s="1"/>
      <c r="P342" s="1"/>
      <c r="Q342" s="1"/>
      <c r="R342" s="1"/>
      <c r="S342" s="1"/>
      <c r="T342" s="1"/>
      <c r="U342" s="1"/>
    </row>
    <row r="343" spans="1:21" x14ac:dyDescent="0.3">
      <c r="A343" s="53"/>
      <c r="B343" s="46"/>
      <c r="C343" s="47"/>
      <c r="D343" s="20" t="s">
        <v>2</v>
      </c>
      <c r="E343" s="16">
        <v>80</v>
      </c>
      <c r="F343" s="1"/>
      <c r="G343" s="1"/>
      <c r="H343" s="1"/>
      <c r="I343" s="1"/>
      <c r="J343" s="1"/>
      <c r="K343" s="1"/>
      <c r="L343" s="1"/>
      <c r="M343" s="1">
        <f t="shared" si="10"/>
        <v>2.1437499999999998</v>
      </c>
      <c r="N343" s="1">
        <f t="shared" si="11"/>
        <v>0</v>
      </c>
      <c r="O343" s="1"/>
      <c r="P343" s="1"/>
      <c r="Q343" s="1"/>
      <c r="R343" s="1"/>
      <c r="S343" s="1"/>
      <c r="T343" s="1"/>
      <c r="U343" s="1"/>
    </row>
    <row r="344" spans="1:21" ht="15" thickBot="1" x14ac:dyDescent="0.35">
      <c r="A344" s="53"/>
      <c r="B344" s="48"/>
      <c r="C344" s="49"/>
      <c r="D344" s="21" t="s">
        <v>3</v>
      </c>
      <c r="E344" s="18">
        <v>89.1</v>
      </c>
      <c r="F344" s="1"/>
      <c r="G344" s="1"/>
      <c r="H344" s="1"/>
      <c r="I344" s="1"/>
      <c r="J344" s="1"/>
      <c r="K344" s="1"/>
      <c r="L344" s="1"/>
      <c r="M344" s="1">
        <f t="shared" si="10"/>
        <v>1.9248035914702584</v>
      </c>
      <c r="N344" s="1">
        <f t="shared" si="11"/>
        <v>0</v>
      </c>
      <c r="O344" s="1"/>
      <c r="P344" s="1"/>
      <c r="Q344" s="1"/>
      <c r="R344" s="1"/>
      <c r="S344" s="1"/>
      <c r="T344" s="1"/>
      <c r="U344" s="1"/>
    </row>
    <row r="345" spans="1:21" x14ac:dyDescent="0.3">
      <c r="A345" s="53"/>
      <c r="B345" s="50" t="s">
        <v>1</v>
      </c>
      <c r="C345" s="51">
        <v>88</v>
      </c>
      <c r="D345" s="19" t="s">
        <v>1</v>
      </c>
      <c r="E345" s="14">
        <v>89.1</v>
      </c>
      <c r="F345" s="1"/>
      <c r="G345" s="1"/>
      <c r="H345" s="1"/>
      <c r="I345" s="1"/>
      <c r="J345" s="1"/>
      <c r="K345" s="1"/>
      <c r="L345" s="1"/>
      <c r="M345" s="1">
        <f t="shared" si="10"/>
        <v>1.9248035914702584</v>
      </c>
      <c r="N345" s="1">
        <f t="shared" si="11"/>
        <v>0</v>
      </c>
      <c r="O345" s="1"/>
      <c r="P345" s="1"/>
      <c r="Q345" s="1"/>
      <c r="R345" s="1"/>
      <c r="S345" s="1"/>
      <c r="T345" s="1"/>
      <c r="U345" s="1"/>
    </row>
    <row r="346" spans="1:21" x14ac:dyDescent="0.3">
      <c r="A346" s="53"/>
      <c r="B346" s="46"/>
      <c r="C346" s="47"/>
      <c r="D346" s="20" t="s">
        <v>2</v>
      </c>
      <c r="E346" s="16">
        <v>100</v>
      </c>
      <c r="F346" s="1"/>
      <c r="G346" s="1"/>
      <c r="H346" s="1"/>
      <c r="I346" s="1"/>
      <c r="J346" s="1"/>
      <c r="K346" s="1"/>
      <c r="L346" s="1"/>
      <c r="M346" s="1">
        <f t="shared" si="10"/>
        <v>1.7150000000000001</v>
      </c>
      <c r="N346" s="1">
        <f t="shared" si="11"/>
        <v>0</v>
      </c>
      <c r="O346" s="1"/>
      <c r="P346" s="1"/>
      <c r="Q346" s="1"/>
      <c r="R346" s="1"/>
      <c r="S346" s="1"/>
      <c r="T346" s="1"/>
      <c r="U346" s="1"/>
    </row>
    <row r="347" spans="1:21" ht="15" thickBot="1" x14ac:dyDescent="0.35">
      <c r="A347" s="53"/>
      <c r="B347" s="46"/>
      <c r="C347" s="47"/>
      <c r="D347" s="21" t="s">
        <v>3</v>
      </c>
      <c r="E347" s="18">
        <v>112</v>
      </c>
      <c r="F347" s="1"/>
      <c r="G347" s="1"/>
      <c r="H347" s="1"/>
      <c r="I347" s="1"/>
      <c r="J347" s="1"/>
      <c r="K347" s="1"/>
      <c r="L347" s="1"/>
      <c r="M347" s="1">
        <f t="shared" si="10"/>
        <v>1.53125</v>
      </c>
      <c r="N347" s="1">
        <f t="shared" si="11"/>
        <v>0</v>
      </c>
      <c r="O347" s="1"/>
      <c r="P347" s="1"/>
      <c r="Q347" s="1"/>
      <c r="R347" s="1"/>
      <c r="S347" s="1"/>
      <c r="T347" s="1"/>
      <c r="U347" s="1"/>
    </row>
    <row r="348" spans="1:21" x14ac:dyDescent="0.3">
      <c r="A348" s="53"/>
      <c r="B348" s="46" t="s">
        <v>2</v>
      </c>
      <c r="C348" s="47">
        <v>125</v>
      </c>
      <c r="D348" s="19" t="s">
        <v>1</v>
      </c>
      <c r="E348" s="14">
        <v>112</v>
      </c>
      <c r="F348" s="1"/>
      <c r="G348" s="1"/>
      <c r="H348" s="1"/>
      <c r="I348" s="1"/>
      <c r="J348" s="1"/>
      <c r="K348" s="1"/>
      <c r="L348" s="1"/>
      <c r="M348" s="1">
        <f t="shared" si="10"/>
        <v>1.53125</v>
      </c>
      <c r="N348" s="1">
        <f t="shared" si="11"/>
        <v>0</v>
      </c>
      <c r="O348" s="1"/>
      <c r="P348" s="1"/>
      <c r="Q348" s="1"/>
      <c r="R348" s="1"/>
      <c r="S348" s="1"/>
      <c r="T348" s="1"/>
      <c r="U348" s="1"/>
    </row>
    <row r="349" spans="1:21" x14ac:dyDescent="0.3">
      <c r="A349" s="53"/>
      <c r="B349" s="46"/>
      <c r="C349" s="47"/>
      <c r="D349" s="20" t="s">
        <v>2</v>
      </c>
      <c r="E349" s="16">
        <v>125</v>
      </c>
      <c r="F349" s="1"/>
      <c r="G349" s="1"/>
      <c r="H349" s="1"/>
      <c r="I349" s="1"/>
      <c r="J349" s="1"/>
      <c r="K349" s="1"/>
      <c r="L349" s="1"/>
      <c r="M349" s="1">
        <f t="shared" si="10"/>
        <v>1.3720000000000001</v>
      </c>
      <c r="N349" s="1">
        <f t="shared" si="11"/>
        <v>0</v>
      </c>
      <c r="O349" s="1"/>
      <c r="P349" s="1"/>
      <c r="Q349" s="1"/>
      <c r="R349" s="1"/>
      <c r="S349" s="1"/>
      <c r="T349" s="1"/>
      <c r="U349" s="1"/>
    </row>
    <row r="350" spans="1:21" ht="15" thickBot="1" x14ac:dyDescent="0.35">
      <c r="A350" s="53"/>
      <c r="B350" s="46"/>
      <c r="C350" s="47"/>
      <c r="D350" s="21" t="s">
        <v>3</v>
      </c>
      <c r="E350" s="18">
        <v>141</v>
      </c>
      <c r="F350" s="1"/>
      <c r="G350" s="1"/>
      <c r="H350" s="1"/>
      <c r="I350" s="1"/>
      <c r="J350" s="1"/>
      <c r="K350" s="1"/>
      <c r="L350" s="1"/>
      <c r="M350" s="1">
        <f t="shared" si="10"/>
        <v>1.2163120567375887</v>
      </c>
      <c r="N350" s="1">
        <f t="shared" si="11"/>
        <v>0</v>
      </c>
      <c r="O350" s="1"/>
      <c r="P350" s="1"/>
      <c r="Q350" s="1"/>
      <c r="R350" s="1"/>
      <c r="S350" s="1"/>
      <c r="T350" s="1"/>
      <c r="U350" s="1"/>
    </row>
    <row r="351" spans="1:21" x14ac:dyDescent="0.3">
      <c r="A351" s="53"/>
      <c r="B351" s="46" t="s">
        <v>3</v>
      </c>
      <c r="C351" s="47">
        <v>177</v>
      </c>
      <c r="D351" s="19" t="s">
        <v>1</v>
      </c>
      <c r="E351" s="14">
        <v>141</v>
      </c>
      <c r="F351" s="1"/>
      <c r="G351" s="1"/>
      <c r="H351" s="1"/>
      <c r="I351" s="1"/>
      <c r="J351" s="1"/>
      <c r="K351" s="1"/>
      <c r="L351" s="1"/>
      <c r="M351" s="1">
        <f t="shared" si="10"/>
        <v>1.2163120567375887</v>
      </c>
      <c r="N351" s="1">
        <f t="shared" si="11"/>
        <v>0</v>
      </c>
      <c r="O351" s="1"/>
      <c r="P351" s="1"/>
      <c r="Q351" s="1"/>
      <c r="R351" s="1"/>
      <c r="S351" s="1"/>
      <c r="T351" s="1"/>
      <c r="U351" s="1"/>
    </row>
    <row r="352" spans="1:21" x14ac:dyDescent="0.3">
      <c r="A352" s="53"/>
      <c r="B352" s="46"/>
      <c r="C352" s="47"/>
      <c r="D352" s="20" t="s">
        <v>2</v>
      </c>
      <c r="E352" s="16">
        <v>160</v>
      </c>
      <c r="F352" s="1"/>
      <c r="G352" s="1"/>
      <c r="H352" s="1"/>
      <c r="I352" s="1"/>
      <c r="J352" s="1"/>
      <c r="K352" s="1"/>
      <c r="L352" s="1"/>
      <c r="M352" s="1">
        <f t="shared" si="10"/>
        <v>1.0718749999999999</v>
      </c>
      <c r="N352" s="1">
        <f t="shared" si="11"/>
        <v>0</v>
      </c>
      <c r="O352" s="1"/>
      <c r="P352" s="1"/>
      <c r="Q352" s="1"/>
      <c r="R352" s="1"/>
      <c r="S352" s="1"/>
      <c r="T352" s="1"/>
      <c r="U352" s="1"/>
    </row>
    <row r="353" spans="1:21" ht="15" thickBot="1" x14ac:dyDescent="0.35">
      <c r="A353" s="53"/>
      <c r="B353" s="48"/>
      <c r="C353" s="49"/>
      <c r="D353" s="21" t="s">
        <v>3</v>
      </c>
      <c r="E353" s="18">
        <v>178</v>
      </c>
      <c r="F353" s="1"/>
      <c r="G353" s="1"/>
      <c r="H353" s="1"/>
      <c r="I353" s="1"/>
      <c r="J353" s="1"/>
      <c r="K353" s="1"/>
      <c r="L353" s="1"/>
      <c r="M353" s="1">
        <f t="shared" si="10"/>
        <v>0.9634831460674157</v>
      </c>
      <c r="N353" s="1">
        <f t="shared" si="11"/>
        <v>0</v>
      </c>
      <c r="O353" s="1"/>
      <c r="P353" s="1"/>
      <c r="Q353" s="1"/>
      <c r="R353" s="1"/>
      <c r="S353" s="1"/>
      <c r="T353" s="1"/>
      <c r="U353" s="1"/>
    </row>
    <row r="354" spans="1:21" x14ac:dyDescent="0.3">
      <c r="A354" s="53"/>
      <c r="B354" s="50" t="s">
        <v>1</v>
      </c>
      <c r="C354" s="51">
        <v>177</v>
      </c>
      <c r="D354" s="19" t="s">
        <v>1</v>
      </c>
      <c r="E354" s="14">
        <v>178</v>
      </c>
      <c r="F354" s="1"/>
      <c r="G354" s="1"/>
      <c r="H354" s="1"/>
      <c r="I354" s="1"/>
      <c r="J354" s="1"/>
      <c r="K354" s="1"/>
      <c r="L354" s="1"/>
      <c r="M354" s="1">
        <f t="shared" si="10"/>
        <v>0.9634831460674157</v>
      </c>
      <c r="N354" s="1">
        <f t="shared" si="11"/>
        <v>0</v>
      </c>
      <c r="O354" s="1"/>
      <c r="P354" s="1"/>
      <c r="Q354" s="1"/>
      <c r="R354" s="1"/>
      <c r="S354" s="1"/>
      <c r="T354" s="1"/>
      <c r="U354" s="1"/>
    </row>
    <row r="355" spans="1:21" x14ac:dyDescent="0.3">
      <c r="A355" s="53"/>
      <c r="B355" s="46"/>
      <c r="C355" s="47"/>
      <c r="D355" s="20" t="s">
        <v>2</v>
      </c>
      <c r="E355" s="16">
        <v>200</v>
      </c>
      <c r="F355" s="1"/>
      <c r="G355" s="1"/>
      <c r="H355" s="1"/>
      <c r="I355" s="1"/>
      <c r="J355" s="1"/>
      <c r="K355" s="1"/>
      <c r="L355" s="1"/>
      <c r="M355" s="1">
        <f t="shared" si="10"/>
        <v>0.85750000000000004</v>
      </c>
      <c r="N355" s="1">
        <f t="shared" si="11"/>
        <v>0</v>
      </c>
      <c r="O355" s="1"/>
      <c r="P355" s="1"/>
      <c r="Q355" s="1"/>
      <c r="R355" s="1"/>
      <c r="S355" s="1"/>
      <c r="T355" s="1"/>
      <c r="U355" s="1"/>
    </row>
    <row r="356" spans="1:21" ht="15" thickBot="1" x14ac:dyDescent="0.35">
      <c r="A356" s="53"/>
      <c r="B356" s="46"/>
      <c r="C356" s="47"/>
      <c r="D356" s="21" t="s">
        <v>3</v>
      </c>
      <c r="E356" s="18">
        <v>224</v>
      </c>
      <c r="F356" s="1"/>
      <c r="G356" s="1"/>
      <c r="H356" s="1"/>
      <c r="I356" s="1"/>
      <c r="J356" s="1"/>
      <c r="K356" s="1"/>
      <c r="L356" s="1"/>
      <c r="M356" s="1">
        <f t="shared" si="10"/>
        <v>0.765625</v>
      </c>
      <c r="N356" s="1">
        <f t="shared" si="11"/>
        <v>0</v>
      </c>
      <c r="O356" s="1"/>
      <c r="P356" s="1"/>
      <c r="Q356" s="1"/>
      <c r="R356" s="1"/>
      <c r="S356" s="1"/>
      <c r="T356" s="1"/>
      <c r="U356" s="1"/>
    </row>
    <row r="357" spans="1:21" x14ac:dyDescent="0.3">
      <c r="A357" s="53"/>
      <c r="B357" s="46" t="s">
        <v>2</v>
      </c>
      <c r="C357" s="47">
        <v>250</v>
      </c>
      <c r="D357" s="19" t="s">
        <v>1</v>
      </c>
      <c r="E357" s="14">
        <v>224</v>
      </c>
      <c r="F357" s="1"/>
      <c r="G357" s="1"/>
      <c r="H357" s="1"/>
      <c r="I357" s="1"/>
      <c r="J357" s="1"/>
      <c r="K357" s="1"/>
      <c r="L357" s="1"/>
      <c r="M357" s="1">
        <f t="shared" si="10"/>
        <v>0.765625</v>
      </c>
      <c r="N357" s="1">
        <f t="shared" si="11"/>
        <v>0</v>
      </c>
      <c r="O357" s="1"/>
      <c r="P357" s="1"/>
      <c r="Q357" s="1"/>
      <c r="R357" s="1"/>
      <c r="S357" s="1"/>
      <c r="T357" s="1"/>
      <c r="U357" s="1"/>
    </row>
    <row r="358" spans="1:21" x14ac:dyDescent="0.3">
      <c r="A358" s="53"/>
      <c r="B358" s="46"/>
      <c r="C358" s="47"/>
      <c r="D358" s="20" t="s">
        <v>2</v>
      </c>
      <c r="E358" s="16">
        <v>250</v>
      </c>
      <c r="F358" s="1"/>
      <c r="G358" s="1"/>
      <c r="H358" s="1"/>
      <c r="I358" s="1"/>
      <c r="J358" s="1"/>
      <c r="K358" s="1"/>
      <c r="L358" s="1"/>
      <c r="M358" s="1">
        <f t="shared" si="10"/>
        <v>0.68600000000000005</v>
      </c>
      <c r="N358" s="1">
        <f t="shared" si="11"/>
        <v>0</v>
      </c>
      <c r="O358" s="1"/>
      <c r="P358" s="1"/>
      <c r="Q358" s="1"/>
      <c r="R358" s="1"/>
      <c r="S358" s="1"/>
      <c r="T358" s="1"/>
      <c r="U358" s="1"/>
    </row>
    <row r="359" spans="1:21" ht="15" thickBot="1" x14ac:dyDescent="0.35">
      <c r="A359" s="53"/>
      <c r="B359" s="46"/>
      <c r="C359" s="47"/>
      <c r="D359" s="21" t="s">
        <v>3</v>
      </c>
      <c r="E359" s="18">
        <v>282</v>
      </c>
      <c r="F359" s="1"/>
      <c r="G359" s="1"/>
      <c r="H359" s="1"/>
      <c r="I359" s="1"/>
      <c r="J359" s="1"/>
      <c r="K359" s="1"/>
      <c r="L359" s="1"/>
      <c r="M359" s="1">
        <f t="shared" si="10"/>
        <v>0.60815602836879434</v>
      </c>
      <c r="N359" s="1">
        <f t="shared" si="11"/>
        <v>0</v>
      </c>
      <c r="O359" s="1"/>
      <c r="P359" s="1"/>
      <c r="Q359" s="1"/>
      <c r="R359" s="1"/>
      <c r="S359" s="1"/>
      <c r="T359" s="1"/>
      <c r="U359" s="1"/>
    </row>
    <row r="360" spans="1:21" x14ac:dyDescent="0.3">
      <c r="A360" s="53"/>
      <c r="B360" s="46" t="s">
        <v>3</v>
      </c>
      <c r="C360" s="47">
        <v>355</v>
      </c>
      <c r="D360" s="19" t="s">
        <v>1</v>
      </c>
      <c r="E360" s="14">
        <v>282</v>
      </c>
      <c r="F360" s="1"/>
      <c r="G360" s="1"/>
      <c r="H360" s="1"/>
      <c r="I360" s="1"/>
      <c r="J360" s="1"/>
      <c r="K360" s="1"/>
      <c r="L360" s="1"/>
      <c r="M360" s="1">
        <f t="shared" si="10"/>
        <v>0.60815602836879434</v>
      </c>
      <c r="N360" s="1">
        <f t="shared" si="11"/>
        <v>0</v>
      </c>
      <c r="O360" s="1"/>
      <c r="P360" s="1"/>
      <c r="Q360" s="1"/>
      <c r="R360" s="1"/>
      <c r="S360" s="1"/>
      <c r="T360" s="1"/>
      <c r="U360" s="1"/>
    </row>
    <row r="361" spans="1:21" x14ac:dyDescent="0.3">
      <c r="A361" s="53"/>
      <c r="B361" s="46"/>
      <c r="C361" s="47"/>
      <c r="D361" s="20" t="s">
        <v>2</v>
      </c>
      <c r="E361" s="16">
        <v>315</v>
      </c>
      <c r="F361" s="1"/>
      <c r="G361" s="1"/>
      <c r="H361" s="1"/>
      <c r="I361" s="1"/>
      <c r="J361" s="1"/>
      <c r="K361" s="1"/>
      <c r="L361" s="1"/>
      <c r="M361" s="1">
        <f t="shared" si="10"/>
        <v>0.5444444444444444</v>
      </c>
      <c r="N361" s="1">
        <f t="shared" si="11"/>
        <v>0</v>
      </c>
      <c r="O361" s="1"/>
      <c r="P361" s="1"/>
      <c r="Q361" s="1"/>
      <c r="R361" s="1"/>
      <c r="S361" s="1"/>
      <c r="T361" s="1"/>
      <c r="U361" s="1"/>
    </row>
    <row r="362" spans="1:21" ht="15" thickBot="1" x14ac:dyDescent="0.35">
      <c r="A362" s="53"/>
      <c r="B362" s="48"/>
      <c r="C362" s="49"/>
      <c r="D362" s="21" t="s">
        <v>3</v>
      </c>
      <c r="E362" s="18">
        <v>355</v>
      </c>
      <c r="F362" s="1"/>
      <c r="G362" s="1"/>
      <c r="H362" s="1"/>
      <c r="I362" s="1"/>
      <c r="J362" s="1"/>
      <c r="K362" s="1"/>
      <c r="L362" s="1"/>
      <c r="M362" s="1">
        <f t="shared" si="10"/>
        <v>0.4830985915492958</v>
      </c>
      <c r="N362" s="1">
        <f t="shared" si="11"/>
        <v>0</v>
      </c>
      <c r="O362" s="1"/>
      <c r="P362" s="1"/>
      <c r="Q362" s="1"/>
      <c r="R362" s="1"/>
      <c r="S362" s="1"/>
      <c r="T362" s="1"/>
      <c r="U362" s="1"/>
    </row>
    <row r="363" spans="1:21" x14ac:dyDescent="0.3">
      <c r="A363" s="53"/>
      <c r="B363" s="50" t="s">
        <v>1</v>
      </c>
      <c r="C363" s="51">
        <v>355</v>
      </c>
      <c r="D363" s="19" t="s">
        <v>1</v>
      </c>
      <c r="E363" s="14">
        <v>355</v>
      </c>
      <c r="F363" s="1"/>
      <c r="G363" s="1"/>
      <c r="H363" s="1"/>
      <c r="I363" s="1"/>
      <c r="J363" s="1"/>
      <c r="K363" s="1"/>
      <c r="L363" s="1"/>
      <c r="M363" s="1">
        <f t="shared" si="10"/>
        <v>0.4830985915492958</v>
      </c>
      <c r="N363" s="1">
        <f t="shared" si="11"/>
        <v>0</v>
      </c>
      <c r="O363" s="1"/>
      <c r="P363" s="1"/>
      <c r="Q363" s="1"/>
      <c r="R363" s="1"/>
      <c r="S363" s="1"/>
      <c r="T363" s="1"/>
      <c r="U363" s="1"/>
    </row>
    <row r="364" spans="1:21" x14ac:dyDescent="0.3">
      <c r="A364" s="53"/>
      <c r="B364" s="46"/>
      <c r="C364" s="47"/>
      <c r="D364" s="20" t="s">
        <v>2</v>
      </c>
      <c r="E364" s="16">
        <v>400</v>
      </c>
      <c r="F364" s="1"/>
      <c r="G364" s="1"/>
      <c r="H364" s="1"/>
      <c r="I364" s="1"/>
      <c r="J364" s="1"/>
      <c r="K364" s="1"/>
      <c r="L364" s="1"/>
      <c r="M364" s="1">
        <f t="shared" si="10"/>
        <v>0.42875000000000002</v>
      </c>
      <c r="N364" s="1">
        <f t="shared" si="11"/>
        <v>0</v>
      </c>
      <c r="O364" s="1"/>
      <c r="P364" s="1"/>
      <c r="Q364" s="1"/>
      <c r="R364" s="1"/>
      <c r="S364" s="1"/>
      <c r="T364" s="1"/>
      <c r="U364" s="1"/>
    </row>
    <row r="365" spans="1:21" ht="15" thickBot="1" x14ac:dyDescent="0.35">
      <c r="A365" s="53"/>
      <c r="B365" s="46"/>
      <c r="C365" s="47"/>
      <c r="D365" s="21" t="s">
        <v>3</v>
      </c>
      <c r="E365" s="18">
        <v>447</v>
      </c>
      <c r="F365" s="1"/>
      <c r="G365" s="1"/>
      <c r="H365" s="1"/>
      <c r="I365" s="1"/>
      <c r="J365" s="1"/>
      <c r="K365" s="1"/>
      <c r="L365" s="1"/>
      <c r="M365" s="1">
        <f t="shared" si="10"/>
        <v>0.38366890380313201</v>
      </c>
      <c r="N365" s="1">
        <f t="shared" si="11"/>
        <v>0</v>
      </c>
      <c r="O365" s="1"/>
      <c r="P365" s="1"/>
      <c r="Q365" s="1"/>
      <c r="R365" s="1"/>
      <c r="S365" s="1"/>
      <c r="T365" s="1"/>
      <c r="U365" s="1"/>
    </row>
    <row r="366" spans="1:21" x14ac:dyDescent="0.3">
      <c r="A366" s="53"/>
      <c r="B366" s="46" t="s">
        <v>2</v>
      </c>
      <c r="C366" s="47">
        <v>500</v>
      </c>
      <c r="D366" s="19" t="s">
        <v>1</v>
      </c>
      <c r="E366" s="14">
        <v>447</v>
      </c>
      <c r="F366" s="1"/>
      <c r="G366" s="1"/>
      <c r="H366" s="1"/>
      <c r="I366" s="1"/>
      <c r="J366" s="1"/>
      <c r="K366" s="1"/>
      <c r="L366" s="1"/>
      <c r="M366" s="1">
        <f t="shared" si="10"/>
        <v>0.38366890380313201</v>
      </c>
      <c r="N366" s="1">
        <f t="shared" si="11"/>
        <v>0</v>
      </c>
      <c r="O366" s="1"/>
      <c r="P366" s="1"/>
      <c r="Q366" s="1"/>
      <c r="R366" s="1"/>
      <c r="S366" s="1"/>
      <c r="T366" s="1"/>
      <c r="U366" s="1"/>
    </row>
    <row r="367" spans="1:21" x14ac:dyDescent="0.3">
      <c r="A367" s="53"/>
      <c r="B367" s="46"/>
      <c r="C367" s="47"/>
      <c r="D367" s="20" t="s">
        <v>2</v>
      </c>
      <c r="E367" s="16">
        <v>500</v>
      </c>
      <c r="F367" s="1"/>
      <c r="G367" s="1"/>
      <c r="H367" s="1"/>
      <c r="I367" s="1"/>
      <c r="J367" s="1"/>
      <c r="K367" s="1"/>
      <c r="L367" s="1"/>
      <c r="M367" s="1">
        <f t="shared" si="10"/>
        <v>0.34300000000000003</v>
      </c>
      <c r="N367" s="1">
        <f t="shared" si="11"/>
        <v>0</v>
      </c>
      <c r="O367" s="1"/>
      <c r="P367" s="1"/>
      <c r="Q367" s="1"/>
      <c r="R367" s="1"/>
      <c r="S367" s="1"/>
      <c r="T367" s="1"/>
      <c r="U367" s="1"/>
    </row>
    <row r="368" spans="1:21" ht="15" thickBot="1" x14ac:dyDescent="0.35">
      <c r="A368" s="53"/>
      <c r="B368" s="46"/>
      <c r="C368" s="47"/>
      <c r="D368" s="21" t="s">
        <v>3</v>
      </c>
      <c r="E368" s="18">
        <v>562</v>
      </c>
      <c r="F368" s="1"/>
      <c r="G368" s="1"/>
      <c r="H368" s="1"/>
      <c r="I368" s="1"/>
      <c r="J368" s="1"/>
      <c r="K368" s="1"/>
      <c r="L368" s="1"/>
      <c r="M368" s="1">
        <f t="shared" si="10"/>
        <v>0.30516014234875444</v>
      </c>
      <c r="N368" s="1">
        <f t="shared" si="11"/>
        <v>0</v>
      </c>
      <c r="O368" s="1"/>
      <c r="P368" s="1"/>
      <c r="Q368" s="1"/>
      <c r="R368" s="1"/>
      <c r="S368" s="1"/>
      <c r="T368" s="1"/>
      <c r="U368" s="1"/>
    </row>
    <row r="369" spans="1:21" x14ac:dyDescent="0.3">
      <c r="A369" s="53"/>
      <c r="B369" s="46" t="s">
        <v>3</v>
      </c>
      <c r="C369" s="47">
        <v>710</v>
      </c>
      <c r="D369" s="19" t="s">
        <v>1</v>
      </c>
      <c r="E369" s="14">
        <v>562</v>
      </c>
      <c r="F369" s="1"/>
      <c r="G369" s="1"/>
      <c r="H369" s="1"/>
      <c r="I369" s="1"/>
      <c r="J369" s="1"/>
      <c r="K369" s="1"/>
      <c r="L369" s="1"/>
      <c r="M369" s="1">
        <f t="shared" si="10"/>
        <v>0.30516014234875444</v>
      </c>
      <c r="N369" s="1">
        <f t="shared" si="11"/>
        <v>0</v>
      </c>
      <c r="O369" s="1"/>
      <c r="P369" s="1"/>
      <c r="Q369" s="1"/>
      <c r="R369" s="1"/>
      <c r="S369" s="1"/>
      <c r="T369" s="1"/>
      <c r="U369" s="1"/>
    </row>
    <row r="370" spans="1:21" x14ac:dyDescent="0.3">
      <c r="A370" s="53"/>
      <c r="B370" s="46"/>
      <c r="C370" s="47"/>
      <c r="D370" s="20" t="s">
        <v>2</v>
      </c>
      <c r="E370" s="16">
        <v>630</v>
      </c>
      <c r="F370" s="1"/>
      <c r="G370" s="1"/>
      <c r="H370" s="1"/>
      <c r="I370" s="1"/>
      <c r="J370" s="1"/>
      <c r="K370" s="1"/>
      <c r="L370" s="1"/>
      <c r="M370" s="1">
        <f t="shared" si="10"/>
        <v>0.2722222222222222</v>
      </c>
      <c r="N370" s="1">
        <f t="shared" si="11"/>
        <v>0</v>
      </c>
      <c r="O370" s="1"/>
      <c r="P370" s="1"/>
      <c r="Q370" s="1"/>
      <c r="R370" s="1"/>
      <c r="S370" s="1"/>
      <c r="T370" s="1"/>
      <c r="U370" s="1"/>
    </row>
    <row r="371" spans="1:21" ht="15" thickBot="1" x14ac:dyDescent="0.35">
      <c r="A371" s="53"/>
      <c r="B371" s="48"/>
      <c r="C371" s="49"/>
      <c r="D371" s="21" t="s">
        <v>3</v>
      </c>
      <c r="E371" s="18">
        <v>708</v>
      </c>
      <c r="F371" s="1"/>
      <c r="G371" s="1"/>
      <c r="H371" s="1"/>
      <c r="I371" s="1"/>
      <c r="J371" s="1"/>
      <c r="K371" s="1"/>
      <c r="L371" s="1"/>
      <c r="M371" s="1">
        <f t="shared" si="10"/>
        <v>0.2422316384180791</v>
      </c>
      <c r="N371" s="1">
        <f t="shared" si="11"/>
        <v>0</v>
      </c>
      <c r="O371" s="1"/>
      <c r="P371" s="1"/>
      <c r="Q371" s="1"/>
      <c r="R371" s="1"/>
      <c r="S371" s="1"/>
      <c r="T371" s="1"/>
      <c r="U371" s="1"/>
    </row>
    <row r="372" spans="1:21" x14ac:dyDescent="0.3">
      <c r="A372" s="53"/>
      <c r="B372" s="50" t="s">
        <v>1</v>
      </c>
      <c r="C372" s="51">
        <v>710</v>
      </c>
      <c r="D372" s="19" t="s">
        <v>1</v>
      </c>
      <c r="E372" s="14">
        <v>708</v>
      </c>
      <c r="F372" s="1"/>
      <c r="G372" s="1"/>
      <c r="H372" s="1"/>
      <c r="I372" s="1"/>
      <c r="J372" s="1"/>
      <c r="K372" s="1"/>
      <c r="L372" s="1"/>
      <c r="M372" s="1">
        <f t="shared" si="10"/>
        <v>0.2422316384180791</v>
      </c>
      <c r="N372" s="1">
        <f t="shared" si="11"/>
        <v>0</v>
      </c>
      <c r="O372" s="1"/>
      <c r="P372" s="1"/>
      <c r="Q372" s="1"/>
      <c r="R372" s="1"/>
      <c r="S372" s="1"/>
      <c r="T372" s="1"/>
      <c r="U372" s="1"/>
    </row>
    <row r="373" spans="1:21" x14ac:dyDescent="0.3">
      <c r="A373" s="53"/>
      <c r="B373" s="46"/>
      <c r="C373" s="47"/>
      <c r="D373" s="20" t="s">
        <v>2</v>
      </c>
      <c r="E373" s="16">
        <v>800</v>
      </c>
      <c r="F373" s="1"/>
      <c r="G373" s="1"/>
      <c r="H373" s="1"/>
      <c r="I373" s="1"/>
      <c r="J373" s="1"/>
      <c r="K373" s="1"/>
      <c r="L373" s="1"/>
      <c r="M373" s="1">
        <f t="shared" si="10"/>
        <v>0.21437500000000001</v>
      </c>
      <c r="N373" s="1">
        <f t="shared" si="11"/>
        <v>0</v>
      </c>
      <c r="O373" s="1"/>
      <c r="P373" s="1"/>
      <c r="Q373" s="1"/>
      <c r="R373" s="1"/>
      <c r="S373" s="1"/>
      <c r="T373" s="1"/>
      <c r="U373" s="1"/>
    </row>
    <row r="374" spans="1:21" ht="15" thickBot="1" x14ac:dyDescent="0.35">
      <c r="A374" s="53"/>
      <c r="B374" s="46"/>
      <c r="C374" s="47"/>
      <c r="D374" s="21" t="s">
        <v>3</v>
      </c>
      <c r="E374" s="18">
        <v>891</v>
      </c>
      <c r="F374" s="1"/>
      <c r="G374" s="1"/>
      <c r="H374" s="1"/>
      <c r="I374" s="1"/>
      <c r="J374" s="1"/>
      <c r="K374" s="1"/>
      <c r="L374" s="1"/>
      <c r="M374" s="1">
        <f t="shared" si="10"/>
        <v>0.19248035914702583</v>
      </c>
      <c r="N374" s="1">
        <f t="shared" si="11"/>
        <v>0</v>
      </c>
      <c r="O374" s="1"/>
      <c r="P374" s="1"/>
      <c r="Q374" s="1"/>
      <c r="R374" s="1"/>
      <c r="S374" s="1"/>
      <c r="T374" s="1"/>
      <c r="U374" s="1"/>
    </row>
    <row r="375" spans="1:21" x14ac:dyDescent="0.3">
      <c r="A375" s="53"/>
      <c r="B375" s="46" t="s">
        <v>2</v>
      </c>
      <c r="C375" s="47">
        <v>1000</v>
      </c>
      <c r="D375" s="19" t="s">
        <v>1</v>
      </c>
      <c r="E375" s="14">
        <v>891</v>
      </c>
      <c r="F375" s="1"/>
      <c r="G375" s="1"/>
      <c r="H375" s="1"/>
      <c r="I375" s="1"/>
      <c r="J375" s="1"/>
      <c r="K375" s="1"/>
      <c r="L375" s="1"/>
      <c r="M375" s="1">
        <f t="shared" si="10"/>
        <v>0.19248035914702583</v>
      </c>
      <c r="N375" s="1">
        <f t="shared" si="11"/>
        <v>0</v>
      </c>
      <c r="O375" s="1"/>
      <c r="P375" s="1"/>
      <c r="Q375" s="1"/>
      <c r="R375" s="1"/>
      <c r="S375" s="1"/>
      <c r="T375" s="1"/>
      <c r="U375" s="1"/>
    </row>
    <row r="376" spans="1:21" x14ac:dyDescent="0.3">
      <c r="A376" s="53"/>
      <c r="B376" s="46"/>
      <c r="C376" s="47"/>
      <c r="D376" s="20" t="s">
        <v>2</v>
      </c>
      <c r="E376" s="16">
        <v>1000</v>
      </c>
      <c r="F376" s="1"/>
      <c r="G376" s="1"/>
      <c r="H376" s="1"/>
      <c r="I376" s="1"/>
      <c r="J376" s="1"/>
      <c r="K376" s="1"/>
      <c r="L376" s="1"/>
      <c r="M376" s="1">
        <f t="shared" si="10"/>
        <v>0.17150000000000001</v>
      </c>
      <c r="N376" s="1">
        <f t="shared" si="11"/>
        <v>0</v>
      </c>
      <c r="O376" s="1"/>
      <c r="P376" s="1"/>
      <c r="Q376" s="1"/>
      <c r="R376" s="1"/>
      <c r="S376" s="1"/>
      <c r="T376" s="1"/>
      <c r="U376" s="1"/>
    </row>
    <row r="377" spans="1:21" ht="15" thickBot="1" x14ac:dyDescent="0.35">
      <c r="A377" s="53"/>
      <c r="B377" s="46"/>
      <c r="C377" s="47"/>
      <c r="D377" s="21" t="s">
        <v>3</v>
      </c>
      <c r="E377" s="18">
        <v>1122</v>
      </c>
      <c r="F377" s="1"/>
      <c r="G377" s="1"/>
      <c r="H377" s="1"/>
      <c r="I377" s="1"/>
      <c r="J377" s="1"/>
      <c r="K377" s="1"/>
      <c r="L377" s="1"/>
      <c r="M377" s="1">
        <f t="shared" si="10"/>
        <v>0.15285204991087345</v>
      </c>
      <c r="N377" s="1">
        <f t="shared" si="11"/>
        <v>0</v>
      </c>
      <c r="O377" s="1"/>
      <c r="P377" s="1"/>
      <c r="Q377" s="1"/>
      <c r="R377" s="1"/>
      <c r="S377" s="1"/>
      <c r="T377" s="1"/>
      <c r="U377" s="1"/>
    </row>
    <row r="378" spans="1:21" x14ac:dyDescent="0.3">
      <c r="A378" s="53"/>
      <c r="B378" s="46" t="s">
        <v>3</v>
      </c>
      <c r="C378" s="47">
        <v>1420</v>
      </c>
      <c r="D378" s="13" t="s">
        <v>1</v>
      </c>
      <c r="E378" s="14">
        <v>1122</v>
      </c>
      <c r="F378" s="1"/>
      <c r="G378" s="1"/>
      <c r="H378" s="1"/>
      <c r="I378" s="1"/>
      <c r="J378" s="1"/>
      <c r="K378" s="1"/>
      <c r="L378" s="1"/>
      <c r="M378" s="1">
        <f t="shared" si="10"/>
        <v>0.15285204991087345</v>
      </c>
      <c r="N378" s="1">
        <f t="shared" si="11"/>
        <v>0</v>
      </c>
      <c r="O378" s="1"/>
      <c r="P378" s="1"/>
      <c r="Q378" s="1"/>
      <c r="R378" s="1"/>
      <c r="S378" s="1"/>
      <c r="T378" s="1"/>
      <c r="U378" s="1"/>
    </row>
    <row r="379" spans="1:21" x14ac:dyDescent="0.3">
      <c r="A379" s="53"/>
      <c r="B379" s="46"/>
      <c r="C379" s="47"/>
      <c r="D379" s="15" t="s">
        <v>2</v>
      </c>
      <c r="E379" s="16">
        <v>1250</v>
      </c>
      <c r="F379" s="1"/>
      <c r="G379" s="1"/>
      <c r="H379" s="1"/>
      <c r="I379" s="1"/>
      <c r="J379" s="1"/>
      <c r="K379" s="1"/>
      <c r="L379" s="1"/>
      <c r="M379" s="1">
        <f t="shared" si="10"/>
        <v>0.13719999999999999</v>
      </c>
      <c r="N379" s="1">
        <f t="shared" si="11"/>
        <v>0</v>
      </c>
      <c r="O379" s="1"/>
      <c r="P379" s="1"/>
      <c r="Q379" s="1"/>
      <c r="R379" s="1"/>
      <c r="S379" s="1"/>
      <c r="T379" s="1"/>
      <c r="U379" s="1"/>
    </row>
    <row r="380" spans="1:21" ht="15" thickBot="1" x14ac:dyDescent="0.35">
      <c r="A380" s="54"/>
      <c r="B380" s="48"/>
      <c r="C380" s="49"/>
      <c r="D380" s="17" t="s">
        <v>3</v>
      </c>
      <c r="E380" s="18">
        <v>1413</v>
      </c>
      <c r="F380" s="1"/>
      <c r="G380" s="1"/>
      <c r="H380" s="1"/>
      <c r="I380" s="1"/>
      <c r="J380" s="1"/>
      <c r="K380" s="1"/>
      <c r="L380" s="1"/>
      <c r="M380" s="1">
        <f t="shared" si="10"/>
        <v>0.1213729653220099</v>
      </c>
      <c r="N380" s="1">
        <f t="shared" si="11"/>
        <v>0</v>
      </c>
      <c r="O380" s="1"/>
      <c r="P380" s="1"/>
      <c r="Q380" s="1"/>
      <c r="R380" s="1"/>
      <c r="S380" s="1"/>
      <c r="T380" s="1"/>
      <c r="U380" s="1"/>
    </row>
    <row r="381" spans="1:21" ht="14.4" customHeight="1" x14ac:dyDescent="0.3">
      <c r="A381" s="52" t="s">
        <v>31</v>
      </c>
      <c r="B381" s="50" t="s">
        <v>1</v>
      </c>
      <c r="C381" s="51">
        <v>11</v>
      </c>
      <c r="D381" s="13" t="s">
        <v>1</v>
      </c>
      <c r="E381" s="14">
        <v>11.2</v>
      </c>
      <c r="F381" s="12"/>
      <c r="G381" s="3"/>
      <c r="H381" s="3"/>
      <c r="I381" s="3"/>
      <c r="J381" s="3"/>
      <c r="K381" s="3"/>
      <c r="L381" s="3"/>
      <c r="M381" s="3">
        <f>(343/E381)/2</f>
        <v>15.312500000000002</v>
      </c>
      <c r="N381" s="3">
        <f>K381-G381</f>
        <v>0</v>
      </c>
      <c r="O381" s="3"/>
      <c r="P381" s="3"/>
      <c r="Q381" s="3"/>
      <c r="R381" s="3"/>
      <c r="S381" s="3"/>
      <c r="T381" s="3"/>
      <c r="U381" s="1"/>
    </row>
    <row r="382" spans="1:21" x14ac:dyDescent="0.3">
      <c r="A382" s="53"/>
      <c r="B382" s="46"/>
      <c r="C382" s="47"/>
      <c r="D382" s="15" t="s">
        <v>2</v>
      </c>
      <c r="E382" s="16">
        <v>12.5</v>
      </c>
      <c r="F382" s="2"/>
      <c r="G382" s="1"/>
      <c r="H382" s="1"/>
      <c r="I382" s="1"/>
      <c r="J382" s="1"/>
      <c r="K382" s="1"/>
      <c r="L382" s="1"/>
      <c r="M382" s="1">
        <f t="shared" ref="M382:M443" si="12">(343/E382)/2</f>
        <v>13.72</v>
      </c>
      <c r="N382" s="1">
        <f t="shared" ref="N382:N443" si="13">K382-G382</f>
        <v>0</v>
      </c>
      <c r="O382" s="1"/>
      <c r="P382" s="1"/>
      <c r="Q382" s="1"/>
      <c r="R382" s="1"/>
      <c r="S382" s="1"/>
      <c r="T382" s="1"/>
      <c r="U382" s="1"/>
    </row>
    <row r="383" spans="1:21" ht="15" thickBot="1" x14ac:dyDescent="0.35">
      <c r="A383" s="53"/>
      <c r="B383" s="46"/>
      <c r="C383" s="47"/>
      <c r="D383" s="17" t="s">
        <v>3</v>
      </c>
      <c r="E383" s="18">
        <v>14.1</v>
      </c>
      <c r="F383" s="2"/>
      <c r="G383" s="1"/>
      <c r="H383" s="1"/>
      <c r="I383" s="1"/>
      <c r="J383" s="1"/>
      <c r="K383" s="1"/>
      <c r="L383" s="1"/>
      <c r="M383" s="1">
        <f t="shared" si="12"/>
        <v>12.163120567375886</v>
      </c>
      <c r="N383" s="1">
        <f t="shared" si="13"/>
        <v>0</v>
      </c>
      <c r="O383" s="1"/>
      <c r="P383" s="1"/>
      <c r="Q383" s="1"/>
      <c r="R383" s="1"/>
      <c r="S383" s="1"/>
      <c r="T383" s="1"/>
      <c r="U383" s="1"/>
    </row>
    <row r="384" spans="1:21" x14ac:dyDescent="0.3">
      <c r="A384" s="53"/>
      <c r="B384" s="46" t="s">
        <v>2</v>
      </c>
      <c r="C384" s="47">
        <v>16</v>
      </c>
      <c r="D384" s="13" t="s">
        <v>1</v>
      </c>
      <c r="E384" s="14">
        <v>14.1</v>
      </c>
      <c r="F384" s="1"/>
      <c r="G384" s="1"/>
      <c r="H384" s="1"/>
      <c r="I384" s="1"/>
      <c r="J384" s="1"/>
      <c r="K384" s="1"/>
      <c r="L384" s="1"/>
      <c r="M384" s="1">
        <f t="shared" si="12"/>
        <v>12.163120567375886</v>
      </c>
      <c r="N384" s="1">
        <f t="shared" si="13"/>
        <v>0</v>
      </c>
      <c r="O384" s="1"/>
      <c r="P384" s="1"/>
      <c r="Q384" s="1"/>
      <c r="R384" s="1"/>
      <c r="S384" s="1"/>
      <c r="T384" s="1"/>
      <c r="U384" s="1"/>
    </row>
    <row r="385" spans="1:21" x14ac:dyDescent="0.3">
      <c r="A385" s="53"/>
      <c r="B385" s="46"/>
      <c r="C385" s="47"/>
      <c r="D385" s="15" t="s">
        <v>2</v>
      </c>
      <c r="E385" s="16">
        <v>16</v>
      </c>
      <c r="F385" s="1"/>
      <c r="G385" s="1"/>
      <c r="H385" s="1"/>
      <c r="I385" s="1"/>
      <c r="J385" s="1"/>
      <c r="K385" s="1"/>
      <c r="L385" s="1"/>
      <c r="M385" s="1">
        <f t="shared" si="12"/>
        <v>10.71875</v>
      </c>
      <c r="N385" s="1">
        <f t="shared" si="13"/>
        <v>0</v>
      </c>
      <c r="O385" s="1"/>
      <c r="P385" s="1"/>
      <c r="Q385" s="1"/>
      <c r="R385" s="1"/>
      <c r="S385" s="1"/>
      <c r="T385" s="1"/>
      <c r="U385" s="1"/>
    </row>
    <row r="386" spans="1:21" ht="15" thickBot="1" x14ac:dyDescent="0.35">
      <c r="A386" s="53"/>
      <c r="B386" s="46"/>
      <c r="C386" s="47"/>
      <c r="D386" s="17" t="s">
        <v>3</v>
      </c>
      <c r="E386" s="18">
        <v>17.8</v>
      </c>
      <c r="F386" s="1"/>
      <c r="G386" s="1"/>
      <c r="H386" s="1"/>
      <c r="I386" s="1"/>
      <c r="J386" s="1"/>
      <c r="K386" s="1"/>
      <c r="L386" s="1"/>
      <c r="M386" s="1">
        <f t="shared" si="12"/>
        <v>9.6348314606741567</v>
      </c>
      <c r="N386" s="1">
        <f t="shared" si="13"/>
        <v>0</v>
      </c>
      <c r="O386" s="1"/>
      <c r="P386" s="1"/>
      <c r="Q386" s="1"/>
      <c r="R386" s="1"/>
      <c r="S386" s="1"/>
      <c r="T386" s="1"/>
      <c r="U386" s="1"/>
    </row>
    <row r="387" spans="1:21" x14ac:dyDescent="0.3">
      <c r="A387" s="53"/>
      <c r="B387" s="46" t="s">
        <v>3</v>
      </c>
      <c r="C387" s="47">
        <v>22</v>
      </c>
      <c r="D387" s="13" t="s">
        <v>1</v>
      </c>
      <c r="E387" s="14">
        <v>17.8</v>
      </c>
      <c r="F387" s="1"/>
      <c r="G387" s="1"/>
      <c r="H387" s="1"/>
      <c r="I387" s="1"/>
      <c r="J387" s="1"/>
      <c r="K387" s="1"/>
      <c r="L387" s="1"/>
      <c r="M387" s="1">
        <f t="shared" si="12"/>
        <v>9.6348314606741567</v>
      </c>
      <c r="N387" s="1">
        <f t="shared" si="13"/>
        <v>0</v>
      </c>
      <c r="O387" s="1"/>
      <c r="P387" s="1"/>
      <c r="Q387" s="1"/>
      <c r="R387" s="1"/>
      <c r="S387" s="1"/>
      <c r="T387" s="1"/>
      <c r="U387" s="1"/>
    </row>
    <row r="388" spans="1:21" x14ac:dyDescent="0.3">
      <c r="A388" s="53"/>
      <c r="B388" s="46"/>
      <c r="C388" s="47"/>
      <c r="D388" s="15" t="s">
        <v>2</v>
      </c>
      <c r="E388" s="16">
        <v>20</v>
      </c>
      <c r="F388" s="1"/>
      <c r="G388" s="1"/>
      <c r="H388" s="1"/>
      <c r="I388" s="1"/>
      <c r="J388" s="1"/>
      <c r="K388" s="1"/>
      <c r="L388" s="1"/>
      <c r="M388" s="1">
        <f t="shared" si="12"/>
        <v>8.5749999999999993</v>
      </c>
      <c r="N388" s="1">
        <f t="shared" si="13"/>
        <v>0</v>
      </c>
      <c r="O388" s="1"/>
      <c r="P388" s="1"/>
      <c r="Q388" s="1"/>
      <c r="R388" s="1"/>
      <c r="S388" s="1"/>
      <c r="T388" s="1"/>
      <c r="U388" s="1"/>
    </row>
    <row r="389" spans="1:21" ht="15" thickBot="1" x14ac:dyDescent="0.35">
      <c r="A389" s="53"/>
      <c r="B389" s="48"/>
      <c r="C389" s="49"/>
      <c r="D389" s="17" t="s">
        <v>3</v>
      </c>
      <c r="E389" s="18">
        <v>22.4</v>
      </c>
      <c r="F389" s="1"/>
      <c r="G389" s="1"/>
      <c r="H389" s="1"/>
      <c r="I389" s="1"/>
      <c r="J389" s="1"/>
      <c r="K389" s="1"/>
      <c r="L389" s="1"/>
      <c r="M389" s="1">
        <f t="shared" si="12"/>
        <v>7.6562500000000009</v>
      </c>
      <c r="N389" s="1">
        <f t="shared" si="13"/>
        <v>0</v>
      </c>
      <c r="O389" s="1"/>
      <c r="P389" s="1"/>
      <c r="Q389" s="1"/>
      <c r="R389" s="1"/>
      <c r="S389" s="1"/>
      <c r="T389" s="1"/>
      <c r="U389" s="1"/>
    </row>
    <row r="390" spans="1:21" x14ac:dyDescent="0.3">
      <c r="A390" s="53"/>
      <c r="B390" s="50" t="s">
        <v>1</v>
      </c>
      <c r="C390" s="51">
        <v>22</v>
      </c>
      <c r="D390" s="19" t="s">
        <v>1</v>
      </c>
      <c r="E390" s="14">
        <v>22.4</v>
      </c>
      <c r="F390" s="1"/>
      <c r="G390" s="1"/>
      <c r="H390" s="1"/>
      <c r="I390" s="1"/>
      <c r="J390" s="1"/>
      <c r="K390" s="1"/>
      <c r="L390" s="1"/>
      <c r="M390" s="1">
        <f t="shared" si="12"/>
        <v>7.6562500000000009</v>
      </c>
      <c r="N390" s="1">
        <f t="shared" si="13"/>
        <v>0</v>
      </c>
      <c r="O390" s="1"/>
      <c r="P390" s="1"/>
      <c r="Q390" s="1"/>
      <c r="R390" s="1"/>
      <c r="S390" s="1"/>
      <c r="T390" s="1"/>
      <c r="U390" s="1"/>
    </row>
    <row r="391" spans="1:21" x14ac:dyDescent="0.3">
      <c r="A391" s="53"/>
      <c r="B391" s="46"/>
      <c r="C391" s="47"/>
      <c r="D391" s="20" t="s">
        <v>2</v>
      </c>
      <c r="E391" s="16">
        <v>25</v>
      </c>
      <c r="F391" s="1"/>
      <c r="G391" s="1"/>
      <c r="H391" s="1"/>
      <c r="I391" s="1"/>
      <c r="J391" s="1"/>
      <c r="K391" s="1"/>
      <c r="L391" s="1"/>
      <c r="M391" s="1">
        <f t="shared" si="12"/>
        <v>6.86</v>
      </c>
      <c r="N391" s="1">
        <f t="shared" si="13"/>
        <v>0</v>
      </c>
      <c r="O391" s="1"/>
      <c r="P391" s="1"/>
      <c r="Q391" s="1"/>
      <c r="R391" s="1"/>
      <c r="S391" s="1"/>
      <c r="T391" s="1"/>
      <c r="U391" s="1"/>
    </row>
    <row r="392" spans="1:21" ht="15" thickBot="1" x14ac:dyDescent="0.35">
      <c r="A392" s="53"/>
      <c r="B392" s="46"/>
      <c r="C392" s="47"/>
      <c r="D392" s="21" t="s">
        <v>3</v>
      </c>
      <c r="E392" s="18">
        <v>28.2</v>
      </c>
      <c r="F392" s="1"/>
      <c r="G392" s="1"/>
      <c r="H392" s="1"/>
      <c r="I392" s="1"/>
      <c r="J392" s="1"/>
      <c r="K392" s="1"/>
      <c r="L392" s="1"/>
      <c r="M392" s="1">
        <f t="shared" si="12"/>
        <v>6.081560283687943</v>
      </c>
      <c r="N392" s="1">
        <f t="shared" si="13"/>
        <v>0</v>
      </c>
      <c r="O392" s="1"/>
      <c r="P392" s="1"/>
      <c r="Q392" s="1"/>
      <c r="R392" s="1"/>
      <c r="S392" s="1"/>
      <c r="T392" s="1"/>
      <c r="U392" s="1"/>
    </row>
    <row r="393" spans="1:21" x14ac:dyDescent="0.3">
      <c r="A393" s="53"/>
      <c r="B393" s="46" t="s">
        <v>2</v>
      </c>
      <c r="C393" s="47">
        <v>31.5</v>
      </c>
      <c r="D393" s="19" t="s">
        <v>1</v>
      </c>
      <c r="E393" s="14">
        <v>28.2</v>
      </c>
      <c r="F393" s="1"/>
      <c r="G393" s="1"/>
      <c r="H393" s="1"/>
      <c r="I393" s="1"/>
      <c r="J393" s="1"/>
      <c r="K393" s="1"/>
      <c r="L393" s="1"/>
      <c r="M393" s="1">
        <f t="shared" si="12"/>
        <v>6.081560283687943</v>
      </c>
      <c r="N393" s="1">
        <f t="shared" si="13"/>
        <v>0</v>
      </c>
      <c r="O393" s="1"/>
      <c r="P393" s="1"/>
      <c r="Q393" s="1"/>
      <c r="R393" s="1"/>
      <c r="S393" s="1"/>
      <c r="T393" s="1"/>
      <c r="U393" s="1"/>
    </row>
    <row r="394" spans="1:21" x14ac:dyDescent="0.3">
      <c r="A394" s="53"/>
      <c r="B394" s="46"/>
      <c r="C394" s="47"/>
      <c r="D394" s="20" t="s">
        <v>2</v>
      </c>
      <c r="E394" s="16">
        <v>31.5</v>
      </c>
      <c r="F394" s="1"/>
      <c r="G394" s="1"/>
      <c r="H394" s="1"/>
      <c r="I394" s="1"/>
      <c r="J394" s="1"/>
      <c r="K394" s="1"/>
      <c r="L394" s="1"/>
      <c r="M394" s="1">
        <f t="shared" si="12"/>
        <v>5.4444444444444446</v>
      </c>
      <c r="N394" s="1">
        <f t="shared" si="13"/>
        <v>0</v>
      </c>
      <c r="O394" s="1"/>
      <c r="P394" s="1"/>
      <c r="Q394" s="1"/>
      <c r="R394" s="1"/>
      <c r="S394" s="1"/>
      <c r="T394" s="1"/>
      <c r="U394" s="1"/>
    </row>
    <row r="395" spans="1:21" ht="15" thickBot="1" x14ac:dyDescent="0.35">
      <c r="A395" s="53"/>
      <c r="B395" s="46"/>
      <c r="C395" s="47"/>
      <c r="D395" s="21" t="s">
        <v>3</v>
      </c>
      <c r="E395" s="18">
        <v>35.5</v>
      </c>
      <c r="F395" s="1"/>
      <c r="G395" s="1"/>
      <c r="H395" s="1"/>
      <c r="I395" s="1"/>
      <c r="J395" s="1"/>
      <c r="K395" s="1"/>
      <c r="L395" s="1"/>
      <c r="M395" s="1">
        <f t="shared" si="12"/>
        <v>4.830985915492958</v>
      </c>
      <c r="N395" s="1">
        <f t="shared" si="13"/>
        <v>0</v>
      </c>
      <c r="O395" s="1"/>
      <c r="P395" s="1"/>
      <c r="Q395" s="1"/>
      <c r="R395" s="1"/>
      <c r="S395" s="1"/>
      <c r="T395" s="1"/>
      <c r="U395" s="1"/>
    </row>
    <row r="396" spans="1:21" x14ac:dyDescent="0.3">
      <c r="A396" s="53"/>
      <c r="B396" s="46" t="s">
        <v>3</v>
      </c>
      <c r="C396" s="47">
        <v>44</v>
      </c>
      <c r="D396" s="19" t="s">
        <v>1</v>
      </c>
      <c r="E396" s="14">
        <v>35.5</v>
      </c>
      <c r="F396" s="1"/>
      <c r="G396" s="1"/>
      <c r="H396" s="1"/>
      <c r="I396" s="1"/>
      <c r="J396" s="1"/>
      <c r="K396" s="1"/>
      <c r="L396" s="1"/>
      <c r="M396" s="1">
        <f t="shared" si="12"/>
        <v>4.830985915492958</v>
      </c>
      <c r="N396" s="1">
        <f t="shared" si="13"/>
        <v>0</v>
      </c>
      <c r="O396" s="1"/>
      <c r="P396" s="1"/>
      <c r="Q396" s="1"/>
      <c r="R396" s="1"/>
      <c r="S396" s="1"/>
      <c r="T396" s="1"/>
      <c r="U396" s="1"/>
    </row>
    <row r="397" spans="1:21" x14ac:dyDescent="0.3">
      <c r="A397" s="53"/>
      <c r="B397" s="46"/>
      <c r="C397" s="47"/>
      <c r="D397" s="20" t="s">
        <v>2</v>
      </c>
      <c r="E397" s="16">
        <v>40</v>
      </c>
      <c r="F397" s="1"/>
      <c r="G397" s="1"/>
      <c r="H397" s="1"/>
      <c r="I397" s="1"/>
      <c r="J397" s="1"/>
      <c r="K397" s="1"/>
      <c r="L397" s="1"/>
      <c r="M397" s="1">
        <f t="shared" si="12"/>
        <v>4.2874999999999996</v>
      </c>
      <c r="N397" s="1">
        <f t="shared" si="13"/>
        <v>0</v>
      </c>
      <c r="O397" s="1"/>
      <c r="P397" s="1"/>
      <c r="Q397" s="1"/>
      <c r="R397" s="1"/>
      <c r="S397" s="1"/>
      <c r="T397" s="1"/>
      <c r="U397" s="1"/>
    </row>
    <row r="398" spans="1:21" ht="15" thickBot="1" x14ac:dyDescent="0.35">
      <c r="A398" s="53"/>
      <c r="B398" s="48"/>
      <c r="C398" s="49"/>
      <c r="D398" s="21" t="s">
        <v>3</v>
      </c>
      <c r="E398" s="18">
        <v>44.7</v>
      </c>
      <c r="F398" s="1"/>
      <c r="G398" s="1"/>
      <c r="H398" s="1"/>
      <c r="I398" s="1"/>
      <c r="J398" s="1"/>
      <c r="K398" s="1"/>
      <c r="L398" s="1"/>
      <c r="M398" s="1">
        <f t="shared" si="12"/>
        <v>3.8366890380313197</v>
      </c>
      <c r="N398" s="1">
        <f t="shared" si="13"/>
        <v>0</v>
      </c>
      <c r="O398" s="1"/>
      <c r="P398" s="1"/>
      <c r="Q398" s="1"/>
      <c r="R398" s="1"/>
      <c r="S398" s="1"/>
      <c r="T398" s="1"/>
      <c r="U398" s="1"/>
    </row>
    <row r="399" spans="1:21" x14ac:dyDescent="0.3">
      <c r="A399" s="53"/>
      <c r="B399" s="50" t="s">
        <v>1</v>
      </c>
      <c r="C399" s="51">
        <v>44</v>
      </c>
      <c r="D399" s="19" t="s">
        <v>1</v>
      </c>
      <c r="E399" s="14">
        <v>44.7</v>
      </c>
      <c r="F399" s="1"/>
      <c r="G399" s="1"/>
      <c r="H399" s="1"/>
      <c r="I399" s="1"/>
      <c r="J399" s="1"/>
      <c r="K399" s="1"/>
      <c r="L399" s="1"/>
      <c r="M399" s="1">
        <f t="shared" si="12"/>
        <v>3.8366890380313197</v>
      </c>
      <c r="N399" s="1">
        <f t="shared" si="13"/>
        <v>0</v>
      </c>
      <c r="O399" s="1"/>
      <c r="P399" s="1"/>
      <c r="Q399" s="1"/>
      <c r="R399" s="1"/>
      <c r="S399" s="1"/>
      <c r="T399" s="1"/>
      <c r="U399" s="1"/>
    </row>
    <row r="400" spans="1:21" x14ac:dyDescent="0.3">
      <c r="A400" s="53"/>
      <c r="B400" s="46"/>
      <c r="C400" s="47"/>
      <c r="D400" s="20" t="s">
        <v>2</v>
      </c>
      <c r="E400" s="16">
        <v>50</v>
      </c>
      <c r="F400" s="1"/>
      <c r="G400" s="1"/>
      <c r="H400" s="1"/>
      <c r="I400" s="1"/>
      <c r="J400" s="1"/>
      <c r="K400" s="1"/>
      <c r="L400" s="1"/>
      <c r="M400" s="1">
        <f t="shared" si="12"/>
        <v>3.43</v>
      </c>
      <c r="N400" s="1">
        <f t="shared" si="13"/>
        <v>0</v>
      </c>
      <c r="O400" s="1"/>
      <c r="P400" s="1"/>
      <c r="Q400" s="1"/>
      <c r="R400" s="1"/>
      <c r="S400" s="1"/>
      <c r="T400" s="1"/>
      <c r="U400" s="1"/>
    </row>
    <row r="401" spans="1:21" ht="15" thickBot="1" x14ac:dyDescent="0.35">
      <c r="A401" s="53"/>
      <c r="B401" s="46"/>
      <c r="C401" s="47"/>
      <c r="D401" s="21" t="s">
        <v>3</v>
      </c>
      <c r="E401" s="18">
        <v>56.2</v>
      </c>
      <c r="F401" s="1"/>
      <c r="G401" s="1"/>
      <c r="H401" s="1"/>
      <c r="I401" s="1"/>
      <c r="J401" s="1"/>
      <c r="K401" s="1"/>
      <c r="L401" s="1"/>
      <c r="M401" s="1">
        <f t="shared" si="12"/>
        <v>3.0516014234875444</v>
      </c>
      <c r="N401" s="1">
        <f t="shared" si="13"/>
        <v>0</v>
      </c>
      <c r="O401" s="1"/>
      <c r="P401" s="1"/>
      <c r="Q401" s="1"/>
      <c r="R401" s="1"/>
      <c r="S401" s="1"/>
      <c r="T401" s="1"/>
      <c r="U401" s="1"/>
    </row>
    <row r="402" spans="1:21" x14ac:dyDescent="0.3">
      <c r="A402" s="53"/>
      <c r="B402" s="46" t="s">
        <v>2</v>
      </c>
      <c r="C402" s="47">
        <v>63</v>
      </c>
      <c r="D402" s="19" t="s">
        <v>1</v>
      </c>
      <c r="E402" s="14">
        <v>56.2</v>
      </c>
      <c r="F402" s="1"/>
      <c r="G402" s="1"/>
      <c r="H402" s="1"/>
      <c r="I402" s="1"/>
      <c r="J402" s="1"/>
      <c r="K402" s="1"/>
      <c r="L402" s="1"/>
      <c r="M402" s="1">
        <f t="shared" si="12"/>
        <v>3.0516014234875444</v>
      </c>
      <c r="N402" s="1">
        <f t="shared" si="13"/>
        <v>0</v>
      </c>
      <c r="O402" s="1"/>
      <c r="P402" s="1"/>
      <c r="Q402" s="1"/>
      <c r="R402" s="1"/>
      <c r="S402" s="1"/>
      <c r="T402" s="1"/>
      <c r="U402" s="1"/>
    </row>
    <row r="403" spans="1:21" x14ac:dyDescent="0.3">
      <c r="A403" s="53"/>
      <c r="B403" s="46"/>
      <c r="C403" s="47"/>
      <c r="D403" s="20" t="s">
        <v>2</v>
      </c>
      <c r="E403" s="16">
        <v>63</v>
      </c>
      <c r="F403" s="1"/>
      <c r="G403" s="1"/>
      <c r="H403" s="1"/>
      <c r="I403" s="1"/>
      <c r="J403" s="1"/>
      <c r="K403" s="1"/>
      <c r="L403" s="1"/>
      <c r="M403" s="1">
        <f t="shared" si="12"/>
        <v>2.7222222222222223</v>
      </c>
      <c r="N403" s="1">
        <f t="shared" si="13"/>
        <v>0</v>
      </c>
      <c r="O403" s="1"/>
      <c r="P403" s="1"/>
      <c r="Q403" s="1"/>
      <c r="R403" s="1"/>
      <c r="S403" s="1"/>
      <c r="T403" s="1"/>
      <c r="U403" s="1"/>
    </row>
    <row r="404" spans="1:21" ht="15" thickBot="1" x14ac:dyDescent="0.35">
      <c r="A404" s="53"/>
      <c r="B404" s="46"/>
      <c r="C404" s="47"/>
      <c r="D404" s="21" t="s">
        <v>3</v>
      </c>
      <c r="E404" s="18">
        <v>70.8</v>
      </c>
      <c r="F404" s="1"/>
      <c r="G404" s="1"/>
      <c r="H404" s="1"/>
      <c r="I404" s="1"/>
      <c r="J404" s="1"/>
      <c r="K404" s="1"/>
      <c r="L404" s="1"/>
      <c r="M404" s="1">
        <f t="shared" si="12"/>
        <v>2.4223163841807911</v>
      </c>
      <c r="N404" s="1">
        <f t="shared" si="13"/>
        <v>0</v>
      </c>
      <c r="O404" s="1"/>
      <c r="P404" s="1"/>
      <c r="Q404" s="1"/>
      <c r="R404" s="1"/>
      <c r="S404" s="1"/>
      <c r="T404" s="1"/>
      <c r="U404" s="1"/>
    </row>
    <row r="405" spans="1:21" x14ac:dyDescent="0.3">
      <c r="A405" s="53"/>
      <c r="B405" s="46" t="s">
        <v>3</v>
      </c>
      <c r="C405" s="47">
        <v>88</v>
      </c>
      <c r="D405" s="19" t="s">
        <v>1</v>
      </c>
      <c r="E405" s="14">
        <v>70.8</v>
      </c>
      <c r="F405" s="1"/>
      <c r="G405" s="1"/>
      <c r="H405" s="1"/>
      <c r="I405" s="1"/>
      <c r="J405" s="1"/>
      <c r="K405" s="1"/>
      <c r="L405" s="1"/>
      <c r="M405" s="1">
        <f t="shared" si="12"/>
        <v>2.4223163841807911</v>
      </c>
      <c r="N405" s="1">
        <f t="shared" si="13"/>
        <v>0</v>
      </c>
      <c r="O405" s="1"/>
      <c r="P405" s="1"/>
      <c r="Q405" s="1"/>
      <c r="R405" s="1"/>
      <c r="S405" s="1"/>
      <c r="T405" s="1"/>
      <c r="U405" s="1"/>
    </row>
    <row r="406" spans="1:21" x14ac:dyDescent="0.3">
      <c r="A406" s="53"/>
      <c r="B406" s="46"/>
      <c r="C406" s="47"/>
      <c r="D406" s="20" t="s">
        <v>2</v>
      </c>
      <c r="E406" s="16">
        <v>80</v>
      </c>
      <c r="F406" s="1"/>
      <c r="G406" s="1"/>
      <c r="H406" s="1"/>
      <c r="I406" s="1"/>
      <c r="J406" s="1"/>
      <c r="K406" s="1"/>
      <c r="L406" s="1"/>
      <c r="M406" s="1">
        <f t="shared" si="12"/>
        <v>2.1437499999999998</v>
      </c>
      <c r="N406" s="1">
        <f t="shared" si="13"/>
        <v>0</v>
      </c>
      <c r="O406" s="1"/>
      <c r="P406" s="1"/>
      <c r="Q406" s="1"/>
      <c r="R406" s="1"/>
      <c r="S406" s="1"/>
      <c r="T406" s="1"/>
      <c r="U406" s="1"/>
    </row>
    <row r="407" spans="1:21" ht="15" thickBot="1" x14ac:dyDescent="0.35">
      <c r="A407" s="53"/>
      <c r="B407" s="48"/>
      <c r="C407" s="49"/>
      <c r="D407" s="21" t="s">
        <v>3</v>
      </c>
      <c r="E407" s="18">
        <v>89.1</v>
      </c>
      <c r="F407" s="1"/>
      <c r="G407" s="1"/>
      <c r="H407" s="1"/>
      <c r="I407" s="1"/>
      <c r="J407" s="1"/>
      <c r="K407" s="1"/>
      <c r="L407" s="1"/>
      <c r="M407" s="1">
        <f t="shared" si="12"/>
        <v>1.9248035914702584</v>
      </c>
      <c r="N407" s="1">
        <f t="shared" si="13"/>
        <v>0</v>
      </c>
      <c r="O407" s="1"/>
      <c r="P407" s="1"/>
      <c r="Q407" s="1"/>
      <c r="R407" s="1"/>
      <c r="S407" s="1"/>
      <c r="T407" s="1"/>
      <c r="U407" s="1"/>
    </row>
    <row r="408" spans="1:21" x14ac:dyDescent="0.3">
      <c r="A408" s="53"/>
      <c r="B408" s="50" t="s">
        <v>1</v>
      </c>
      <c r="C408" s="51">
        <v>88</v>
      </c>
      <c r="D408" s="19" t="s">
        <v>1</v>
      </c>
      <c r="E408" s="14">
        <v>89.1</v>
      </c>
      <c r="F408" s="1"/>
      <c r="G408" s="1"/>
      <c r="H408" s="1"/>
      <c r="I408" s="1"/>
      <c r="J408" s="1"/>
      <c r="K408" s="1"/>
      <c r="L408" s="1"/>
      <c r="M408" s="1">
        <f t="shared" si="12"/>
        <v>1.9248035914702584</v>
      </c>
      <c r="N408" s="1">
        <f t="shared" si="13"/>
        <v>0</v>
      </c>
      <c r="O408" s="1"/>
      <c r="P408" s="1"/>
      <c r="Q408" s="1"/>
      <c r="R408" s="1"/>
      <c r="S408" s="1"/>
      <c r="T408" s="1"/>
      <c r="U408" s="1"/>
    </row>
    <row r="409" spans="1:21" x14ac:dyDescent="0.3">
      <c r="A409" s="53"/>
      <c r="B409" s="46"/>
      <c r="C409" s="47"/>
      <c r="D409" s="20" t="s">
        <v>2</v>
      </c>
      <c r="E409" s="16">
        <v>100</v>
      </c>
      <c r="F409" s="1"/>
      <c r="G409" s="1"/>
      <c r="H409" s="1"/>
      <c r="I409" s="1"/>
      <c r="J409" s="1"/>
      <c r="K409" s="1"/>
      <c r="L409" s="1"/>
      <c r="M409" s="1">
        <f t="shared" si="12"/>
        <v>1.7150000000000001</v>
      </c>
      <c r="N409" s="1">
        <f t="shared" si="13"/>
        <v>0</v>
      </c>
      <c r="O409" s="1"/>
      <c r="P409" s="1"/>
      <c r="Q409" s="1"/>
      <c r="R409" s="1"/>
      <c r="S409" s="1"/>
      <c r="T409" s="1"/>
      <c r="U409" s="1"/>
    </row>
    <row r="410" spans="1:21" ht="15" thickBot="1" x14ac:dyDescent="0.35">
      <c r="A410" s="53"/>
      <c r="B410" s="46"/>
      <c r="C410" s="47"/>
      <c r="D410" s="21" t="s">
        <v>3</v>
      </c>
      <c r="E410" s="18">
        <v>112</v>
      </c>
      <c r="F410" s="1"/>
      <c r="G410" s="1"/>
      <c r="H410" s="1"/>
      <c r="I410" s="1"/>
      <c r="J410" s="1"/>
      <c r="K410" s="1"/>
      <c r="L410" s="1"/>
      <c r="M410" s="1">
        <f t="shared" si="12"/>
        <v>1.53125</v>
      </c>
      <c r="N410" s="1">
        <f t="shared" si="13"/>
        <v>0</v>
      </c>
      <c r="O410" s="1"/>
      <c r="P410" s="1"/>
      <c r="Q410" s="1"/>
      <c r="R410" s="1"/>
      <c r="S410" s="1"/>
      <c r="T410" s="1"/>
      <c r="U410" s="1"/>
    </row>
    <row r="411" spans="1:21" x14ac:dyDescent="0.3">
      <c r="A411" s="53"/>
      <c r="B411" s="46" t="s">
        <v>2</v>
      </c>
      <c r="C411" s="47">
        <v>125</v>
      </c>
      <c r="D411" s="19" t="s">
        <v>1</v>
      </c>
      <c r="E411" s="14">
        <v>112</v>
      </c>
      <c r="F411" s="1"/>
      <c r="G411" s="1"/>
      <c r="H411" s="1"/>
      <c r="I411" s="1"/>
      <c r="J411" s="1"/>
      <c r="K411" s="1"/>
      <c r="L411" s="1"/>
      <c r="M411" s="1">
        <f t="shared" si="12"/>
        <v>1.53125</v>
      </c>
      <c r="N411" s="1">
        <f t="shared" si="13"/>
        <v>0</v>
      </c>
      <c r="O411" s="1"/>
      <c r="P411" s="1"/>
      <c r="Q411" s="1"/>
      <c r="R411" s="1"/>
      <c r="S411" s="1"/>
      <c r="T411" s="1"/>
      <c r="U411" s="1"/>
    </row>
    <row r="412" spans="1:21" x14ac:dyDescent="0.3">
      <c r="A412" s="53"/>
      <c r="B412" s="46"/>
      <c r="C412" s="47"/>
      <c r="D412" s="20" t="s">
        <v>2</v>
      </c>
      <c r="E412" s="16">
        <v>125</v>
      </c>
      <c r="F412" s="1"/>
      <c r="G412" s="1"/>
      <c r="H412" s="1"/>
      <c r="I412" s="1"/>
      <c r="J412" s="1"/>
      <c r="K412" s="1"/>
      <c r="L412" s="1"/>
      <c r="M412" s="1">
        <f t="shared" si="12"/>
        <v>1.3720000000000001</v>
      </c>
      <c r="N412" s="1">
        <f t="shared" si="13"/>
        <v>0</v>
      </c>
      <c r="O412" s="1"/>
      <c r="P412" s="1"/>
      <c r="Q412" s="1"/>
      <c r="R412" s="1"/>
      <c r="S412" s="1"/>
      <c r="T412" s="1"/>
      <c r="U412" s="1"/>
    </row>
    <row r="413" spans="1:21" ht="15" thickBot="1" x14ac:dyDescent="0.35">
      <c r="A413" s="53"/>
      <c r="B413" s="46"/>
      <c r="C413" s="47"/>
      <c r="D413" s="21" t="s">
        <v>3</v>
      </c>
      <c r="E413" s="18">
        <v>141</v>
      </c>
      <c r="F413" s="1"/>
      <c r="G413" s="1"/>
      <c r="H413" s="1"/>
      <c r="I413" s="1"/>
      <c r="J413" s="1"/>
      <c r="K413" s="1"/>
      <c r="L413" s="1"/>
      <c r="M413" s="1">
        <f t="shared" si="12"/>
        <v>1.2163120567375887</v>
      </c>
      <c r="N413" s="1">
        <f t="shared" si="13"/>
        <v>0</v>
      </c>
      <c r="O413" s="1"/>
      <c r="P413" s="1"/>
      <c r="Q413" s="1"/>
      <c r="R413" s="1"/>
      <c r="S413" s="1"/>
      <c r="T413" s="1"/>
      <c r="U413" s="1"/>
    </row>
    <row r="414" spans="1:21" x14ac:dyDescent="0.3">
      <c r="A414" s="53"/>
      <c r="B414" s="46" t="s">
        <v>3</v>
      </c>
      <c r="C414" s="47">
        <v>177</v>
      </c>
      <c r="D414" s="19" t="s">
        <v>1</v>
      </c>
      <c r="E414" s="14">
        <v>141</v>
      </c>
      <c r="F414" s="1"/>
      <c r="G414" s="1"/>
      <c r="H414" s="1"/>
      <c r="I414" s="1"/>
      <c r="J414" s="1"/>
      <c r="K414" s="1"/>
      <c r="L414" s="1"/>
      <c r="M414" s="1">
        <f t="shared" si="12"/>
        <v>1.2163120567375887</v>
      </c>
      <c r="N414" s="1">
        <f t="shared" si="13"/>
        <v>0</v>
      </c>
      <c r="O414" s="1"/>
      <c r="P414" s="1"/>
      <c r="Q414" s="1"/>
      <c r="R414" s="1"/>
      <c r="S414" s="1"/>
      <c r="T414" s="1"/>
      <c r="U414" s="1"/>
    </row>
    <row r="415" spans="1:21" x14ac:dyDescent="0.3">
      <c r="A415" s="53"/>
      <c r="B415" s="46"/>
      <c r="C415" s="47"/>
      <c r="D415" s="20" t="s">
        <v>2</v>
      </c>
      <c r="E415" s="16">
        <v>160</v>
      </c>
      <c r="F415" s="1"/>
      <c r="G415" s="1"/>
      <c r="H415" s="1"/>
      <c r="I415" s="1"/>
      <c r="J415" s="1"/>
      <c r="K415" s="1"/>
      <c r="L415" s="1"/>
      <c r="M415" s="1">
        <f t="shared" si="12"/>
        <v>1.0718749999999999</v>
      </c>
      <c r="N415" s="1">
        <f t="shared" si="13"/>
        <v>0</v>
      </c>
      <c r="O415" s="1"/>
      <c r="P415" s="1"/>
      <c r="Q415" s="1"/>
      <c r="R415" s="1"/>
      <c r="S415" s="1"/>
      <c r="T415" s="1"/>
      <c r="U415" s="1"/>
    </row>
    <row r="416" spans="1:21" ht="15" thickBot="1" x14ac:dyDescent="0.35">
      <c r="A416" s="53"/>
      <c r="B416" s="48"/>
      <c r="C416" s="49"/>
      <c r="D416" s="21" t="s">
        <v>3</v>
      </c>
      <c r="E416" s="18">
        <v>178</v>
      </c>
      <c r="F416" s="1"/>
      <c r="G416" s="1"/>
      <c r="H416" s="1"/>
      <c r="I416" s="1"/>
      <c r="J416" s="1"/>
      <c r="K416" s="1"/>
      <c r="L416" s="1"/>
      <c r="M416" s="1">
        <f t="shared" si="12"/>
        <v>0.9634831460674157</v>
      </c>
      <c r="N416" s="1">
        <f t="shared" si="13"/>
        <v>0</v>
      </c>
      <c r="O416" s="1"/>
      <c r="P416" s="1"/>
      <c r="Q416" s="1"/>
      <c r="R416" s="1"/>
      <c r="S416" s="1"/>
      <c r="T416" s="1"/>
      <c r="U416" s="1"/>
    </row>
    <row r="417" spans="1:21" x14ac:dyDescent="0.3">
      <c r="A417" s="53"/>
      <c r="B417" s="50" t="s">
        <v>1</v>
      </c>
      <c r="C417" s="51">
        <v>177</v>
      </c>
      <c r="D417" s="19" t="s">
        <v>1</v>
      </c>
      <c r="E417" s="14">
        <v>178</v>
      </c>
      <c r="F417" s="1"/>
      <c r="G417" s="1"/>
      <c r="H417" s="1"/>
      <c r="I417" s="1"/>
      <c r="J417" s="1"/>
      <c r="K417" s="1"/>
      <c r="L417" s="1"/>
      <c r="M417" s="1">
        <f t="shared" si="12"/>
        <v>0.9634831460674157</v>
      </c>
      <c r="N417" s="1">
        <f t="shared" si="13"/>
        <v>0</v>
      </c>
      <c r="O417" s="1"/>
      <c r="P417" s="1"/>
      <c r="Q417" s="1"/>
      <c r="R417" s="1"/>
      <c r="S417" s="1"/>
      <c r="T417" s="1"/>
      <c r="U417" s="1"/>
    </row>
    <row r="418" spans="1:21" x14ac:dyDescent="0.3">
      <c r="A418" s="53"/>
      <c r="B418" s="46"/>
      <c r="C418" s="47"/>
      <c r="D418" s="20" t="s">
        <v>2</v>
      </c>
      <c r="E418" s="16">
        <v>200</v>
      </c>
      <c r="F418" s="1"/>
      <c r="G418" s="1"/>
      <c r="H418" s="1"/>
      <c r="I418" s="1"/>
      <c r="J418" s="1"/>
      <c r="K418" s="1"/>
      <c r="L418" s="1"/>
      <c r="M418" s="1">
        <f t="shared" si="12"/>
        <v>0.85750000000000004</v>
      </c>
      <c r="N418" s="1">
        <f t="shared" si="13"/>
        <v>0</v>
      </c>
      <c r="O418" s="1"/>
      <c r="P418" s="1"/>
      <c r="Q418" s="1"/>
      <c r="R418" s="1"/>
      <c r="S418" s="1"/>
      <c r="T418" s="1"/>
      <c r="U418" s="1"/>
    </row>
    <row r="419" spans="1:21" ht="15" thickBot="1" x14ac:dyDescent="0.35">
      <c r="A419" s="53"/>
      <c r="B419" s="46"/>
      <c r="C419" s="47"/>
      <c r="D419" s="21" t="s">
        <v>3</v>
      </c>
      <c r="E419" s="18">
        <v>224</v>
      </c>
      <c r="F419" s="1"/>
      <c r="G419" s="1"/>
      <c r="H419" s="1"/>
      <c r="I419" s="1"/>
      <c r="J419" s="1"/>
      <c r="K419" s="1"/>
      <c r="L419" s="1"/>
      <c r="M419" s="1">
        <f t="shared" si="12"/>
        <v>0.765625</v>
      </c>
      <c r="N419" s="1">
        <f t="shared" si="13"/>
        <v>0</v>
      </c>
      <c r="O419" s="1"/>
      <c r="P419" s="1"/>
      <c r="Q419" s="1"/>
      <c r="R419" s="1"/>
      <c r="S419" s="1"/>
      <c r="T419" s="1"/>
      <c r="U419" s="1"/>
    </row>
    <row r="420" spans="1:21" x14ac:dyDescent="0.3">
      <c r="A420" s="53"/>
      <c r="B420" s="46" t="s">
        <v>2</v>
      </c>
      <c r="C420" s="47">
        <v>250</v>
      </c>
      <c r="D420" s="19" t="s">
        <v>1</v>
      </c>
      <c r="E420" s="14">
        <v>224</v>
      </c>
      <c r="F420" s="1"/>
      <c r="G420" s="1"/>
      <c r="H420" s="1"/>
      <c r="I420" s="1"/>
      <c r="J420" s="1"/>
      <c r="K420" s="1"/>
      <c r="L420" s="1"/>
      <c r="M420" s="1">
        <f t="shared" si="12"/>
        <v>0.765625</v>
      </c>
      <c r="N420" s="1">
        <f t="shared" si="13"/>
        <v>0</v>
      </c>
      <c r="O420" s="1"/>
      <c r="P420" s="1"/>
      <c r="Q420" s="1"/>
      <c r="R420" s="1"/>
      <c r="S420" s="1"/>
      <c r="T420" s="1"/>
      <c r="U420" s="1"/>
    </row>
    <row r="421" spans="1:21" x14ac:dyDescent="0.3">
      <c r="A421" s="53"/>
      <c r="B421" s="46"/>
      <c r="C421" s="47"/>
      <c r="D421" s="20" t="s">
        <v>2</v>
      </c>
      <c r="E421" s="16">
        <v>250</v>
      </c>
      <c r="F421" s="1"/>
      <c r="G421" s="1"/>
      <c r="H421" s="1"/>
      <c r="I421" s="1"/>
      <c r="J421" s="1"/>
      <c r="K421" s="1"/>
      <c r="L421" s="1"/>
      <c r="M421" s="1">
        <f t="shared" si="12"/>
        <v>0.68600000000000005</v>
      </c>
      <c r="N421" s="1">
        <f t="shared" si="13"/>
        <v>0</v>
      </c>
      <c r="O421" s="1"/>
      <c r="P421" s="1"/>
      <c r="Q421" s="1"/>
      <c r="R421" s="1"/>
      <c r="S421" s="1"/>
      <c r="T421" s="1"/>
      <c r="U421" s="1"/>
    </row>
    <row r="422" spans="1:21" ht="15" thickBot="1" x14ac:dyDescent="0.35">
      <c r="A422" s="53"/>
      <c r="B422" s="46"/>
      <c r="C422" s="47"/>
      <c r="D422" s="21" t="s">
        <v>3</v>
      </c>
      <c r="E422" s="18">
        <v>282</v>
      </c>
      <c r="F422" s="1"/>
      <c r="G422" s="1"/>
      <c r="H422" s="1"/>
      <c r="I422" s="1"/>
      <c r="J422" s="1"/>
      <c r="K422" s="1"/>
      <c r="L422" s="1"/>
      <c r="M422" s="1">
        <f t="shared" si="12"/>
        <v>0.60815602836879434</v>
      </c>
      <c r="N422" s="1">
        <f t="shared" si="13"/>
        <v>0</v>
      </c>
      <c r="O422" s="1"/>
      <c r="P422" s="1"/>
      <c r="Q422" s="1"/>
      <c r="R422" s="1"/>
      <c r="S422" s="1"/>
      <c r="T422" s="1"/>
      <c r="U422" s="1"/>
    </row>
    <row r="423" spans="1:21" x14ac:dyDescent="0.3">
      <c r="A423" s="53"/>
      <c r="B423" s="46" t="s">
        <v>3</v>
      </c>
      <c r="C423" s="47">
        <v>355</v>
      </c>
      <c r="D423" s="19" t="s">
        <v>1</v>
      </c>
      <c r="E423" s="14">
        <v>282</v>
      </c>
      <c r="F423" s="1"/>
      <c r="G423" s="1"/>
      <c r="H423" s="1"/>
      <c r="I423" s="1"/>
      <c r="J423" s="1"/>
      <c r="K423" s="1"/>
      <c r="L423" s="1"/>
      <c r="M423" s="1">
        <f t="shared" si="12"/>
        <v>0.60815602836879434</v>
      </c>
      <c r="N423" s="1">
        <f t="shared" si="13"/>
        <v>0</v>
      </c>
      <c r="O423" s="1"/>
      <c r="P423" s="1"/>
      <c r="Q423" s="1"/>
      <c r="R423" s="1"/>
      <c r="S423" s="1"/>
      <c r="T423" s="1"/>
      <c r="U423" s="1"/>
    </row>
    <row r="424" spans="1:21" x14ac:dyDescent="0.3">
      <c r="A424" s="53"/>
      <c r="B424" s="46"/>
      <c r="C424" s="47"/>
      <c r="D424" s="20" t="s">
        <v>2</v>
      </c>
      <c r="E424" s="16">
        <v>315</v>
      </c>
      <c r="F424" s="1"/>
      <c r="G424" s="1"/>
      <c r="H424" s="1"/>
      <c r="I424" s="1"/>
      <c r="J424" s="1"/>
      <c r="K424" s="1"/>
      <c r="L424" s="1"/>
      <c r="M424" s="1">
        <f t="shared" si="12"/>
        <v>0.5444444444444444</v>
      </c>
      <c r="N424" s="1">
        <f t="shared" si="13"/>
        <v>0</v>
      </c>
      <c r="O424" s="1"/>
      <c r="P424" s="1"/>
      <c r="Q424" s="1"/>
      <c r="R424" s="1"/>
      <c r="S424" s="1"/>
      <c r="T424" s="1"/>
      <c r="U424" s="1"/>
    </row>
    <row r="425" spans="1:21" ht="15" thickBot="1" x14ac:dyDescent="0.35">
      <c r="A425" s="53"/>
      <c r="B425" s="48"/>
      <c r="C425" s="49"/>
      <c r="D425" s="21" t="s">
        <v>3</v>
      </c>
      <c r="E425" s="18">
        <v>355</v>
      </c>
      <c r="F425" s="1"/>
      <c r="G425" s="1"/>
      <c r="H425" s="1"/>
      <c r="I425" s="1"/>
      <c r="J425" s="1"/>
      <c r="K425" s="1"/>
      <c r="L425" s="1"/>
      <c r="M425" s="1">
        <f t="shared" si="12"/>
        <v>0.4830985915492958</v>
      </c>
      <c r="N425" s="1">
        <f t="shared" si="13"/>
        <v>0</v>
      </c>
      <c r="O425" s="1"/>
      <c r="P425" s="1"/>
      <c r="Q425" s="1"/>
      <c r="R425" s="1"/>
      <c r="S425" s="1"/>
      <c r="T425" s="1"/>
      <c r="U425" s="1"/>
    </row>
    <row r="426" spans="1:21" x14ac:dyDescent="0.3">
      <c r="A426" s="53"/>
      <c r="B426" s="50" t="s">
        <v>1</v>
      </c>
      <c r="C426" s="51">
        <v>355</v>
      </c>
      <c r="D426" s="19" t="s">
        <v>1</v>
      </c>
      <c r="E426" s="14">
        <v>355</v>
      </c>
      <c r="F426" s="1"/>
      <c r="G426" s="1"/>
      <c r="H426" s="1"/>
      <c r="I426" s="1"/>
      <c r="J426" s="1"/>
      <c r="K426" s="1"/>
      <c r="L426" s="1"/>
      <c r="M426" s="1">
        <f t="shared" si="12"/>
        <v>0.4830985915492958</v>
      </c>
      <c r="N426" s="1">
        <f t="shared" si="13"/>
        <v>0</v>
      </c>
      <c r="O426" s="1"/>
      <c r="P426" s="1"/>
      <c r="Q426" s="1"/>
      <c r="R426" s="1"/>
      <c r="S426" s="1"/>
      <c r="T426" s="1"/>
      <c r="U426" s="1"/>
    </row>
    <row r="427" spans="1:21" x14ac:dyDescent="0.3">
      <c r="A427" s="53"/>
      <c r="B427" s="46"/>
      <c r="C427" s="47"/>
      <c r="D427" s="20" t="s">
        <v>2</v>
      </c>
      <c r="E427" s="16">
        <v>400</v>
      </c>
      <c r="F427" s="1"/>
      <c r="G427" s="1"/>
      <c r="H427" s="1"/>
      <c r="I427" s="1"/>
      <c r="J427" s="1"/>
      <c r="K427" s="1"/>
      <c r="L427" s="1"/>
      <c r="M427" s="1">
        <f t="shared" si="12"/>
        <v>0.42875000000000002</v>
      </c>
      <c r="N427" s="1">
        <f t="shared" si="13"/>
        <v>0</v>
      </c>
      <c r="O427" s="1"/>
      <c r="P427" s="1"/>
      <c r="Q427" s="1"/>
      <c r="R427" s="1"/>
      <c r="S427" s="1"/>
      <c r="T427" s="1"/>
      <c r="U427" s="1"/>
    </row>
    <row r="428" spans="1:21" ht="15" thickBot="1" x14ac:dyDescent="0.35">
      <c r="A428" s="53"/>
      <c r="B428" s="46"/>
      <c r="C428" s="47"/>
      <c r="D428" s="21" t="s">
        <v>3</v>
      </c>
      <c r="E428" s="18">
        <v>447</v>
      </c>
      <c r="F428" s="1"/>
      <c r="G428" s="1"/>
      <c r="H428" s="1"/>
      <c r="I428" s="1"/>
      <c r="J428" s="1"/>
      <c r="K428" s="1"/>
      <c r="L428" s="1"/>
      <c r="M428" s="1">
        <f t="shared" si="12"/>
        <v>0.38366890380313201</v>
      </c>
      <c r="N428" s="1">
        <f t="shared" si="13"/>
        <v>0</v>
      </c>
      <c r="O428" s="1"/>
      <c r="P428" s="1"/>
      <c r="Q428" s="1"/>
      <c r="R428" s="1"/>
      <c r="S428" s="1"/>
      <c r="T428" s="1"/>
      <c r="U428" s="1"/>
    </row>
    <row r="429" spans="1:21" x14ac:dyDescent="0.3">
      <c r="A429" s="53"/>
      <c r="B429" s="46" t="s">
        <v>2</v>
      </c>
      <c r="C429" s="47">
        <v>500</v>
      </c>
      <c r="D429" s="19" t="s">
        <v>1</v>
      </c>
      <c r="E429" s="14">
        <v>447</v>
      </c>
      <c r="F429" s="1"/>
      <c r="G429" s="1"/>
      <c r="H429" s="1"/>
      <c r="I429" s="1"/>
      <c r="J429" s="1"/>
      <c r="K429" s="1"/>
      <c r="L429" s="1"/>
      <c r="M429" s="1">
        <f t="shared" si="12"/>
        <v>0.38366890380313201</v>
      </c>
      <c r="N429" s="1">
        <f t="shared" si="13"/>
        <v>0</v>
      </c>
      <c r="O429" s="1"/>
      <c r="P429" s="1"/>
      <c r="Q429" s="1"/>
      <c r="R429" s="1"/>
      <c r="S429" s="1"/>
      <c r="T429" s="1"/>
      <c r="U429" s="1"/>
    </row>
    <row r="430" spans="1:21" x14ac:dyDescent="0.3">
      <c r="A430" s="53"/>
      <c r="B430" s="46"/>
      <c r="C430" s="47"/>
      <c r="D430" s="20" t="s">
        <v>2</v>
      </c>
      <c r="E430" s="16">
        <v>500</v>
      </c>
      <c r="F430" s="1"/>
      <c r="G430" s="1"/>
      <c r="H430" s="1"/>
      <c r="I430" s="1"/>
      <c r="J430" s="1"/>
      <c r="K430" s="1"/>
      <c r="L430" s="1"/>
      <c r="M430" s="1">
        <f t="shared" si="12"/>
        <v>0.34300000000000003</v>
      </c>
      <c r="N430" s="1">
        <f t="shared" si="13"/>
        <v>0</v>
      </c>
      <c r="O430" s="1"/>
      <c r="P430" s="1"/>
      <c r="Q430" s="1"/>
      <c r="R430" s="1"/>
      <c r="S430" s="1"/>
      <c r="T430" s="1"/>
      <c r="U430" s="1"/>
    </row>
    <row r="431" spans="1:21" ht="15" thickBot="1" x14ac:dyDescent="0.35">
      <c r="A431" s="53"/>
      <c r="B431" s="46"/>
      <c r="C431" s="47"/>
      <c r="D431" s="21" t="s">
        <v>3</v>
      </c>
      <c r="E431" s="18">
        <v>562</v>
      </c>
      <c r="F431" s="1"/>
      <c r="G431" s="1"/>
      <c r="H431" s="1"/>
      <c r="I431" s="1"/>
      <c r="J431" s="1"/>
      <c r="K431" s="1"/>
      <c r="L431" s="1"/>
      <c r="M431" s="1">
        <f t="shared" si="12"/>
        <v>0.30516014234875444</v>
      </c>
      <c r="N431" s="1">
        <f t="shared" si="13"/>
        <v>0</v>
      </c>
      <c r="O431" s="1"/>
      <c r="P431" s="1"/>
      <c r="Q431" s="1"/>
      <c r="R431" s="1"/>
      <c r="S431" s="1"/>
      <c r="T431" s="1"/>
      <c r="U431" s="1"/>
    </row>
    <row r="432" spans="1:21" x14ac:dyDescent="0.3">
      <c r="A432" s="53"/>
      <c r="B432" s="46" t="s">
        <v>3</v>
      </c>
      <c r="C432" s="47">
        <v>710</v>
      </c>
      <c r="D432" s="19" t="s">
        <v>1</v>
      </c>
      <c r="E432" s="14">
        <v>562</v>
      </c>
      <c r="F432" s="1"/>
      <c r="G432" s="1"/>
      <c r="H432" s="1"/>
      <c r="I432" s="1"/>
      <c r="J432" s="1"/>
      <c r="K432" s="1"/>
      <c r="L432" s="1"/>
      <c r="M432" s="1">
        <f t="shared" si="12"/>
        <v>0.30516014234875444</v>
      </c>
      <c r="N432" s="1">
        <f t="shared" si="13"/>
        <v>0</v>
      </c>
      <c r="O432" s="1"/>
      <c r="P432" s="1"/>
      <c r="Q432" s="1"/>
      <c r="R432" s="1"/>
      <c r="S432" s="1"/>
      <c r="T432" s="1"/>
      <c r="U432" s="1"/>
    </row>
    <row r="433" spans="1:21" x14ac:dyDescent="0.3">
      <c r="A433" s="53"/>
      <c r="B433" s="46"/>
      <c r="C433" s="47"/>
      <c r="D433" s="20" t="s">
        <v>2</v>
      </c>
      <c r="E433" s="16">
        <v>630</v>
      </c>
      <c r="F433" s="1"/>
      <c r="G433" s="1"/>
      <c r="H433" s="1"/>
      <c r="I433" s="1"/>
      <c r="J433" s="1"/>
      <c r="K433" s="1"/>
      <c r="L433" s="1"/>
      <c r="M433" s="1">
        <f t="shared" si="12"/>
        <v>0.2722222222222222</v>
      </c>
      <c r="N433" s="1">
        <f t="shared" si="13"/>
        <v>0</v>
      </c>
      <c r="O433" s="1"/>
      <c r="P433" s="1"/>
      <c r="Q433" s="1"/>
      <c r="R433" s="1"/>
      <c r="S433" s="1"/>
      <c r="T433" s="1"/>
      <c r="U433" s="1"/>
    </row>
    <row r="434" spans="1:21" ht="15" thickBot="1" x14ac:dyDescent="0.35">
      <c r="A434" s="53"/>
      <c r="B434" s="48"/>
      <c r="C434" s="49"/>
      <c r="D434" s="21" t="s">
        <v>3</v>
      </c>
      <c r="E434" s="18">
        <v>708</v>
      </c>
      <c r="F434" s="1"/>
      <c r="G434" s="1"/>
      <c r="H434" s="1"/>
      <c r="I434" s="1"/>
      <c r="J434" s="1"/>
      <c r="K434" s="1"/>
      <c r="L434" s="1"/>
      <c r="M434" s="1">
        <f t="shared" si="12"/>
        <v>0.2422316384180791</v>
      </c>
      <c r="N434" s="1">
        <f t="shared" si="13"/>
        <v>0</v>
      </c>
      <c r="O434" s="1"/>
      <c r="P434" s="1"/>
      <c r="Q434" s="1"/>
      <c r="R434" s="1"/>
      <c r="S434" s="1"/>
      <c r="T434" s="1"/>
      <c r="U434" s="1"/>
    </row>
    <row r="435" spans="1:21" x14ac:dyDescent="0.3">
      <c r="A435" s="53"/>
      <c r="B435" s="50" t="s">
        <v>1</v>
      </c>
      <c r="C435" s="51">
        <v>710</v>
      </c>
      <c r="D435" s="19" t="s">
        <v>1</v>
      </c>
      <c r="E435" s="14">
        <v>708</v>
      </c>
      <c r="F435" s="1"/>
      <c r="G435" s="1"/>
      <c r="H435" s="1"/>
      <c r="I435" s="1"/>
      <c r="J435" s="1"/>
      <c r="K435" s="1"/>
      <c r="L435" s="1"/>
      <c r="M435" s="1">
        <f t="shared" si="12"/>
        <v>0.2422316384180791</v>
      </c>
      <c r="N435" s="1">
        <f t="shared" si="13"/>
        <v>0</v>
      </c>
      <c r="O435" s="1"/>
      <c r="P435" s="1"/>
      <c r="Q435" s="1"/>
      <c r="R435" s="1"/>
      <c r="S435" s="1"/>
      <c r="T435" s="1"/>
      <c r="U435" s="1"/>
    </row>
    <row r="436" spans="1:21" x14ac:dyDescent="0.3">
      <c r="A436" s="53"/>
      <c r="B436" s="46"/>
      <c r="C436" s="47"/>
      <c r="D436" s="20" t="s">
        <v>2</v>
      </c>
      <c r="E436" s="16">
        <v>800</v>
      </c>
      <c r="F436" s="1"/>
      <c r="G436" s="1"/>
      <c r="H436" s="1"/>
      <c r="I436" s="1"/>
      <c r="J436" s="1"/>
      <c r="K436" s="1"/>
      <c r="L436" s="1"/>
      <c r="M436" s="1">
        <f t="shared" si="12"/>
        <v>0.21437500000000001</v>
      </c>
      <c r="N436" s="1">
        <f t="shared" si="13"/>
        <v>0</v>
      </c>
      <c r="O436" s="1"/>
      <c r="P436" s="1"/>
      <c r="Q436" s="1"/>
      <c r="R436" s="1"/>
      <c r="S436" s="1"/>
      <c r="T436" s="1"/>
      <c r="U436" s="1"/>
    </row>
    <row r="437" spans="1:21" ht="15" thickBot="1" x14ac:dyDescent="0.35">
      <c r="A437" s="53"/>
      <c r="B437" s="46"/>
      <c r="C437" s="47"/>
      <c r="D437" s="21" t="s">
        <v>3</v>
      </c>
      <c r="E437" s="18">
        <v>891</v>
      </c>
      <c r="F437" s="1"/>
      <c r="G437" s="1"/>
      <c r="H437" s="1"/>
      <c r="I437" s="1"/>
      <c r="J437" s="1"/>
      <c r="K437" s="1"/>
      <c r="L437" s="1"/>
      <c r="M437" s="1">
        <f t="shared" si="12"/>
        <v>0.19248035914702583</v>
      </c>
      <c r="N437" s="1">
        <f t="shared" si="13"/>
        <v>0</v>
      </c>
      <c r="O437" s="1"/>
      <c r="P437" s="1"/>
      <c r="Q437" s="1"/>
      <c r="R437" s="1"/>
      <c r="S437" s="1"/>
      <c r="T437" s="1"/>
      <c r="U437" s="1"/>
    </row>
    <row r="438" spans="1:21" x14ac:dyDescent="0.3">
      <c r="A438" s="53"/>
      <c r="B438" s="46" t="s">
        <v>2</v>
      </c>
      <c r="C438" s="47">
        <v>1000</v>
      </c>
      <c r="D438" s="19" t="s">
        <v>1</v>
      </c>
      <c r="E438" s="14">
        <v>891</v>
      </c>
      <c r="F438" s="1"/>
      <c r="G438" s="1"/>
      <c r="H438" s="1"/>
      <c r="I438" s="1"/>
      <c r="J438" s="1"/>
      <c r="K438" s="1"/>
      <c r="L438" s="1"/>
      <c r="M438" s="1">
        <f t="shared" si="12"/>
        <v>0.19248035914702583</v>
      </c>
      <c r="N438" s="1">
        <f t="shared" si="13"/>
        <v>0</v>
      </c>
      <c r="O438" s="1"/>
      <c r="P438" s="1"/>
      <c r="Q438" s="1"/>
      <c r="R438" s="1"/>
      <c r="S438" s="1"/>
      <c r="T438" s="1"/>
      <c r="U438" s="1"/>
    </row>
    <row r="439" spans="1:21" x14ac:dyDescent="0.3">
      <c r="A439" s="53"/>
      <c r="B439" s="46"/>
      <c r="C439" s="47"/>
      <c r="D439" s="20" t="s">
        <v>2</v>
      </c>
      <c r="E439" s="16">
        <v>1000</v>
      </c>
      <c r="F439" s="1"/>
      <c r="G439" s="1"/>
      <c r="H439" s="1"/>
      <c r="I439" s="1"/>
      <c r="J439" s="1"/>
      <c r="K439" s="1"/>
      <c r="L439" s="1"/>
      <c r="M439" s="1">
        <f t="shared" si="12"/>
        <v>0.17150000000000001</v>
      </c>
      <c r="N439" s="1">
        <f t="shared" si="13"/>
        <v>0</v>
      </c>
      <c r="O439" s="1"/>
      <c r="P439" s="1"/>
      <c r="Q439" s="1"/>
      <c r="R439" s="1"/>
      <c r="S439" s="1"/>
      <c r="T439" s="1"/>
      <c r="U439" s="1"/>
    </row>
    <row r="440" spans="1:21" ht="15" thickBot="1" x14ac:dyDescent="0.35">
      <c r="A440" s="53"/>
      <c r="B440" s="46"/>
      <c r="C440" s="47"/>
      <c r="D440" s="21" t="s">
        <v>3</v>
      </c>
      <c r="E440" s="18">
        <v>1122</v>
      </c>
      <c r="F440" s="1"/>
      <c r="G440" s="1"/>
      <c r="H440" s="1"/>
      <c r="I440" s="1"/>
      <c r="J440" s="1"/>
      <c r="K440" s="1"/>
      <c r="L440" s="1"/>
      <c r="M440" s="1">
        <f t="shared" si="12"/>
        <v>0.15285204991087345</v>
      </c>
      <c r="N440" s="1">
        <f t="shared" si="13"/>
        <v>0</v>
      </c>
      <c r="O440" s="1"/>
      <c r="P440" s="1"/>
      <c r="Q440" s="1"/>
      <c r="R440" s="1"/>
      <c r="S440" s="1"/>
      <c r="T440" s="1"/>
      <c r="U440" s="1"/>
    </row>
    <row r="441" spans="1:21" x14ac:dyDescent="0.3">
      <c r="A441" s="53"/>
      <c r="B441" s="46" t="s">
        <v>3</v>
      </c>
      <c r="C441" s="47">
        <v>1420</v>
      </c>
      <c r="D441" s="13" t="s">
        <v>1</v>
      </c>
      <c r="E441" s="14">
        <v>1122</v>
      </c>
      <c r="F441" s="1"/>
      <c r="G441" s="1"/>
      <c r="H441" s="1"/>
      <c r="I441" s="1"/>
      <c r="J441" s="1"/>
      <c r="K441" s="1"/>
      <c r="L441" s="1"/>
      <c r="M441" s="1">
        <f t="shared" si="12"/>
        <v>0.15285204991087345</v>
      </c>
      <c r="N441" s="1">
        <f t="shared" si="13"/>
        <v>0</v>
      </c>
      <c r="O441" s="1"/>
      <c r="P441" s="1"/>
      <c r="Q441" s="1"/>
      <c r="R441" s="1"/>
      <c r="S441" s="1"/>
      <c r="T441" s="1"/>
      <c r="U441" s="1"/>
    </row>
    <row r="442" spans="1:21" x14ac:dyDescent="0.3">
      <c r="A442" s="53"/>
      <c r="B442" s="46"/>
      <c r="C442" s="47"/>
      <c r="D442" s="15" t="s">
        <v>2</v>
      </c>
      <c r="E442" s="16">
        <v>1250</v>
      </c>
      <c r="F442" s="1"/>
      <c r="G442" s="1"/>
      <c r="H442" s="1"/>
      <c r="I442" s="1"/>
      <c r="J442" s="1"/>
      <c r="K442" s="1"/>
      <c r="L442" s="1"/>
      <c r="M442" s="1">
        <f t="shared" si="12"/>
        <v>0.13719999999999999</v>
      </c>
      <c r="N442" s="1">
        <f t="shared" si="13"/>
        <v>0</v>
      </c>
      <c r="O442" s="1"/>
      <c r="P442" s="1"/>
      <c r="Q442" s="1"/>
      <c r="R442" s="1"/>
      <c r="S442" s="1"/>
      <c r="T442" s="1"/>
      <c r="U442" s="1"/>
    </row>
    <row r="443" spans="1:21" ht="15" thickBot="1" x14ac:dyDescent="0.35">
      <c r="A443" s="54"/>
      <c r="B443" s="48"/>
      <c r="C443" s="49"/>
      <c r="D443" s="17" t="s">
        <v>3</v>
      </c>
      <c r="E443" s="18">
        <v>1413</v>
      </c>
      <c r="F443" s="1"/>
      <c r="G443" s="1"/>
      <c r="H443" s="1"/>
      <c r="I443" s="1"/>
      <c r="J443" s="1"/>
      <c r="K443" s="1"/>
      <c r="L443" s="1"/>
      <c r="M443" s="1">
        <f t="shared" si="12"/>
        <v>0.1213729653220099</v>
      </c>
      <c r="N443" s="1">
        <f t="shared" si="13"/>
        <v>0</v>
      </c>
      <c r="O443" s="1"/>
      <c r="P443" s="1"/>
      <c r="Q443" s="1"/>
      <c r="R443" s="1"/>
      <c r="S443" s="1"/>
      <c r="T443" s="1"/>
      <c r="U443" s="1"/>
    </row>
  </sheetData>
  <mergeCells count="307">
    <mergeCell ref="B54:B56"/>
    <mergeCell ref="C54:C56"/>
    <mergeCell ref="B57:B59"/>
    <mergeCell ref="C57:C59"/>
    <mergeCell ref="C72:C74"/>
    <mergeCell ref="B75:B77"/>
    <mergeCell ref="C75:C77"/>
    <mergeCell ref="B78:B80"/>
    <mergeCell ref="C78:C80"/>
    <mergeCell ref="B60:B62"/>
    <mergeCell ref="C60:C62"/>
    <mergeCell ref="B63:B65"/>
    <mergeCell ref="C63:C65"/>
    <mergeCell ref="B66:B68"/>
    <mergeCell ref="C66:C68"/>
    <mergeCell ref="B69:B71"/>
    <mergeCell ref="B120:B122"/>
    <mergeCell ref="C120:C122"/>
    <mergeCell ref="B123:B125"/>
    <mergeCell ref="C123:C125"/>
    <mergeCell ref="B105:B107"/>
    <mergeCell ref="C105:C107"/>
    <mergeCell ref="B108:B110"/>
    <mergeCell ref="C108:C110"/>
    <mergeCell ref="B102:B104"/>
    <mergeCell ref="C102:C104"/>
    <mergeCell ref="B153:B155"/>
    <mergeCell ref="C153:C155"/>
    <mergeCell ref="C138:C140"/>
    <mergeCell ref="B141:B143"/>
    <mergeCell ref="C141:C143"/>
    <mergeCell ref="B144:B146"/>
    <mergeCell ref="C144:C146"/>
    <mergeCell ref="B147:B149"/>
    <mergeCell ref="C147:C149"/>
    <mergeCell ref="B150:B152"/>
    <mergeCell ref="C150:C152"/>
    <mergeCell ref="B264:B266"/>
    <mergeCell ref="C264:C266"/>
    <mergeCell ref="B267:B269"/>
    <mergeCell ref="C267:C269"/>
    <mergeCell ref="B270:B272"/>
    <mergeCell ref="C270:C272"/>
    <mergeCell ref="B156:B158"/>
    <mergeCell ref="C156:C158"/>
    <mergeCell ref="B159:B161"/>
    <mergeCell ref="C159:C161"/>
    <mergeCell ref="B303:B305"/>
    <mergeCell ref="C303:C305"/>
    <mergeCell ref="B306:B308"/>
    <mergeCell ref="C306:C308"/>
    <mergeCell ref="B276:B278"/>
    <mergeCell ref="C276:C278"/>
    <mergeCell ref="B279:B281"/>
    <mergeCell ref="C279:C281"/>
    <mergeCell ref="B273:B275"/>
    <mergeCell ref="C273:C275"/>
    <mergeCell ref="B345:B347"/>
    <mergeCell ref="C345:C347"/>
    <mergeCell ref="B348:B350"/>
    <mergeCell ref="C348:C350"/>
    <mergeCell ref="B342:B344"/>
    <mergeCell ref="C342:C344"/>
    <mergeCell ref="C327:C329"/>
    <mergeCell ref="B330:B332"/>
    <mergeCell ref="C330:C332"/>
    <mergeCell ref="B339:B341"/>
    <mergeCell ref="C339:C341"/>
    <mergeCell ref="B1:E1"/>
    <mergeCell ref="F1:G1"/>
    <mergeCell ref="H1:I1"/>
    <mergeCell ref="J1:K1"/>
    <mergeCell ref="B2:C2"/>
    <mergeCell ref="D2:E2"/>
    <mergeCell ref="C15:C17"/>
    <mergeCell ref="B18:B20"/>
    <mergeCell ref="B432:B434"/>
    <mergeCell ref="C432:C434"/>
    <mergeCell ref="B429:B431"/>
    <mergeCell ref="C429:C431"/>
    <mergeCell ref="B414:B416"/>
    <mergeCell ref="C414:C416"/>
    <mergeCell ref="B417:B419"/>
    <mergeCell ref="C417:C419"/>
    <mergeCell ref="B408:B410"/>
    <mergeCell ref="C408:C410"/>
    <mergeCell ref="B411:B413"/>
    <mergeCell ref="C411:C413"/>
    <mergeCell ref="C393:C395"/>
    <mergeCell ref="B396:B398"/>
    <mergeCell ref="C396:C398"/>
    <mergeCell ref="B378:B380"/>
    <mergeCell ref="A3:A65"/>
    <mergeCell ref="B3:B5"/>
    <mergeCell ref="C3:C5"/>
    <mergeCell ref="B6:B8"/>
    <mergeCell ref="C6:C8"/>
    <mergeCell ref="B9:B11"/>
    <mergeCell ref="C9:C11"/>
    <mergeCell ref="B12:B14"/>
    <mergeCell ref="C12:C14"/>
    <mergeCell ref="B15:B17"/>
    <mergeCell ref="B51:B53"/>
    <mergeCell ref="C51:C53"/>
    <mergeCell ref="B36:B38"/>
    <mergeCell ref="C36:C38"/>
    <mergeCell ref="B39:B41"/>
    <mergeCell ref="C39:C41"/>
    <mergeCell ref="B33:B35"/>
    <mergeCell ref="C33:C35"/>
    <mergeCell ref="C18:C20"/>
    <mergeCell ref="B21:B23"/>
    <mergeCell ref="C21:C23"/>
    <mergeCell ref="B42:B44"/>
    <mergeCell ref="C42:C44"/>
    <mergeCell ref="B45:B47"/>
    <mergeCell ref="C45:C47"/>
    <mergeCell ref="B48:B50"/>
    <mergeCell ref="C48:C50"/>
    <mergeCell ref="B24:B26"/>
    <mergeCell ref="C24:C26"/>
    <mergeCell ref="B27:B29"/>
    <mergeCell ref="C27:C29"/>
    <mergeCell ref="B30:B32"/>
    <mergeCell ref="C30:C32"/>
    <mergeCell ref="C69:C71"/>
    <mergeCell ref="B72:B74"/>
    <mergeCell ref="B111:B113"/>
    <mergeCell ref="C111:C113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B99:B101"/>
    <mergeCell ref="C99:C101"/>
    <mergeCell ref="B87:B89"/>
    <mergeCell ref="C87:C89"/>
    <mergeCell ref="B90:B92"/>
    <mergeCell ref="C90:C92"/>
    <mergeCell ref="B84:B86"/>
    <mergeCell ref="C84:C86"/>
    <mergeCell ref="B81:B83"/>
    <mergeCell ref="C81:C83"/>
    <mergeCell ref="B126:B128"/>
    <mergeCell ref="C126:C128"/>
    <mergeCell ref="A129:A191"/>
    <mergeCell ref="B129:B131"/>
    <mergeCell ref="C129:C131"/>
    <mergeCell ref="B132:B134"/>
    <mergeCell ref="C132:C134"/>
    <mergeCell ref="B135:B137"/>
    <mergeCell ref="C135:C137"/>
    <mergeCell ref="B138:B140"/>
    <mergeCell ref="A66:A128"/>
    <mergeCell ref="B189:B191"/>
    <mergeCell ref="C189:C191"/>
    <mergeCell ref="B174:B176"/>
    <mergeCell ref="C174:C176"/>
    <mergeCell ref="B177:B179"/>
    <mergeCell ref="C177:C179"/>
    <mergeCell ref="B171:B173"/>
    <mergeCell ref="B180:B182"/>
    <mergeCell ref="C180:C182"/>
    <mergeCell ref="B183:B185"/>
    <mergeCell ref="C183:C185"/>
    <mergeCell ref="B186:B188"/>
    <mergeCell ref="C186:C188"/>
    <mergeCell ref="A192:A254"/>
    <mergeCell ref="B192:B194"/>
    <mergeCell ref="C192:C194"/>
    <mergeCell ref="B195:B197"/>
    <mergeCell ref="C195:C197"/>
    <mergeCell ref="B198:B200"/>
    <mergeCell ref="C198:C200"/>
    <mergeCell ref="B201:B203"/>
    <mergeCell ref="C201:C203"/>
    <mergeCell ref="B204:B206"/>
    <mergeCell ref="B240:B242"/>
    <mergeCell ref="C240:C242"/>
    <mergeCell ref="B225:B227"/>
    <mergeCell ref="C225:C227"/>
    <mergeCell ref="B228:B230"/>
    <mergeCell ref="C228:C230"/>
    <mergeCell ref="B219:B221"/>
    <mergeCell ref="B243:B245"/>
    <mergeCell ref="C243:C245"/>
    <mergeCell ref="B246:B248"/>
    <mergeCell ref="C246:C248"/>
    <mergeCell ref="C204:C206"/>
    <mergeCell ref="B207:B209"/>
    <mergeCell ref="C207:C209"/>
    <mergeCell ref="B231:B233"/>
    <mergeCell ref="C231:C233"/>
    <mergeCell ref="B234:B236"/>
    <mergeCell ref="C234:C236"/>
    <mergeCell ref="B162:B164"/>
    <mergeCell ref="C162:C164"/>
    <mergeCell ref="B165:B167"/>
    <mergeCell ref="C165:C167"/>
    <mergeCell ref="B168:B170"/>
    <mergeCell ref="C168:C170"/>
    <mergeCell ref="C171:C173"/>
    <mergeCell ref="B237:B239"/>
    <mergeCell ref="C237:C239"/>
    <mergeCell ref="B210:B212"/>
    <mergeCell ref="C210:C212"/>
    <mergeCell ref="B213:B215"/>
    <mergeCell ref="C213:C215"/>
    <mergeCell ref="B216:B218"/>
    <mergeCell ref="C216:C218"/>
    <mergeCell ref="C261:C263"/>
    <mergeCell ref="B249:B251"/>
    <mergeCell ref="C249:C251"/>
    <mergeCell ref="B252:B254"/>
    <mergeCell ref="C252:C254"/>
    <mergeCell ref="B255:B257"/>
    <mergeCell ref="C255:C257"/>
    <mergeCell ref="B258:B260"/>
    <mergeCell ref="C258:C260"/>
    <mergeCell ref="B261:B263"/>
    <mergeCell ref="C219:C221"/>
    <mergeCell ref="B222:B224"/>
    <mergeCell ref="C222:C224"/>
    <mergeCell ref="B282:B284"/>
    <mergeCell ref="C282:C284"/>
    <mergeCell ref="B285:B287"/>
    <mergeCell ref="C285:C287"/>
    <mergeCell ref="B288:B290"/>
    <mergeCell ref="C288:C290"/>
    <mergeCell ref="B333:B335"/>
    <mergeCell ref="C333:C335"/>
    <mergeCell ref="B336:B338"/>
    <mergeCell ref="C336:C338"/>
    <mergeCell ref="B315:B317"/>
    <mergeCell ref="C315:C317"/>
    <mergeCell ref="B309:B311"/>
    <mergeCell ref="C309:C311"/>
    <mergeCell ref="B312:B314"/>
    <mergeCell ref="C312:C314"/>
    <mergeCell ref="B294:B296"/>
    <mergeCell ref="C294:C296"/>
    <mergeCell ref="B297:B299"/>
    <mergeCell ref="C297:C299"/>
    <mergeCell ref="B291:B293"/>
    <mergeCell ref="C291:C293"/>
    <mergeCell ref="B300:B302"/>
    <mergeCell ref="C300:C302"/>
    <mergeCell ref="A318:A380"/>
    <mergeCell ref="B318:B320"/>
    <mergeCell ref="C318:C320"/>
    <mergeCell ref="B321:B323"/>
    <mergeCell ref="C321:C323"/>
    <mergeCell ref="B324:B326"/>
    <mergeCell ref="C324:C326"/>
    <mergeCell ref="B327:B329"/>
    <mergeCell ref="A255:A317"/>
    <mergeCell ref="C378:C380"/>
    <mergeCell ref="B363:B365"/>
    <mergeCell ref="C363:C365"/>
    <mergeCell ref="B366:B368"/>
    <mergeCell ref="C366:C368"/>
    <mergeCell ref="B360:B362"/>
    <mergeCell ref="C360:C362"/>
    <mergeCell ref="B369:B371"/>
    <mergeCell ref="C369:C371"/>
    <mergeCell ref="B372:B374"/>
    <mergeCell ref="C372:C374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99:B401"/>
    <mergeCell ref="C399:C401"/>
    <mergeCell ref="B402:B404"/>
    <mergeCell ref="C402:C404"/>
    <mergeCell ref="B405:B407"/>
    <mergeCell ref="C405:C407"/>
    <mergeCell ref="A381:A443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3:B395"/>
    <mergeCell ref="B435:B437"/>
    <mergeCell ref="C435:C437"/>
    <mergeCell ref="B438:B440"/>
    <mergeCell ref="C438:C440"/>
    <mergeCell ref="B441:B443"/>
    <mergeCell ref="C441:C443"/>
    <mergeCell ref="B420:B422"/>
    <mergeCell ref="C420:C422"/>
    <mergeCell ref="B423:B425"/>
    <mergeCell ref="C423:C425"/>
    <mergeCell ref="B426:B428"/>
    <mergeCell ref="C426:C4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5C20-D644-4FD1-ACEE-BC981948E05B}">
  <dimension ref="B1:I99"/>
  <sheetViews>
    <sheetView workbookViewId="0">
      <selection activeCell="D3" sqref="D3"/>
    </sheetView>
    <sheetView tabSelected="1" topLeftCell="A57" workbookViewId="1">
      <selection activeCell="B44" sqref="B44:I57"/>
    </sheetView>
  </sheetViews>
  <sheetFormatPr defaultRowHeight="14.4" x14ac:dyDescent="0.3"/>
  <cols>
    <col min="2" max="2" width="8" bestFit="1" customWidth="1"/>
    <col min="3" max="3" width="9.6640625" bestFit="1" customWidth="1"/>
    <col min="4" max="4" width="8.5546875" bestFit="1" customWidth="1"/>
    <col min="5" max="5" width="7.77734375" bestFit="1" customWidth="1"/>
    <col min="6" max="6" width="16.33203125" bestFit="1" customWidth="1"/>
    <col min="7" max="7" width="12" bestFit="1" customWidth="1"/>
    <col min="8" max="8" width="7.77734375" bestFit="1" customWidth="1"/>
    <col min="9" max="9" width="16.33203125" customWidth="1"/>
  </cols>
  <sheetData>
    <row r="1" spans="2:9" ht="15" thickBot="1" x14ac:dyDescent="0.35"/>
    <row r="2" spans="2:9" x14ac:dyDescent="0.3">
      <c r="B2" s="62"/>
      <c r="C2" s="4"/>
      <c r="D2" s="68" t="s">
        <v>56</v>
      </c>
      <c r="E2" s="63"/>
      <c r="F2" s="69"/>
      <c r="G2" s="71" t="s">
        <v>55</v>
      </c>
      <c r="H2" s="63"/>
      <c r="I2" s="64"/>
    </row>
    <row r="3" spans="2:9" ht="15" thickBot="1" x14ac:dyDescent="0.35">
      <c r="B3" s="6" t="s">
        <v>22</v>
      </c>
      <c r="C3" s="7" t="s">
        <v>47</v>
      </c>
      <c r="D3" s="35" t="s">
        <v>44</v>
      </c>
      <c r="E3" s="24" t="s">
        <v>45</v>
      </c>
      <c r="F3" s="41" t="s">
        <v>46</v>
      </c>
      <c r="G3" s="6" t="s">
        <v>44</v>
      </c>
      <c r="H3" s="24" t="s">
        <v>45</v>
      </c>
      <c r="I3" s="7" t="s">
        <v>46</v>
      </c>
    </row>
    <row r="4" spans="2:9" ht="14.4" customHeight="1" x14ac:dyDescent="0.3">
      <c r="B4" s="65" t="s">
        <v>48</v>
      </c>
      <c r="C4" s="4">
        <v>100</v>
      </c>
      <c r="D4" s="11">
        <f>'Standing Wave Tube Round B&amp;K'!S31</f>
        <v>0.90654205607476623</v>
      </c>
      <c r="E4" s="23"/>
      <c r="F4" s="70"/>
      <c r="G4" s="62">
        <f>'Standing Wave Tube Round B&amp;K'!T31</f>
        <v>0.17818150056773518</v>
      </c>
      <c r="H4" s="23"/>
      <c r="I4" s="4"/>
    </row>
    <row r="5" spans="2:9" x14ac:dyDescent="0.3">
      <c r="B5" s="66"/>
      <c r="C5" s="5">
        <v>125</v>
      </c>
      <c r="D5" s="2">
        <f>'Standing Wave Tube Round B&amp;K'!S34</f>
        <v>0.81481481481481488</v>
      </c>
      <c r="E5" s="1">
        <f>'Standing Wave Tube Square CLJ'!S34</f>
        <v>1.125</v>
      </c>
      <c r="F5" s="43"/>
      <c r="G5" s="38">
        <f>'Standing Wave Tube Round B&amp;K'!T34</f>
        <v>0.33607681755829905</v>
      </c>
      <c r="H5" s="1">
        <f>'Standing Wave Tube Square CLJ'!T34</f>
        <v>-0.265625</v>
      </c>
      <c r="I5" s="5"/>
    </row>
    <row r="6" spans="2:9" x14ac:dyDescent="0.3">
      <c r="B6" s="66"/>
      <c r="C6" s="5">
        <v>160</v>
      </c>
      <c r="D6" s="2">
        <f>'Standing Wave Tube Round B&amp;K'!S37</f>
        <v>0.77272727272727271</v>
      </c>
      <c r="E6" s="1">
        <f>'Standing Wave Tube Square CLJ'!S37</f>
        <v>1.1052631578947369</v>
      </c>
      <c r="F6" s="43"/>
      <c r="G6" s="38">
        <f>'Standing Wave Tube Round B&amp;K'!T37</f>
        <v>0.40289256198347106</v>
      </c>
      <c r="H6" s="1">
        <f>'Standing Wave Tube Square CLJ'!T37</f>
        <v>-0.22160664819944598</v>
      </c>
      <c r="I6" s="5"/>
    </row>
    <row r="7" spans="2:9" x14ac:dyDescent="0.3">
      <c r="B7" s="66"/>
      <c r="C7" s="5">
        <v>200</v>
      </c>
      <c r="D7" s="2">
        <f>'Standing Wave Tube Round B&amp;K'!S40</f>
        <v>0.81132075471698106</v>
      </c>
      <c r="E7" s="1">
        <f>'Standing Wave Tube Square CLJ'!S40</f>
        <v>1.08</v>
      </c>
      <c r="F7" s="43"/>
      <c r="G7" s="38">
        <f>'Standing Wave Tube Round B&amp;K'!T40</f>
        <v>0.34175863296546816</v>
      </c>
      <c r="H7" s="1">
        <f>'Standing Wave Tube Square CLJ'!T40</f>
        <v>-0.16639999999999999</v>
      </c>
      <c r="I7" s="5"/>
    </row>
    <row r="8" spans="2:9" x14ac:dyDescent="0.3">
      <c r="B8" s="66"/>
      <c r="C8" s="5">
        <v>250</v>
      </c>
      <c r="D8" s="2">
        <f>'Standing Wave Tube Round B&amp;K'!S43</f>
        <v>0.77011494252873558</v>
      </c>
      <c r="E8" s="1">
        <f>'Standing Wave Tube Square CLJ'!S43</f>
        <v>1.0740740740740742</v>
      </c>
      <c r="F8" s="43"/>
      <c r="G8" s="38">
        <f>'Standing Wave Tube Round B&amp;K'!T43</f>
        <v>0.40692297529396221</v>
      </c>
      <c r="H8" s="1">
        <f>'Standing Wave Tube Square CLJ'!T43</f>
        <v>-0.15363511659807957</v>
      </c>
      <c r="I8" s="5"/>
    </row>
    <row r="9" spans="2:9" x14ac:dyDescent="0.3">
      <c r="B9" s="66"/>
      <c r="C9" s="5">
        <v>315</v>
      </c>
      <c r="D9" s="2">
        <f>'Standing Wave Tube Round B&amp;K'!S46</f>
        <v>0.7979797979797979</v>
      </c>
      <c r="E9" s="1">
        <f>'Standing Wave Tube Square CLJ'!S46</f>
        <v>1.064516129032258</v>
      </c>
      <c r="F9" s="43"/>
      <c r="G9" s="38">
        <f>'Standing Wave Tube Round B&amp;K'!T46</f>
        <v>0.36322824201612075</v>
      </c>
      <c r="H9" s="1">
        <f>'Standing Wave Tube Square CLJ'!T46</f>
        <v>-0.13319458896982311</v>
      </c>
      <c r="I9" s="5"/>
    </row>
    <row r="10" spans="2:9" x14ac:dyDescent="0.3">
      <c r="B10" s="66"/>
      <c r="C10" s="5">
        <v>400</v>
      </c>
      <c r="D10" s="2">
        <f>'Standing Wave Tube Round B&amp;K'!S49</f>
        <v>0.82758620689655171</v>
      </c>
      <c r="E10" s="1">
        <f>'Standing Wave Tube Square CLJ'!S49</f>
        <v>1.0555555555555554</v>
      </c>
      <c r="F10" s="43"/>
      <c r="G10" s="38">
        <f>'Standing Wave Tube Round B&amp;K'!T49</f>
        <v>0.31510107015457789</v>
      </c>
      <c r="H10" s="1">
        <f>'Standing Wave Tube Square CLJ'!T49</f>
        <v>-0.11419753086419754</v>
      </c>
      <c r="I10" s="5"/>
    </row>
    <row r="11" spans="2:9" x14ac:dyDescent="0.3">
      <c r="B11" s="66"/>
      <c r="C11" s="5">
        <v>500</v>
      </c>
      <c r="D11" s="2">
        <f>'Standing Wave Tube Round B&amp;K'!S52</f>
        <v>0.79381443298969068</v>
      </c>
      <c r="E11" s="1">
        <f>'Standing Wave Tube Square CLJ'!S52</f>
        <v>0.8039215686274509</v>
      </c>
      <c r="F11" s="43"/>
      <c r="G11" s="38">
        <f>'Standing Wave Tube Round B&amp;K'!T52</f>
        <v>0.36985864597725582</v>
      </c>
      <c r="H11" s="1">
        <f>'Standing Wave Tube Square CLJ'!T52</f>
        <v>0.35371011149557863</v>
      </c>
      <c r="I11" s="5"/>
    </row>
    <row r="12" spans="2:9" x14ac:dyDescent="0.3">
      <c r="B12" s="66"/>
      <c r="C12" s="5">
        <v>630</v>
      </c>
      <c r="D12" s="2">
        <f>'Standing Wave Tube Round B&amp;K'!S55</f>
        <v>0.82758620689655171</v>
      </c>
      <c r="E12" s="1">
        <f>'Standing Wave Tube Square CLJ'!S55</f>
        <v>1.1038961038961039</v>
      </c>
      <c r="F12" s="43"/>
      <c r="G12" s="38">
        <f>'Standing Wave Tube Round B&amp;K'!T55</f>
        <v>0.31510107015457789</v>
      </c>
      <c r="H12" s="1">
        <f>'Standing Wave Tube Square CLJ'!T55</f>
        <v>-0.21858660819699779</v>
      </c>
      <c r="I12" s="5"/>
    </row>
    <row r="13" spans="2:9" x14ac:dyDescent="0.3">
      <c r="B13" s="66"/>
      <c r="C13" s="5">
        <v>800</v>
      </c>
      <c r="D13" s="2">
        <f>'Standing Wave Tube Round B&amp;K'!S58</f>
        <v>0.80952380952380965</v>
      </c>
      <c r="E13" s="1">
        <f>'Standing Wave Tube Square CLJ'!S58</f>
        <v>1.0434782608695652</v>
      </c>
      <c r="F13" s="43"/>
      <c r="G13" s="38">
        <f>'Standing Wave Tube Round B&amp;K'!T58</f>
        <v>0.34467120181405897</v>
      </c>
      <c r="H13" s="1">
        <f>'Standing Wave Tube Square CLJ'!T58</f>
        <v>-8.8846880907372403E-2</v>
      </c>
      <c r="I13" s="5"/>
    </row>
    <row r="14" spans="2:9" x14ac:dyDescent="0.3">
      <c r="B14" s="66"/>
      <c r="C14" s="5">
        <v>1000</v>
      </c>
      <c r="D14" s="2">
        <f>'Standing Wave Tube Round B&amp;K'!S61</f>
        <v>0.83193277310924374</v>
      </c>
      <c r="E14" s="1">
        <f>'Standing Wave Tube Square CLJ'!S61</f>
        <v>1.0434782608695652</v>
      </c>
      <c r="F14" s="43"/>
      <c r="G14" s="38">
        <f>'Standing Wave Tube Round B&amp;K'!T61</f>
        <v>0.30788786102676369</v>
      </c>
      <c r="H14" s="1">
        <f>'Standing Wave Tube Square CLJ'!T61</f>
        <v>-8.8846880907372403E-2</v>
      </c>
      <c r="I14" s="5"/>
    </row>
    <row r="15" spans="2:9" ht="15" thickBot="1" x14ac:dyDescent="0.35">
      <c r="B15" s="67"/>
      <c r="C15" s="7">
        <v>1250</v>
      </c>
      <c r="D15" s="35">
        <f>'Standing Wave Tube Round B&amp;K'!S64</f>
        <v>0.81481481481481488</v>
      </c>
      <c r="E15" s="24">
        <f>'Standing Wave Tube Square CLJ'!S64</f>
        <v>0.86111111111111116</v>
      </c>
      <c r="F15" s="41"/>
      <c r="G15" s="6">
        <f>'Standing Wave Tube Round B&amp;K'!T64</f>
        <v>0.33607681755829905</v>
      </c>
      <c r="H15" s="24">
        <f>'Standing Wave Tube Square CLJ'!T64</f>
        <v>0.25848765432098764</v>
      </c>
      <c r="I15" s="7"/>
    </row>
    <row r="16" spans="2:9" x14ac:dyDescent="0.3">
      <c r="B16" s="62"/>
      <c r="C16" s="4"/>
      <c r="D16" s="68" t="s">
        <v>56</v>
      </c>
      <c r="E16" s="63"/>
      <c r="F16" s="69"/>
      <c r="G16" s="71" t="s">
        <v>55</v>
      </c>
      <c r="H16" s="63"/>
      <c r="I16" s="64"/>
    </row>
    <row r="17" spans="2:9" ht="15" thickBot="1" x14ac:dyDescent="0.35">
      <c r="B17" s="6" t="s">
        <v>22</v>
      </c>
      <c r="C17" s="7" t="s">
        <v>47</v>
      </c>
      <c r="D17" s="35" t="s">
        <v>44</v>
      </c>
      <c r="E17" s="24" t="s">
        <v>45</v>
      </c>
      <c r="F17" s="41" t="s">
        <v>46</v>
      </c>
      <c r="G17" s="6" t="s">
        <v>44</v>
      </c>
      <c r="H17" s="24" t="s">
        <v>45</v>
      </c>
      <c r="I17" s="7" t="s">
        <v>46</v>
      </c>
    </row>
    <row r="18" spans="2:9" x14ac:dyDescent="0.3">
      <c r="B18" s="65" t="s">
        <v>49</v>
      </c>
      <c r="C18" s="4">
        <v>100</v>
      </c>
      <c r="D18" s="11">
        <f>'Standing Wave Tube Round B&amp;K'!S94</f>
        <v>1.0229885057471266</v>
      </c>
      <c r="E18" s="23"/>
      <c r="F18" s="70"/>
      <c r="G18" s="62">
        <f>'Standing Wave Tube Round B&amp;K'!T94</f>
        <v>-4.6505482890738539E-2</v>
      </c>
      <c r="H18" s="23"/>
      <c r="I18" s="4"/>
    </row>
    <row r="19" spans="2:9" x14ac:dyDescent="0.3">
      <c r="B19" s="66"/>
      <c r="C19" s="5">
        <v>125</v>
      </c>
      <c r="D19" s="2">
        <f>'Standing Wave Tube Round B&amp;K'!S97</f>
        <v>1.043010752688172</v>
      </c>
      <c r="E19" s="1">
        <f>'Standing Wave Tube Square CLJ'!S97</f>
        <v>1.1176470588235294</v>
      </c>
      <c r="F19" s="43"/>
      <c r="G19" s="38">
        <f>'Standing Wave Tube Round B&amp;K'!T97</f>
        <v>-8.7871430223147182E-2</v>
      </c>
      <c r="H19" s="1">
        <f>'Standing Wave Tube Square CLJ'!T97</f>
        <v>-0.2491349480968858</v>
      </c>
      <c r="I19" s="5"/>
    </row>
    <row r="20" spans="2:9" x14ac:dyDescent="0.3">
      <c r="B20" s="66"/>
      <c r="C20" s="5">
        <v>160</v>
      </c>
      <c r="D20" s="2">
        <f>'Standing Wave Tube Round B&amp;K'!S100</f>
        <v>1.0487804878048781</v>
      </c>
      <c r="E20">
        <f>'Standing Wave Tube Square CLJ'!S100</f>
        <v>1.1052631578947369</v>
      </c>
      <c r="F20" s="43"/>
      <c r="G20" s="38">
        <f>'Standing Wave Tube Round B&amp;K'!T100</f>
        <v>-9.9940511600237952E-2</v>
      </c>
      <c r="H20">
        <f>'Standing Wave Tube Square CLJ'!T100</f>
        <v>-0.22160664819944598</v>
      </c>
      <c r="I20" s="5"/>
    </row>
    <row r="21" spans="2:9" x14ac:dyDescent="0.3">
      <c r="B21" s="66"/>
      <c r="C21" s="5">
        <v>200</v>
      </c>
      <c r="D21" s="2">
        <f>'Standing Wave Tube Round B&amp;K'!S103</f>
        <v>1.0434782608695652</v>
      </c>
      <c r="E21" s="1">
        <f>'Standing Wave Tube Square CLJ'!S103</f>
        <v>1.0869565217391304</v>
      </c>
      <c r="F21" s="43"/>
      <c r="G21" s="38">
        <f>'Standing Wave Tube Round B&amp;K'!T103</f>
        <v>-8.8846880907372403E-2</v>
      </c>
      <c r="H21" s="1">
        <f>'Standing Wave Tube Square CLJ'!T103</f>
        <v>-0.18147448015122872</v>
      </c>
      <c r="I21" s="5"/>
    </row>
    <row r="22" spans="2:9" x14ac:dyDescent="0.3">
      <c r="B22" s="66"/>
      <c r="C22" s="5">
        <v>250</v>
      </c>
      <c r="D22" s="2">
        <f>'Standing Wave Tube Round B&amp;K'!S106</f>
        <v>1.0571428571428572</v>
      </c>
      <c r="E22" s="1">
        <f>'Standing Wave Tube Square CLJ'!S106</f>
        <v>1.0740740740740742</v>
      </c>
      <c r="F22" s="43"/>
      <c r="G22" s="38">
        <f>'Standing Wave Tube Round B&amp;K'!T106</f>
        <v>-0.11755102040816326</v>
      </c>
      <c r="H22" s="1">
        <f>'Standing Wave Tube Square CLJ'!T106</f>
        <v>-0.15363511659807957</v>
      </c>
      <c r="I22" s="5"/>
    </row>
    <row r="23" spans="2:9" x14ac:dyDescent="0.3">
      <c r="B23" s="66"/>
      <c r="C23" s="5">
        <v>315</v>
      </c>
      <c r="D23" s="2">
        <f>'Standing Wave Tube Round B&amp;K'!S109</f>
        <v>1.0512820512820513</v>
      </c>
      <c r="E23" s="1">
        <f>'Standing Wave Tube Square CLJ'!S109</f>
        <v>1.0666666666666667</v>
      </c>
      <c r="F23" s="43"/>
      <c r="G23" s="38">
        <f>'Standing Wave Tube Round B&amp;K'!T109</f>
        <v>-0.10519395134779751</v>
      </c>
      <c r="H23" s="1">
        <f>'Standing Wave Tube Square CLJ'!T109</f>
        <v>-0.13777777777777778</v>
      </c>
      <c r="I23" s="5"/>
    </row>
    <row r="24" spans="2:9" x14ac:dyDescent="0.3">
      <c r="B24" s="66"/>
      <c r="C24" s="5">
        <v>400</v>
      </c>
      <c r="D24" s="2">
        <f>'Standing Wave Tube Round B&amp;K'!S112</f>
        <v>1.0444444444444445</v>
      </c>
      <c r="E24" s="1">
        <f>'Standing Wave Tube Square CLJ'!S112</f>
        <v>1.0555555555555554</v>
      </c>
      <c r="F24" s="43"/>
      <c r="G24" s="38">
        <f>'Standing Wave Tube Round B&amp;K'!T112</f>
        <v>-9.0864197530864194E-2</v>
      </c>
      <c r="H24" s="1">
        <f>'Standing Wave Tube Square CLJ'!T112</f>
        <v>-0.11419753086419754</v>
      </c>
      <c r="I24" s="5"/>
    </row>
    <row r="25" spans="2:9" x14ac:dyDescent="0.3">
      <c r="B25" s="66"/>
      <c r="C25" s="5">
        <v>500</v>
      </c>
      <c r="D25" s="2">
        <f>'Standing Wave Tube Round B&amp;K'!S115</f>
        <v>1.0540540540540542</v>
      </c>
      <c r="E25" s="1">
        <f>'Standing Wave Tube Square CLJ'!S115</f>
        <v>0.79591836734693888</v>
      </c>
      <c r="F25" s="43"/>
      <c r="G25" s="38">
        <f>'Standing Wave Tube Round B&amp;K'!T115</f>
        <v>-0.11102994886778671</v>
      </c>
      <c r="H25" s="1">
        <f>'Standing Wave Tube Square CLJ'!T115</f>
        <v>0.36651395251978341</v>
      </c>
      <c r="I25" s="5"/>
    </row>
    <row r="26" spans="2:9" x14ac:dyDescent="0.3">
      <c r="B26" s="66"/>
      <c r="C26" s="5">
        <v>630</v>
      </c>
      <c r="D26" s="2">
        <f>'Standing Wave Tube Round B&amp;K'!S118</f>
        <v>1.0476190476190477</v>
      </c>
      <c r="E26" s="1">
        <f>'Standing Wave Tube Square CLJ'!S118</f>
        <v>1.051948051948052</v>
      </c>
      <c r="F26" s="43"/>
      <c r="G26" s="38">
        <f>'Standing Wave Tube Round B&amp;K'!T118</f>
        <v>-9.7505668934240355E-2</v>
      </c>
      <c r="H26" s="1">
        <f>'Standing Wave Tube Square CLJ'!T118</f>
        <v>-0.10659470399730141</v>
      </c>
      <c r="I26" s="5"/>
    </row>
    <row r="27" spans="2:9" x14ac:dyDescent="0.3">
      <c r="B27" s="66"/>
      <c r="C27" s="5">
        <v>800</v>
      </c>
      <c r="D27" s="2">
        <f>'Standing Wave Tube Round B&amp;K'!S121</f>
        <v>1.0588235294117647</v>
      </c>
      <c r="E27" s="1">
        <f>'Standing Wave Tube Square CLJ'!S121</f>
        <v>1.0625</v>
      </c>
      <c r="F27" s="43"/>
      <c r="G27" s="38">
        <f>'Standing Wave Tube Round B&amp;K'!T121</f>
        <v>-0.12110726643598614</v>
      </c>
      <c r="H27" s="1">
        <f>'Standing Wave Tube Square CLJ'!T121</f>
        <v>-0.12890625</v>
      </c>
      <c r="I27" s="5"/>
    </row>
    <row r="28" spans="2:9" x14ac:dyDescent="0.3">
      <c r="B28" s="66"/>
      <c r="C28" s="5">
        <v>1000</v>
      </c>
      <c r="D28" s="2">
        <f>'Standing Wave Tube Round B&amp;K'!S124</f>
        <v>1.051948051948052</v>
      </c>
      <c r="E28" s="1">
        <f>'Standing Wave Tube Square CLJ'!S124</f>
        <v>1.0655737704918031</v>
      </c>
      <c r="F28" s="43"/>
      <c r="G28" s="38">
        <f>'Standing Wave Tube Round B&amp;K'!T124</f>
        <v>-0.10659470399730141</v>
      </c>
      <c r="H28" s="1">
        <f>'Standing Wave Tube Square CLJ'!T124</f>
        <v>-0.13544746036011826</v>
      </c>
      <c r="I28" s="5"/>
    </row>
    <row r="29" spans="2:9" ht="15" thickBot="1" x14ac:dyDescent="0.35">
      <c r="B29" s="67"/>
      <c r="C29" s="7">
        <v>1250</v>
      </c>
      <c r="D29" s="35">
        <f>'Standing Wave Tube Round B&amp;K'!S127</f>
        <v>1.0555555555555554</v>
      </c>
      <c r="E29" s="24">
        <f>'Standing Wave Tube Square CLJ'!S127</f>
        <v>0.81132075471698106</v>
      </c>
      <c r="F29" s="41"/>
      <c r="G29" s="6">
        <f>'Standing Wave Tube Round B&amp;K'!T127</f>
        <v>-0.11419753086419754</v>
      </c>
      <c r="H29" s="24">
        <f>'Standing Wave Tube Square CLJ'!T127</f>
        <v>0.34175863296546816</v>
      </c>
      <c r="I29" s="7"/>
    </row>
    <row r="30" spans="2:9" x14ac:dyDescent="0.3">
      <c r="B30" s="62"/>
      <c r="C30" s="4"/>
      <c r="D30" s="68" t="s">
        <v>56</v>
      </c>
      <c r="E30" s="63"/>
      <c r="F30" s="69"/>
      <c r="G30" s="71" t="s">
        <v>55</v>
      </c>
      <c r="H30" s="63"/>
      <c r="I30" s="64"/>
    </row>
    <row r="31" spans="2:9" ht="15" thickBot="1" x14ac:dyDescent="0.35">
      <c r="B31" s="6" t="s">
        <v>22</v>
      </c>
      <c r="C31" s="7" t="s">
        <v>47</v>
      </c>
      <c r="D31" s="35" t="s">
        <v>44</v>
      </c>
      <c r="E31" s="24" t="s">
        <v>45</v>
      </c>
      <c r="F31" s="41" t="s">
        <v>46</v>
      </c>
      <c r="G31" s="6" t="s">
        <v>44</v>
      </c>
      <c r="H31" s="24" t="s">
        <v>45</v>
      </c>
      <c r="I31" s="7" t="s">
        <v>46</v>
      </c>
    </row>
    <row r="32" spans="2:9" x14ac:dyDescent="0.3">
      <c r="B32" s="65" t="s">
        <v>50</v>
      </c>
      <c r="C32" s="4">
        <v>100</v>
      </c>
      <c r="D32" s="11">
        <f>'Standing Wave Tube Round B&amp;K'!S157</f>
        <v>1.023529411764706</v>
      </c>
      <c r="E32" s="23"/>
      <c r="F32" s="70"/>
      <c r="G32" s="62">
        <f>'Standing Wave Tube Round B&amp;K'!T157</f>
        <v>-4.7612456747404844E-2</v>
      </c>
      <c r="H32" s="23"/>
      <c r="I32" s="4"/>
    </row>
    <row r="33" spans="2:9" x14ac:dyDescent="0.3">
      <c r="B33" s="66"/>
      <c r="C33" s="5">
        <v>125</v>
      </c>
      <c r="D33" s="2">
        <f>'Standing Wave Tube Round B&amp;K'!S160</f>
        <v>1.045977011494253</v>
      </c>
      <c r="E33" s="1">
        <f>'Standing Wave Tube Square CLJ'!S160</f>
        <v>1.1176470588235294</v>
      </c>
      <c r="F33" s="43"/>
      <c r="G33" s="38">
        <f>'Standing Wave Tube Round B&amp;K'!T160</f>
        <v>-9.4067908574448411E-2</v>
      </c>
      <c r="H33" s="1">
        <f>'Standing Wave Tube Square CLJ'!T160</f>
        <v>-0.2491349480968858</v>
      </c>
      <c r="I33" s="5"/>
    </row>
    <row r="34" spans="2:9" x14ac:dyDescent="0.3">
      <c r="B34" s="66"/>
      <c r="C34" s="5">
        <v>160</v>
      </c>
      <c r="D34" s="2">
        <f>'Standing Wave Tube Round B&amp;K'!S163</f>
        <v>1.0540540540540542</v>
      </c>
      <c r="E34" s="1">
        <f>'Standing Wave Tube Square CLJ'!S163</f>
        <v>1.1052631578947369</v>
      </c>
      <c r="F34" s="43"/>
      <c r="G34" s="38">
        <f>'Standing Wave Tube Round B&amp;K'!T163</f>
        <v>-0.11102994886778671</v>
      </c>
      <c r="H34" s="1">
        <f>'Standing Wave Tube Square CLJ'!T163</f>
        <v>-0.22160664819944598</v>
      </c>
      <c r="I34" s="5"/>
    </row>
    <row r="35" spans="2:9" x14ac:dyDescent="0.3">
      <c r="B35" s="66"/>
      <c r="C35" s="5">
        <v>200</v>
      </c>
      <c r="D35" s="2">
        <f>'Standing Wave Tube Round B&amp;K'!S166</f>
        <v>1.0487804878048781</v>
      </c>
      <c r="E35" s="1">
        <f>'Standing Wave Tube Square CLJ'!S166</f>
        <v>1.0833333333333335</v>
      </c>
      <c r="F35" s="43"/>
      <c r="G35" s="38">
        <f>'Standing Wave Tube Round B&amp;K'!T166</f>
        <v>-9.9940511600237952E-2</v>
      </c>
      <c r="H35" s="1">
        <f>'Standing Wave Tube Square CLJ'!T166</f>
        <v>-0.1736111111111111</v>
      </c>
      <c r="I35" s="5"/>
    </row>
    <row r="36" spans="2:9" x14ac:dyDescent="0.3">
      <c r="B36" s="66"/>
      <c r="C36" s="5">
        <v>250</v>
      </c>
      <c r="D36" s="2">
        <f>'Standing Wave Tube Round B&amp;K'!S169</f>
        <v>1.05</v>
      </c>
      <c r="E36" s="1">
        <f>'Standing Wave Tube Square CLJ'!S169</f>
        <v>1.0754716981132075</v>
      </c>
      <c r="F36" s="43"/>
      <c r="G36" s="38">
        <f>'Standing Wave Tube Round B&amp;K'!T169</f>
        <v>-0.10250000000000001</v>
      </c>
      <c r="H36" s="1">
        <f>'Standing Wave Tube Square CLJ'!T169</f>
        <v>-0.15663937344250622</v>
      </c>
      <c r="I36" s="5"/>
    </row>
    <row r="37" spans="2:9" x14ac:dyDescent="0.3">
      <c r="B37" s="66"/>
      <c r="C37" s="5">
        <v>315</v>
      </c>
      <c r="D37" s="2">
        <f>'Standing Wave Tube Round B&amp;K'!S172</f>
        <v>1.0540540540540542</v>
      </c>
      <c r="E37" s="1">
        <f>'Standing Wave Tube Square CLJ'!S172</f>
        <v>1.0740740740740742</v>
      </c>
      <c r="F37" s="43"/>
      <c r="G37" s="38">
        <f>'Standing Wave Tube Round B&amp;K'!T172</f>
        <v>-0.11102994886778671</v>
      </c>
      <c r="H37" s="1">
        <f>'Standing Wave Tube Square CLJ'!T172</f>
        <v>-0.15363511659807957</v>
      </c>
      <c r="I37" s="5"/>
    </row>
    <row r="38" spans="2:9" x14ac:dyDescent="0.3">
      <c r="B38" s="66"/>
      <c r="C38" s="5">
        <v>400</v>
      </c>
      <c r="D38" s="2">
        <f>'Standing Wave Tube Round B&amp;K'!S175</f>
        <v>1.0506329113924051</v>
      </c>
      <c r="E38" s="1">
        <f>'Standing Wave Tube Square CLJ'!S175</f>
        <v>1.0615384615384615</v>
      </c>
      <c r="F38" s="43"/>
      <c r="G38" s="38">
        <f>'Standing Wave Tube Round B&amp;K'!T175</f>
        <v>-0.10382951450088128</v>
      </c>
      <c r="H38" s="1">
        <f>'Standing Wave Tube Square CLJ'!T175</f>
        <v>-0.12686390532544378</v>
      </c>
      <c r="I38" s="5"/>
    </row>
    <row r="39" spans="2:9" x14ac:dyDescent="0.3">
      <c r="B39" s="66"/>
      <c r="C39" s="5">
        <v>500</v>
      </c>
      <c r="D39" s="2">
        <f>'Standing Wave Tube Round B&amp;K'!S178</f>
        <v>1.0563380281690142</v>
      </c>
      <c r="E39" s="1">
        <f>'Standing Wave Tube Square CLJ'!S178</f>
        <v>0.77272727272727271</v>
      </c>
      <c r="F39" s="43"/>
      <c r="G39" s="38">
        <f>'Standing Wave Tube Round B&amp;K'!T178</f>
        <v>-0.1158500297560008</v>
      </c>
      <c r="H39" s="1">
        <f>'Standing Wave Tube Square CLJ'!T178</f>
        <v>0.40289256198347106</v>
      </c>
      <c r="I39" s="5"/>
    </row>
    <row r="40" spans="2:9" x14ac:dyDescent="0.3">
      <c r="B40" s="66"/>
      <c r="C40" s="5">
        <v>630</v>
      </c>
      <c r="D40" s="2">
        <f>'Standing Wave Tube Round B&amp;K'!S181</f>
        <v>1.0579710144927534</v>
      </c>
      <c r="E40" s="1">
        <f>'Standing Wave Tube Square CLJ'!S181</f>
        <v>1.064516129032258</v>
      </c>
      <c r="F40" s="43"/>
      <c r="G40" s="38">
        <f>'Standing Wave Tube Round B&amp;K'!T181</f>
        <v>-0.1193026675068263</v>
      </c>
      <c r="H40" s="1">
        <f>'Standing Wave Tube Square CLJ'!T181</f>
        <v>-0.13319458896982311</v>
      </c>
      <c r="I40" s="5"/>
    </row>
    <row r="41" spans="2:9" x14ac:dyDescent="0.3">
      <c r="B41" s="66"/>
      <c r="C41" s="5">
        <v>800</v>
      </c>
      <c r="D41" s="2">
        <f>'Standing Wave Tube Round B&amp;K'!S184</f>
        <v>1.0655737704918031</v>
      </c>
      <c r="E41" s="1">
        <f>'Standing Wave Tube Square CLJ'!S184</f>
        <v>1.064516129032258</v>
      </c>
      <c r="F41" s="43"/>
      <c r="G41" s="38">
        <f>'Standing Wave Tube Round B&amp;K'!T184</f>
        <v>-0.13544746036011826</v>
      </c>
      <c r="H41" s="1">
        <f>'Standing Wave Tube Square CLJ'!T184</f>
        <v>-0.13319458896982311</v>
      </c>
      <c r="I41" s="5"/>
    </row>
    <row r="42" spans="2:9" x14ac:dyDescent="0.3">
      <c r="B42" s="66"/>
      <c r="C42" s="5">
        <v>1000</v>
      </c>
      <c r="D42" s="2">
        <f>'Standing Wave Tube Round B&amp;K'!S187</f>
        <v>1.0701754385964912</v>
      </c>
      <c r="E42" s="1">
        <f>'Standing Wave Tube Square CLJ'!S187</f>
        <v>1.1052631578947369</v>
      </c>
      <c r="F42" s="43"/>
      <c r="G42" s="38">
        <f>'Standing Wave Tube Round B&amp;K'!T187</f>
        <v>-0.14527546937519237</v>
      </c>
      <c r="H42" s="1">
        <f>'Standing Wave Tube Square CLJ'!T187</f>
        <v>-0.22160664819944598</v>
      </c>
      <c r="I42" s="5"/>
    </row>
    <row r="43" spans="2:9" ht="15" thickBot="1" x14ac:dyDescent="0.35">
      <c r="B43" s="67"/>
      <c r="C43" s="7">
        <v>1250</v>
      </c>
      <c r="D43" s="35">
        <f>'Standing Wave Tube Round B&amp;K'!S190</f>
        <v>1.08</v>
      </c>
      <c r="E43" s="24">
        <f>'Standing Wave Tube Square CLJ'!S190</f>
        <v>0.7567567567567568</v>
      </c>
      <c r="F43" s="41"/>
      <c r="G43" s="6">
        <f>'Standing Wave Tube Round B&amp;K'!T190</f>
        <v>-0.16639999999999999</v>
      </c>
      <c r="H43" s="24">
        <f>'Standing Wave Tube Square CLJ'!T190</f>
        <v>0.42731921110299492</v>
      </c>
      <c r="I43" s="7"/>
    </row>
    <row r="44" spans="2:9" x14ac:dyDescent="0.3">
      <c r="B44" s="62"/>
      <c r="C44" s="4"/>
      <c r="D44" s="68" t="s">
        <v>56</v>
      </c>
      <c r="E44" s="63"/>
      <c r="F44" s="69"/>
      <c r="G44" s="71" t="s">
        <v>55</v>
      </c>
      <c r="H44" s="63"/>
      <c r="I44" s="64"/>
    </row>
    <row r="45" spans="2:9" ht="15" thickBot="1" x14ac:dyDescent="0.35">
      <c r="B45" s="6" t="s">
        <v>22</v>
      </c>
      <c r="C45" s="7" t="s">
        <v>47</v>
      </c>
      <c r="D45" s="35" t="s">
        <v>44</v>
      </c>
      <c r="E45" s="24" t="s">
        <v>45</v>
      </c>
      <c r="F45" s="41" t="s">
        <v>46</v>
      </c>
      <c r="G45" s="6" t="s">
        <v>44</v>
      </c>
      <c r="H45" s="24" t="s">
        <v>45</v>
      </c>
      <c r="I45" s="7" t="s">
        <v>46</v>
      </c>
    </row>
    <row r="46" spans="2:9" x14ac:dyDescent="0.3">
      <c r="B46" s="65" t="s">
        <v>51</v>
      </c>
      <c r="C46" s="4">
        <v>100</v>
      </c>
      <c r="D46" s="11">
        <f>'Standing Wave Tube Round B&amp;K'!S220</f>
        <v>1.0270270270270272</v>
      </c>
      <c r="E46" s="23"/>
      <c r="F46" s="70"/>
      <c r="G46" s="62">
        <f>'Standing Wave Tube Round B&amp;K'!T220</f>
        <v>-5.4784514243973702E-2</v>
      </c>
      <c r="H46" s="23"/>
      <c r="I46" s="4"/>
    </row>
    <row r="47" spans="2:9" x14ac:dyDescent="0.3">
      <c r="B47" s="66"/>
      <c r="C47" s="5">
        <v>125</v>
      </c>
      <c r="D47" s="2">
        <f>'Standing Wave Tube Round B&amp;K'!S223</f>
        <v>1.0526315789473684</v>
      </c>
      <c r="E47" s="1">
        <f>'Standing Wave Tube Square CLJ'!S223</f>
        <v>1.129032258064516</v>
      </c>
      <c r="F47" s="43"/>
      <c r="G47" s="38">
        <f>'Standing Wave Tube Round B&amp;K'!T223</f>
        <v>-0.10803324099722991</v>
      </c>
      <c r="H47" s="1">
        <f>'Standing Wave Tube Square CLJ'!T223</f>
        <v>-0.27471383975026009</v>
      </c>
      <c r="I47" s="5"/>
    </row>
    <row r="48" spans="2:9" x14ac:dyDescent="0.3">
      <c r="B48" s="66"/>
      <c r="C48" s="5">
        <v>160</v>
      </c>
      <c r="D48" s="2">
        <f>'Standing Wave Tube Round B&amp;K'!S226</f>
        <v>1.0588235294117647</v>
      </c>
      <c r="E48" s="1">
        <f>'Standing Wave Tube Square CLJ'!S226</f>
        <v>1.1142857142857141</v>
      </c>
      <c r="F48" s="43"/>
      <c r="G48" s="38">
        <f>'Standing Wave Tube Round B&amp;K'!T226</f>
        <v>-0.12110726643598614</v>
      </c>
      <c r="H48" s="1">
        <f>'Standing Wave Tube Square CLJ'!T226</f>
        <v>-0.2416326530612245</v>
      </c>
      <c r="I48" s="5"/>
    </row>
    <row r="49" spans="2:9" x14ac:dyDescent="0.3">
      <c r="B49" s="66"/>
      <c r="C49" s="5">
        <v>200</v>
      </c>
      <c r="D49" s="2">
        <f>'Standing Wave Tube Round B&amp;K'!S229</f>
        <v>1.0625</v>
      </c>
      <c r="E49" s="1">
        <f>'Standing Wave Tube Square CLJ'!S229</f>
        <v>1.0754716981132075</v>
      </c>
      <c r="F49" s="43"/>
      <c r="G49" s="38">
        <f>'Standing Wave Tube Round B&amp;K'!T229</f>
        <v>-0.12890625</v>
      </c>
      <c r="H49" s="1">
        <f>'Standing Wave Tube Square CLJ'!T229</f>
        <v>-0.15663937344250622</v>
      </c>
      <c r="I49" s="5"/>
    </row>
    <row r="50" spans="2:9" x14ac:dyDescent="0.3">
      <c r="B50" s="66"/>
      <c r="C50" s="5">
        <v>250</v>
      </c>
      <c r="D50" s="2">
        <f>'Standing Wave Tube Round B&amp;K'!S232</f>
        <v>1.064516129032258</v>
      </c>
      <c r="E50" s="1">
        <f>'Standing Wave Tube Square CLJ'!S232</f>
        <v>1.0869565217391304</v>
      </c>
      <c r="F50" s="43"/>
      <c r="G50" s="38">
        <f>'Standing Wave Tube Round B&amp;K'!T232</f>
        <v>-0.13319458896982311</v>
      </c>
      <c r="H50" s="1">
        <f>'Standing Wave Tube Square CLJ'!T232</f>
        <v>-0.18147448015122872</v>
      </c>
      <c r="I50" s="5"/>
    </row>
    <row r="51" spans="2:9" x14ac:dyDescent="0.3">
      <c r="B51" s="66"/>
      <c r="C51" s="5">
        <v>315</v>
      </c>
      <c r="D51" s="2">
        <f>'Standing Wave Tube Round B&amp;K'!S235</f>
        <v>1.0701754385964912</v>
      </c>
      <c r="E51" s="1">
        <f>'Standing Wave Tube Square CLJ'!S235</f>
        <v>1.1304347826086956</v>
      </c>
      <c r="F51" s="43"/>
      <c r="G51" s="38">
        <f>'Standing Wave Tube Round B&amp;K'!T235</f>
        <v>-0.14527546937519237</v>
      </c>
      <c r="H51" s="1">
        <f>'Standing Wave Tube Square CLJ'!T235</f>
        <v>-0.27788279773156904</v>
      </c>
      <c r="I51" s="5"/>
    </row>
    <row r="52" spans="2:9" x14ac:dyDescent="0.3">
      <c r="B52" s="66"/>
      <c r="C52" s="5">
        <v>400</v>
      </c>
      <c r="D52" s="2">
        <f>'Standing Wave Tube Round B&amp;K'!S238</f>
        <v>1.08</v>
      </c>
      <c r="E52" s="1">
        <f>'Standing Wave Tube Square CLJ'!S238</f>
        <v>1.1395348837209303</v>
      </c>
      <c r="F52" s="43"/>
      <c r="G52" s="38">
        <f>'Standing Wave Tube Round B&amp;K'!T238</f>
        <v>-0.16639999999999999</v>
      </c>
      <c r="H52" s="1">
        <f>'Standing Wave Tube Square CLJ'!T238</f>
        <v>-0.29853975121687398</v>
      </c>
      <c r="I52" s="5"/>
    </row>
    <row r="53" spans="2:9" x14ac:dyDescent="0.3">
      <c r="B53" s="66"/>
      <c r="C53" s="5">
        <v>500</v>
      </c>
      <c r="D53" s="2">
        <f>'Standing Wave Tube Round B&amp;K'!S241</f>
        <v>1.0952380952380951</v>
      </c>
      <c r="E53" s="1">
        <f>'Standing Wave Tube Square CLJ'!S241</f>
        <v>1.173913043478261</v>
      </c>
      <c r="F53" s="43"/>
      <c r="G53" s="38">
        <f>'Standing Wave Tube Round B&amp;K'!T241</f>
        <v>-0.19954648526077096</v>
      </c>
      <c r="H53" s="1">
        <f>'Standing Wave Tube Square CLJ'!T241</f>
        <v>-0.3780718336483932</v>
      </c>
      <c r="I53" s="5"/>
    </row>
    <row r="54" spans="2:9" x14ac:dyDescent="0.3">
      <c r="B54" s="66"/>
      <c r="C54" s="5">
        <v>630</v>
      </c>
      <c r="D54" s="2">
        <f>'Standing Wave Tube Round B&amp;K'!S244</f>
        <v>1.1176470588235294</v>
      </c>
      <c r="E54" s="1">
        <f>'Standing Wave Tube Square CLJ'!S244</f>
        <v>0.68</v>
      </c>
      <c r="F54" s="43"/>
      <c r="G54" s="38">
        <f>'Standing Wave Tube Round B&amp;K'!T244</f>
        <v>-0.2491349480968858</v>
      </c>
      <c r="H54" s="1">
        <f>'Standing Wave Tube Square CLJ'!T244</f>
        <v>0.53759999999999997</v>
      </c>
      <c r="I54" s="5"/>
    </row>
    <row r="55" spans="2:9" x14ac:dyDescent="0.3">
      <c r="B55" s="66"/>
      <c r="C55" s="5">
        <v>800</v>
      </c>
      <c r="D55" s="2">
        <f>'Standing Wave Tube Round B&amp;K'!S247</f>
        <v>1.1599999999999999</v>
      </c>
      <c r="E55" s="1">
        <f>'Standing Wave Tube Square CLJ'!S247</f>
        <v>0.72972972972972971</v>
      </c>
      <c r="F55" s="43"/>
      <c r="G55" s="38">
        <f>'Standing Wave Tube Round B&amp;K'!T247</f>
        <v>-0.34559999999999996</v>
      </c>
      <c r="H55" s="1">
        <f>'Standing Wave Tube Square CLJ'!T247</f>
        <v>0.46749452154857557</v>
      </c>
      <c r="I55" s="5"/>
    </row>
    <row r="56" spans="2:9" x14ac:dyDescent="0.3">
      <c r="B56" s="66"/>
      <c r="C56" s="5">
        <v>1000</v>
      </c>
      <c r="D56" s="2">
        <f>'Standing Wave Tube Round B&amp;K'!S250</f>
        <v>0.61111111111111105</v>
      </c>
      <c r="E56" s="1">
        <f>'Standing Wave Tube Square CLJ'!S250</f>
        <v>0.6</v>
      </c>
      <c r="F56" s="43"/>
      <c r="G56" s="38">
        <f>'Standing Wave Tube Round B&amp;K'!T250</f>
        <v>0.62654320987654333</v>
      </c>
      <c r="H56" s="1">
        <f>'Standing Wave Tube Square CLJ'!T250</f>
        <v>0.64</v>
      </c>
      <c r="I56" s="5"/>
    </row>
    <row r="57" spans="2:9" ht="15" thickBot="1" x14ac:dyDescent="0.35">
      <c r="B57" s="67"/>
      <c r="C57" s="7">
        <v>1250</v>
      </c>
      <c r="D57" s="35">
        <f>'Standing Wave Tube Round B&amp;K'!S253</f>
        <v>0.25</v>
      </c>
      <c r="E57" s="24">
        <f>'Standing Wave Tube Square CLJ'!S253</f>
        <v>0.23809523809523808</v>
      </c>
      <c r="F57" s="41"/>
      <c r="G57" s="6">
        <f>'Standing Wave Tube Round B&amp;K'!T253</f>
        <v>0.9375</v>
      </c>
      <c r="H57" s="24">
        <f>'Standing Wave Tube Square CLJ'!T253</f>
        <v>0.943310657596372</v>
      </c>
      <c r="I57" s="7"/>
    </row>
    <row r="58" spans="2:9" x14ac:dyDescent="0.3">
      <c r="B58" s="62"/>
      <c r="C58" s="4"/>
      <c r="D58" s="68" t="s">
        <v>56</v>
      </c>
      <c r="E58" s="63"/>
      <c r="F58" s="69"/>
      <c r="G58" s="71" t="s">
        <v>55</v>
      </c>
      <c r="H58" s="63"/>
      <c r="I58" s="64"/>
    </row>
    <row r="59" spans="2:9" ht="15" thickBot="1" x14ac:dyDescent="0.35">
      <c r="B59" s="6" t="s">
        <v>22</v>
      </c>
      <c r="C59" s="7" t="s">
        <v>47</v>
      </c>
      <c r="D59" s="35" t="s">
        <v>44</v>
      </c>
      <c r="E59" s="24" t="s">
        <v>45</v>
      </c>
      <c r="F59" s="41" t="s">
        <v>46</v>
      </c>
      <c r="G59" s="6" t="s">
        <v>44</v>
      </c>
      <c r="H59" s="24" t="s">
        <v>45</v>
      </c>
      <c r="I59" s="7" t="s">
        <v>46</v>
      </c>
    </row>
    <row r="60" spans="2:9" x14ac:dyDescent="0.3">
      <c r="B60" s="65" t="s">
        <v>52</v>
      </c>
      <c r="C60" s="4">
        <v>100</v>
      </c>
      <c r="D60" s="11">
        <f>'Standing Wave Tube Round B&amp;K'!S283</f>
        <v>1.0666666666666667</v>
      </c>
      <c r="E60" s="23"/>
      <c r="F60" s="70"/>
      <c r="G60" s="62">
        <f>'Standing Wave Tube Round B&amp;K'!T283</f>
        <v>-0.13777777777777778</v>
      </c>
      <c r="H60" s="23"/>
      <c r="I60" s="4"/>
    </row>
    <row r="61" spans="2:9" x14ac:dyDescent="0.3">
      <c r="B61" s="66"/>
      <c r="C61" s="5">
        <v>125</v>
      </c>
      <c r="D61" s="2">
        <f>'Standing Wave Tube Round B&amp;K'!S286</f>
        <v>1.0606060606060606</v>
      </c>
      <c r="E61" s="1">
        <f>'Standing Wave Tube Square CLJ'!S286</f>
        <v>1.1176470588235294</v>
      </c>
      <c r="F61" s="43"/>
      <c r="G61" s="38">
        <f>'Standing Wave Tube Round B&amp;K'!T286</f>
        <v>-0.1248852157943067</v>
      </c>
      <c r="H61" s="1">
        <f>'Standing Wave Tube Square CLJ'!T286</f>
        <v>-0.2491349480968858</v>
      </c>
      <c r="I61" s="5"/>
    </row>
    <row r="62" spans="2:9" x14ac:dyDescent="0.3">
      <c r="B62" s="66"/>
      <c r="C62" s="5">
        <v>160</v>
      </c>
      <c r="D62" s="2">
        <f>'Standing Wave Tube Round B&amp;K'!S289</f>
        <v>1.064516129032258</v>
      </c>
      <c r="E62" s="1">
        <f>'Standing Wave Tube Square CLJ'!S289</f>
        <v>1.1081081081081081</v>
      </c>
      <c r="F62" s="43"/>
      <c r="G62" s="38">
        <f>'Standing Wave Tube Round B&amp;K'!T289</f>
        <v>-0.13319458896982311</v>
      </c>
      <c r="H62" s="1">
        <f>'Standing Wave Tube Square CLJ'!T289</f>
        <v>-0.2279035792549306</v>
      </c>
      <c r="I62" s="5"/>
    </row>
    <row r="63" spans="2:9" x14ac:dyDescent="0.3">
      <c r="B63" s="66"/>
      <c r="C63" s="5">
        <v>200</v>
      </c>
      <c r="D63" s="2">
        <f>'Standing Wave Tube Round B&amp;K'!S292</f>
        <v>1.064516129032258</v>
      </c>
      <c r="E63" s="1">
        <f>'Standing Wave Tube Square CLJ'!S292</f>
        <v>1.0851063829787235</v>
      </c>
      <c r="F63" s="43"/>
      <c r="G63" s="38">
        <f>'Standing Wave Tube Round B&amp;K'!T292</f>
        <v>-0.13319458896982311</v>
      </c>
      <c r="H63" s="1">
        <f>'Standing Wave Tube Square CLJ'!T292</f>
        <v>-0.17745586238116792</v>
      </c>
      <c r="I63" s="5"/>
    </row>
    <row r="64" spans="2:9" x14ac:dyDescent="0.3">
      <c r="B64" s="66"/>
      <c r="C64" s="5">
        <v>250</v>
      </c>
      <c r="D64" s="2">
        <f>'Standing Wave Tube Round B&amp;K'!S295</f>
        <v>1.0689655172413794</v>
      </c>
      <c r="E64" s="1">
        <f>'Standing Wave Tube Square CLJ'!S295</f>
        <v>1.0666666666666667</v>
      </c>
      <c r="F64" s="43"/>
      <c r="G64" s="38">
        <f>'Standing Wave Tube Round B&amp;K'!T295</f>
        <v>-0.1426872770511296</v>
      </c>
      <c r="H64" s="1">
        <f>'Standing Wave Tube Square CLJ'!T295</f>
        <v>-0.13777777777777778</v>
      </c>
      <c r="I64" s="5"/>
    </row>
    <row r="65" spans="2:9" x14ac:dyDescent="0.3">
      <c r="B65" s="66"/>
      <c r="C65" s="5">
        <v>315</v>
      </c>
      <c r="D65" s="2">
        <f>'Standing Wave Tube Round B&amp;K'!S298</f>
        <v>1.0714285714285714</v>
      </c>
      <c r="E65" s="1">
        <f>'Standing Wave Tube Square CLJ'!S298</f>
        <v>1.1153846153846154</v>
      </c>
      <c r="F65" s="43"/>
      <c r="G65" s="38">
        <f>'Standing Wave Tube Round B&amp;K'!T298</f>
        <v>-0.14795918367346939</v>
      </c>
      <c r="H65" s="1">
        <f>'Standing Wave Tube Square CLJ'!T298</f>
        <v>-0.24408284023668636</v>
      </c>
      <c r="I65" s="5"/>
    </row>
    <row r="66" spans="2:9" x14ac:dyDescent="0.3">
      <c r="B66" s="66"/>
      <c r="C66" s="5">
        <v>400</v>
      </c>
      <c r="D66" s="2">
        <f>'Standing Wave Tube Round B&amp;K'!S301</f>
        <v>1.0769230769230769</v>
      </c>
      <c r="E66" s="1">
        <f>'Standing Wave Tube Square CLJ'!S301</f>
        <v>1.08</v>
      </c>
      <c r="F66" s="43"/>
      <c r="G66" s="38">
        <f>'Standing Wave Tube Round B&amp;K'!T301</f>
        <v>-0.15976331360946744</v>
      </c>
      <c r="H66" s="1">
        <f>'Standing Wave Tube Square CLJ'!T301</f>
        <v>-0.16639999999999999</v>
      </c>
      <c r="I66" s="5"/>
    </row>
    <row r="67" spans="2:9" x14ac:dyDescent="0.3">
      <c r="B67" s="66"/>
      <c r="C67" s="5">
        <v>500</v>
      </c>
      <c r="D67" s="2">
        <f>'Standing Wave Tube Round B&amp;K'!S304</f>
        <v>1.0784313725490196</v>
      </c>
      <c r="E67" s="1">
        <f>'Standing Wave Tube Square CLJ'!S304</f>
        <v>0.74285714285714299</v>
      </c>
      <c r="F67" s="43"/>
      <c r="G67" s="38">
        <f>'Standing Wave Tube Round B&amp;K'!T304</f>
        <v>-0.16301422529796233</v>
      </c>
      <c r="H67" s="1">
        <f>'Standing Wave Tube Square CLJ'!T304</f>
        <v>0.44816326530612244</v>
      </c>
      <c r="I67" s="5"/>
    </row>
    <row r="68" spans="2:9" x14ac:dyDescent="0.3">
      <c r="B68" s="66"/>
      <c r="C68" s="5">
        <v>630</v>
      </c>
      <c r="D68" s="2">
        <f>'Standing Wave Tube Round B&amp;K'!S307</f>
        <v>1.0975609756097562</v>
      </c>
      <c r="E68" s="1">
        <f>'Standing Wave Tube Square CLJ'!S307</f>
        <v>0.70491803278688514</v>
      </c>
      <c r="F68" s="43"/>
      <c r="G68" s="38">
        <f>'Standing Wave Tube Round B&amp;K'!T307</f>
        <v>-0.20464009518143961</v>
      </c>
      <c r="H68" s="1">
        <f>'Standing Wave Tube Square CLJ'!T307</f>
        <v>0.50309056705186772</v>
      </c>
      <c r="I68" s="5"/>
    </row>
    <row r="69" spans="2:9" x14ac:dyDescent="0.3">
      <c r="B69" s="66"/>
      <c r="C69" s="5">
        <v>800</v>
      </c>
      <c r="D69" s="2">
        <f>'Standing Wave Tube Round B&amp;K'!S310</f>
        <v>1.125</v>
      </c>
      <c r="E69" s="1">
        <f>'Standing Wave Tube Square CLJ'!S310</f>
        <v>0.69811320754716977</v>
      </c>
      <c r="F69" s="43"/>
      <c r="G69" s="38">
        <f>'Standing Wave Tube Round B&amp;K'!T310</f>
        <v>-0.265625</v>
      </c>
      <c r="H69" s="1">
        <f>'Standing Wave Tube Square CLJ'!T310</f>
        <v>0.51263794944820218</v>
      </c>
      <c r="I69" s="5"/>
    </row>
    <row r="70" spans="2:9" x14ac:dyDescent="0.3">
      <c r="B70" s="66"/>
      <c r="C70" s="5">
        <v>1000</v>
      </c>
      <c r="D70" s="2">
        <f>'Standing Wave Tube Round B&amp;K'!S313</f>
        <v>1.1481481481481481</v>
      </c>
      <c r="E70" s="1">
        <f>'Standing Wave Tube Square CLJ'!S313</f>
        <v>1.3333333333333333</v>
      </c>
      <c r="F70" s="43"/>
      <c r="G70" s="38">
        <f>'Standing Wave Tube Round B&amp;K'!T313</f>
        <v>-0.31824417009602196</v>
      </c>
      <c r="H70" s="1">
        <f>'Standing Wave Tube Square CLJ'!T313</f>
        <v>-0.77777777777777768</v>
      </c>
      <c r="I70" s="5"/>
    </row>
    <row r="71" spans="2:9" ht="15" thickBot="1" x14ac:dyDescent="0.35">
      <c r="B71" s="67"/>
      <c r="C71" s="7">
        <v>1250</v>
      </c>
      <c r="D71" s="35">
        <f>'Standing Wave Tube Round B&amp;K'!S316</f>
        <v>0.46666666666666662</v>
      </c>
      <c r="E71" s="24">
        <f>'Standing Wave Tube Square CLJ'!S316</f>
        <v>0.58974358974358976</v>
      </c>
      <c r="F71" s="41"/>
      <c r="G71" s="6">
        <f>'Standing Wave Tube Round B&amp;K'!T316</f>
        <v>0.78222222222222226</v>
      </c>
      <c r="H71" s="24">
        <f>'Standing Wave Tube Square CLJ'!T316</f>
        <v>0.65220249835634458</v>
      </c>
      <c r="I71" s="7"/>
    </row>
    <row r="72" spans="2:9" x14ac:dyDescent="0.3">
      <c r="B72" s="62"/>
      <c r="C72" s="4"/>
      <c r="D72" s="68" t="s">
        <v>56</v>
      </c>
      <c r="E72" s="63"/>
      <c r="F72" s="69"/>
      <c r="G72" s="71" t="s">
        <v>55</v>
      </c>
      <c r="H72" s="63"/>
      <c r="I72" s="64"/>
    </row>
    <row r="73" spans="2:9" ht="15" thickBot="1" x14ac:dyDescent="0.35">
      <c r="B73" s="6" t="s">
        <v>22</v>
      </c>
      <c r="C73" s="7" t="s">
        <v>47</v>
      </c>
      <c r="D73" s="35" t="s">
        <v>44</v>
      </c>
      <c r="E73" s="24" t="s">
        <v>45</v>
      </c>
      <c r="F73" s="41" t="s">
        <v>46</v>
      </c>
      <c r="G73" s="6" t="s">
        <v>44</v>
      </c>
      <c r="H73" s="24" t="s">
        <v>45</v>
      </c>
      <c r="I73" s="7" t="s">
        <v>46</v>
      </c>
    </row>
    <row r="74" spans="2:9" x14ac:dyDescent="0.3">
      <c r="B74" s="65" t="s">
        <v>53</v>
      </c>
      <c r="C74" s="4">
        <v>100</v>
      </c>
      <c r="D74" s="11">
        <f>'Standing Wave Tube Round B&amp;K'!S346</f>
        <v>1.064516129032258</v>
      </c>
      <c r="E74" s="23"/>
      <c r="F74" s="70"/>
      <c r="G74" s="62">
        <f>'Standing Wave Tube Round B&amp;K'!T346</f>
        <v>-0.13319458896982311</v>
      </c>
      <c r="H74" s="23"/>
      <c r="I74" s="4"/>
    </row>
    <row r="75" spans="2:9" x14ac:dyDescent="0.3">
      <c r="B75" s="66"/>
      <c r="C75" s="5">
        <v>125</v>
      </c>
      <c r="D75" s="2">
        <f>'Standing Wave Tube Round B&amp;K'!S349</f>
        <v>1.0769230769230769</v>
      </c>
      <c r="E75" s="1">
        <f>'Standing Wave Tube Square CLJ'!S349</f>
        <v>1.125</v>
      </c>
      <c r="F75" s="43"/>
      <c r="G75" s="38">
        <f>'Standing Wave Tube Round B&amp;K'!T349</f>
        <v>-0.15976331360946744</v>
      </c>
      <c r="H75" s="1">
        <f>'Standing Wave Tube Square CLJ'!T349</f>
        <v>-0.265625</v>
      </c>
      <c r="I75" s="5"/>
    </row>
    <row r="76" spans="2:9" x14ac:dyDescent="0.3">
      <c r="B76" s="66"/>
      <c r="C76" s="5">
        <v>160</v>
      </c>
      <c r="D76" s="2">
        <f>'Standing Wave Tube Round B&amp;K'!S352</f>
        <v>1.0869565217391304</v>
      </c>
      <c r="E76" s="1">
        <f>'Standing Wave Tube Square CLJ'!S352</f>
        <v>1.173913043478261</v>
      </c>
      <c r="F76" s="43"/>
      <c r="G76" s="38">
        <f>'Standing Wave Tube Round B&amp;K'!T352</f>
        <v>-0.18147448015122872</v>
      </c>
      <c r="H76" s="1">
        <f>'Standing Wave Tube Square CLJ'!T352</f>
        <v>-0.3780718336483932</v>
      </c>
      <c r="I76" s="5"/>
    </row>
    <row r="77" spans="2:9" x14ac:dyDescent="0.3">
      <c r="B77" s="66"/>
      <c r="C77" s="5">
        <v>200</v>
      </c>
      <c r="D77" s="2">
        <f>'Standing Wave Tube Round B&amp;K'!S355</f>
        <v>1.0975609756097562</v>
      </c>
      <c r="E77" s="1">
        <f>'Standing Wave Tube Square CLJ'!S355</f>
        <v>1.1176470588235294</v>
      </c>
      <c r="F77" s="43"/>
      <c r="G77" s="38">
        <f>'Standing Wave Tube Round B&amp;K'!T355</f>
        <v>-0.20464009518143961</v>
      </c>
      <c r="H77" s="1">
        <f>'Standing Wave Tube Square CLJ'!T355</f>
        <v>-0.2491349480968858</v>
      </c>
      <c r="I77" s="5"/>
    </row>
    <row r="78" spans="2:9" x14ac:dyDescent="0.3">
      <c r="B78" s="66"/>
      <c r="C78" s="5">
        <v>250</v>
      </c>
      <c r="D78" s="2">
        <f>'Standing Wave Tube Round B&amp;K'!S358</f>
        <v>1.1111111111111109</v>
      </c>
      <c r="E78" s="1">
        <f>'Standing Wave Tube Square CLJ'!S358</f>
        <v>1.1176470588235294</v>
      </c>
      <c r="F78" s="43"/>
      <c r="G78" s="38">
        <f>'Standing Wave Tube Round B&amp;K'!T358</f>
        <v>-0.23456790123456789</v>
      </c>
      <c r="H78" s="1">
        <f>'Standing Wave Tube Square CLJ'!T358</f>
        <v>-0.2491349480968858</v>
      </c>
      <c r="I78" s="5"/>
    </row>
    <row r="79" spans="2:9" x14ac:dyDescent="0.3">
      <c r="B79" s="66"/>
      <c r="C79" s="5">
        <v>315</v>
      </c>
      <c r="D79" s="2">
        <f>'Standing Wave Tube Round B&amp;K'!S361</f>
        <v>1.1176470588235294</v>
      </c>
      <c r="E79" s="1">
        <f>'Standing Wave Tube Square CLJ'!S361</f>
        <v>1.193548387096774</v>
      </c>
      <c r="F79" s="43"/>
      <c r="G79" s="38">
        <f>'Standing Wave Tube Round B&amp;K'!T361</f>
        <v>-0.2491349480968858</v>
      </c>
      <c r="H79" s="1">
        <f>'Standing Wave Tube Square CLJ'!T361</f>
        <v>-0.42455775234131121</v>
      </c>
      <c r="I79" s="5"/>
    </row>
    <row r="80" spans="2:9" x14ac:dyDescent="0.3">
      <c r="B80" s="66"/>
      <c r="C80" s="5">
        <v>400</v>
      </c>
      <c r="D80" s="2">
        <f>'Standing Wave Tube Round B&amp;K'!S364</f>
        <v>1.1333333333333333</v>
      </c>
      <c r="E80" s="1">
        <f>'Standing Wave Tube Square CLJ'!S364</f>
        <v>1.4000000000000001</v>
      </c>
      <c r="F80" s="43"/>
      <c r="G80" s="38">
        <f>'Standing Wave Tube Round B&amp;K'!T364</f>
        <v>-0.28444444444444444</v>
      </c>
      <c r="H80" s="1">
        <f>'Standing Wave Tube Square CLJ'!T364</f>
        <v>-0.96</v>
      </c>
      <c r="I80" s="5"/>
    </row>
    <row r="81" spans="2:9" x14ac:dyDescent="0.3">
      <c r="B81" s="66"/>
      <c r="C81" s="5">
        <v>500</v>
      </c>
      <c r="D81" s="2">
        <f>'Standing Wave Tube Round B&amp;K'!S367</f>
        <v>1.2857142857142858</v>
      </c>
      <c r="E81" s="1">
        <f>'Standing Wave Tube Square CLJ'!S367</f>
        <v>0.54285714285714293</v>
      </c>
      <c r="F81" s="43"/>
      <c r="G81" s="38">
        <f>'Standing Wave Tube Round B&amp;K'!T367</f>
        <v>-0.65306122448979587</v>
      </c>
      <c r="H81" s="1">
        <f>'Standing Wave Tube Square CLJ'!T367</f>
        <v>0.70530612244897961</v>
      </c>
      <c r="I81" s="5"/>
    </row>
    <row r="82" spans="2:9" x14ac:dyDescent="0.3">
      <c r="B82" s="66"/>
      <c r="C82" s="5">
        <v>630</v>
      </c>
      <c r="D82" s="2">
        <f>'Standing Wave Tube Round B&amp;K'!S370</f>
        <v>1.3333333333333333</v>
      </c>
      <c r="E82" s="1">
        <f>'Standing Wave Tube Square CLJ'!S370</f>
        <v>0.4838709677419355</v>
      </c>
      <c r="F82" s="43"/>
      <c r="G82" s="38">
        <f>'Standing Wave Tube Round B&amp;K'!T370</f>
        <v>-0.77777777777777768</v>
      </c>
      <c r="H82" s="1">
        <f>'Standing Wave Tube Square CLJ'!T370</f>
        <v>0.76586888657648289</v>
      </c>
      <c r="I82" s="5"/>
    </row>
    <row r="83" spans="2:9" x14ac:dyDescent="0.3">
      <c r="B83" s="66"/>
      <c r="C83" s="5">
        <v>800</v>
      </c>
      <c r="D83" s="2">
        <f>'Standing Wave Tube Round B&amp;K'!S373</f>
        <v>1.4000000000000001</v>
      </c>
      <c r="E83" s="1">
        <f>'Standing Wave Tube Square CLJ'!S373</f>
        <v>0.41935483870967732</v>
      </c>
      <c r="F83" s="43"/>
      <c r="G83" s="38">
        <f>'Standing Wave Tube Round B&amp;K'!T373</f>
        <v>-0.96</v>
      </c>
      <c r="H83" s="1">
        <f>'Standing Wave Tube Square CLJ'!T373</f>
        <v>0.8241415192507805</v>
      </c>
      <c r="I83" s="5"/>
    </row>
    <row r="84" spans="2:9" x14ac:dyDescent="0.3">
      <c r="B84" s="66"/>
      <c r="C84" s="5">
        <v>1000</v>
      </c>
      <c r="D84" s="2">
        <f>'Standing Wave Tube Round B&amp;K'!S376</f>
        <v>1.4000000000000001</v>
      </c>
      <c r="E84" s="1">
        <f>'Standing Wave Tube Square CLJ'!S376</f>
        <v>1.4444444444444446</v>
      </c>
      <c r="F84" s="43"/>
      <c r="G84" s="38">
        <f>'Standing Wave Tube Round B&amp;K'!T376</f>
        <v>-0.96</v>
      </c>
      <c r="H84" s="1">
        <f>'Standing Wave Tube Square CLJ'!T376</f>
        <v>-1.0864197530864197</v>
      </c>
      <c r="I84" s="5"/>
    </row>
    <row r="85" spans="2:9" ht="15" thickBot="1" x14ac:dyDescent="0.35">
      <c r="B85" s="67"/>
      <c r="C85" s="7">
        <v>1250</v>
      </c>
      <c r="D85" s="35">
        <f>'Standing Wave Tube Round B&amp;K'!S379</f>
        <v>4.761904761904763E-2</v>
      </c>
      <c r="E85" s="24">
        <f>'Standing Wave Tube Square CLJ'!S379</f>
        <v>0.39999999999999997</v>
      </c>
      <c r="F85" s="41"/>
      <c r="G85" s="6">
        <f>'Standing Wave Tube Round B&amp;K'!T379</f>
        <v>0.99773242630385472</v>
      </c>
      <c r="H85" s="24">
        <f>'Standing Wave Tube Square CLJ'!T379</f>
        <v>0.84</v>
      </c>
      <c r="I85" s="7"/>
    </row>
    <row r="86" spans="2:9" x14ac:dyDescent="0.3">
      <c r="B86" s="62"/>
      <c r="C86" s="4"/>
      <c r="D86" s="68" t="s">
        <v>56</v>
      </c>
      <c r="E86" s="63"/>
      <c r="F86" s="69"/>
      <c r="G86" s="71" t="s">
        <v>55</v>
      </c>
      <c r="H86" s="63"/>
      <c r="I86" s="64"/>
    </row>
    <row r="87" spans="2:9" ht="15" thickBot="1" x14ac:dyDescent="0.35">
      <c r="B87" s="6" t="s">
        <v>22</v>
      </c>
      <c r="C87" s="7" t="s">
        <v>47</v>
      </c>
      <c r="D87" s="35" t="s">
        <v>44</v>
      </c>
      <c r="E87" s="24" t="s">
        <v>45</v>
      </c>
      <c r="F87" s="41" t="s">
        <v>46</v>
      </c>
      <c r="G87" s="6" t="s">
        <v>44</v>
      </c>
      <c r="H87" s="24" t="s">
        <v>45</v>
      </c>
      <c r="I87" s="7" t="s">
        <v>46</v>
      </c>
    </row>
    <row r="88" spans="2:9" x14ac:dyDescent="0.3">
      <c r="B88" s="65" t="s">
        <v>54</v>
      </c>
      <c r="C88" s="4">
        <v>100</v>
      </c>
      <c r="D88" s="11">
        <f>'Standing Wave Tube Round B&amp;K'!S409</f>
        <v>1.0434782608695652</v>
      </c>
      <c r="E88" s="23"/>
      <c r="F88" s="70"/>
      <c r="G88" s="62">
        <f>'Standing Wave Tube Round B&amp;K'!T409</f>
        <v>-8.8846880907372403E-2</v>
      </c>
      <c r="H88" s="23"/>
      <c r="I88" s="4"/>
    </row>
    <row r="89" spans="2:9" x14ac:dyDescent="0.3">
      <c r="B89" s="66"/>
      <c r="C89" s="5">
        <v>125</v>
      </c>
      <c r="D89" s="2">
        <f>'Standing Wave Tube Round B&amp;K'!S412</f>
        <v>1.0526315789473684</v>
      </c>
      <c r="E89" s="1">
        <f>'Standing Wave Tube Square CLJ'!S412</f>
        <v>1.1176470588235294</v>
      </c>
      <c r="F89" s="43"/>
      <c r="G89" s="38">
        <f>'Standing Wave Tube Round B&amp;K'!T412</f>
        <v>-0.10803324099722991</v>
      </c>
      <c r="H89" s="1">
        <f>'Standing Wave Tube Square CLJ'!T412</f>
        <v>-0.2491349480968858</v>
      </c>
      <c r="I89" s="5"/>
    </row>
    <row r="90" spans="2:9" x14ac:dyDescent="0.3">
      <c r="B90" s="66"/>
      <c r="C90" s="5">
        <v>160</v>
      </c>
      <c r="D90" s="2">
        <f>'Standing Wave Tube Round B&amp;K'!S415</f>
        <v>0.7142857142857143</v>
      </c>
      <c r="E90" s="1">
        <f>'Standing Wave Tube Square CLJ'!S415</f>
        <v>1.1052631578947369</v>
      </c>
      <c r="F90" s="43"/>
      <c r="G90" s="38">
        <f>'Standing Wave Tube Round B&amp;K'!T415</f>
        <v>0.48979591836734687</v>
      </c>
      <c r="H90" s="1">
        <f>'Standing Wave Tube Square CLJ'!T415</f>
        <v>-0.22160664819944598</v>
      </c>
      <c r="I90" s="5"/>
    </row>
    <row r="91" spans="2:9" x14ac:dyDescent="0.3">
      <c r="B91" s="66"/>
      <c r="C91" s="5">
        <v>200</v>
      </c>
      <c r="D91" s="2">
        <f>'Standing Wave Tube Round B&amp;K'!S418</f>
        <v>0.76039119804400979</v>
      </c>
      <c r="E91" s="1">
        <f>'Standing Wave Tube Square CLJ'!S418</f>
        <v>1.0888888888888888</v>
      </c>
      <c r="F91" s="43"/>
      <c r="G91" s="38">
        <f>'Standing Wave Tube Round B&amp;K'!T418</f>
        <v>0.42180522593719555</v>
      </c>
      <c r="H91" s="1">
        <f>'Standing Wave Tube Square CLJ'!T418</f>
        <v>-0.18567901234567902</v>
      </c>
      <c r="I91" s="5"/>
    </row>
    <row r="92" spans="2:9" x14ac:dyDescent="0.3">
      <c r="B92" s="66"/>
      <c r="C92" s="5">
        <v>250</v>
      </c>
      <c r="D92" s="2">
        <f>'Standing Wave Tube Round B&amp;K'!S421</f>
        <v>0.77215189873417722</v>
      </c>
      <c r="E92" s="1">
        <f>'Standing Wave Tube Square CLJ'!S421</f>
        <v>1.0833333333333335</v>
      </c>
      <c r="F92" s="43"/>
      <c r="G92" s="38">
        <f>'Standing Wave Tube Round B&amp;K'!T421</f>
        <v>0.40378144528120491</v>
      </c>
      <c r="H92" s="1">
        <f>'Standing Wave Tube Square CLJ'!T421</f>
        <v>-0.1736111111111111</v>
      </c>
      <c r="I92" s="5"/>
    </row>
    <row r="93" spans="2:9" x14ac:dyDescent="0.3">
      <c r="B93" s="66"/>
      <c r="C93" s="5">
        <v>315</v>
      </c>
      <c r="D93" s="2">
        <f>'Standing Wave Tube Round B&amp;K'!S424</f>
        <v>0.78378378378378388</v>
      </c>
      <c r="E93" s="1">
        <f>'Standing Wave Tube Square CLJ'!S424</f>
        <v>1.1199999999999999</v>
      </c>
      <c r="F93" s="43"/>
      <c r="G93" s="38">
        <f>'Standing Wave Tube Round B&amp;K'!T424</f>
        <v>0.38568298027757486</v>
      </c>
      <c r="H93" s="1">
        <f>'Standing Wave Tube Square CLJ'!T424</f>
        <v>-0.25439999999999996</v>
      </c>
      <c r="I93" s="5"/>
    </row>
    <row r="94" spans="2:9" x14ac:dyDescent="0.3">
      <c r="B94" s="66"/>
      <c r="C94" s="5">
        <v>400</v>
      </c>
      <c r="D94" s="2">
        <f>'Standing Wave Tube Round B&amp;K'!S427</f>
        <v>0.77464788732394363</v>
      </c>
      <c r="E94" s="1">
        <f>'Standing Wave Tube Square CLJ'!S427</f>
        <v>1.1702127659574466</v>
      </c>
      <c r="F94" s="43"/>
      <c r="G94" s="38">
        <f>'Standing Wave Tube Round B&amp;K'!T427</f>
        <v>0.39992065066455068</v>
      </c>
      <c r="H94" s="1">
        <f>'Standing Wave Tube Square CLJ'!T427</f>
        <v>-0.36939791760977819</v>
      </c>
      <c r="I94" s="5"/>
    </row>
    <row r="95" spans="2:9" x14ac:dyDescent="0.3">
      <c r="B95" s="66"/>
      <c r="C95" s="5">
        <v>500</v>
      </c>
      <c r="D95" s="2">
        <f>'Standing Wave Tube Round B&amp;K'!S430</f>
        <v>9.3749999999999986E-2</v>
      </c>
      <c r="E95" s="1">
        <f>'Standing Wave Tube Square CLJ'!S430</f>
        <v>1.2745098039215685</v>
      </c>
      <c r="F95" s="43"/>
      <c r="G95" s="38">
        <f>'Standing Wave Tube Round B&amp;K'!T430</f>
        <v>0.99121093750000011</v>
      </c>
      <c r="H95" s="1">
        <f>'Standing Wave Tube Square CLJ'!T430</f>
        <v>-0.62437524029219538</v>
      </c>
      <c r="I95" s="5"/>
    </row>
    <row r="96" spans="2:9" x14ac:dyDescent="0.3">
      <c r="B96" s="66"/>
      <c r="C96" s="5">
        <v>630</v>
      </c>
      <c r="D96" s="2">
        <f>'Standing Wave Tube Round B&amp;K'!S433</f>
        <v>0.79661016949152541</v>
      </c>
      <c r="E96" s="1">
        <f>'Standing Wave Tube Square CLJ'!S433</f>
        <v>0.6</v>
      </c>
      <c r="F96" s="43"/>
      <c r="G96" s="38">
        <f>'Standing Wave Tube Round B&amp;K'!T433</f>
        <v>0.36541223786268312</v>
      </c>
      <c r="H96" s="1">
        <f>'Standing Wave Tube Square CLJ'!T433</f>
        <v>0.64</v>
      </c>
      <c r="I96" s="5"/>
    </row>
    <row r="97" spans="2:9" x14ac:dyDescent="0.3">
      <c r="B97" s="66"/>
      <c r="C97" s="5">
        <v>800</v>
      </c>
      <c r="D97" s="2">
        <f>'Standing Wave Tube Round B&amp;K'!S436</f>
        <v>0.6470588235294118</v>
      </c>
      <c r="E97" s="1">
        <f>'Standing Wave Tube Square CLJ'!S436</f>
        <v>0.65217391304347827</v>
      </c>
      <c r="F97" s="43"/>
      <c r="G97" s="38">
        <f>'Standing Wave Tube Round B&amp;K'!T436</f>
        <v>0.58131487889273348</v>
      </c>
      <c r="H97" s="1">
        <f>'Standing Wave Tube Square CLJ'!T436</f>
        <v>0.5746691871455577</v>
      </c>
      <c r="I97" s="5"/>
    </row>
    <row r="98" spans="2:9" x14ac:dyDescent="0.3">
      <c r="B98" s="66"/>
      <c r="C98" s="5">
        <v>1000</v>
      </c>
      <c r="D98" s="2">
        <f>'Standing Wave Tube Round B&amp;K'!S439</f>
        <v>0.73584905660377353</v>
      </c>
      <c r="E98" s="1">
        <f>'Standing Wave Tube Square CLJ'!S439</f>
        <v>0.7407407407407407</v>
      </c>
      <c r="F98" s="43"/>
      <c r="G98" s="38">
        <f>'Standing Wave Tube Round B&amp;K'!T439</f>
        <v>0.4585261658953364</v>
      </c>
      <c r="H98" s="1">
        <f>'Standing Wave Tube Square CLJ'!T439</f>
        <v>0.45130315500685875</v>
      </c>
      <c r="I98" s="5"/>
    </row>
    <row r="99" spans="2:9" ht="15" thickBot="1" x14ac:dyDescent="0.35">
      <c r="B99" s="67"/>
      <c r="C99" s="7">
        <v>1250</v>
      </c>
      <c r="D99" s="35">
        <f>'Standing Wave Tube Round B&amp;K'!S442</f>
        <v>0.75757575757575746</v>
      </c>
      <c r="E99" s="24">
        <f>'Standing Wave Tube Square CLJ'!S442</f>
        <v>0.7142857142857143</v>
      </c>
      <c r="F99" s="41"/>
      <c r="G99" s="6">
        <f>'Standing Wave Tube Round B&amp;K'!T442</f>
        <v>0.42607897153351704</v>
      </c>
      <c r="H99" s="24">
        <f>'Standing Wave Tube Square CLJ'!T442</f>
        <v>0.48979591836734687</v>
      </c>
      <c r="I99" s="7"/>
    </row>
  </sheetData>
  <mergeCells count="21">
    <mergeCell ref="D58:F58"/>
    <mergeCell ref="G58:I58"/>
    <mergeCell ref="D72:F72"/>
    <mergeCell ref="G72:I72"/>
    <mergeCell ref="D86:F86"/>
    <mergeCell ref="G86:I86"/>
    <mergeCell ref="D16:F16"/>
    <mergeCell ref="G16:I16"/>
    <mergeCell ref="D30:F30"/>
    <mergeCell ref="G30:I30"/>
    <mergeCell ref="D44:F44"/>
    <mergeCell ref="G44:I44"/>
    <mergeCell ref="B88:B99"/>
    <mergeCell ref="D2:F2"/>
    <mergeCell ref="G2:I2"/>
    <mergeCell ref="B4:B15"/>
    <mergeCell ref="B18:B29"/>
    <mergeCell ref="B32:B43"/>
    <mergeCell ref="B46:B57"/>
    <mergeCell ref="B60:B71"/>
    <mergeCell ref="B74:B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Standing Wave Tube Round B&amp;K</vt:lpstr>
      <vt:lpstr>Standing Wave Tube Square CLJ</vt:lpstr>
      <vt:lpstr>Transfer Matrix Method CLJ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2025-05-15T11:31:44Z</dcterms:created>
  <dcterms:modified xsi:type="dcterms:W3CDTF">2025-05-22T12:07:46Z</dcterms:modified>
</cp:coreProperties>
</file>