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ian Lykke\Documents\Skole\Aalborg Universitet\ESD6\High Performance Programming\"/>
    </mc:Choice>
  </mc:AlternateContent>
  <xr:revisionPtr revIDLastSave="0" documentId="13_ncr:1_{7A51AD4A-355C-4EF3-B1FF-CFC3C6B86789}" xr6:coauthVersionLast="47" xr6:coauthVersionMax="47" xr10:uidLastSave="{00000000-0000-0000-0000-000000000000}"/>
  <bookViews>
    <workbookView xWindow="-108" yWindow="-108" windowWidth="23256" windowHeight="12576" xr2:uid="{365B0076-DBAD-4C32-A090-CAF1BCDB49A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D57" i="1"/>
  <c r="D56" i="1"/>
  <c r="C57" i="1"/>
  <c r="B57" i="1"/>
  <c r="B56" i="1"/>
  <c r="C55" i="1"/>
  <c r="B55" i="1"/>
  <c r="D55" i="1"/>
  <c r="E54" i="1"/>
  <c r="E55" i="1"/>
  <c r="D54" i="1"/>
  <c r="C54" i="1"/>
  <c r="B53" i="1"/>
  <c r="D53" i="1"/>
  <c r="C53" i="1"/>
  <c r="E53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C38" i="1"/>
  <c r="D38" i="1"/>
  <c r="E38" i="1"/>
  <c r="F38" i="1"/>
  <c r="G38" i="1"/>
  <c r="H38" i="1"/>
  <c r="I38" i="1"/>
  <c r="B38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G3" i="1"/>
  <c r="G20" i="1" s="1"/>
  <c r="H3" i="1"/>
  <c r="I3" i="1"/>
  <c r="H20" i="1"/>
  <c r="I20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A26" i="1"/>
  <c r="A27" i="1"/>
  <c r="A28" i="1" s="1"/>
  <c r="A29" i="1" s="1"/>
  <c r="A30" i="1" s="1"/>
  <c r="A31" i="1" s="1"/>
  <c r="A32" i="1" s="1"/>
  <c r="A33" i="1" s="1"/>
  <c r="A22" i="1"/>
  <c r="A23" i="1" s="1"/>
  <c r="A24" i="1" s="1"/>
  <c r="A25" i="1" s="1"/>
  <c r="A21" i="1"/>
  <c r="B20" i="1"/>
  <c r="B16" i="1"/>
  <c r="C16" i="1"/>
  <c r="D16" i="1"/>
  <c r="E16" i="1"/>
  <c r="C3" i="1"/>
  <c r="D3" i="1"/>
  <c r="E3" i="1"/>
  <c r="F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B4" i="1"/>
  <c r="B5" i="1"/>
  <c r="B6" i="1"/>
  <c r="B7" i="1"/>
  <c r="B8" i="1"/>
  <c r="B9" i="1"/>
  <c r="B10" i="1"/>
  <c r="B11" i="1"/>
  <c r="B12" i="1"/>
  <c r="B13" i="1"/>
  <c r="B14" i="1"/>
  <c r="B15" i="1"/>
  <c r="A5" i="1"/>
  <c r="A6" i="1"/>
  <c r="A7" i="1" s="1"/>
  <c r="A4" i="1"/>
  <c r="B3" i="1"/>
  <c r="C58" i="1" l="1"/>
  <c r="D58" i="1"/>
  <c r="B58" i="1"/>
  <c r="E58" i="1"/>
  <c r="A8" i="1"/>
  <c r="A9" i="1" l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<sst xmlns="http://schemas.openxmlformats.org/spreadsheetml/2006/main" count="15" uniqueCount="15">
  <si>
    <t>Speedup</t>
  </si>
  <si>
    <t>Efficiency</t>
  </si>
  <si>
    <t>d</t>
  </si>
  <si>
    <t>p</t>
  </si>
  <si>
    <t>Tp</t>
  </si>
  <si>
    <t>S</t>
  </si>
  <si>
    <t>Ep</t>
  </si>
  <si>
    <t>pTp</t>
  </si>
  <si>
    <t>A1</t>
  </si>
  <si>
    <t>A2</t>
  </si>
  <si>
    <t>A3</t>
  </si>
  <si>
    <t>A4</t>
  </si>
  <si>
    <t>n herunder</t>
  </si>
  <si>
    <t>Average score:</t>
  </si>
  <si>
    <t>Place: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</si>
</sst>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'Ark1'!$A$3:$A$8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'Ark1'!$B$3:$B$8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E-4E9A-8C12-D96CC37AE92A}"/>
            </c:ext>
          </c:extLst>
        </c:ser>
        <c:ser>
          <c:idx val="1"/>
          <c:order val="1"/>
          <c:tx>
            <c:strRef>
              <c:f>'Ark1'!$C$2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'Ark1'!$A$3:$A$8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'Ark1'!$C$3:$C$8</c:f>
              <c:numCache>
                <c:formatCode>General</c:formatCode>
                <c:ptCount val="6"/>
                <c:pt idx="0">
                  <c:v>0.5</c:v>
                </c:pt>
                <c:pt idx="1">
                  <c:v>0.66666666666666663</c:v>
                </c:pt>
                <c:pt idx="2">
                  <c:v>0.8</c:v>
                </c:pt>
                <c:pt idx="3">
                  <c:v>0.88888888888888884</c:v>
                </c:pt>
                <c:pt idx="4">
                  <c:v>0.94117647058823528</c:v>
                </c:pt>
                <c:pt idx="5">
                  <c:v>0.96969696969696972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E-4E9A-8C12-D96CC37AE92A}"/>
            </c:ext>
          </c:extLst>
        </c:ser>
        <c:ser>
          <c:idx val="2"/>
          <c:order val="2"/>
          <c:tx>
            <c:strRef>
              <c:f>'Ark1'!$D$2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'Ark1'!$A$3:$A$8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'Ark1'!$D$3:$D$8</c:f>
              <c:numCache>
                <c:formatCode>General</c:formatCode>
                <c:ptCount val="6"/>
                <c:pt idx="0">
                  <c:v>0.25</c:v>
                </c:pt>
                <c:pt idx="1">
                  <c:v>0.4</c:v>
                </c:pt>
                <c:pt idx="2">
                  <c:v>0.5714285714285714</c:v>
                </c:pt>
                <c:pt idx="3">
                  <c:v>0.72727272727272729</c:v>
                </c:pt>
                <c:pt idx="4">
                  <c:v>0.84210526315789469</c:v>
                </c:pt>
                <c:pt idx="5">
                  <c:v>0.91428571428571426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E-4E9A-8C12-D96CC37AE92A}"/>
            </c:ext>
          </c:extLst>
        </c:ser>
        <c:ser>
          <c:idx val="3"/>
          <c:order val="3"/>
          <c:tx>
            <c:strRef>
              <c:f>'Ark1'!$E$2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'Ark1'!$A$3:$A$8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'Ark1'!$E$3:$E$8</c:f>
              <c:numCache>
                <c:formatCode>General</c:formatCode>
                <c:ptCount val="6"/>
                <c:pt idx="0">
                  <c:v>0.1111111111111111</c:v>
                </c:pt>
                <c:pt idx="1">
                  <c:v>0.2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E-4E9A-8C12-D96CC37AE92A}"/>
            </c:ext>
          </c:extLst>
        </c:ser>
        <c:ser>
          <c:idx val="4"/>
          <c:order val="4"/>
          <c:tx>
            <c:strRef>
              <c:f>'Ark1'!$F$2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'Ark1'!$A$3:$A$8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'Ark1'!$F$3:$F$8</c:f>
              <c:numCache>
                <c:formatCode>General</c:formatCode>
                <c:ptCount val="6"/>
                <c:pt idx="0">
                  <c:v>4.7619047619047616E-2</c:v>
                </c:pt>
                <c:pt idx="1">
                  <c:v>9.0909090909090912E-2</c:v>
                </c:pt>
                <c:pt idx="2">
                  <c:v>0.16666666666666666</c:v>
                </c:pt>
                <c:pt idx="3">
                  <c:v>0.2857142857142857</c:v>
                </c:pt>
                <c:pt idx="4">
                  <c:v>0.44444444444444442</c:v>
                </c:pt>
                <c:pt idx="5">
                  <c:v>0.61538461538461542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FE-4E9A-8C12-D96CC37A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389688"/>
        <c:axId val="893395808"/>
      </c:lineChart>
      <c:catAx>
        <c:axId val="89338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3395808"/>
        <c:crosses val="autoZero"/>
        <c:auto val="1"/>
        <c:lblAlgn val="ctr"/>
        <c:lblOffset val="100"/>
        <c:noMultiLvlLbl val="0"/>
      </c:catAx>
      <c:valAx>
        <c:axId val="8933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338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'Ark1'!$A$3:$A$16</c:f>
              <c:numCache>
                <c:formatCode>General</c:formatCod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numCache>
            </c:numRef>
          </c:cat>
          <c:val>
            <c:numRef>
              <c:f>'Ark1'!$B$3:$B$16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0-4D29-9843-89EDD7436537}"/>
            </c:ext>
          </c:extLst>
        </c:ser>
        <c:ser>
          <c:idx val="1"/>
          <c:order val="1"/>
          <c:tx>
            <c:strRef>
              <c:f>'Ark1'!$C$2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'Ark1'!$A$3:$A$16</c:f>
              <c:numCache>
                <c:formatCode>General</c:formatCod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numCache>
            </c:numRef>
          </c:cat>
          <c:val>
            <c:numRef>
              <c:f>'Ark1'!$C$3:$C$16</c:f>
              <c:numCache>
                <c:formatCode>General</c:formatCode>
                <c:ptCount val="14"/>
                <c:pt idx="0">
                  <c:v>0.5</c:v>
                </c:pt>
                <c:pt idx="1">
                  <c:v>0.66666666666666663</c:v>
                </c:pt>
                <c:pt idx="2">
                  <c:v>0.8</c:v>
                </c:pt>
                <c:pt idx="3">
                  <c:v>0.88888888888888884</c:v>
                </c:pt>
                <c:pt idx="4">
                  <c:v>0.94117647058823528</c:v>
                </c:pt>
                <c:pt idx="5">
                  <c:v>0.96969696969696972</c:v>
                </c:pt>
                <c:pt idx="6">
                  <c:v>0.98461538461538467</c:v>
                </c:pt>
                <c:pt idx="7">
                  <c:v>0.99224806201550386</c:v>
                </c:pt>
                <c:pt idx="8">
                  <c:v>0.99610894941634243</c:v>
                </c:pt>
                <c:pt idx="9">
                  <c:v>0.99805068226120852</c:v>
                </c:pt>
                <c:pt idx="10">
                  <c:v>0.99902439024390244</c:v>
                </c:pt>
                <c:pt idx="11">
                  <c:v>0.99951195705222062</c:v>
                </c:pt>
                <c:pt idx="12">
                  <c:v>0.99975591896509641</c:v>
                </c:pt>
                <c:pt idx="13">
                  <c:v>0.99987794458684243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0-4D29-9843-89EDD7436537}"/>
            </c:ext>
          </c:extLst>
        </c:ser>
        <c:ser>
          <c:idx val="2"/>
          <c:order val="2"/>
          <c:tx>
            <c:strRef>
              <c:f>'Ark1'!$D$2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'Ark1'!$A$3:$A$16</c:f>
              <c:numCache>
                <c:formatCode>General</c:formatCod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numCache>
            </c:numRef>
          </c:cat>
          <c:val>
            <c:numRef>
              <c:f>'Ark1'!$D$3:$D$16</c:f>
              <c:numCache>
                <c:formatCode>General</c:formatCode>
                <c:ptCount val="14"/>
                <c:pt idx="0">
                  <c:v>0.25</c:v>
                </c:pt>
                <c:pt idx="1">
                  <c:v>0.4</c:v>
                </c:pt>
                <c:pt idx="2">
                  <c:v>0.5714285714285714</c:v>
                </c:pt>
                <c:pt idx="3">
                  <c:v>0.72727272727272729</c:v>
                </c:pt>
                <c:pt idx="4">
                  <c:v>0.84210526315789469</c:v>
                </c:pt>
                <c:pt idx="5">
                  <c:v>0.91428571428571426</c:v>
                </c:pt>
                <c:pt idx="6">
                  <c:v>0.95522388059701491</c:v>
                </c:pt>
                <c:pt idx="7">
                  <c:v>0.97709923664122134</c:v>
                </c:pt>
                <c:pt idx="8">
                  <c:v>0.98841698841698844</c:v>
                </c:pt>
                <c:pt idx="9">
                  <c:v>0.99417475728155336</c:v>
                </c:pt>
                <c:pt idx="10">
                  <c:v>0.99707887049659205</c:v>
                </c:pt>
                <c:pt idx="11">
                  <c:v>0.99853729887859577</c:v>
                </c:pt>
                <c:pt idx="12">
                  <c:v>0.99926811417418882</c:v>
                </c:pt>
                <c:pt idx="13">
                  <c:v>0.99963392312385602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0-4D29-9843-89EDD7436537}"/>
            </c:ext>
          </c:extLst>
        </c:ser>
        <c:ser>
          <c:idx val="3"/>
          <c:order val="3"/>
          <c:tx>
            <c:strRef>
              <c:f>'Ark1'!$E$2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'Ark1'!$A$3:$A$16</c:f>
              <c:numCache>
                <c:formatCode>General</c:formatCod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numCache>
            </c:numRef>
          </c:cat>
          <c:val>
            <c:numRef>
              <c:f>'Ark1'!$E$3:$E$16</c:f>
              <c:numCache>
                <c:formatCode>General</c:formatCode>
                <c:ptCount val="14"/>
                <c:pt idx="0">
                  <c:v>0.1111111111111111</c:v>
                </c:pt>
                <c:pt idx="1">
                  <c:v>0.2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</c:v>
                </c:pt>
                <c:pt idx="6">
                  <c:v>0.88888888888888884</c:v>
                </c:pt>
                <c:pt idx="7">
                  <c:v>0.94117647058823528</c:v>
                </c:pt>
                <c:pt idx="8">
                  <c:v>0.96969696969696972</c:v>
                </c:pt>
                <c:pt idx="9">
                  <c:v>0.98461538461538467</c:v>
                </c:pt>
                <c:pt idx="10">
                  <c:v>0.99224806201550386</c:v>
                </c:pt>
                <c:pt idx="11">
                  <c:v>0.99610894941634243</c:v>
                </c:pt>
                <c:pt idx="12">
                  <c:v>0.99805068226120852</c:v>
                </c:pt>
                <c:pt idx="13">
                  <c:v>0.99902439024390244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50-4D29-9843-89EDD7436537}"/>
            </c:ext>
          </c:extLst>
        </c:ser>
        <c:ser>
          <c:idx val="4"/>
          <c:order val="4"/>
          <c:tx>
            <c:strRef>
              <c:f>'Ark1'!$F$2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'Ark1'!$A$3:$A$16</c:f>
              <c:numCache>
                <c:formatCode>General</c:formatCod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numCache>
            </c:numRef>
          </c:cat>
          <c:val>
            <c:numRef>
              <c:f>'Ark1'!$F$3:$F$16</c:f>
              <c:numCache>
                <c:formatCode>General</c:formatCode>
                <c:ptCount val="14"/>
                <c:pt idx="0">
                  <c:v>4.7619047619047616E-2</c:v>
                </c:pt>
                <c:pt idx="1">
                  <c:v>9.0909090909090912E-2</c:v>
                </c:pt>
                <c:pt idx="2">
                  <c:v>0.16666666666666666</c:v>
                </c:pt>
                <c:pt idx="3">
                  <c:v>0.2857142857142857</c:v>
                </c:pt>
                <c:pt idx="4">
                  <c:v>0.44444444444444442</c:v>
                </c:pt>
                <c:pt idx="5">
                  <c:v>0.61538461538461542</c:v>
                </c:pt>
                <c:pt idx="6">
                  <c:v>0.76190476190476186</c:v>
                </c:pt>
                <c:pt idx="7">
                  <c:v>0.86486486486486491</c:v>
                </c:pt>
                <c:pt idx="8">
                  <c:v>0.92753623188405798</c:v>
                </c:pt>
                <c:pt idx="9">
                  <c:v>0.96240601503759393</c:v>
                </c:pt>
                <c:pt idx="10">
                  <c:v>0.98084291187739459</c:v>
                </c:pt>
                <c:pt idx="11">
                  <c:v>0.99032882011605416</c:v>
                </c:pt>
                <c:pt idx="12">
                  <c:v>0.99514091350826039</c:v>
                </c:pt>
                <c:pt idx="13">
                  <c:v>0.99756453969800296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50-4D29-9843-89EDD7436537}"/>
            </c:ext>
          </c:extLst>
        </c:ser>
        <c:ser>
          <c:idx val="5"/>
          <c:order val="5"/>
          <c:tx>
            <c:strRef>
              <c:f>'Ark1'!$G$2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'Ark1'!$A$3:$A$16</c:f>
              <c:numCache>
                <c:formatCode>General</c:formatCod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numCache>
            </c:numRef>
          </c:cat>
          <c:val>
            <c:numRef>
              <c:f>'Ark1'!$G$3:$G$16</c:f>
              <c:numCache>
                <c:formatCode>General</c:formatCode>
                <c:ptCount val="14"/>
                <c:pt idx="0">
                  <c:v>2.0408163265306121E-2</c:v>
                </c:pt>
                <c:pt idx="1">
                  <c:v>0.04</c:v>
                </c:pt>
                <c:pt idx="2">
                  <c:v>7.6923076923076927E-2</c:v>
                </c:pt>
                <c:pt idx="3">
                  <c:v>0.14285714285714285</c:v>
                </c:pt>
                <c:pt idx="4">
                  <c:v>0.25</c:v>
                </c:pt>
                <c:pt idx="5">
                  <c:v>0.4</c:v>
                </c:pt>
                <c:pt idx="6">
                  <c:v>0.5714285714285714</c:v>
                </c:pt>
                <c:pt idx="7">
                  <c:v>0.72727272727272729</c:v>
                </c:pt>
                <c:pt idx="8">
                  <c:v>0.84210526315789469</c:v>
                </c:pt>
                <c:pt idx="9">
                  <c:v>0.91428571428571426</c:v>
                </c:pt>
                <c:pt idx="10">
                  <c:v>0.95522388059701491</c:v>
                </c:pt>
                <c:pt idx="11">
                  <c:v>0.97709923664122134</c:v>
                </c:pt>
                <c:pt idx="12">
                  <c:v>0.98841698841698844</c:v>
                </c:pt>
                <c:pt idx="13">
                  <c:v>0.99417475728155336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50-4D29-9843-89EDD7436537}"/>
            </c:ext>
          </c:extLst>
        </c:ser>
        <c:ser>
          <c:idx val="6"/>
          <c:order val="6"/>
          <c:tx>
            <c:strRef>
              <c:f>'Ark1'!$H$2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'Ark1'!$A$3:$A$16</c:f>
              <c:numCache>
                <c:formatCode>General</c:formatCod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numCache>
            </c:numRef>
          </c:cat>
          <c:val>
            <c:numRef>
              <c:f>'Ark1'!$H$3:$H$16</c:f>
              <c:numCache>
                <c:formatCode>General</c:formatCode>
                <c:ptCount val="14"/>
                <c:pt idx="0">
                  <c:v>8.8495575221238937E-3</c:v>
                </c:pt>
                <c:pt idx="1">
                  <c:v>1.7543859649122806E-2</c:v>
                </c:pt>
                <c:pt idx="2">
                  <c:v>3.4482758620689655E-2</c:v>
                </c:pt>
                <c:pt idx="3">
                  <c:v>6.6666666666666666E-2</c:v>
                </c:pt>
                <c:pt idx="4">
                  <c:v>0.125</c:v>
                </c:pt>
                <c:pt idx="5">
                  <c:v>0.22222222222222221</c:v>
                </c:pt>
                <c:pt idx="6">
                  <c:v>0.36363636363636365</c:v>
                </c:pt>
                <c:pt idx="7">
                  <c:v>0.53333333333333333</c:v>
                </c:pt>
                <c:pt idx="8">
                  <c:v>0.69565217391304346</c:v>
                </c:pt>
                <c:pt idx="9">
                  <c:v>0.82051282051282048</c:v>
                </c:pt>
                <c:pt idx="10">
                  <c:v>0.90140845070422537</c:v>
                </c:pt>
                <c:pt idx="11">
                  <c:v>0.94814814814814818</c:v>
                </c:pt>
                <c:pt idx="12">
                  <c:v>0.97338403041825095</c:v>
                </c:pt>
                <c:pt idx="13">
                  <c:v>0.98651252408477841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50-4D29-9843-89EDD7436537}"/>
            </c:ext>
          </c:extLst>
        </c:ser>
        <c:ser>
          <c:idx val="7"/>
          <c:order val="7"/>
          <c:tx>
            <c:strRef>
              <c:f>'Ark1'!$I$2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'Ark1'!$A$3:$A$16</c:f>
              <c:numCache>
                <c:formatCode>General</c:formatCod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numCache>
            </c:numRef>
          </c:cat>
          <c:val>
            <c:numRef>
              <c:f>'Ark1'!$I$3:$I$16</c:f>
              <c:numCache>
                <c:formatCode>General</c:formatCode>
                <c:ptCount val="14"/>
                <c:pt idx="0">
                  <c:v>3.8910505836575876E-3</c:v>
                </c:pt>
                <c:pt idx="1">
                  <c:v>7.7519379844961239E-3</c:v>
                </c:pt>
                <c:pt idx="2">
                  <c:v>1.5384615384615385E-2</c:v>
                </c:pt>
                <c:pt idx="3">
                  <c:v>3.0303030303030304E-2</c:v>
                </c:pt>
                <c:pt idx="4">
                  <c:v>5.8823529411764705E-2</c:v>
                </c:pt>
                <c:pt idx="5">
                  <c:v>0.1111111111111111</c:v>
                </c:pt>
                <c:pt idx="6">
                  <c:v>0.2</c:v>
                </c:pt>
                <c:pt idx="7">
                  <c:v>0.33333333333333331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0.8</c:v>
                </c:pt>
                <c:pt idx="11">
                  <c:v>0.88888888888888884</c:v>
                </c:pt>
                <c:pt idx="12">
                  <c:v>0.94117647058823528</c:v>
                </c:pt>
                <c:pt idx="13">
                  <c:v>0.96969696969696972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50-4D29-9843-89EDD7436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834456"/>
        <c:axId val="802831216"/>
      </c:lineChart>
      <c:catAx>
        <c:axId val="80283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2831216"/>
        <c:crosses val="autoZero"/>
        <c:auto val="1"/>
        <c:lblAlgn val="ctr"/>
        <c:lblOffset val="100"/>
        <c:noMultiLvlLbl val="0"/>
      </c:catAx>
      <c:valAx>
        <c:axId val="8028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283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'Ark1'!$A$20:$A$33</c:f>
              <c:numCache>
                <c:formatCode>General</c:formatCod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numCache>
            </c:numRef>
          </c:cat>
          <c:val>
            <c:numRef>
              <c:f>'Ark1'!$B$20:$B$33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5-4EFA-B913-0EDDEF62FCC0}"/>
            </c:ext>
          </c:extLst>
        </c:ser>
        <c:ser>
          <c:idx val="1"/>
          <c:order val="1"/>
          <c:tx>
            <c:strRef>
              <c:f>'Ark1'!$C$19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'Ark1'!$A$20:$A$33</c:f>
              <c:numCache>
                <c:formatCode>General</c:formatCod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numCache>
            </c:numRef>
          </c:cat>
          <c:val>
            <c:numRef>
              <c:f>'Ark1'!$C$20:$C$33</c:f>
              <c:numCache>
                <c:formatCode>General</c:formatCode>
                <c:ptCount val="14"/>
                <c:pt idx="0">
                  <c:v>2</c:v>
                </c:pt>
                <c:pt idx="1">
                  <c:v>2.6666666666666665</c:v>
                </c:pt>
                <c:pt idx="2">
                  <c:v>3.2</c:v>
                </c:pt>
                <c:pt idx="3">
                  <c:v>3.5555555555555554</c:v>
                </c:pt>
                <c:pt idx="4">
                  <c:v>3.7647058823529411</c:v>
                </c:pt>
                <c:pt idx="5">
                  <c:v>3.8787878787878789</c:v>
                </c:pt>
                <c:pt idx="6">
                  <c:v>3.9384615384615387</c:v>
                </c:pt>
                <c:pt idx="7">
                  <c:v>3.9689922480620154</c:v>
                </c:pt>
                <c:pt idx="8">
                  <c:v>3.9844357976653697</c:v>
                </c:pt>
                <c:pt idx="9">
                  <c:v>3.9922027290448341</c:v>
                </c:pt>
                <c:pt idx="10">
                  <c:v>3.9960975609756098</c:v>
                </c:pt>
                <c:pt idx="11">
                  <c:v>3.9980478282088825</c:v>
                </c:pt>
                <c:pt idx="12">
                  <c:v>3.9990236758603857</c:v>
                </c:pt>
                <c:pt idx="13">
                  <c:v>3.9995117783473697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5-4EFA-B913-0EDDEF62FCC0}"/>
            </c:ext>
          </c:extLst>
        </c:ser>
        <c:ser>
          <c:idx val="2"/>
          <c:order val="2"/>
          <c:tx>
            <c:strRef>
              <c:f>'Ark1'!$D$19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'Ark1'!$A$20:$A$33</c:f>
              <c:numCache>
                <c:formatCode>General</c:formatCod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numCache>
            </c:numRef>
          </c:cat>
          <c:val>
            <c:numRef>
              <c:f>'Ark1'!$D$20:$D$33</c:f>
              <c:numCache>
                <c:formatCode>General</c:formatCode>
                <c:ptCount val="14"/>
                <c:pt idx="0">
                  <c:v>2</c:v>
                </c:pt>
                <c:pt idx="1">
                  <c:v>3.2</c:v>
                </c:pt>
                <c:pt idx="2">
                  <c:v>4.5714285714285712</c:v>
                </c:pt>
                <c:pt idx="3">
                  <c:v>5.8181818181818183</c:v>
                </c:pt>
                <c:pt idx="4">
                  <c:v>6.7368421052631575</c:v>
                </c:pt>
                <c:pt idx="5">
                  <c:v>7.3142857142857141</c:v>
                </c:pt>
                <c:pt idx="6">
                  <c:v>7.6417910447761193</c:v>
                </c:pt>
                <c:pt idx="7">
                  <c:v>7.8167938931297707</c:v>
                </c:pt>
                <c:pt idx="8">
                  <c:v>7.9073359073359075</c:v>
                </c:pt>
                <c:pt idx="9">
                  <c:v>7.9533980582524268</c:v>
                </c:pt>
                <c:pt idx="10">
                  <c:v>7.9766309639727364</c:v>
                </c:pt>
                <c:pt idx="11">
                  <c:v>7.9882983910287662</c:v>
                </c:pt>
                <c:pt idx="12">
                  <c:v>7.9941449133935105</c:v>
                </c:pt>
                <c:pt idx="13">
                  <c:v>7.9970713849908481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5-4EFA-B913-0EDDEF62FCC0}"/>
            </c:ext>
          </c:extLst>
        </c:ser>
        <c:ser>
          <c:idx val="3"/>
          <c:order val="3"/>
          <c:tx>
            <c:strRef>
              <c:f>'Ark1'!$E$19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'Ark1'!$A$20:$A$33</c:f>
              <c:numCache>
                <c:formatCode>General</c:formatCod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numCache>
            </c:numRef>
          </c:cat>
          <c:val>
            <c:numRef>
              <c:f>'Ark1'!$E$20:$E$33</c:f>
              <c:numCache>
                <c:formatCode>General</c:formatCode>
                <c:ptCount val="14"/>
                <c:pt idx="0">
                  <c:v>1.7777777777777777</c:v>
                </c:pt>
                <c:pt idx="1">
                  <c:v>3.2</c:v>
                </c:pt>
                <c:pt idx="2">
                  <c:v>5.333333333333333</c:v>
                </c:pt>
                <c:pt idx="3">
                  <c:v>8</c:v>
                </c:pt>
                <c:pt idx="4">
                  <c:v>10.666666666666666</c:v>
                </c:pt>
                <c:pt idx="5">
                  <c:v>12.8</c:v>
                </c:pt>
                <c:pt idx="6">
                  <c:v>14.222222222222221</c:v>
                </c:pt>
                <c:pt idx="7">
                  <c:v>15.058823529411764</c:v>
                </c:pt>
                <c:pt idx="8">
                  <c:v>15.515151515151516</c:v>
                </c:pt>
                <c:pt idx="9">
                  <c:v>15.753846153846155</c:v>
                </c:pt>
                <c:pt idx="10">
                  <c:v>15.875968992248062</c:v>
                </c:pt>
                <c:pt idx="11">
                  <c:v>15.937743190661479</c:v>
                </c:pt>
                <c:pt idx="12">
                  <c:v>15.968810916179336</c:v>
                </c:pt>
                <c:pt idx="13">
                  <c:v>15.984390243902439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E5-4EFA-B913-0EDDEF62FCC0}"/>
            </c:ext>
          </c:extLst>
        </c:ser>
        <c:ser>
          <c:idx val="4"/>
          <c:order val="4"/>
          <c:tx>
            <c:strRef>
              <c:f>'Ark1'!$F$19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'Ark1'!$A$20:$A$33</c:f>
              <c:numCache>
                <c:formatCode>General</c:formatCod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numCache>
            </c:numRef>
          </c:cat>
          <c:val>
            <c:numRef>
              <c:f>'Ark1'!$F$20:$F$33</c:f>
              <c:numCache>
                <c:formatCode>General</c:formatCode>
                <c:ptCount val="14"/>
                <c:pt idx="0">
                  <c:v>1.5238095238095237</c:v>
                </c:pt>
                <c:pt idx="1">
                  <c:v>2.9090909090909092</c:v>
                </c:pt>
                <c:pt idx="2">
                  <c:v>5.333333333333333</c:v>
                </c:pt>
                <c:pt idx="3">
                  <c:v>9.1428571428571423</c:v>
                </c:pt>
                <c:pt idx="4">
                  <c:v>14.222222222222221</c:v>
                </c:pt>
                <c:pt idx="5">
                  <c:v>19.692307692307693</c:v>
                </c:pt>
                <c:pt idx="6">
                  <c:v>24.38095238095238</c:v>
                </c:pt>
                <c:pt idx="7">
                  <c:v>27.675675675675677</c:v>
                </c:pt>
                <c:pt idx="8">
                  <c:v>29.681159420289855</c:v>
                </c:pt>
                <c:pt idx="9">
                  <c:v>30.796992481203006</c:v>
                </c:pt>
                <c:pt idx="10">
                  <c:v>31.386973180076627</c:v>
                </c:pt>
                <c:pt idx="11">
                  <c:v>31.690522243713733</c:v>
                </c:pt>
                <c:pt idx="12">
                  <c:v>31.844509232264333</c:v>
                </c:pt>
                <c:pt idx="13">
                  <c:v>31.922065270336095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E5-4EFA-B913-0EDDEF62FCC0}"/>
            </c:ext>
          </c:extLst>
        </c:ser>
        <c:ser>
          <c:idx val="5"/>
          <c:order val="5"/>
          <c:tx>
            <c:strRef>
              <c:f>'Ark1'!$G$19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'Ark1'!$A$20:$A$33</c:f>
              <c:numCache>
                <c:formatCode>General</c:formatCod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numCache>
            </c:numRef>
          </c:cat>
          <c:val>
            <c:numRef>
              <c:f>'Ark1'!$G$20:$G$33</c:f>
              <c:numCache>
                <c:formatCode>General</c:formatCode>
                <c:ptCount val="14"/>
                <c:pt idx="0">
                  <c:v>1.3061224489795917</c:v>
                </c:pt>
                <c:pt idx="1">
                  <c:v>2.56</c:v>
                </c:pt>
                <c:pt idx="2">
                  <c:v>4.9230769230769234</c:v>
                </c:pt>
                <c:pt idx="3">
                  <c:v>9.1428571428571423</c:v>
                </c:pt>
                <c:pt idx="4">
                  <c:v>16</c:v>
                </c:pt>
                <c:pt idx="5">
                  <c:v>25.6</c:v>
                </c:pt>
                <c:pt idx="6">
                  <c:v>36.571428571428569</c:v>
                </c:pt>
                <c:pt idx="7">
                  <c:v>46.545454545454547</c:v>
                </c:pt>
                <c:pt idx="8">
                  <c:v>53.89473684210526</c:v>
                </c:pt>
                <c:pt idx="9">
                  <c:v>58.514285714285712</c:v>
                </c:pt>
                <c:pt idx="10">
                  <c:v>61.134328358208954</c:v>
                </c:pt>
                <c:pt idx="11">
                  <c:v>62.534351145038165</c:v>
                </c:pt>
                <c:pt idx="12">
                  <c:v>63.25868725868726</c:v>
                </c:pt>
                <c:pt idx="13">
                  <c:v>63.627184466019415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E5-4EFA-B913-0EDDEF62FCC0}"/>
            </c:ext>
          </c:extLst>
        </c:ser>
        <c:ser>
          <c:idx val="6"/>
          <c:order val="6"/>
          <c:tx>
            <c:strRef>
              <c:f>'Ark1'!$H$19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'Ark1'!$A$20:$A$33</c:f>
              <c:numCache>
                <c:formatCode>General</c:formatCod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numCache>
            </c:numRef>
          </c:cat>
          <c:val>
            <c:numRef>
              <c:f>'Ark1'!$H$20:$H$33</c:f>
              <c:numCache>
                <c:formatCode>General</c:formatCode>
                <c:ptCount val="14"/>
                <c:pt idx="0">
                  <c:v>1.1327433628318584</c:v>
                </c:pt>
                <c:pt idx="1">
                  <c:v>2.2456140350877192</c:v>
                </c:pt>
                <c:pt idx="2">
                  <c:v>4.4137931034482758</c:v>
                </c:pt>
                <c:pt idx="3">
                  <c:v>8.5333333333333332</c:v>
                </c:pt>
                <c:pt idx="4">
                  <c:v>16</c:v>
                </c:pt>
                <c:pt idx="5">
                  <c:v>28.444444444444443</c:v>
                </c:pt>
                <c:pt idx="6">
                  <c:v>46.545454545454547</c:v>
                </c:pt>
                <c:pt idx="7">
                  <c:v>68.266666666666666</c:v>
                </c:pt>
                <c:pt idx="8">
                  <c:v>89.043478260869563</c:v>
                </c:pt>
                <c:pt idx="9">
                  <c:v>105.02564102564102</c:v>
                </c:pt>
                <c:pt idx="10">
                  <c:v>115.38028169014085</c:v>
                </c:pt>
                <c:pt idx="11">
                  <c:v>121.36296296296297</c:v>
                </c:pt>
                <c:pt idx="12">
                  <c:v>124.59315589353612</c:v>
                </c:pt>
                <c:pt idx="13">
                  <c:v>126.27360308285164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E5-4EFA-B913-0EDDEF62FCC0}"/>
            </c:ext>
          </c:extLst>
        </c:ser>
        <c:ser>
          <c:idx val="7"/>
          <c:order val="7"/>
          <c:tx>
            <c:strRef>
              <c:f>'Ark1'!$I$19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'Ark1'!$A$20:$A$33</c:f>
              <c:numCache>
                <c:formatCode>General</c:formatCod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numCache>
            </c:numRef>
          </c:cat>
          <c:val>
            <c:numRef>
              <c:f>'Ark1'!$I$20:$I$33</c:f>
              <c:numCache>
                <c:formatCode>General</c:formatCode>
                <c:ptCount val="14"/>
                <c:pt idx="0">
                  <c:v>0.99610894941634243</c:v>
                </c:pt>
                <c:pt idx="1">
                  <c:v>1.9844961240310077</c:v>
                </c:pt>
                <c:pt idx="2">
                  <c:v>3.9384615384615387</c:v>
                </c:pt>
                <c:pt idx="3">
                  <c:v>7.7575757575757578</c:v>
                </c:pt>
                <c:pt idx="4">
                  <c:v>15.058823529411764</c:v>
                </c:pt>
                <c:pt idx="5">
                  <c:v>28.444444444444443</c:v>
                </c:pt>
                <c:pt idx="6">
                  <c:v>51.2</c:v>
                </c:pt>
                <c:pt idx="7">
                  <c:v>85.333333333333329</c:v>
                </c:pt>
                <c:pt idx="8">
                  <c:v>128</c:v>
                </c:pt>
                <c:pt idx="9">
                  <c:v>170.66666666666666</c:v>
                </c:pt>
                <c:pt idx="10">
                  <c:v>204.8</c:v>
                </c:pt>
                <c:pt idx="11">
                  <c:v>227.55555555555554</c:v>
                </c:pt>
                <c:pt idx="12">
                  <c:v>240.94117647058823</c:v>
                </c:pt>
                <c:pt idx="13">
                  <c:v>248.24242424242425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E5-4EFA-B913-0EDDEF62F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834096"/>
        <c:axId val="802827616"/>
      </c:lineChart>
      <c:catAx>
        <c:axId val="80283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2827616"/>
        <c:crosses val="autoZero"/>
        <c:auto val="1"/>
        <c:lblAlgn val="ctr"/>
        <c:lblOffset val="100"/>
        <c:noMultiLvlLbl val="0"/>
      </c:catAx>
      <c:valAx>
        <c:axId val="8028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283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'Ark1'!$A$20:$A$25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'Ark1'!$B$20:$B$25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7-4710-B157-1AA0C9C5F560}"/>
            </c:ext>
          </c:extLst>
        </c:ser>
        <c:ser>
          <c:idx val="1"/>
          <c:order val="1"/>
          <c:tx>
            <c:strRef>
              <c:f>'Ark1'!$C$19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'Ark1'!$A$20:$A$25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'Ark1'!$C$20:$C$25</c:f>
              <c:numCache>
                <c:formatCode>General</c:formatCode>
                <c:ptCount val="6"/>
                <c:pt idx="0">
                  <c:v>2</c:v>
                </c:pt>
                <c:pt idx="1">
                  <c:v>2.6666666666666665</c:v>
                </c:pt>
                <c:pt idx="2">
                  <c:v>3.2</c:v>
                </c:pt>
                <c:pt idx="3">
                  <c:v>3.5555555555555554</c:v>
                </c:pt>
                <c:pt idx="4">
                  <c:v>3.7647058823529411</c:v>
                </c:pt>
                <c:pt idx="5">
                  <c:v>3.8787878787878789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7-4710-B157-1AA0C9C5F560}"/>
            </c:ext>
          </c:extLst>
        </c:ser>
        <c:ser>
          <c:idx val="2"/>
          <c:order val="2"/>
          <c:tx>
            <c:strRef>
              <c:f>'Ark1'!$D$19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'Ark1'!$A$20:$A$25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'Ark1'!$D$20:$D$25</c:f>
              <c:numCache>
                <c:formatCode>General</c:formatCode>
                <c:ptCount val="6"/>
                <c:pt idx="0">
                  <c:v>2</c:v>
                </c:pt>
                <c:pt idx="1">
                  <c:v>3.2</c:v>
                </c:pt>
                <c:pt idx="2">
                  <c:v>4.5714285714285712</c:v>
                </c:pt>
                <c:pt idx="3">
                  <c:v>5.8181818181818183</c:v>
                </c:pt>
                <c:pt idx="4">
                  <c:v>6.7368421052631575</c:v>
                </c:pt>
                <c:pt idx="5">
                  <c:v>7.3142857142857141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37-4710-B157-1AA0C9C5F560}"/>
            </c:ext>
          </c:extLst>
        </c:ser>
        <c:ser>
          <c:idx val="3"/>
          <c:order val="3"/>
          <c:tx>
            <c:strRef>
              <c:f>'Ark1'!$E$19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'Ark1'!$A$20:$A$25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'Ark1'!$E$20:$E$25</c:f>
              <c:numCache>
                <c:formatCode>General</c:formatCode>
                <c:ptCount val="6"/>
                <c:pt idx="0">
                  <c:v>1.7777777777777777</c:v>
                </c:pt>
                <c:pt idx="1">
                  <c:v>3.2</c:v>
                </c:pt>
                <c:pt idx="2">
                  <c:v>5.333333333333333</c:v>
                </c:pt>
                <c:pt idx="3">
                  <c:v>8</c:v>
                </c:pt>
                <c:pt idx="4">
                  <c:v>10.666666666666666</c:v>
                </c:pt>
                <c:pt idx="5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37-4710-B157-1AA0C9C5F560}"/>
            </c:ext>
          </c:extLst>
        </c:ser>
        <c:ser>
          <c:idx val="4"/>
          <c:order val="4"/>
          <c:tx>
            <c:strRef>
              <c:f>'Ark1'!$F$19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'Ark1'!$A$20:$A$25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'Ark1'!$F$20:$F$25</c:f>
              <c:numCache>
                <c:formatCode>General</c:formatCode>
                <c:ptCount val="6"/>
                <c:pt idx="0">
                  <c:v>1.5238095238095237</c:v>
                </c:pt>
                <c:pt idx="1">
                  <c:v>2.9090909090909092</c:v>
                </c:pt>
                <c:pt idx="2">
                  <c:v>5.333333333333333</c:v>
                </c:pt>
                <c:pt idx="3">
                  <c:v>9.1428571428571423</c:v>
                </c:pt>
                <c:pt idx="4">
                  <c:v>14.222222222222221</c:v>
                </c:pt>
                <c:pt idx="5">
                  <c:v>19.692307692307693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37-4710-B157-1AA0C9C5F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076360"/>
        <c:axId val="902068440"/>
      </c:lineChart>
      <c:catAx>
        <c:axId val="90207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2068440"/>
        <c:crosses val="autoZero"/>
        <c:auto val="1"/>
        <c:lblAlgn val="ctr"/>
        <c:lblOffset val="100"/>
        <c:noMultiLvlLbl val="0"/>
      </c:catAx>
      <c:valAx>
        <c:axId val="90206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207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'Ark1'!$B$37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'Ark1'!$A$38:$A$47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'Ark1'!$B$38:$B$47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5-48C6-96BB-9FE2F48B5962}"/>
            </c:ext>
          </c:extLst>
        </c:ser>
        <c:ser>
          <c:idx val="1"/>
          <c:order val="1"/>
          <c:tx>
            <c:strRef>
              <c:f>'Ark1'!$C$37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'Ark1'!$A$38:$A$47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'Ark1'!$C$38:$C$47</c:f>
              <c:numCache>
                <c:formatCode>General</c:formatCode>
                <c:ptCount val="10"/>
                <c:pt idx="0">
                  <c:v>3.7</c:v>
                </c:pt>
                <c:pt idx="1">
                  <c:v>3.4</c:v>
                </c:pt>
                <c:pt idx="2">
                  <c:v>3.1</c:v>
                </c:pt>
                <c:pt idx="3">
                  <c:v>2.8</c:v>
                </c:pt>
                <c:pt idx="4">
                  <c:v>2.5</c:v>
                </c:pt>
                <c:pt idx="5">
                  <c:v>2.2000000000000002</c:v>
                </c:pt>
                <c:pt idx="6">
                  <c:v>1.9000000000000004</c:v>
                </c:pt>
                <c:pt idx="7">
                  <c:v>1.5999999999999996</c:v>
                </c:pt>
                <c:pt idx="8">
                  <c:v>1.2999999999999998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5-48C6-96BB-9FE2F48B5962}"/>
            </c:ext>
          </c:extLst>
        </c:ser>
        <c:ser>
          <c:idx val="2"/>
          <c:order val="2"/>
          <c:tx>
            <c:strRef>
              <c:f>'Ark1'!$D$37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'Ark1'!$A$38:$A$47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'Ark1'!$D$38:$D$47</c:f>
              <c:numCache>
                <c:formatCode>General</c:formatCode>
                <c:ptCount val="10"/>
                <c:pt idx="0">
                  <c:v>7.3</c:v>
                </c:pt>
                <c:pt idx="1">
                  <c:v>6.6</c:v>
                </c:pt>
                <c:pt idx="2">
                  <c:v>5.9</c:v>
                </c:pt>
                <c:pt idx="3">
                  <c:v>5.1999999999999993</c:v>
                </c:pt>
                <c:pt idx="4">
                  <c:v>4.5</c:v>
                </c:pt>
                <c:pt idx="5">
                  <c:v>3.8</c:v>
                </c:pt>
                <c:pt idx="6">
                  <c:v>3.1000000000000005</c:v>
                </c:pt>
                <c:pt idx="7">
                  <c:v>2.3999999999999995</c:v>
                </c:pt>
                <c:pt idx="8">
                  <c:v>1.7000000000000002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5-48C6-96BB-9FE2F48B5962}"/>
            </c:ext>
          </c:extLst>
        </c:ser>
        <c:ser>
          <c:idx val="3"/>
          <c:order val="3"/>
          <c:tx>
            <c:strRef>
              <c:f>'Ark1'!$E$37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'Ark1'!$A$38:$A$47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'Ark1'!$E$38:$E$47</c:f>
              <c:numCache>
                <c:formatCode>General</c:formatCode>
                <c:ptCount val="10"/>
                <c:pt idx="0">
                  <c:v>14.5</c:v>
                </c:pt>
                <c:pt idx="1">
                  <c:v>13</c:v>
                </c:pt>
                <c:pt idx="2">
                  <c:v>11.5</c:v>
                </c:pt>
                <c:pt idx="3">
                  <c:v>10</c:v>
                </c:pt>
                <c:pt idx="4">
                  <c:v>8.5</c:v>
                </c:pt>
                <c:pt idx="5">
                  <c:v>7</c:v>
                </c:pt>
                <c:pt idx="6">
                  <c:v>5.5</c:v>
                </c:pt>
                <c:pt idx="7">
                  <c:v>4</c:v>
                </c:pt>
                <c:pt idx="8">
                  <c:v>2.5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05-48C6-96BB-9FE2F48B5962}"/>
            </c:ext>
          </c:extLst>
        </c:ser>
        <c:ser>
          <c:idx val="4"/>
          <c:order val="4"/>
          <c:tx>
            <c:strRef>
              <c:f>'Ark1'!$F$37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'Ark1'!$A$38:$A$47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'Ark1'!$F$38:$F$47</c:f>
              <c:numCache>
                <c:formatCode>General</c:formatCode>
                <c:ptCount val="10"/>
                <c:pt idx="0">
                  <c:v>28.9</c:v>
                </c:pt>
                <c:pt idx="1">
                  <c:v>25.8</c:v>
                </c:pt>
                <c:pt idx="2">
                  <c:v>22.700000000000003</c:v>
                </c:pt>
                <c:pt idx="3">
                  <c:v>19.600000000000001</c:v>
                </c:pt>
                <c:pt idx="4">
                  <c:v>16.5</c:v>
                </c:pt>
                <c:pt idx="5">
                  <c:v>13.400000000000002</c:v>
                </c:pt>
                <c:pt idx="6">
                  <c:v>10.3</c:v>
                </c:pt>
                <c:pt idx="7">
                  <c:v>7.1999999999999993</c:v>
                </c:pt>
                <c:pt idx="8">
                  <c:v>4.0999999999999979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05-48C6-96BB-9FE2F48B5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074920"/>
        <c:axId val="902075640"/>
      </c:lineChart>
      <c:catAx>
        <c:axId val="90207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2075640"/>
        <c:crosses val="autoZero"/>
        <c:auto val="1"/>
        <c:lblAlgn val="ctr"/>
        <c:lblOffset val="100"/>
        <c:noMultiLvlLbl val="0"/>
      </c:catAx>
      <c:valAx>
        <c:axId val="90207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207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'Ark1'!$B$37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'Ark1'!$A$38:$A$47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'Ark1'!$B$38:$B$47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F-45D8-B437-968B97C640C0}"/>
            </c:ext>
          </c:extLst>
        </c:ser>
        <c:ser>
          <c:idx val="1"/>
          <c:order val="1"/>
          <c:tx>
            <c:strRef>
              <c:f>'Ark1'!$C$37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'Ark1'!$A$38:$A$47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'Ark1'!$C$38:$C$47</c:f>
              <c:numCache>
                <c:formatCode>General</c:formatCode>
                <c:ptCount val="10"/>
                <c:pt idx="0">
                  <c:v>3.7</c:v>
                </c:pt>
                <c:pt idx="1">
                  <c:v>3.4</c:v>
                </c:pt>
                <c:pt idx="2">
                  <c:v>3.1</c:v>
                </c:pt>
                <c:pt idx="3">
                  <c:v>2.8</c:v>
                </c:pt>
                <c:pt idx="4">
                  <c:v>2.5</c:v>
                </c:pt>
                <c:pt idx="5">
                  <c:v>2.2000000000000002</c:v>
                </c:pt>
                <c:pt idx="6">
                  <c:v>1.9000000000000004</c:v>
                </c:pt>
                <c:pt idx="7">
                  <c:v>1.5999999999999996</c:v>
                </c:pt>
                <c:pt idx="8">
                  <c:v>1.2999999999999998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F-45D8-B437-968B97C640C0}"/>
            </c:ext>
          </c:extLst>
        </c:ser>
        <c:ser>
          <c:idx val="2"/>
          <c:order val="2"/>
          <c:tx>
            <c:strRef>
              <c:f>'Ark1'!$D$37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'Ark1'!$A$38:$A$47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'Ark1'!$D$38:$D$47</c:f>
              <c:numCache>
                <c:formatCode>General</c:formatCode>
                <c:ptCount val="10"/>
                <c:pt idx="0">
                  <c:v>7.3</c:v>
                </c:pt>
                <c:pt idx="1">
                  <c:v>6.6</c:v>
                </c:pt>
                <c:pt idx="2">
                  <c:v>5.9</c:v>
                </c:pt>
                <c:pt idx="3">
                  <c:v>5.1999999999999993</c:v>
                </c:pt>
                <c:pt idx="4">
                  <c:v>4.5</c:v>
                </c:pt>
                <c:pt idx="5">
                  <c:v>3.8</c:v>
                </c:pt>
                <c:pt idx="6">
                  <c:v>3.1000000000000005</c:v>
                </c:pt>
                <c:pt idx="7">
                  <c:v>2.3999999999999995</c:v>
                </c:pt>
                <c:pt idx="8">
                  <c:v>1.7000000000000002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F-45D8-B437-968B97C640C0}"/>
            </c:ext>
          </c:extLst>
        </c:ser>
        <c:ser>
          <c:idx val="3"/>
          <c:order val="3"/>
          <c:tx>
            <c:strRef>
              <c:f>'Ark1'!$E$37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'Ark1'!$A$38:$A$47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'Ark1'!$E$38:$E$47</c:f>
              <c:numCache>
                <c:formatCode>General</c:formatCode>
                <c:ptCount val="10"/>
                <c:pt idx="0">
                  <c:v>14.5</c:v>
                </c:pt>
                <c:pt idx="1">
                  <c:v>13</c:v>
                </c:pt>
                <c:pt idx="2">
                  <c:v>11.5</c:v>
                </c:pt>
                <c:pt idx="3">
                  <c:v>10</c:v>
                </c:pt>
                <c:pt idx="4">
                  <c:v>8.5</c:v>
                </c:pt>
                <c:pt idx="5">
                  <c:v>7</c:v>
                </c:pt>
                <c:pt idx="6">
                  <c:v>5.5</c:v>
                </c:pt>
                <c:pt idx="7">
                  <c:v>4</c:v>
                </c:pt>
                <c:pt idx="8">
                  <c:v>2.5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9F-45D8-B437-968B97C640C0}"/>
            </c:ext>
          </c:extLst>
        </c:ser>
        <c:ser>
          <c:idx val="4"/>
          <c:order val="4"/>
          <c:tx>
            <c:strRef>
              <c:f>'Ark1'!$F$37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'Ark1'!$A$38:$A$47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'Ark1'!$F$38:$F$47</c:f>
              <c:numCache>
                <c:formatCode>General</c:formatCode>
                <c:ptCount val="10"/>
                <c:pt idx="0">
                  <c:v>28.9</c:v>
                </c:pt>
                <c:pt idx="1">
                  <c:v>25.8</c:v>
                </c:pt>
                <c:pt idx="2">
                  <c:v>22.700000000000003</c:v>
                </c:pt>
                <c:pt idx="3">
                  <c:v>19.600000000000001</c:v>
                </c:pt>
                <c:pt idx="4">
                  <c:v>16.5</c:v>
                </c:pt>
                <c:pt idx="5">
                  <c:v>13.400000000000002</c:v>
                </c:pt>
                <c:pt idx="6">
                  <c:v>10.3</c:v>
                </c:pt>
                <c:pt idx="7">
                  <c:v>7.1999999999999993</c:v>
                </c:pt>
                <c:pt idx="8">
                  <c:v>4.0999999999999979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9F-45D8-B437-968B97C640C0}"/>
            </c:ext>
          </c:extLst>
        </c:ser>
        <c:ser>
          <c:idx val="5"/>
          <c:order val="5"/>
          <c:tx>
            <c:strRef>
              <c:f>'Ark1'!$G$37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'Ark1'!$A$38:$A$47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'Ark1'!$G$38:$G$47</c:f>
              <c:numCache>
                <c:formatCode>General</c:formatCode>
                <c:ptCount val="10"/>
                <c:pt idx="0">
                  <c:v>57.7</c:v>
                </c:pt>
                <c:pt idx="1">
                  <c:v>51.4</c:v>
                </c:pt>
                <c:pt idx="2">
                  <c:v>45.1</c:v>
                </c:pt>
                <c:pt idx="3">
                  <c:v>38.799999999999997</c:v>
                </c:pt>
                <c:pt idx="4">
                  <c:v>32.5</c:v>
                </c:pt>
                <c:pt idx="5">
                  <c:v>26.200000000000003</c:v>
                </c:pt>
                <c:pt idx="6">
                  <c:v>19.900000000000006</c:v>
                </c:pt>
                <c:pt idx="7">
                  <c:v>13.599999999999994</c:v>
                </c:pt>
                <c:pt idx="8">
                  <c:v>7.2999999999999972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9F-45D8-B437-968B97C640C0}"/>
            </c:ext>
          </c:extLst>
        </c:ser>
        <c:ser>
          <c:idx val="6"/>
          <c:order val="6"/>
          <c:tx>
            <c:strRef>
              <c:f>'Ark1'!$H$37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'Ark1'!$A$38:$A$47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'Ark1'!$H$38:$H$47</c:f>
              <c:numCache>
                <c:formatCode>General</c:formatCode>
                <c:ptCount val="10"/>
                <c:pt idx="0">
                  <c:v>115.3</c:v>
                </c:pt>
                <c:pt idx="1">
                  <c:v>102.6</c:v>
                </c:pt>
                <c:pt idx="2">
                  <c:v>89.9</c:v>
                </c:pt>
                <c:pt idx="3">
                  <c:v>77.199999999999989</c:v>
                </c:pt>
                <c:pt idx="4">
                  <c:v>64.5</c:v>
                </c:pt>
                <c:pt idx="5">
                  <c:v>51.8</c:v>
                </c:pt>
                <c:pt idx="6">
                  <c:v>39.100000000000009</c:v>
                </c:pt>
                <c:pt idx="7">
                  <c:v>26.399999999999991</c:v>
                </c:pt>
                <c:pt idx="8">
                  <c:v>13.700000000000003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9F-45D8-B437-968B97C640C0}"/>
            </c:ext>
          </c:extLst>
        </c:ser>
        <c:ser>
          <c:idx val="7"/>
          <c:order val="7"/>
          <c:tx>
            <c:strRef>
              <c:f>'Ark1'!$I$37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'Ark1'!$A$38:$A$47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'Ark1'!$I$38:$I$47</c:f>
              <c:numCache>
                <c:formatCode>General</c:formatCode>
                <c:ptCount val="10"/>
                <c:pt idx="0">
                  <c:v>230.5</c:v>
                </c:pt>
                <c:pt idx="1">
                  <c:v>205</c:v>
                </c:pt>
                <c:pt idx="2">
                  <c:v>179.5</c:v>
                </c:pt>
                <c:pt idx="3">
                  <c:v>154</c:v>
                </c:pt>
                <c:pt idx="4">
                  <c:v>128.5</c:v>
                </c:pt>
                <c:pt idx="5">
                  <c:v>103</c:v>
                </c:pt>
                <c:pt idx="6">
                  <c:v>77.5</c:v>
                </c:pt>
                <c:pt idx="7">
                  <c:v>52</c:v>
                </c:pt>
                <c:pt idx="8">
                  <c:v>26.5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9F-45D8-B437-968B97C64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396528"/>
        <c:axId val="893400128"/>
      </c:lineChart>
      <c:catAx>
        <c:axId val="8933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3400128"/>
        <c:crosses val="autoZero"/>
        <c:auto val="1"/>
        <c:lblAlgn val="ctr"/>
        <c:lblOffset val="100"/>
        <c:noMultiLvlLbl val="0"/>
      </c:catAx>
      <c:valAx>
        <c:axId val="8934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33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0</xdr:row>
      <xdr:rowOff>179070</xdr:rowOff>
    </xdr:from>
    <xdr:to>
      <xdr:col>16</xdr:col>
      <xdr:colOff>518160</xdr:colOff>
      <xdr:row>15</xdr:row>
      <xdr:rowOff>179070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EAD9193-0F7B-7B79-8943-1945DB17A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0</xdr:row>
      <xdr:rowOff>156210</xdr:rowOff>
    </xdr:from>
    <xdr:to>
      <xdr:col>24</xdr:col>
      <xdr:colOff>266700</xdr:colOff>
      <xdr:row>15</xdr:row>
      <xdr:rowOff>156210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3DBBC74-85C6-7593-99CD-A6678B2C5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601980</xdr:colOff>
      <xdr:row>17</xdr:row>
      <xdr:rowOff>171450</xdr:rowOff>
    </xdr:from>
    <xdr:to>
      <xdr:col>24</xdr:col>
      <xdr:colOff>297180</xdr:colOff>
      <xdr:row>32</xdr:row>
      <xdr:rowOff>171450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4E5CDC3-52D2-AC5D-990F-812CD04C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228600</xdr:colOff>
      <xdr:row>17</xdr:row>
      <xdr:rowOff>125730</xdr:rowOff>
    </xdr:from>
    <xdr:to>
      <xdr:col>16</xdr:col>
      <xdr:colOff>533400</xdr:colOff>
      <xdr:row>32</xdr:row>
      <xdr:rowOff>125730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46DB93BF-921E-E500-0B87-23F246146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185057</xdr:colOff>
      <xdr:row>36</xdr:row>
      <xdr:rowOff>5443</xdr:rowOff>
    </xdr:from>
    <xdr:to>
      <xdr:col>16</xdr:col>
      <xdr:colOff>489857</xdr:colOff>
      <xdr:row>50</xdr:row>
      <xdr:rowOff>157843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7A1DC8A7-9196-C2B8-83F4-D2F2CC8CD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598715</xdr:colOff>
      <xdr:row>36</xdr:row>
      <xdr:rowOff>16329</xdr:rowOff>
    </xdr:from>
    <xdr:to>
      <xdr:col>24</xdr:col>
      <xdr:colOff>293915</xdr:colOff>
      <xdr:row>50</xdr:row>
      <xdr:rowOff>168729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5120E02D-4E8C-3126-D1A6-AC56D3896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E315-7DC3-4654-96AE-4184F0E14AE3}">
  <dimension ref="A1:AI59"/>
  <sheetViews>
    <sheetView tabSelected="1" topLeftCell="A25" zoomScale="70" zoomScaleNormal="70" workbookViewId="0">
      <selection activeCell="G51" sqref="G51"/>
    </sheetView>
  </sheetViews>
  <sheetFormatPr defaultRowHeight="14.4" x14ac:dyDescent="0.3"/>
  <cols>
    <col min="1" max="1" width="12.88671875" bestFit="1" customWidth="1"/>
    <col min="2" max="2" width="9.6640625" bestFit="1" customWidth="1"/>
    <col min="5" max="5" width="9.6640625" bestFit="1" customWidth="1"/>
  </cols>
  <sheetData>
    <row r="1" spans="1:9" x14ac:dyDescent="0.3">
      <c r="A1" s="1" t="s">
        <v>1</v>
      </c>
      <c r="B1" s="1"/>
      <c r="C1" s="1"/>
      <c r="D1" s="1"/>
      <c r="E1" s="1"/>
      <c r="F1" s="1"/>
      <c r="G1" s="1"/>
      <c r="H1" s="1"/>
      <c r="I1" s="1"/>
    </row>
    <row r="2" spans="1:9" x14ac:dyDescent="0.3">
      <c r="A2" s="1"/>
      <c r="B2" s="1">
        <v>1</v>
      </c>
      <c r="C2" s="1">
        <v>4</v>
      </c>
      <c r="D2" s="1">
        <v>8</v>
      </c>
      <c r="E2" s="1">
        <v>16</v>
      </c>
      <c r="F2" s="1">
        <v>32</v>
      </c>
      <c r="G2" s="2">
        <v>64</v>
      </c>
      <c r="H2" s="2">
        <v>128</v>
      </c>
      <c r="I2" s="2">
        <v>256</v>
      </c>
    </row>
    <row r="3" spans="1:9" x14ac:dyDescent="0.3">
      <c r="A3" s="1">
        <v>16</v>
      </c>
      <c r="B3" s="1">
        <f>1/(1+((2*B$2*LOG(B$2,2))/$A3))</f>
        <v>1</v>
      </c>
      <c r="C3" s="1">
        <f t="shared" ref="C3:I16" si="0">1/(1+((2*C$2*LOG(C$2,2))/$A3))</f>
        <v>0.5</v>
      </c>
      <c r="D3" s="1">
        <f t="shared" si="0"/>
        <v>0.25</v>
      </c>
      <c r="E3" s="1">
        <f t="shared" si="0"/>
        <v>0.1111111111111111</v>
      </c>
      <c r="F3" s="1">
        <f t="shared" si="0"/>
        <v>4.7619047619047616E-2</v>
      </c>
      <c r="G3" s="1">
        <f t="shared" si="0"/>
        <v>2.0408163265306121E-2</v>
      </c>
      <c r="H3" s="1">
        <f t="shared" si="0"/>
        <v>8.8495575221238937E-3</v>
      </c>
      <c r="I3" s="1">
        <f t="shared" si="0"/>
        <v>3.8910505836575876E-3</v>
      </c>
    </row>
    <row r="4" spans="1:9" x14ac:dyDescent="0.3">
      <c r="A4" s="1">
        <f>A3*2</f>
        <v>32</v>
      </c>
      <c r="B4" s="1">
        <f t="shared" ref="B4:F16" si="1">1/(1+((2*B$2*LOG(B$2,2))/$A4))</f>
        <v>1</v>
      </c>
      <c r="C4" s="1">
        <f t="shared" si="1"/>
        <v>0.66666666666666663</v>
      </c>
      <c r="D4" s="1">
        <f t="shared" si="1"/>
        <v>0.4</v>
      </c>
      <c r="E4" s="1">
        <f t="shared" si="1"/>
        <v>0.2</v>
      </c>
      <c r="F4" s="1">
        <f t="shared" si="0"/>
        <v>9.0909090909090912E-2</v>
      </c>
      <c r="G4" s="1">
        <f t="shared" si="0"/>
        <v>0.04</v>
      </c>
      <c r="H4" s="1">
        <f t="shared" si="0"/>
        <v>1.7543859649122806E-2</v>
      </c>
      <c r="I4" s="1">
        <f t="shared" si="0"/>
        <v>7.7519379844961239E-3</v>
      </c>
    </row>
    <row r="5" spans="1:9" x14ac:dyDescent="0.3">
      <c r="A5" s="1">
        <f t="shared" ref="A5:A16" si="2">A4*2</f>
        <v>64</v>
      </c>
      <c r="B5" s="1">
        <f t="shared" si="1"/>
        <v>1</v>
      </c>
      <c r="C5" s="1">
        <f t="shared" si="1"/>
        <v>0.8</v>
      </c>
      <c r="D5" s="1">
        <f t="shared" si="1"/>
        <v>0.5714285714285714</v>
      </c>
      <c r="E5" s="1">
        <f t="shared" si="1"/>
        <v>0.33333333333333331</v>
      </c>
      <c r="F5" s="1">
        <f t="shared" si="0"/>
        <v>0.16666666666666666</v>
      </c>
      <c r="G5" s="1">
        <f t="shared" si="0"/>
        <v>7.6923076923076927E-2</v>
      </c>
      <c r="H5" s="1">
        <f t="shared" si="0"/>
        <v>3.4482758620689655E-2</v>
      </c>
      <c r="I5" s="1">
        <f t="shared" si="0"/>
        <v>1.5384615384615385E-2</v>
      </c>
    </row>
    <row r="6" spans="1:9" x14ac:dyDescent="0.3">
      <c r="A6" s="1">
        <f t="shared" si="2"/>
        <v>128</v>
      </c>
      <c r="B6" s="1">
        <f t="shared" si="1"/>
        <v>1</v>
      </c>
      <c r="C6" s="1">
        <f t="shared" si="1"/>
        <v>0.88888888888888884</v>
      </c>
      <c r="D6" s="1">
        <f t="shared" si="1"/>
        <v>0.72727272727272729</v>
      </c>
      <c r="E6" s="1">
        <f t="shared" si="1"/>
        <v>0.5</v>
      </c>
      <c r="F6" s="1">
        <f t="shared" si="0"/>
        <v>0.2857142857142857</v>
      </c>
      <c r="G6" s="1">
        <f t="shared" si="0"/>
        <v>0.14285714285714285</v>
      </c>
      <c r="H6" s="1">
        <f t="shared" si="0"/>
        <v>6.6666666666666666E-2</v>
      </c>
      <c r="I6" s="1">
        <f t="shared" si="0"/>
        <v>3.0303030303030304E-2</v>
      </c>
    </row>
    <row r="7" spans="1:9" x14ac:dyDescent="0.3">
      <c r="A7" s="1">
        <f t="shared" si="2"/>
        <v>256</v>
      </c>
      <c r="B7" s="1">
        <f t="shared" si="1"/>
        <v>1</v>
      </c>
      <c r="C7" s="1">
        <f t="shared" si="1"/>
        <v>0.94117647058823528</v>
      </c>
      <c r="D7" s="1">
        <f t="shared" si="1"/>
        <v>0.84210526315789469</v>
      </c>
      <c r="E7" s="1">
        <f t="shared" si="1"/>
        <v>0.66666666666666663</v>
      </c>
      <c r="F7" s="1">
        <f t="shared" si="0"/>
        <v>0.44444444444444442</v>
      </c>
      <c r="G7" s="1">
        <f t="shared" si="0"/>
        <v>0.25</v>
      </c>
      <c r="H7" s="1">
        <f t="shared" si="0"/>
        <v>0.125</v>
      </c>
      <c r="I7" s="1">
        <f t="shared" si="0"/>
        <v>5.8823529411764705E-2</v>
      </c>
    </row>
    <row r="8" spans="1:9" x14ac:dyDescent="0.3">
      <c r="A8" s="1">
        <f t="shared" si="2"/>
        <v>512</v>
      </c>
      <c r="B8" s="1">
        <f t="shared" si="1"/>
        <v>1</v>
      </c>
      <c r="C8" s="1">
        <f t="shared" si="1"/>
        <v>0.96969696969696972</v>
      </c>
      <c r="D8" s="1">
        <f t="shared" si="1"/>
        <v>0.91428571428571426</v>
      </c>
      <c r="E8" s="1">
        <f t="shared" si="1"/>
        <v>0.8</v>
      </c>
      <c r="F8" s="1">
        <f t="shared" si="0"/>
        <v>0.61538461538461542</v>
      </c>
      <c r="G8" s="1">
        <f t="shared" si="0"/>
        <v>0.4</v>
      </c>
      <c r="H8" s="1">
        <f t="shared" si="0"/>
        <v>0.22222222222222221</v>
      </c>
      <c r="I8" s="1">
        <f t="shared" si="0"/>
        <v>0.1111111111111111</v>
      </c>
    </row>
    <row r="9" spans="1:9" x14ac:dyDescent="0.3">
      <c r="A9" s="1">
        <f t="shared" si="2"/>
        <v>1024</v>
      </c>
      <c r="B9" s="1">
        <f t="shared" si="1"/>
        <v>1</v>
      </c>
      <c r="C9" s="1">
        <f t="shared" si="1"/>
        <v>0.98461538461538467</v>
      </c>
      <c r="D9" s="1">
        <f t="shared" si="1"/>
        <v>0.95522388059701491</v>
      </c>
      <c r="E9" s="1">
        <f t="shared" si="1"/>
        <v>0.88888888888888884</v>
      </c>
      <c r="F9" s="1">
        <f t="shared" si="0"/>
        <v>0.76190476190476186</v>
      </c>
      <c r="G9" s="1">
        <f t="shared" si="0"/>
        <v>0.5714285714285714</v>
      </c>
      <c r="H9" s="1">
        <f t="shared" si="0"/>
        <v>0.36363636363636365</v>
      </c>
      <c r="I9" s="1">
        <f t="shared" si="0"/>
        <v>0.2</v>
      </c>
    </row>
    <row r="10" spans="1:9" x14ac:dyDescent="0.3">
      <c r="A10" s="1">
        <f t="shared" si="2"/>
        <v>2048</v>
      </c>
      <c r="B10" s="1">
        <f t="shared" si="1"/>
        <v>1</v>
      </c>
      <c r="C10" s="1">
        <f t="shared" si="1"/>
        <v>0.99224806201550386</v>
      </c>
      <c r="D10" s="1">
        <f t="shared" si="1"/>
        <v>0.97709923664122134</v>
      </c>
      <c r="E10" s="1">
        <f t="shared" si="1"/>
        <v>0.94117647058823528</v>
      </c>
      <c r="F10" s="1">
        <f t="shared" si="0"/>
        <v>0.86486486486486491</v>
      </c>
      <c r="G10" s="1">
        <f t="shared" si="0"/>
        <v>0.72727272727272729</v>
      </c>
      <c r="H10" s="1">
        <f t="shared" si="0"/>
        <v>0.53333333333333333</v>
      </c>
      <c r="I10" s="1">
        <f t="shared" si="0"/>
        <v>0.33333333333333331</v>
      </c>
    </row>
    <row r="11" spans="1:9" x14ac:dyDescent="0.3">
      <c r="A11" s="1">
        <f t="shared" si="2"/>
        <v>4096</v>
      </c>
      <c r="B11" s="1">
        <f t="shared" si="1"/>
        <v>1</v>
      </c>
      <c r="C11" s="1">
        <f t="shared" si="1"/>
        <v>0.99610894941634243</v>
      </c>
      <c r="D11" s="1">
        <f t="shared" si="1"/>
        <v>0.98841698841698844</v>
      </c>
      <c r="E11" s="1">
        <f t="shared" si="1"/>
        <v>0.96969696969696972</v>
      </c>
      <c r="F11" s="1">
        <f t="shared" si="0"/>
        <v>0.92753623188405798</v>
      </c>
      <c r="G11" s="1">
        <f t="shared" si="0"/>
        <v>0.84210526315789469</v>
      </c>
      <c r="H11" s="1">
        <f t="shared" si="0"/>
        <v>0.69565217391304346</v>
      </c>
      <c r="I11" s="1">
        <f t="shared" si="0"/>
        <v>0.5</v>
      </c>
    </row>
    <row r="12" spans="1:9" x14ac:dyDescent="0.3">
      <c r="A12" s="1">
        <f t="shared" si="2"/>
        <v>8192</v>
      </c>
      <c r="B12" s="1">
        <f t="shared" si="1"/>
        <v>1</v>
      </c>
      <c r="C12" s="1">
        <f t="shared" si="1"/>
        <v>0.99805068226120852</v>
      </c>
      <c r="D12" s="1">
        <f t="shared" si="1"/>
        <v>0.99417475728155336</v>
      </c>
      <c r="E12" s="1">
        <f t="shared" si="1"/>
        <v>0.98461538461538467</v>
      </c>
      <c r="F12" s="1">
        <f t="shared" si="0"/>
        <v>0.96240601503759393</v>
      </c>
      <c r="G12" s="1">
        <f t="shared" si="0"/>
        <v>0.91428571428571426</v>
      </c>
      <c r="H12" s="1">
        <f t="shared" si="0"/>
        <v>0.82051282051282048</v>
      </c>
      <c r="I12" s="1">
        <f t="shared" si="0"/>
        <v>0.66666666666666663</v>
      </c>
    </row>
    <row r="13" spans="1:9" x14ac:dyDescent="0.3">
      <c r="A13" s="1">
        <f t="shared" si="2"/>
        <v>16384</v>
      </c>
      <c r="B13" s="1">
        <f t="shared" si="1"/>
        <v>1</v>
      </c>
      <c r="C13" s="1">
        <f t="shared" si="1"/>
        <v>0.99902439024390244</v>
      </c>
      <c r="D13" s="1">
        <f t="shared" si="1"/>
        <v>0.99707887049659205</v>
      </c>
      <c r="E13" s="1">
        <f t="shared" si="1"/>
        <v>0.99224806201550386</v>
      </c>
      <c r="F13" s="1">
        <f t="shared" si="0"/>
        <v>0.98084291187739459</v>
      </c>
      <c r="G13" s="1">
        <f t="shared" si="0"/>
        <v>0.95522388059701491</v>
      </c>
      <c r="H13" s="1">
        <f t="shared" si="0"/>
        <v>0.90140845070422537</v>
      </c>
      <c r="I13" s="1">
        <f t="shared" si="0"/>
        <v>0.8</v>
      </c>
    </row>
    <row r="14" spans="1:9" x14ac:dyDescent="0.3">
      <c r="A14" s="1">
        <f t="shared" si="2"/>
        <v>32768</v>
      </c>
      <c r="B14" s="1">
        <f t="shared" si="1"/>
        <v>1</v>
      </c>
      <c r="C14" s="1">
        <f t="shared" si="1"/>
        <v>0.99951195705222062</v>
      </c>
      <c r="D14" s="1">
        <f t="shared" si="1"/>
        <v>0.99853729887859577</v>
      </c>
      <c r="E14" s="1">
        <f t="shared" si="1"/>
        <v>0.99610894941634243</v>
      </c>
      <c r="F14" s="1">
        <f t="shared" si="0"/>
        <v>0.99032882011605416</v>
      </c>
      <c r="G14" s="1">
        <f t="shared" si="0"/>
        <v>0.97709923664122134</v>
      </c>
      <c r="H14" s="1">
        <f t="shared" si="0"/>
        <v>0.94814814814814818</v>
      </c>
      <c r="I14" s="1">
        <f t="shared" si="0"/>
        <v>0.88888888888888884</v>
      </c>
    </row>
    <row r="15" spans="1:9" x14ac:dyDescent="0.3">
      <c r="A15" s="1">
        <f t="shared" si="2"/>
        <v>65536</v>
      </c>
      <c r="B15" s="1">
        <f t="shared" si="1"/>
        <v>1</v>
      </c>
      <c r="C15" s="1">
        <f t="shared" si="1"/>
        <v>0.99975591896509641</v>
      </c>
      <c r="D15" s="1">
        <f t="shared" si="1"/>
        <v>0.99926811417418882</v>
      </c>
      <c r="E15" s="1">
        <f t="shared" si="1"/>
        <v>0.99805068226120852</v>
      </c>
      <c r="F15" s="1">
        <f t="shared" si="0"/>
        <v>0.99514091350826039</v>
      </c>
      <c r="G15" s="1">
        <f t="shared" si="0"/>
        <v>0.98841698841698844</v>
      </c>
      <c r="H15" s="1">
        <f t="shared" si="0"/>
        <v>0.97338403041825095</v>
      </c>
      <c r="I15" s="1">
        <f t="shared" si="0"/>
        <v>0.94117647058823528</v>
      </c>
    </row>
    <row r="16" spans="1:9" x14ac:dyDescent="0.3">
      <c r="A16" s="1">
        <f t="shared" si="2"/>
        <v>131072</v>
      </c>
      <c r="B16" s="1">
        <f>1/(1+((2*B$2*LOG(B$2,2))/$A16))</f>
        <v>1</v>
      </c>
      <c r="C16" s="1">
        <f t="shared" si="1"/>
        <v>0.99987794458684243</v>
      </c>
      <c r="D16" s="1">
        <f t="shared" si="1"/>
        <v>0.99963392312385602</v>
      </c>
      <c r="E16" s="1">
        <f t="shared" si="1"/>
        <v>0.99902439024390244</v>
      </c>
      <c r="F16" s="1">
        <f t="shared" si="0"/>
        <v>0.99756453969800296</v>
      </c>
      <c r="G16" s="1">
        <f t="shared" si="0"/>
        <v>0.99417475728155336</v>
      </c>
      <c r="H16" s="1">
        <f t="shared" si="0"/>
        <v>0.98651252408477841</v>
      </c>
      <c r="I16" s="1">
        <f t="shared" si="0"/>
        <v>0.96969696969696972</v>
      </c>
    </row>
    <row r="18" spans="1:9" x14ac:dyDescent="0.3">
      <c r="A18" s="1" t="s">
        <v>0</v>
      </c>
      <c r="B18" s="1"/>
      <c r="C18" s="1"/>
      <c r="D18" s="1"/>
      <c r="E18" s="1"/>
      <c r="F18" s="1"/>
      <c r="G18" s="1"/>
      <c r="H18" s="1"/>
      <c r="I18" s="1"/>
    </row>
    <row r="19" spans="1:9" x14ac:dyDescent="0.3">
      <c r="A19" s="1"/>
      <c r="B19" s="1">
        <v>1</v>
      </c>
      <c r="C19" s="1">
        <v>4</v>
      </c>
      <c r="D19" s="1">
        <v>8</v>
      </c>
      <c r="E19" s="1">
        <v>16</v>
      </c>
      <c r="F19" s="1">
        <v>32</v>
      </c>
      <c r="G19" s="2">
        <v>64</v>
      </c>
      <c r="H19" s="2">
        <v>128</v>
      </c>
      <c r="I19" s="2">
        <v>256</v>
      </c>
    </row>
    <row r="20" spans="1:9" x14ac:dyDescent="0.3">
      <c r="A20" s="1">
        <v>16</v>
      </c>
      <c r="B20" s="1">
        <f>B3*B$19</f>
        <v>1</v>
      </c>
      <c r="C20" s="1">
        <f t="shared" ref="C20:I20" si="3">C3*C$19</f>
        <v>2</v>
      </c>
      <c r="D20" s="1">
        <f t="shared" si="3"/>
        <v>2</v>
      </c>
      <c r="E20" s="1">
        <f t="shared" si="3"/>
        <v>1.7777777777777777</v>
      </c>
      <c r="F20" s="1">
        <f t="shared" si="3"/>
        <v>1.5238095238095237</v>
      </c>
      <c r="G20" s="1">
        <f t="shared" si="3"/>
        <v>1.3061224489795917</v>
      </c>
      <c r="H20" s="1">
        <f t="shared" si="3"/>
        <v>1.1327433628318584</v>
      </c>
      <c r="I20" s="1">
        <f t="shared" si="3"/>
        <v>0.99610894941634243</v>
      </c>
    </row>
    <row r="21" spans="1:9" x14ac:dyDescent="0.3">
      <c r="A21" s="1">
        <f>2*A20</f>
        <v>32</v>
      </c>
      <c r="B21" s="1">
        <f t="shared" ref="B21:I33" si="4">B4*B$19</f>
        <v>1</v>
      </c>
      <c r="C21" s="1">
        <f t="shared" si="4"/>
        <v>2.6666666666666665</v>
      </c>
      <c r="D21" s="1">
        <f t="shared" si="4"/>
        <v>3.2</v>
      </c>
      <c r="E21" s="1">
        <f t="shared" si="4"/>
        <v>3.2</v>
      </c>
      <c r="F21" s="1">
        <f t="shared" si="4"/>
        <v>2.9090909090909092</v>
      </c>
      <c r="G21" s="1">
        <f t="shared" si="4"/>
        <v>2.56</v>
      </c>
      <c r="H21" s="1">
        <f t="shared" si="4"/>
        <v>2.2456140350877192</v>
      </c>
      <c r="I21" s="1">
        <f t="shared" si="4"/>
        <v>1.9844961240310077</v>
      </c>
    </row>
    <row r="22" spans="1:9" x14ac:dyDescent="0.3">
      <c r="A22" s="1">
        <f t="shared" ref="A22:A34" si="5">2*A21</f>
        <v>64</v>
      </c>
      <c r="B22" s="1">
        <f t="shared" si="4"/>
        <v>1</v>
      </c>
      <c r="C22" s="1">
        <f t="shared" si="4"/>
        <v>3.2</v>
      </c>
      <c r="D22" s="1">
        <f t="shared" si="4"/>
        <v>4.5714285714285712</v>
      </c>
      <c r="E22" s="1">
        <f t="shared" si="4"/>
        <v>5.333333333333333</v>
      </c>
      <c r="F22" s="1">
        <f t="shared" si="4"/>
        <v>5.333333333333333</v>
      </c>
      <c r="G22" s="1">
        <f t="shared" si="4"/>
        <v>4.9230769230769234</v>
      </c>
      <c r="H22" s="1">
        <f t="shared" si="4"/>
        <v>4.4137931034482758</v>
      </c>
      <c r="I22" s="1">
        <f t="shared" si="4"/>
        <v>3.9384615384615387</v>
      </c>
    </row>
    <row r="23" spans="1:9" x14ac:dyDescent="0.3">
      <c r="A23" s="1">
        <f t="shared" si="5"/>
        <v>128</v>
      </c>
      <c r="B23" s="1">
        <f t="shared" si="4"/>
        <v>1</v>
      </c>
      <c r="C23" s="1">
        <f t="shared" si="4"/>
        <v>3.5555555555555554</v>
      </c>
      <c r="D23" s="1">
        <f t="shared" si="4"/>
        <v>5.8181818181818183</v>
      </c>
      <c r="E23" s="1">
        <f t="shared" si="4"/>
        <v>8</v>
      </c>
      <c r="F23" s="1">
        <f t="shared" si="4"/>
        <v>9.1428571428571423</v>
      </c>
      <c r="G23" s="1">
        <f t="shared" si="4"/>
        <v>9.1428571428571423</v>
      </c>
      <c r="H23" s="1">
        <f t="shared" si="4"/>
        <v>8.5333333333333332</v>
      </c>
      <c r="I23" s="1">
        <f t="shared" si="4"/>
        <v>7.7575757575757578</v>
      </c>
    </row>
    <row r="24" spans="1:9" x14ac:dyDescent="0.3">
      <c r="A24" s="1">
        <f t="shared" si="5"/>
        <v>256</v>
      </c>
      <c r="B24" s="1">
        <f t="shared" si="4"/>
        <v>1</v>
      </c>
      <c r="C24" s="1">
        <f t="shared" si="4"/>
        <v>3.7647058823529411</v>
      </c>
      <c r="D24" s="1">
        <f t="shared" si="4"/>
        <v>6.7368421052631575</v>
      </c>
      <c r="E24" s="1">
        <f t="shared" si="4"/>
        <v>10.666666666666666</v>
      </c>
      <c r="F24" s="1">
        <f t="shared" si="4"/>
        <v>14.222222222222221</v>
      </c>
      <c r="G24" s="1">
        <f t="shared" si="4"/>
        <v>16</v>
      </c>
      <c r="H24" s="1">
        <f t="shared" si="4"/>
        <v>16</v>
      </c>
      <c r="I24" s="1">
        <f t="shared" si="4"/>
        <v>15.058823529411764</v>
      </c>
    </row>
    <row r="25" spans="1:9" x14ac:dyDescent="0.3">
      <c r="A25" s="1">
        <f t="shared" si="5"/>
        <v>512</v>
      </c>
      <c r="B25" s="1">
        <f t="shared" si="4"/>
        <v>1</v>
      </c>
      <c r="C25" s="1">
        <f t="shared" si="4"/>
        <v>3.8787878787878789</v>
      </c>
      <c r="D25" s="1">
        <f t="shared" si="4"/>
        <v>7.3142857142857141</v>
      </c>
      <c r="E25" s="1">
        <f t="shared" si="4"/>
        <v>12.8</v>
      </c>
      <c r="F25" s="1">
        <f t="shared" si="4"/>
        <v>19.692307692307693</v>
      </c>
      <c r="G25" s="1">
        <f t="shared" si="4"/>
        <v>25.6</v>
      </c>
      <c r="H25" s="1">
        <f t="shared" si="4"/>
        <v>28.444444444444443</v>
      </c>
      <c r="I25" s="1">
        <f t="shared" si="4"/>
        <v>28.444444444444443</v>
      </c>
    </row>
    <row r="26" spans="1:9" x14ac:dyDescent="0.3">
      <c r="A26" s="1">
        <f t="shared" si="5"/>
        <v>1024</v>
      </c>
      <c r="B26" s="1">
        <f t="shared" si="4"/>
        <v>1</v>
      </c>
      <c r="C26" s="1">
        <f t="shared" si="4"/>
        <v>3.9384615384615387</v>
      </c>
      <c r="D26" s="1">
        <f t="shared" si="4"/>
        <v>7.6417910447761193</v>
      </c>
      <c r="E26" s="1">
        <f t="shared" si="4"/>
        <v>14.222222222222221</v>
      </c>
      <c r="F26" s="1">
        <f t="shared" si="4"/>
        <v>24.38095238095238</v>
      </c>
      <c r="G26" s="1">
        <f t="shared" si="4"/>
        <v>36.571428571428569</v>
      </c>
      <c r="H26" s="1">
        <f t="shared" si="4"/>
        <v>46.545454545454547</v>
      </c>
      <c r="I26" s="1">
        <f t="shared" si="4"/>
        <v>51.2</v>
      </c>
    </row>
    <row r="27" spans="1:9" x14ac:dyDescent="0.3">
      <c r="A27" s="1">
        <f t="shared" si="5"/>
        <v>2048</v>
      </c>
      <c r="B27" s="1">
        <f t="shared" si="4"/>
        <v>1</v>
      </c>
      <c r="C27" s="1">
        <f t="shared" si="4"/>
        <v>3.9689922480620154</v>
      </c>
      <c r="D27" s="1">
        <f t="shared" si="4"/>
        <v>7.8167938931297707</v>
      </c>
      <c r="E27" s="1">
        <f t="shared" si="4"/>
        <v>15.058823529411764</v>
      </c>
      <c r="F27" s="1">
        <f t="shared" si="4"/>
        <v>27.675675675675677</v>
      </c>
      <c r="G27" s="1">
        <f t="shared" si="4"/>
        <v>46.545454545454547</v>
      </c>
      <c r="H27" s="1">
        <f t="shared" si="4"/>
        <v>68.266666666666666</v>
      </c>
      <c r="I27" s="1">
        <f t="shared" si="4"/>
        <v>85.333333333333329</v>
      </c>
    </row>
    <row r="28" spans="1:9" x14ac:dyDescent="0.3">
      <c r="A28" s="1">
        <f t="shared" si="5"/>
        <v>4096</v>
      </c>
      <c r="B28" s="1">
        <f t="shared" si="4"/>
        <v>1</v>
      </c>
      <c r="C28" s="1">
        <f t="shared" si="4"/>
        <v>3.9844357976653697</v>
      </c>
      <c r="D28" s="1">
        <f t="shared" si="4"/>
        <v>7.9073359073359075</v>
      </c>
      <c r="E28" s="1">
        <f t="shared" si="4"/>
        <v>15.515151515151516</v>
      </c>
      <c r="F28" s="1">
        <f t="shared" si="4"/>
        <v>29.681159420289855</v>
      </c>
      <c r="G28" s="1">
        <f t="shared" si="4"/>
        <v>53.89473684210526</v>
      </c>
      <c r="H28" s="1">
        <f t="shared" si="4"/>
        <v>89.043478260869563</v>
      </c>
      <c r="I28" s="1">
        <f t="shared" si="4"/>
        <v>128</v>
      </c>
    </row>
    <row r="29" spans="1:9" x14ac:dyDescent="0.3">
      <c r="A29" s="1">
        <f t="shared" si="5"/>
        <v>8192</v>
      </c>
      <c r="B29" s="1">
        <f t="shared" si="4"/>
        <v>1</v>
      </c>
      <c r="C29" s="1">
        <f t="shared" si="4"/>
        <v>3.9922027290448341</v>
      </c>
      <c r="D29" s="1">
        <f t="shared" si="4"/>
        <v>7.9533980582524268</v>
      </c>
      <c r="E29" s="1">
        <f t="shared" si="4"/>
        <v>15.753846153846155</v>
      </c>
      <c r="F29" s="1">
        <f t="shared" si="4"/>
        <v>30.796992481203006</v>
      </c>
      <c r="G29" s="1">
        <f t="shared" si="4"/>
        <v>58.514285714285712</v>
      </c>
      <c r="H29" s="1">
        <f t="shared" si="4"/>
        <v>105.02564102564102</v>
      </c>
      <c r="I29" s="1">
        <f t="shared" si="4"/>
        <v>170.66666666666666</v>
      </c>
    </row>
    <row r="30" spans="1:9" x14ac:dyDescent="0.3">
      <c r="A30" s="1">
        <f t="shared" si="5"/>
        <v>16384</v>
      </c>
      <c r="B30" s="1">
        <f t="shared" si="4"/>
        <v>1</v>
      </c>
      <c r="C30" s="1">
        <f t="shared" si="4"/>
        <v>3.9960975609756098</v>
      </c>
      <c r="D30" s="1">
        <f t="shared" si="4"/>
        <v>7.9766309639727364</v>
      </c>
      <c r="E30" s="1">
        <f t="shared" si="4"/>
        <v>15.875968992248062</v>
      </c>
      <c r="F30" s="1">
        <f t="shared" si="4"/>
        <v>31.386973180076627</v>
      </c>
      <c r="G30" s="1">
        <f t="shared" si="4"/>
        <v>61.134328358208954</v>
      </c>
      <c r="H30" s="1">
        <f t="shared" si="4"/>
        <v>115.38028169014085</v>
      </c>
      <c r="I30" s="1">
        <f t="shared" si="4"/>
        <v>204.8</v>
      </c>
    </row>
    <row r="31" spans="1:9" x14ac:dyDescent="0.3">
      <c r="A31" s="1">
        <f t="shared" si="5"/>
        <v>32768</v>
      </c>
      <c r="B31" s="1">
        <f t="shared" si="4"/>
        <v>1</v>
      </c>
      <c r="C31" s="1">
        <f t="shared" si="4"/>
        <v>3.9980478282088825</v>
      </c>
      <c r="D31" s="1">
        <f t="shared" si="4"/>
        <v>7.9882983910287662</v>
      </c>
      <c r="E31" s="1">
        <f t="shared" si="4"/>
        <v>15.937743190661479</v>
      </c>
      <c r="F31" s="1">
        <f t="shared" si="4"/>
        <v>31.690522243713733</v>
      </c>
      <c r="G31" s="1">
        <f t="shared" si="4"/>
        <v>62.534351145038165</v>
      </c>
      <c r="H31" s="1">
        <f t="shared" si="4"/>
        <v>121.36296296296297</v>
      </c>
      <c r="I31" s="1">
        <f t="shared" si="4"/>
        <v>227.55555555555554</v>
      </c>
    </row>
    <row r="32" spans="1:9" x14ac:dyDescent="0.3">
      <c r="A32" s="1">
        <f t="shared" si="5"/>
        <v>65536</v>
      </c>
      <c r="B32" s="1">
        <f t="shared" si="4"/>
        <v>1</v>
      </c>
      <c r="C32" s="1">
        <f t="shared" si="4"/>
        <v>3.9990236758603857</v>
      </c>
      <c r="D32" s="1">
        <f t="shared" si="4"/>
        <v>7.9941449133935105</v>
      </c>
      <c r="E32" s="1">
        <f t="shared" si="4"/>
        <v>15.968810916179336</v>
      </c>
      <c r="F32" s="1">
        <f t="shared" si="4"/>
        <v>31.844509232264333</v>
      </c>
      <c r="G32" s="1">
        <f t="shared" si="4"/>
        <v>63.25868725868726</v>
      </c>
      <c r="H32" s="1">
        <f t="shared" si="4"/>
        <v>124.59315589353612</v>
      </c>
      <c r="I32" s="1">
        <f t="shared" si="4"/>
        <v>240.94117647058823</v>
      </c>
    </row>
    <row r="33" spans="1:35" x14ac:dyDescent="0.3">
      <c r="A33" s="1">
        <f t="shared" si="5"/>
        <v>131072</v>
      </c>
      <c r="B33" s="1">
        <f t="shared" si="4"/>
        <v>1</v>
      </c>
      <c r="C33" s="1">
        <f t="shared" si="4"/>
        <v>3.9995117783473697</v>
      </c>
      <c r="D33" s="1">
        <f t="shared" si="4"/>
        <v>7.9970713849908481</v>
      </c>
      <c r="E33" s="1">
        <f t="shared" si="4"/>
        <v>15.984390243902439</v>
      </c>
      <c r="F33" s="1">
        <f t="shared" si="4"/>
        <v>31.922065270336095</v>
      </c>
      <c r="G33" s="1">
        <f t="shared" si="4"/>
        <v>63.627184466019415</v>
      </c>
      <c r="H33" s="1">
        <f t="shared" si="4"/>
        <v>126.27360308285164</v>
      </c>
      <c r="I33" s="1">
        <f t="shared" si="4"/>
        <v>248.24242424242425</v>
      </c>
    </row>
    <row r="34" spans="1:35" x14ac:dyDescent="0.3">
      <c r="A34" s="3"/>
    </row>
    <row r="37" spans="1:35" x14ac:dyDescent="0.3">
      <c r="A37" s="1"/>
      <c r="B37" s="1">
        <v>1</v>
      </c>
      <c r="C37" s="1">
        <v>4</v>
      </c>
      <c r="D37" s="1">
        <v>8</v>
      </c>
      <c r="E37" s="1">
        <v>16</v>
      </c>
      <c r="F37" s="1">
        <v>32</v>
      </c>
      <c r="G37" s="2">
        <v>64</v>
      </c>
      <c r="H37" s="2">
        <v>128</v>
      </c>
      <c r="I37" s="2">
        <v>256</v>
      </c>
      <c r="AI37" t="s">
        <v>2</v>
      </c>
    </row>
    <row r="38" spans="1:35" x14ac:dyDescent="0.3">
      <c r="A38" s="1">
        <v>0.1</v>
      </c>
      <c r="B38" s="1">
        <f>B$37-$A38*(B$37-1)</f>
        <v>1</v>
      </c>
      <c r="C38" s="1">
        <f t="shared" ref="C38:I47" si="6">C$37-$A38*(C$37-1)</f>
        <v>3.7</v>
      </c>
      <c r="D38" s="1">
        <f t="shared" si="6"/>
        <v>7.3</v>
      </c>
      <c r="E38" s="1">
        <f t="shared" si="6"/>
        <v>14.5</v>
      </c>
      <c r="F38" s="1">
        <f t="shared" si="6"/>
        <v>28.9</v>
      </c>
      <c r="G38" s="1">
        <f t="shared" si="6"/>
        <v>57.7</v>
      </c>
      <c r="H38" s="1">
        <f t="shared" si="6"/>
        <v>115.3</v>
      </c>
      <c r="I38" s="1">
        <f t="shared" si="6"/>
        <v>230.5</v>
      </c>
    </row>
    <row r="39" spans="1:35" x14ac:dyDescent="0.3">
      <c r="A39" s="1">
        <v>0.2</v>
      </c>
      <c r="B39" s="1">
        <f t="shared" ref="B39:B47" si="7">B$37-$A39*(B$37-1)</f>
        <v>1</v>
      </c>
      <c r="C39" s="1">
        <f t="shared" si="6"/>
        <v>3.4</v>
      </c>
      <c r="D39" s="1">
        <f t="shared" si="6"/>
        <v>6.6</v>
      </c>
      <c r="E39" s="1">
        <f t="shared" si="6"/>
        <v>13</v>
      </c>
      <c r="F39" s="1">
        <f t="shared" si="6"/>
        <v>25.8</v>
      </c>
      <c r="G39" s="1">
        <f t="shared" si="6"/>
        <v>51.4</v>
      </c>
      <c r="H39" s="1">
        <f t="shared" si="6"/>
        <v>102.6</v>
      </c>
      <c r="I39" s="1">
        <f t="shared" si="6"/>
        <v>205</v>
      </c>
    </row>
    <row r="40" spans="1:35" x14ac:dyDescent="0.3">
      <c r="A40" s="1">
        <v>0.3</v>
      </c>
      <c r="B40" s="1">
        <f t="shared" si="7"/>
        <v>1</v>
      </c>
      <c r="C40" s="1">
        <f t="shared" si="6"/>
        <v>3.1</v>
      </c>
      <c r="D40" s="1">
        <f t="shared" si="6"/>
        <v>5.9</v>
      </c>
      <c r="E40" s="1">
        <f t="shared" si="6"/>
        <v>11.5</v>
      </c>
      <c r="F40" s="1">
        <f t="shared" si="6"/>
        <v>22.700000000000003</v>
      </c>
      <c r="G40" s="1">
        <f t="shared" si="6"/>
        <v>45.1</v>
      </c>
      <c r="H40" s="1">
        <f t="shared" si="6"/>
        <v>89.9</v>
      </c>
      <c r="I40" s="1">
        <f t="shared" si="6"/>
        <v>179.5</v>
      </c>
    </row>
    <row r="41" spans="1:35" x14ac:dyDescent="0.3">
      <c r="A41" s="1">
        <v>0.4</v>
      </c>
      <c r="B41" s="1">
        <f t="shared" si="7"/>
        <v>1</v>
      </c>
      <c r="C41" s="1">
        <f t="shared" si="6"/>
        <v>2.8</v>
      </c>
      <c r="D41" s="1">
        <f t="shared" si="6"/>
        <v>5.1999999999999993</v>
      </c>
      <c r="E41" s="1">
        <f t="shared" si="6"/>
        <v>10</v>
      </c>
      <c r="F41" s="1">
        <f t="shared" si="6"/>
        <v>19.600000000000001</v>
      </c>
      <c r="G41" s="1">
        <f t="shared" si="6"/>
        <v>38.799999999999997</v>
      </c>
      <c r="H41" s="1">
        <f t="shared" si="6"/>
        <v>77.199999999999989</v>
      </c>
      <c r="I41" s="1">
        <f t="shared" si="6"/>
        <v>154</v>
      </c>
    </row>
    <row r="42" spans="1:35" x14ac:dyDescent="0.3">
      <c r="A42" s="1">
        <v>0.5</v>
      </c>
      <c r="B42" s="1">
        <f t="shared" si="7"/>
        <v>1</v>
      </c>
      <c r="C42" s="1">
        <f t="shared" si="6"/>
        <v>2.5</v>
      </c>
      <c r="D42" s="1">
        <f t="shared" si="6"/>
        <v>4.5</v>
      </c>
      <c r="E42" s="1">
        <f t="shared" si="6"/>
        <v>8.5</v>
      </c>
      <c r="F42" s="1">
        <f t="shared" si="6"/>
        <v>16.5</v>
      </c>
      <c r="G42" s="1">
        <f t="shared" si="6"/>
        <v>32.5</v>
      </c>
      <c r="H42" s="1">
        <f t="shared" si="6"/>
        <v>64.5</v>
      </c>
      <c r="I42" s="1">
        <f t="shared" si="6"/>
        <v>128.5</v>
      </c>
    </row>
    <row r="43" spans="1:35" x14ac:dyDescent="0.3">
      <c r="A43" s="1">
        <v>0.6</v>
      </c>
      <c r="B43" s="1">
        <f t="shared" si="7"/>
        <v>1</v>
      </c>
      <c r="C43" s="1">
        <f t="shared" si="6"/>
        <v>2.2000000000000002</v>
      </c>
      <c r="D43" s="1">
        <f t="shared" si="6"/>
        <v>3.8</v>
      </c>
      <c r="E43" s="1">
        <f t="shared" si="6"/>
        <v>7</v>
      </c>
      <c r="F43" s="1">
        <f t="shared" si="6"/>
        <v>13.400000000000002</v>
      </c>
      <c r="G43" s="1">
        <f t="shared" si="6"/>
        <v>26.200000000000003</v>
      </c>
      <c r="H43" s="1">
        <f t="shared" si="6"/>
        <v>51.8</v>
      </c>
      <c r="I43" s="1">
        <f t="shared" si="6"/>
        <v>103</v>
      </c>
    </row>
    <row r="44" spans="1:35" x14ac:dyDescent="0.3">
      <c r="A44" s="1">
        <v>0.7</v>
      </c>
      <c r="B44" s="1">
        <f t="shared" si="7"/>
        <v>1</v>
      </c>
      <c r="C44" s="1">
        <f t="shared" si="6"/>
        <v>1.9000000000000004</v>
      </c>
      <c r="D44" s="1">
        <f t="shared" si="6"/>
        <v>3.1000000000000005</v>
      </c>
      <c r="E44" s="1">
        <f t="shared" si="6"/>
        <v>5.5</v>
      </c>
      <c r="F44" s="1">
        <f t="shared" si="6"/>
        <v>10.3</v>
      </c>
      <c r="G44" s="1">
        <f t="shared" si="6"/>
        <v>19.900000000000006</v>
      </c>
      <c r="H44" s="1">
        <f t="shared" si="6"/>
        <v>39.100000000000009</v>
      </c>
      <c r="I44" s="1">
        <f t="shared" si="6"/>
        <v>77.5</v>
      </c>
    </row>
    <row r="45" spans="1:35" x14ac:dyDescent="0.3">
      <c r="A45" s="1">
        <v>0.8</v>
      </c>
      <c r="B45" s="1">
        <f t="shared" si="7"/>
        <v>1</v>
      </c>
      <c r="C45" s="1">
        <f t="shared" si="6"/>
        <v>1.5999999999999996</v>
      </c>
      <c r="D45" s="1">
        <f t="shared" si="6"/>
        <v>2.3999999999999995</v>
      </c>
      <c r="E45" s="1">
        <f t="shared" si="6"/>
        <v>4</v>
      </c>
      <c r="F45" s="1">
        <f t="shared" si="6"/>
        <v>7.1999999999999993</v>
      </c>
      <c r="G45" s="1">
        <f t="shared" si="6"/>
        <v>13.599999999999994</v>
      </c>
      <c r="H45" s="1">
        <f t="shared" si="6"/>
        <v>26.399999999999991</v>
      </c>
      <c r="I45" s="1">
        <f t="shared" si="6"/>
        <v>52</v>
      </c>
    </row>
    <row r="46" spans="1:35" x14ac:dyDescent="0.3">
      <c r="A46" s="1">
        <v>0.9</v>
      </c>
      <c r="B46" s="1">
        <f t="shared" si="7"/>
        <v>1</v>
      </c>
      <c r="C46" s="1">
        <f t="shared" si="6"/>
        <v>1.2999999999999998</v>
      </c>
      <c r="D46" s="1">
        <f t="shared" si="6"/>
        <v>1.7000000000000002</v>
      </c>
      <c r="E46" s="1">
        <f t="shared" si="6"/>
        <v>2.5</v>
      </c>
      <c r="F46" s="1">
        <f t="shared" si="6"/>
        <v>4.0999999999999979</v>
      </c>
      <c r="G46" s="1">
        <f t="shared" si="6"/>
        <v>7.2999999999999972</v>
      </c>
      <c r="H46" s="1">
        <f t="shared" si="6"/>
        <v>13.700000000000003</v>
      </c>
      <c r="I46" s="1">
        <f t="shared" si="6"/>
        <v>26.5</v>
      </c>
    </row>
    <row r="47" spans="1:35" x14ac:dyDescent="0.3">
      <c r="A47" s="1">
        <v>1</v>
      </c>
      <c r="B47" s="1">
        <f t="shared" si="7"/>
        <v>1</v>
      </c>
      <c r="C47" s="1">
        <f t="shared" si="6"/>
        <v>1</v>
      </c>
      <c r="D47" s="1">
        <f t="shared" si="6"/>
        <v>1</v>
      </c>
      <c r="E47" s="1">
        <f t="shared" si="6"/>
        <v>1</v>
      </c>
      <c r="F47" s="1">
        <f t="shared" si="6"/>
        <v>1</v>
      </c>
      <c r="G47" s="1">
        <f t="shared" si="6"/>
        <v>1</v>
      </c>
      <c r="H47" s="1">
        <f t="shared" si="6"/>
        <v>1</v>
      </c>
      <c r="I47" s="1">
        <f t="shared" si="6"/>
        <v>1</v>
      </c>
    </row>
    <row r="51" spans="1:5" x14ac:dyDescent="0.3">
      <c r="A51" s="1" t="s">
        <v>12</v>
      </c>
      <c r="B51" s="1"/>
      <c r="C51" s="1"/>
      <c r="D51" s="1"/>
      <c r="E51" s="1"/>
    </row>
    <row r="52" spans="1:5" x14ac:dyDescent="0.3">
      <c r="A52" s="1">
        <v>512</v>
      </c>
      <c r="B52" s="1" t="s">
        <v>8</v>
      </c>
      <c r="C52" s="1" t="s">
        <v>9</v>
      </c>
      <c r="D52" s="1" t="s">
        <v>10</v>
      </c>
      <c r="E52" s="1" t="s">
        <v>11</v>
      </c>
    </row>
    <row r="53" spans="1:5" x14ac:dyDescent="0.3">
      <c r="A53" s="1" t="s">
        <v>3</v>
      </c>
      <c r="B53" s="1">
        <f>$A$52^2</f>
        <v>262144</v>
      </c>
      <c r="C53" s="1">
        <f>LOG($A$52,2)</f>
        <v>9</v>
      </c>
      <c r="D53" s="1">
        <f>$A$52</f>
        <v>512</v>
      </c>
      <c r="E53" s="1">
        <f>SQRT($A$52)</f>
        <v>22.627416997969522</v>
      </c>
    </row>
    <row r="54" spans="1:5" x14ac:dyDescent="0.3">
      <c r="A54" s="1" t="s">
        <v>4</v>
      </c>
      <c r="B54" s="1">
        <v>1</v>
      </c>
      <c r="C54" s="1">
        <f>$A$52</f>
        <v>512</v>
      </c>
      <c r="D54" s="1">
        <f>SQRT($A$52)</f>
        <v>22.627416997969522</v>
      </c>
      <c r="E54" s="1">
        <f>SQRT($A$52)*LOG($A$52,2)</f>
        <v>203.64675298172571</v>
      </c>
    </row>
    <row r="55" spans="1:5" x14ac:dyDescent="0.3">
      <c r="A55" s="1" t="s">
        <v>5</v>
      </c>
      <c r="B55" s="1">
        <f>$A$52*LOG($A$52,2)</f>
        <v>4608</v>
      </c>
      <c r="C55" s="1">
        <f>LOG($A$52,2)</f>
        <v>9</v>
      </c>
      <c r="D55" s="1">
        <f>SQRT($A$52)*LOG($A$52,2)</f>
        <v>203.64675298172571</v>
      </c>
      <c r="E55" s="1">
        <f>SQRT($A$52)</f>
        <v>22.627416997969522</v>
      </c>
    </row>
    <row r="56" spans="1:5" x14ac:dyDescent="0.3">
      <c r="A56" s="1" t="s">
        <v>6</v>
      </c>
      <c r="B56" s="1">
        <f>LOG($A$52,2)/SQRT($A$52)</f>
        <v>0.39774756441743297</v>
      </c>
      <c r="C56" s="1">
        <v>1</v>
      </c>
      <c r="D56" s="1">
        <f>LOG($A$52,2)/$A$52</f>
        <v>1.7578125E-2</v>
      </c>
      <c r="E56" s="1">
        <v>1</v>
      </c>
    </row>
    <row r="57" spans="1:5" x14ac:dyDescent="0.3">
      <c r="A57" s="1" t="s">
        <v>7</v>
      </c>
      <c r="B57" s="1">
        <f>$A$52^2</f>
        <v>262144</v>
      </c>
      <c r="C57" s="1">
        <f>$A$52*LOG($A$52,2)</f>
        <v>4608</v>
      </c>
      <c r="D57" s="1">
        <f>$A$52^1.5</f>
        <v>11585.237502960397</v>
      </c>
      <c r="E57" s="1">
        <f>$A$52*LOG($A$52,2)</f>
        <v>4608</v>
      </c>
    </row>
    <row r="58" spans="1:5" x14ac:dyDescent="0.3">
      <c r="A58" s="1" t="s">
        <v>13</v>
      </c>
      <c r="B58" s="1">
        <f>SUM(B53:B57)/5</f>
        <v>105779.47954951288</v>
      </c>
      <c r="C58" s="1">
        <f t="shared" ref="C58:E58" si="8">SUM(C53:C57)/5</f>
        <v>1027.8</v>
      </c>
      <c r="D58" s="1">
        <f t="shared" si="8"/>
        <v>2464.7058502130185</v>
      </c>
      <c r="E58" s="1">
        <f t="shared" si="8"/>
        <v>971.58031739553303</v>
      </c>
    </row>
    <row r="59" spans="1:5" x14ac:dyDescent="0.3">
      <c r="A59" s="2" t="s">
        <v>14</v>
      </c>
      <c r="B59" s="1">
        <v>4</v>
      </c>
      <c r="C59" s="1">
        <v>2</v>
      </c>
      <c r="D59" s="1">
        <v>3</v>
      </c>
      <c r="E59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Lykke Jørgensen</dc:creator>
  <cp:lastModifiedBy>Christian Lykke Jørgensen</cp:lastModifiedBy>
  <dcterms:created xsi:type="dcterms:W3CDTF">2025-03-06T09:41:35Z</dcterms:created>
  <dcterms:modified xsi:type="dcterms:W3CDTF">2025-03-06T11:27:28Z</dcterms:modified>
</cp:coreProperties>
</file>