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NIE\Desktop\sevenett\assignments\"/>
    </mc:Choice>
  </mc:AlternateContent>
  <xr:revisionPtr revIDLastSave="0" documentId="13_ncr:1_{5C06FF61-7105-4CAF-AE88-D652386B6445}" xr6:coauthVersionLast="36" xr6:coauthVersionMax="36" xr10:uidLastSave="{00000000-0000-0000-0000-000000000000}"/>
  <bookViews>
    <workbookView xWindow="0" yWindow="0" windowWidth="20490" windowHeight="7545" xr2:uid="{43649FF4-B39A-4D28-B866-B434623E5B75}"/>
  </bookViews>
  <sheets>
    <sheet name="ADVERT" sheetId="1" r:id="rId1"/>
    <sheet name="T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3" i="1"/>
  <c r="H24" i="1"/>
  <c r="H23" i="1"/>
  <c r="H24" i="2"/>
  <c r="C13" i="2"/>
  <c r="H22" i="2"/>
  <c r="I21" i="2" s="1"/>
  <c r="H21" i="2"/>
  <c r="H18" i="2"/>
  <c r="J15" i="2"/>
  <c r="I16" i="2"/>
  <c r="H16" i="2"/>
  <c r="I15" i="2"/>
  <c r="H15" i="2"/>
  <c r="H14" i="2"/>
  <c r="B16" i="2"/>
  <c r="D12" i="2"/>
  <c r="E12" i="2"/>
  <c r="F1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F2" i="2"/>
  <c r="E2" i="2"/>
  <c r="D2" i="2"/>
  <c r="C12" i="2"/>
  <c r="B13" i="2"/>
  <c r="B12" i="2"/>
  <c r="K19" i="1"/>
  <c r="J20" i="1"/>
  <c r="I20" i="1"/>
  <c r="I19" i="1"/>
  <c r="H20" i="1"/>
  <c r="H19" i="1"/>
  <c r="J17" i="1"/>
  <c r="I17" i="1"/>
  <c r="H17" i="1"/>
  <c r="C19" i="1"/>
  <c r="C15" i="1"/>
  <c r="B15" i="1"/>
  <c r="F14" i="1"/>
  <c r="E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C14" i="1"/>
  <c r="B14" i="1"/>
</calcChain>
</file>

<file path=xl/sharedStrings.xml><?xml version="1.0" encoding="utf-8"?>
<sst xmlns="http://schemas.openxmlformats.org/spreadsheetml/2006/main" count="51" uniqueCount="36">
  <si>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</si>
  <si>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</si>
  <si>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</si>
  <si>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</si>
  <si>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</si>
  <si>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</si>
  <si>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</si>
  <si>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</si>
  <si>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</si>
  <si>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</si>
  <si>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</si>
  <si>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</si>
  <si>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Advertising Spending (X) </t>
  </si>
  <si>
    <t>Month</t>
  </si>
  <si>
    <t>Sales Revenue (Y)</t>
  </si>
  <si>
    <t>XY</t>
  </si>
  <si>
    <t>X^2</t>
  </si>
  <si>
    <t>Y^2</t>
  </si>
  <si>
    <t>TOTAL</t>
  </si>
  <si>
    <t>MEAN</t>
  </si>
  <si>
    <t>r</t>
  </si>
  <si>
    <t>NUMERATOR</t>
  </si>
  <si>
    <t>DENOMINATOR</t>
  </si>
  <si>
    <t>STUDENT</t>
  </si>
  <si>
    <t>GPA (Y)</t>
  </si>
  <si>
    <t>HOURS OF TV(X)</t>
  </si>
  <si>
    <t>r=</t>
  </si>
  <si>
    <t>Y=a+ bX</t>
  </si>
  <si>
    <r>
      <t xml:space="preserve">a= </t>
    </r>
    <r>
      <rPr>
        <sz val="11"/>
        <color theme="1"/>
        <rFont val="Calibri"/>
        <family val="2"/>
      </rPr>
      <t>‾y-b ͞</t>
    </r>
    <r>
      <rPr>
        <sz val="11"/>
        <color theme="1"/>
        <rFont val="Calibri"/>
        <family val="2"/>
        <scheme val="minor"/>
      </rPr>
      <t>X</t>
    </r>
  </si>
  <si>
    <r>
      <t>b=</t>
    </r>
    <r>
      <rPr>
        <sz val="11"/>
        <color theme="1"/>
        <rFont val="Calibri"/>
        <family val="2"/>
      </rPr>
      <t>∑XY-((∑X)(∑Y))/K</t>
    </r>
  </si>
  <si>
    <t xml:space="preserve">     ∑X^2-(∑X)^2/K</t>
  </si>
  <si>
    <t>REGRESSION</t>
  </si>
  <si>
    <t>a=</t>
  </si>
  <si>
    <t>b=</t>
  </si>
  <si>
    <t>y=4.3691+(-0.09455)X</t>
  </si>
  <si>
    <t>y=70+X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</si>
</sst>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ADVERT!$B$2:$B$13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</c:numCache>
            </c:numRef>
          </c:xVal>
          <c:yVal>
            <c:numRef>
              <c:f>ADVERT!$C$2:$C$13</c:f>
              <c:numCache>
                <c:formatCode>General</c:formatCode>
                <c:ptCount val="12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F62-ADE2-88517F31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45584"/>
        <c:axId val="578192480"/>
      </c:scatterChart>
      <c:valAx>
        <c:axId val="1080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92480"/>
        <c:crosses val="autoZero"/>
        <c:crossBetween val="midCat"/>
      </c:valAx>
      <c:valAx>
        <c:axId val="578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TV!$B$2:$B$11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11</c:v>
                </c:pt>
              </c:numCache>
            </c:numRef>
          </c:xVal>
          <c:yVal>
            <c:numRef>
              <c:f>TV!$C$2:$C$11</c:f>
              <c:numCache>
                <c:formatCode>General</c:formatCode>
                <c:ptCount val="10"/>
                <c:pt idx="0">
                  <c:v>3.5</c:v>
                </c:pt>
                <c:pt idx="1">
                  <c:v>3.8</c:v>
                </c:pt>
                <c:pt idx="2">
                  <c:v>3.6</c:v>
                </c:pt>
                <c:pt idx="3">
                  <c:v>3.2</c:v>
                </c:pt>
                <c:pt idx="4">
                  <c:v>4</c:v>
                </c:pt>
                <c:pt idx="5">
                  <c:v>3.7</c:v>
                </c:pt>
                <c:pt idx="6">
                  <c:v>3.5</c:v>
                </c:pt>
                <c:pt idx="7">
                  <c:v>3.9</c:v>
                </c:pt>
                <c:pt idx="8">
                  <c:v>4.0999999999999996</c:v>
                </c:pt>
                <c:pt idx="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B-44A6-8905-ED3551EE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08368"/>
        <c:axId val="975438576"/>
      </c:scatterChart>
      <c:valAx>
        <c:axId val="9734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38576"/>
        <c:crosses val="autoZero"/>
        <c:crossBetween val="midCat"/>
      </c:valAx>
      <c:valAx>
        <c:axId val="9754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17</xdr:col>
      <xdr:colOff>490674</xdr:colOff>
      <xdr:row>11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019175"/>
          <a:ext cx="6281874" cy="1647825"/>
        </a:xfrm>
        <a:prstGeom prst="rect">
          <a:avLst/>
        </a:prstGeom>
      </xdr:spPr>
    </xdr:pic>
    <xdr:clientData/>
  </xdr:twoCellAnchor>
  <xdr:twoCellAnchor>
    <xdr:from>
      <xdr:col>11</xdr:col>
      <xdr:colOff>80962</xdr:colOff>
      <xdr:row>2</xdr:row>
      <xdr:rowOff>80962</xdr:rowOff>
    </xdr:from>
    <xdr:to>
      <xdr:col>18</xdr:col>
      <xdr:colOff>385762</xdr:colOff>
      <xdr:row>16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276225</xdr:rowOff>
    </xdr:from>
    <xdr:to>
      <xdr:col>16</xdr:col>
      <xdr:colOff>519249</xdr:colOff>
      <xdr:row>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276225"/>
          <a:ext cx="6281874" cy="1647825"/>
        </a:xfrm>
        <a:prstGeom prst="rect">
          <a:avLst/>
        </a:prstGeom>
      </xdr:spPr>
    </xdr:pic>
    <xdr:clientData/>
  </xdr:twoCellAnchor>
  <xdr:twoCellAnchor>
    <xdr:from>
      <xdr:col>9</xdr:col>
      <xdr:colOff>457200</xdr:colOff>
      <xdr:row>17</xdr:row>
      <xdr:rowOff>100012</xdr:rowOff>
    </xdr:from>
    <xdr:to>
      <xdr:col>15</xdr:col>
      <xdr:colOff>219075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468-249D-47EA-84F7-6D259CBC7863}">
  <dimension ref="A1:M27"/>
  <sheetViews>
    <sheetView tabSelected="1" workbookViewId="0">
      <selection activeCell="G27" sqref="G27"/>
    </sheetView>
  </sheetViews>
  <sheetFormatPr defaultRowHeight="15" x14ac:dyDescent="0.25"/>
  <cols>
    <col min="2" max="2" width="12" customWidth="1"/>
    <col min="3" max="3" width="11.28515625" customWidth="1"/>
    <col min="7" max="7" width="14.85546875" bestFit="1" customWidth="1"/>
    <col min="9" max="9" width="13.7109375" customWidth="1"/>
  </cols>
  <sheetData>
    <row r="1" spans="1:6" ht="50.25" customHeight="1" x14ac:dyDescent="0.25">
      <c r="A1" s="2" t="s">
        <v>13</v>
      </c>
      <c r="B1" s="3" t="s">
        <v>12</v>
      </c>
      <c r="C1" s="3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4" t="s">
        <v>0</v>
      </c>
      <c r="B2" s="4">
        <v>50</v>
      </c>
      <c r="C2" s="4">
        <v>120</v>
      </c>
      <c r="D2" s="4">
        <f>B2*C2</f>
        <v>6000</v>
      </c>
      <c r="E2" s="4">
        <f>B2^2</f>
        <v>2500</v>
      </c>
      <c r="F2" s="4">
        <f>C2^2</f>
        <v>14400</v>
      </c>
    </row>
    <row r="3" spans="1:6" x14ac:dyDescent="0.25">
      <c r="A3" s="4" t="s">
        <v>1</v>
      </c>
      <c r="B3" s="4">
        <v>60</v>
      </c>
      <c r="C3" s="4">
        <v>130</v>
      </c>
      <c r="D3" s="4">
        <f t="shared" ref="D3:D13" si="0">B3*C3</f>
        <v>7800</v>
      </c>
      <c r="E3" s="4">
        <f t="shared" ref="E3:E13" si="1">B3^2</f>
        <v>3600</v>
      </c>
      <c r="F3" s="4">
        <f t="shared" ref="F3:F13" si="2">C3^2</f>
        <v>16900</v>
      </c>
    </row>
    <row r="4" spans="1:6" x14ac:dyDescent="0.25">
      <c r="A4" s="4" t="s">
        <v>2</v>
      </c>
      <c r="B4" s="4">
        <v>70</v>
      </c>
      <c r="C4" s="4">
        <v>140</v>
      </c>
      <c r="D4" s="4">
        <f t="shared" si="0"/>
        <v>9800</v>
      </c>
      <c r="E4" s="4">
        <f t="shared" si="1"/>
        <v>4900</v>
      </c>
      <c r="F4" s="4">
        <f t="shared" si="2"/>
        <v>19600</v>
      </c>
    </row>
    <row r="5" spans="1:6" x14ac:dyDescent="0.25">
      <c r="A5" s="4" t="s">
        <v>3</v>
      </c>
      <c r="B5" s="4">
        <v>80</v>
      </c>
      <c r="C5" s="4">
        <v>150</v>
      </c>
      <c r="D5" s="4">
        <f t="shared" si="0"/>
        <v>12000</v>
      </c>
      <c r="E5" s="4">
        <f t="shared" si="1"/>
        <v>6400</v>
      </c>
      <c r="F5" s="4">
        <f t="shared" si="2"/>
        <v>22500</v>
      </c>
    </row>
    <row r="6" spans="1:6" x14ac:dyDescent="0.25">
      <c r="A6" s="4" t="s">
        <v>4</v>
      </c>
      <c r="B6" s="4">
        <v>90</v>
      </c>
      <c r="C6" s="4">
        <v>160</v>
      </c>
      <c r="D6" s="4">
        <f t="shared" si="0"/>
        <v>14400</v>
      </c>
      <c r="E6" s="4">
        <f t="shared" si="1"/>
        <v>8100</v>
      </c>
      <c r="F6" s="4">
        <f t="shared" si="2"/>
        <v>25600</v>
      </c>
    </row>
    <row r="7" spans="1:6" x14ac:dyDescent="0.25">
      <c r="A7" s="4" t="s">
        <v>5</v>
      </c>
      <c r="B7" s="4">
        <v>100</v>
      </c>
      <c r="C7" s="4">
        <v>170</v>
      </c>
      <c r="D7" s="4">
        <f t="shared" si="0"/>
        <v>17000</v>
      </c>
      <c r="E7" s="4">
        <f t="shared" si="1"/>
        <v>10000</v>
      </c>
      <c r="F7" s="4">
        <f t="shared" si="2"/>
        <v>28900</v>
      </c>
    </row>
    <row r="8" spans="1:6" x14ac:dyDescent="0.25">
      <c r="A8" s="4" t="s">
        <v>6</v>
      </c>
      <c r="B8" s="4">
        <v>110</v>
      </c>
      <c r="C8" s="4">
        <v>180</v>
      </c>
      <c r="D8" s="4">
        <f t="shared" si="0"/>
        <v>19800</v>
      </c>
      <c r="E8" s="4">
        <f t="shared" si="1"/>
        <v>12100</v>
      </c>
      <c r="F8" s="4">
        <f t="shared" si="2"/>
        <v>32400</v>
      </c>
    </row>
    <row r="9" spans="1:6" x14ac:dyDescent="0.25">
      <c r="A9" s="4" t="s">
        <v>7</v>
      </c>
      <c r="B9" s="4">
        <v>120</v>
      </c>
      <c r="C9" s="4">
        <v>190</v>
      </c>
      <c r="D9" s="4">
        <f t="shared" si="0"/>
        <v>22800</v>
      </c>
      <c r="E9" s="4">
        <f t="shared" si="1"/>
        <v>14400</v>
      </c>
      <c r="F9" s="4">
        <f t="shared" si="2"/>
        <v>36100</v>
      </c>
    </row>
    <row r="10" spans="1:6" x14ac:dyDescent="0.25">
      <c r="A10" s="4" t="s">
        <v>8</v>
      </c>
      <c r="B10" s="4">
        <v>130</v>
      </c>
      <c r="C10" s="4">
        <v>200</v>
      </c>
      <c r="D10" s="4">
        <f t="shared" si="0"/>
        <v>26000</v>
      </c>
      <c r="E10" s="4">
        <f t="shared" si="1"/>
        <v>16900</v>
      </c>
      <c r="F10" s="4">
        <f t="shared" si="2"/>
        <v>40000</v>
      </c>
    </row>
    <row r="11" spans="1:6" x14ac:dyDescent="0.25">
      <c r="A11" s="4" t="s">
        <v>9</v>
      </c>
      <c r="B11" s="4">
        <v>140</v>
      </c>
      <c r="C11" s="4">
        <v>210</v>
      </c>
      <c r="D11" s="4">
        <f t="shared" si="0"/>
        <v>29400</v>
      </c>
      <c r="E11" s="4">
        <f t="shared" si="1"/>
        <v>19600</v>
      </c>
      <c r="F11" s="4">
        <f t="shared" si="2"/>
        <v>44100</v>
      </c>
    </row>
    <row r="12" spans="1:6" x14ac:dyDescent="0.25">
      <c r="A12" s="4" t="s">
        <v>10</v>
      </c>
      <c r="B12" s="4">
        <v>150</v>
      </c>
      <c r="C12" s="4">
        <v>220</v>
      </c>
      <c r="D12" s="4">
        <f t="shared" si="0"/>
        <v>33000</v>
      </c>
      <c r="E12" s="4">
        <f t="shared" si="1"/>
        <v>22500</v>
      </c>
      <c r="F12" s="4">
        <f t="shared" si="2"/>
        <v>48400</v>
      </c>
    </row>
    <row r="13" spans="1:6" x14ac:dyDescent="0.25">
      <c r="A13" s="4" t="s">
        <v>11</v>
      </c>
      <c r="B13" s="4">
        <v>160</v>
      </c>
      <c r="C13" s="4">
        <v>230</v>
      </c>
      <c r="D13" s="4">
        <f t="shared" si="0"/>
        <v>36800</v>
      </c>
      <c r="E13" s="4">
        <f t="shared" si="1"/>
        <v>25600</v>
      </c>
      <c r="F13" s="4">
        <f t="shared" si="2"/>
        <v>52900</v>
      </c>
    </row>
    <row r="14" spans="1:6" x14ac:dyDescent="0.25">
      <c r="A14" s="2" t="s">
        <v>18</v>
      </c>
      <c r="B14" s="2">
        <f>SUM(B2:B13)</f>
        <v>1260</v>
      </c>
      <c r="C14" s="2">
        <f>SUM(C2:C13)</f>
        <v>2100</v>
      </c>
      <c r="D14" s="2">
        <f>SUM(D2:D13)</f>
        <v>234800</v>
      </c>
      <c r="E14" s="2">
        <f>SUM(E2:E13)</f>
        <v>146600</v>
      </c>
      <c r="F14" s="2">
        <f>SUM(F2:F13)</f>
        <v>381800</v>
      </c>
    </row>
    <row r="15" spans="1:6" x14ac:dyDescent="0.25">
      <c r="A15" s="2" t="s">
        <v>19</v>
      </c>
      <c r="B15" s="2">
        <f>AVERAGE(B2:B13)</f>
        <v>105</v>
      </c>
      <c r="C15" s="2">
        <f>AVERAGE(C2:C13)</f>
        <v>175</v>
      </c>
      <c r="D15" s="2"/>
      <c r="E15" s="2"/>
      <c r="F15" s="2"/>
    </row>
    <row r="17" spans="2:13" x14ac:dyDescent="0.25">
      <c r="G17" t="s">
        <v>21</v>
      </c>
      <c r="H17">
        <f>12*D14</f>
        <v>2817600</v>
      </c>
      <c r="I17">
        <f>(B14)*(C14)</f>
        <v>2646000</v>
      </c>
      <c r="J17">
        <f>H17-I17</f>
        <v>171600</v>
      </c>
    </row>
    <row r="19" spans="2:13" x14ac:dyDescent="0.25">
      <c r="B19" t="s">
        <v>20</v>
      </c>
      <c r="C19">
        <f>CORREL(B2:B13,C2:C13)</f>
        <v>1.0000000000000002</v>
      </c>
      <c r="G19" t="s">
        <v>22</v>
      </c>
      <c r="H19">
        <f>12*(E14)-(B14)^2</f>
        <v>171600</v>
      </c>
      <c r="I19">
        <f>SQRT(H19)</f>
        <v>414.24630354415956</v>
      </c>
      <c r="J19" t="s">
        <v>20</v>
      </c>
      <c r="K19">
        <f>J17/J20</f>
        <v>1.0000000000000002</v>
      </c>
    </row>
    <row r="20" spans="2:13" x14ac:dyDescent="0.25">
      <c r="H20">
        <f>12*(F14)-(C14)^2</f>
        <v>171600</v>
      </c>
      <c r="I20">
        <f>SQRT(H20)</f>
        <v>414.24630354415956</v>
      </c>
      <c r="J20">
        <f>I19*I20</f>
        <v>171599.99999999997</v>
      </c>
      <c r="M20" t="s">
        <v>27</v>
      </c>
    </row>
    <row r="21" spans="2:13" x14ac:dyDescent="0.25">
      <c r="M21" t="s">
        <v>28</v>
      </c>
    </row>
    <row r="22" spans="2:13" x14ac:dyDescent="0.25">
      <c r="M22" s="5" t="s">
        <v>29</v>
      </c>
    </row>
    <row r="23" spans="2:13" ht="15.75" x14ac:dyDescent="0.25">
      <c r="G23" t="s">
        <v>33</v>
      </c>
      <c r="H23">
        <f>D14-(B14)*(C14)/12</f>
        <v>14300</v>
      </c>
      <c r="I23" s="7">
        <f>H23/H24</f>
        <v>1</v>
      </c>
      <c r="M23" t="s">
        <v>30</v>
      </c>
    </row>
    <row r="24" spans="2:13" x14ac:dyDescent="0.25">
      <c r="H24">
        <f>E14-(B14)^2/12</f>
        <v>14300</v>
      </c>
    </row>
    <row r="25" spans="2:13" x14ac:dyDescent="0.25">
      <c r="G25" t="s">
        <v>32</v>
      </c>
      <c r="H25" s="6">
        <f>C15-I23*B15</f>
        <v>70</v>
      </c>
    </row>
    <row r="27" spans="2:13" x14ac:dyDescent="0.25">
      <c r="G27" s="6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3969-C22D-4661-B4CA-5FB3C607D069}">
  <dimension ref="A1:M25"/>
  <sheetViews>
    <sheetView topLeftCell="D4" workbookViewId="0">
      <selection activeCell="M13" sqref="M13:M16"/>
    </sheetView>
  </sheetViews>
  <sheetFormatPr defaultRowHeight="15" x14ac:dyDescent="0.25"/>
  <cols>
    <col min="7" max="7" width="21.85546875" customWidth="1"/>
    <col min="13" max="13" width="26.42578125" customWidth="1"/>
  </cols>
  <sheetData>
    <row r="1" spans="1:13" ht="30" x14ac:dyDescent="0.25">
      <c r="A1" s="2" t="s">
        <v>23</v>
      </c>
      <c r="B1" s="3" t="s">
        <v>25</v>
      </c>
      <c r="C1" s="2" t="s">
        <v>24</v>
      </c>
      <c r="D1" s="2" t="s">
        <v>15</v>
      </c>
      <c r="E1" s="2" t="s">
        <v>16</v>
      </c>
      <c r="F1" s="2" t="s">
        <v>17</v>
      </c>
    </row>
    <row r="2" spans="1:13" x14ac:dyDescent="0.25">
      <c r="A2" s="4">
        <v>1</v>
      </c>
      <c r="B2" s="4">
        <v>10</v>
      </c>
      <c r="C2" s="4">
        <v>3.5</v>
      </c>
      <c r="D2" s="4">
        <f>B2*C2</f>
        <v>35</v>
      </c>
      <c r="E2" s="4">
        <f>B2^2</f>
        <v>100</v>
      </c>
      <c r="F2" s="4">
        <f>C2^2</f>
        <v>12.25</v>
      </c>
    </row>
    <row r="3" spans="1:13" x14ac:dyDescent="0.25">
      <c r="A3" s="4">
        <v>2</v>
      </c>
      <c r="B3" s="4">
        <v>5</v>
      </c>
      <c r="C3" s="4">
        <v>3.8</v>
      </c>
      <c r="D3" s="4">
        <f t="shared" ref="D3:D11" si="0">B3*C3</f>
        <v>19</v>
      </c>
      <c r="E3" s="4">
        <f t="shared" ref="E3:E11" si="1">B3^2</f>
        <v>25</v>
      </c>
      <c r="F3" s="4">
        <f t="shared" ref="F3:F11" si="2">C3^2</f>
        <v>14.44</v>
      </c>
    </row>
    <row r="4" spans="1:13" x14ac:dyDescent="0.25">
      <c r="A4" s="4">
        <v>3</v>
      </c>
      <c r="B4" s="4">
        <v>8</v>
      </c>
      <c r="C4" s="4">
        <v>3.6</v>
      </c>
      <c r="D4" s="4">
        <f t="shared" si="0"/>
        <v>28.8</v>
      </c>
      <c r="E4" s="4">
        <f t="shared" si="1"/>
        <v>64</v>
      </c>
      <c r="F4" s="4">
        <f t="shared" si="2"/>
        <v>12.96</v>
      </c>
    </row>
    <row r="5" spans="1:13" x14ac:dyDescent="0.25">
      <c r="A5" s="4">
        <v>4</v>
      </c>
      <c r="B5" s="4">
        <v>12</v>
      </c>
      <c r="C5" s="4">
        <v>3.2</v>
      </c>
      <c r="D5" s="4">
        <f t="shared" si="0"/>
        <v>38.400000000000006</v>
      </c>
      <c r="E5" s="4">
        <f t="shared" si="1"/>
        <v>144</v>
      </c>
      <c r="F5" s="4">
        <f t="shared" si="2"/>
        <v>10.240000000000002</v>
      </c>
    </row>
    <row r="6" spans="1:13" x14ac:dyDescent="0.25">
      <c r="A6" s="4">
        <v>5</v>
      </c>
      <c r="B6" s="4">
        <v>3</v>
      </c>
      <c r="C6" s="4">
        <v>4</v>
      </c>
      <c r="D6" s="4">
        <f t="shared" si="0"/>
        <v>12</v>
      </c>
      <c r="E6" s="4">
        <f t="shared" si="1"/>
        <v>9</v>
      </c>
      <c r="F6" s="4">
        <f t="shared" si="2"/>
        <v>16</v>
      </c>
    </row>
    <row r="7" spans="1:13" x14ac:dyDescent="0.25">
      <c r="A7" s="4">
        <v>6</v>
      </c>
      <c r="B7" s="4">
        <v>7</v>
      </c>
      <c r="C7" s="4">
        <v>3.7</v>
      </c>
      <c r="D7" s="4">
        <f t="shared" si="0"/>
        <v>25.900000000000002</v>
      </c>
      <c r="E7" s="4">
        <f t="shared" si="1"/>
        <v>49</v>
      </c>
      <c r="F7" s="4">
        <f t="shared" si="2"/>
        <v>13.690000000000001</v>
      </c>
    </row>
    <row r="8" spans="1:13" x14ac:dyDescent="0.25">
      <c r="A8" s="4">
        <v>7</v>
      </c>
      <c r="B8" s="4">
        <v>9</v>
      </c>
      <c r="C8" s="4">
        <v>3.5</v>
      </c>
      <c r="D8" s="4">
        <f t="shared" si="0"/>
        <v>31.5</v>
      </c>
      <c r="E8" s="4">
        <f t="shared" si="1"/>
        <v>81</v>
      </c>
      <c r="F8" s="4">
        <f t="shared" si="2"/>
        <v>12.25</v>
      </c>
    </row>
    <row r="9" spans="1:13" x14ac:dyDescent="0.25">
      <c r="A9" s="4">
        <v>8</v>
      </c>
      <c r="B9" s="4">
        <v>6</v>
      </c>
      <c r="C9" s="4">
        <v>3.9</v>
      </c>
      <c r="D9" s="4">
        <f t="shared" si="0"/>
        <v>23.4</v>
      </c>
      <c r="E9" s="4">
        <f t="shared" si="1"/>
        <v>36</v>
      </c>
      <c r="F9" s="4">
        <f t="shared" si="2"/>
        <v>15.209999999999999</v>
      </c>
    </row>
    <row r="10" spans="1:13" x14ac:dyDescent="0.25">
      <c r="A10" s="4">
        <v>9</v>
      </c>
      <c r="B10" s="4">
        <v>4</v>
      </c>
      <c r="C10" s="4">
        <v>4.0999999999999996</v>
      </c>
      <c r="D10" s="4">
        <f t="shared" si="0"/>
        <v>16.399999999999999</v>
      </c>
      <c r="E10" s="4">
        <f t="shared" si="1"/>
        <v>16</v>
      </c>
      <c r="F10" s="4">
        <f t="shared" si="2"/>
        <v>16.809999999999999</v>
      </c>
    </row>
    <row r="11" spans="1:13" x14ac:dyDescent="0.25">
      <c r="A11" s="4">
        <v>10</v>
      </c>
      <c r="B11" s="4">
        <v>11</v>
      </c>
      <c r="C11" s="4">
        <v>3.3</v>
      </c>
      <c r="D11" s="4">
        <f t="shared" si="0"/>
        <v>36.299999999999997</v>
      </c>
      <c r="E11" s="4">
        <f t="shared" si="1"/>
        <v>121</v>
      </c>
      <c r="F11" s="4">
        <f t="shared" si="2"/>
        <v>10.889999999999999</v>
      </c>
    </row>
    <row r="12" spans="1:13" x14ac:dyDescent="0.25">
      <c r="A12" s="2" t="s">
        <v>18</v>
      </c>
      <c r="B12" s="2">
        <f>SUM(B2:B11)</f>
        <v>75</v>
      </c>
      <c r="C12" s="2">
        <f>SUM(C2:C11)</f>
        <v>36.599999999999994</v>
      </c>
      <c r="D12" s="2">
        <f>SUM(D2:D11)</f>
        <v>266.7</v>
      </c>
      <c r="E12" s="2">
        <f>SUM(E2:E11)</f>
        <v>645</v>
      </c>
      <c r="F12" s="2">
        <f>SUM(F2:F11)</f>
        <v>134.73999999999998</v>
      </c>
    </row>
    <row r="13" spans="1:13" x14ac:dyDescent="0.25">
      <c r="A13" s="2" t="s">
        <v>19</v>
      </c>
      <c r="B13" s="2">
        <f>AVERAGE(B2:B11)</f>
        <v>7.5</v>
      </c>
      <c r="C13" s="2">
        <f>AVERAGE(C2:C11)</f>
        <v>3.6599999999999993</v>
      </c>
      <c r="D13" s="2"/>
      <c r="E13" s="2"/>
      <c r="F13" s="2"/>
      <c r="M13" t="s">
        <v>27</v>
      </c>
    </row>
    <row r="14" spans="1:13" x14ac:dyDescent="0.25">
      <c r="G14" t="s">
        <v>21</v>
      </c>
      <c r="H14">
        <f>10*D12-(B12)*(C12)</f>
        <v>-77.999999999999545</v>
      </c>
      <c r="M14" t="s">
        <v>28</v>
      </c>
    </row>
    <row r="15" spans="1:13" x14ac:dyDescent="0.25">
      <c r="G15" t="s">
        <v>22</v>
      </c>
      <c r="H15">
        <f>10*(E12)-(B12)^2</f>
        <v>825</v>
      </c>
      <c r="I15">
        <f>SQRT(H15)</f>
        <v>28.722813232690143</v>
      </c>
      <c r="J15">
        <f>I15*I16</f>
        <v>80.423877051534305</v>
      </c>
      <c r="M15" s="5" t="s">
        <v>29</v>
      </c>
    </row>
    <row r="16" spans="1:13" x14ac:dyDescent="0.25">
      <c r="A16" t="s">
        <v>26</v>
      </c>
      <c r="B16">
        <f>CORREL(B2:B11,C2:C11)</f>
        <v>-0.96986122603888814</v>
      </c>
      <c r="H16">
        <f>10*(F12)-(C12)^2</f>
        <v>7.8400000000003729</v>
      </c>
      <c r="I16">
        <f>SQRT(H16)</f>
        <v>2.8000000000000664</v>
      </c>
      <c r="M16" t="s">
        <v>30</v>
      </c>
    </row>
    <row r="18" spans="7:9" x14ac:dyDescent="0.25">
      <c r="G18" t="s">
        <v>26</v>
      </c>
      <c r="H18" s="1">
        <f>H14/J15</f>
        <v>-0.96986122603885938</v>
      </c>
    </row>
    <row r="20" spans="7:9" x14ac:dyDescent="0.25">
      <c r="G20" s="1" t="s">
        <v>31</v>
      </c>
    </row>
    <row r="21" spans="7:9" x14ac:dyDescent="0.25">
      <c r="G21" t="s">
        <v>33</v>
      </c>
      <c r="H21">
        <f>D12-(B12)*(C12)/10</f>
        <v>-7.7999999999999545</v>
      </c>
      <c r="I21" s="1">
        <f>H21/H22</f>
        <v>-9.4545454545453989E-2</v>
      </c>
    </row>
    <row r="22" spans="7:9" x14ac:dyDescent="0.25">
      <c r="H22">
        <f>E12-(B12)^2/10</f>
        <v>82.5</v>
      </c>
    </row>
    <row r="24" spans="7:9" x14ac:dyDescent="0.25">
      <c r="G24" t="s">
        <v>32</v>
      </c>
      <c r="H24">
        <f>C13-I21*B13</f>
        <v>4.3690909090909038</v>
      </c>
    </row>
    <row r="25" spans="7:9" x14ac:dyDescent="0.25">
      <c r="G25" s="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MORNIE</cp:lastModifiedBy>
  <dcterms:created xsi:type="dcterms:W3CDTF">2024-02-15T05:40:56Z</dcterms:created>
  <dcterms:modified xsi:type="dcterms:W3CDTF">2024-02-29T06:13:10Z</dcterms:modified>
</cp:coreProperties>
</file>