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Projet\securbot\PCB design\01 - PowerTree\03 - DESIGN NOTES\"/>
    </mc:Choice>
  </mc:AlternateContent>
  <xr:revisionPtr revIDLastSave="0" documentId="13_ncr:1_{7B73FB3D-D6BC-435C-A1C3-DF31CB5581C9}" xr6:coauthVersionLast="36" xr6:coauthVersionMax="36" xr10:uidLastSave="{00000000-0000-0000-0000-000000000000}"/>
  <bookViews>
    <workbookView xWindow="0" yWindow="0" windowWidth="28800" windowHeight="12225" xr2:uid="{8077ECEA-EE8E-4EA9-9E10-71A8436B8219}"/>
  </bookViews>
  <sheets>
    <sheet name="Design" sheetId="1" r:id="rId1"/>
    <sheet name="Freq equation ratio fin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C231" i="1"/>
  <c r="C226" i="1"/>
  <c r="C220" i="1"/>
  <c r="C216" i="1"/>
  <c r="C215" i="1"/>
  <c r="C198" i="1"/>
  <c r="C197" i="1"/>
  <c r="C176" i="1"/>
  <c r="C186" i="1" l="1"/>
  <c r="C185" i="1"/>
  <c r="C159" i="1"/>
  <c r="C117" i="1"/>
  <c r="C39" i="1"/>
  <c r="C40" i="1" s="1"/>
  <c r="C32" i="1"/>
  <c r="C36" i="1" s="1"/>
  <c r="C95" i="1"/>
  <c r="C94" i="1"/>
  <c r="C84" i="1"/>
  <c r="C17" i="1"/>
  <c r="C13" i="1"/>
  <c r="E1" i="2"/>
  <c r="E2" i="2"/>
  <c r="E3" i="2"/>
  <c r="E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1" i="2"/>
  <c r="C127" i="1" l="1"/>
  <c r="C106" i="1"/>
  <c r="C118" i="1"/>
  <c r="C88" i="1"/>
  <c r="C107" i="1" l="1"/>
  <c r="C129" i="1" s="1"/>
  <c r="C157" i="1"/>
  <c r="C205" i="1"/>
  <c r="C137" i="1"/>
  <c r="C138" i="1" s="1"/>
  <c r="C190" i="1"/>
  <c r="C171" i="1"/>
  <c r="C146" i="1" l="1"/>
  <c r="C108" i="1"/>
  <c r="C114" i="1"/>
  <c r="C115" i="1" s="1"/>
  <c r="C128" i="1"/>
  <c r="C204" i="1"/>
  <c r="C166" i="1"/>
  <c r="C156" i="1"/>
  <c r="C158" i="1" s="1"/>
  <c r="C164" i="1" s="1"/>
  <c r="C196" i="1" s="1"/>
</calcChain>
</file>

<file path=xl/sharedStrings.xml><?xml version="1.0" encoding="utf-8"?>
<sst xmlns="http://schemas.openxmlformats.org/spreadsheetml/2006/main" count="196" uniqueCount="132">
  <si>
    <t>TPS55340 DESIGN FILE</t>
  </si>
  <si>
    <t>Duty cycle must be between 10% and 90%</t>
  </si>
  <si>
    <t>Freq =</t>
  </si>
  <si>
    <t>Rfreq =</t>
  </si>
  <si>
    <t>i came with the adjustment in the Freq equation sheet. Equation was giving ratios and not a number</t>
  </si>
  <si>
    <t>Min on time=</t>
  </si>
  <si>
    <t>Hz</t>
  </si>
  <si>
    <t>Ω</t>
  </si>
  <si>
    <t>sec</t>
  </si>
  <si>
    <t>Considerations</t>
  </si>
  <si>
    <t>Switching freq</t>
  </si>
  <si>
    <t>i based mny tuning with the figure 5 from the datasheet of the TPS55340</t>
  </si>
  <si>
    <t>Duty cycle must be higher than 77ns. If the duty cycle is less than 77ns the chip enters in pulse skiping mode and it increases output ripple</t>
  </si>
  <si>
    <t xml:space="preserve">Absolute min duty cycle = </t>
  </si>
  <si>
    <t>Vout</t>
  </si>
  <si>
    <t>A lower frequency provides a better efficiency, the frequency will be the lowest possible. It is also a main factor in component size, low frequency equals bigger components.</t>
  </si>
  <si>
    <t xml:space="preserve">Vout = </t>
  </si>
  <si>
    <t>V</t>
  </si>
  <si>
    <t xml:space="preserve">RSH = </t>
  </si>
  <si>
    <t xml:space="preserve">RSL = </t>
  </si>
  <si>
    <t>SoftStart</t>
  </si>
  <si>
    <t>A current of 6uA is biased on the SS pin</t>
  </si>
  <si>
    <t>When IC enters the shutdown mode, the SS capacitor is discharged througha 5-kΩ resistor</t>
  </si>
  <si>
    <t>Slope Compensation</t>
  </si>
  <si>
    <r>
      <t>Where Rsense is equal to 15 m</t>
    </r>
    <r>
      <rPr>
        <sz val="11"/>
        <color theme="1"/>
        <rFont val="Calibri"/>
        <family val="2"/>
      </rPr>
      <t>Ω</t>
    </r>
  </si>
  <si>
    <t>Where D is the duty cycle</t>
  </si>
  <si>
    <t>Where Vd is the shotkey forward voltage drop</t>
  </si>
  <si>
    <t>The shotkey chosen is the :</t>
  </si>
  <si>
    <t>https://www.digikey.ca/product-detail/en/nexperia-usa-inc/PMEG6045ETPX/1727-1350-1-ND/4386368</t>
  </si>
  <si>
    <t>Vd @ 1A =</t>
  </si>
  <si>
    <t>Vd @ 0,5A =</t>
  </si>
  <si>
    <t>Vd @ 1,5A =</t>
  </si>
  <si>
    <t>Vd @ 2A =</t>
  </si>
  <si>
    <t>It has been chosen for it's fast recovery time (20ns) and low foward voltage (0,53V@4,5A) bias by also meeting base specs (Forward ampere and reverse max voltage)</t>
  </si>
  <si>
    <t>A</t>
  </si>
  <si>
    <t>Power estimated with benchmark that uses max CPU freq is at 6W</t>
  </si>
  <si>
    <t>Accessories on Jetson is estimated at 7W</t>
  </si>
  <si>
    <t>This boundary current is chosen to have the IC always work in CCM. The value of the CPU consumption will not affect the mode</t>
  </si>
  <si>
    <t>H</t>
  </si>
  <si>
    <t>We can use equation 8 since boundary current was designed to be a minimum</t>
  </si>
  <si>
    <t>Inductor choice</t>
  </si>
  <si>
    <t>Kind chosen =</t>
  </si>
  <si>
    <r>
      <t>estimated efficiency (</t>
    </r>
    <r>
      <rPr>
        <sz val="11"/>
        <color theme="1"/>
        <rFont val="Calibri"/>
        <family val="2"/>
      </rPr>
      <t>ηest)</t>
    </r>
    <r>
      <rPr>
        <sz val="11"/>
        <color theme="1"/>
        <rFont val="Calibri"/>
        <family val="2"/>
        <scheme val="minor"/>
      </rPr>
      <t xml:space="preserve">= </t>
    </r>
  </si>
  <si>
    <t>Iin avg =</t>
  </si>
  <si>
    <t>Iout estimated =</t>
  </si>
  <si>
    <t>Power seen by batterie =</t>
  </si>
  <si>
    <t>W</t>
  </si>
  <si>
    <t xml:space="preserve">Vin min (battery voltage)= </t>
  </si>
  <si>
    <t>Chose this value for maximum efficiency</t>
  </si>
  <si>
    <t>Lo min (minimum inductance) &gt;=</t>
  </si>
  <si>
    <t>L for estimated boundarie current=</t>
  </si>
  <si>
    <t>The calculated boundary current meets the specs established earlier</t>
  </si>
  <si>
    <t xml:space="preserve">Boundary current max = </t>
  </si>
  <si>
    <t>minimum Boundary current =</t>
  </si>
  <si>
    <t>Chosen inductance =</t>
  </si>
  <si>
    <t>ΔIL =</t>
  </si>
  <si>
    <t xml:space="preserve">Duty Cycle for Vmin (D) = </t>
  </si>
  <si>
    <t xml:space="preserve">Duty Cycle for Vmax (D) = </t>
  </si>
  <si>
    <t>Vin max =</t>
  </si>
  <si>
    <t>Ilrms =</t>
  </si>
  <si>
    <t>Ilpeak =</t>
  </si>
  <si>
    <t>Maximum Output current</t>
  </si>
  <si>
    <t xml:space="preserve">Iout max = </t>
  </si>
  <si>
    <t>Ilim =</t>
  </si>
  <si>
    <t>Power out Max =</t>
  </si>
  <si>
    <t>Output Capacitor</t>
  </si>
  <si>
    <t>Vripple =</t>
  </si>
  <si>
    <t>Arbitrairy value</t>
  </si>
  <si>
    <t>Cout &gt;=</t>
  </si>
  <si>
    <t>F</t>
  </si>
  <si>
    <t>Once the capacitor reaches 1.8 V,the soft-start cycle is completed and the soft-start voltage no longer clamps the error amplifier output</t>
  </si>
  <si>
    <t>Charge current =</t>
  </si>
  <si>
    <t>Charge time =</t>
  </si>
  <si>
    <t>Arbitrairy</t>
  </si>
  <si>
    <t>Capacitor needed =</t>
  </si>
  <si>
    <t>(In function of rise time)</t>
  </si>
  <si>
    <t>(In fucntion of capacity)</t>
  </si>
  <si>
    <t>Capacity =</t>
  </si>
  <si>
    <t>Charge time obtained =</t>
  </si>
  <si>
    <t>https://www.digikey.ca/product-detail/en/bourns-inc/SRR1280-121K/SRR1280-121KCT-ND/2127430</t>
  </si>
  <si>
    <t>Chose after the chosen inductor since 5,2 A and higher would require a big inductor fort the same value</t>
  </si>
  <si>
    <t>ESR ripple ignored since we will use ceramic capacitor</t>
  </si>
  <si>
    <t>It is generally recommended to limit the bandwidth of the loop to the lower of either 1/5 of the switching frequency ƒSW or 1/3 the RHPZ frequency,ƒRHPZ shown in Equation28</t>
  </si>
  <si>
    <t>FBW from fRHPZ &lt;</t>
  </si>
  <si>
    <t>fBW from fsw&lt;</t>
  </si>
  <si>
    <t>Chosen</t>
  </si>
  <si>
    <t>Chosen because it is more strict</t>
  </si>
  <si>
    <t>Vtran max =</t>
  </si>
  <si>
    <t>Itran max =</t>
  </si>
  <si>
    <t>Chosen because i estimate the current of a plugged accesory to this current</t>
  </si>
  <si>
    <t>Chosen because i dont want to surpass the absolute max of the jetson of 19,6V</t>
  </si>
  <si>
    <t>RMS current from capacitors</t>
  </si>
  <si>
    <t>Input Capacitors</t>
  </si>
  <si>
    <t>Chosen as minimum value because it is the higher value between the two</t>
  </si>
  <si>
    <t>RMS current capacitor of the input capacitors</t>
  </si>
  <si>
    <t>fRHPZ @ worst case current =</t>
  </si>
  <si>
    <t>ICOrms @ worst case current =</t>
  </si>
  <si>
    <t>ICIrms =</t>
  </si>
  <si>
    <t>Capacitor value @ 16,8V =</t>
  </si>
  <si>
    <t>Capacitor value @ 14,8V =</t>
  </si>
  <si>
    <t>Capacitor value =</t>
  </si>
  <si>
    <t>https://www.digikey.ca/product-detail/en/murata-electronics-north-america/GRT31CR61H106ME01L/490-12457-1-ND/5417158</t>
  </si>
  <si>
    <t>PMEG6045ETPX</t>
  </si>
  <si>
    <t>Chosen for low derating @ desired input voltage</t>
  </si>
  <si>
    <t>RCIN @ fsw =</t>
  </si>
  <si>
    <t>https://ds.murata.co.jp/simsurfing/mlcc.html?lcid=en-us</t>
  </si>
  <si>
    <t>Chosen capacitor 1</t>
  </si>
  <si>
    <t>Chosen capacitor 2</t>
  </si>
  <si>
    <t>https://www.digikey.ca/product-detail/en/panasonic-electronic-components/EEE-FK1V330P/PCE3840CT-ND/766216</t>
  </si>
  <si>
    <t>Chosen for low ESR and ripple capacity</t>
  </si>
  <si>
    <t>Impedance @ 100kHz =</t>
  </si>
  <si>
    <t>Total capacitance @ 14,8V =</t>
  </si>
  <si>
    <t>i chose this capacitance to be sure that ripple with not affect the battery</t>
  </si>
  <si>
    <t>Control loop</t>
  </si>
  <si>
    <t>These will also be the output capacitance for BOM reduction</t>
  </si>
  <si>
    <t>Capacitor value @ 19V =</t>
  </si>
  <si>
    <t>Total capacitance @19V</t>
  </si>
  <si>
    <t>Minimum output capacitance with 20% security factor</t>
  </si>
  <si>
    <t>To obtain minimum output capacitance, at least one electrolytic capacitor is needed and 6x10uF</t>
  </si>
  <si>
    <t>Total ESR @ 200 KHz</t>
  </si>
  <si>
    <t>Total ESR @ 200 kHz</t>
  </si>
  <si>
    <t>Fout @worst current =</t>
  </si>
  <si>
    <t>Fout @estimated current =</t>
  </si>
  <si>
    <t>fRHPZ @ worst estimated current =</t>
  </si>
  <si>
    <t>C4 value =</t>
  </si>
  <si>
    <t>R3 value =</t>
  </si>
  <si>
    <t>fp =</t>
  </si>
  <si>
    <t>fz =</t>
  </si>
  <si>
    <t>C5 =</t>
  </si>
  <si>
    <t xml:space="preserve">fp2 = </t>
  </si>
  <si>
    <t>C chosen</t>
  </si>
  <si>
    <t>fzesr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</si>
</sst>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E+0"/>
    <numFmt numFmtId="166" formatCode="##0.0000E+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48" fontId="0" fillId="0" borderId="0" xfId="0" applyNumberFormat="1"/>
    <xf numFmtId="11" fontId="0" fillId="0" borderId="0" xfId="0" applyNumberFormat="1"/>
    <xf numFmtId="0" fontId="4" fillId="0" borderId="0" xfId="0" applyFont="1"/>
    <xf numFmtId="9" fontId="0" fillId="0" borderId="0" xfId="1" applyFont="1"/>
    <xf numFmtId="0" fontId="2" fillId="2" borderId="1" xfId="0" applyFont="1" applyFill="1" applyBorder="1"/>
    <xf numFmtId="0" fontId="0" fillId="0" borderId="0" xfId="0" applyFont="1"/>
    <xf numFmtId="10" fontId="0" fillId="0" borderId="0" xfId="0" applyNumberFormat="1"/>
    <xf numFmtId="0" fontId="5" fillId="0" borderId="0" xfId="2"/>
    <xf numFmtId="164" fontId="0" fillId="0" borderId="0" xfId="0" applyNumberFormat="1"/>
    <xf numFmtId="164" fontId="0" fillId="0" borderId="0" xfId="1" applyNumberFormat="1" applyFont="1"/>
    <xf numFmtId="164" fontId="5" fillId="0" borderId="0" xfId="2" applyNumberFormat="1"/>
    <xf numFmtId="164" fontId="6" fillId="0" borderId="0" xfId="2" applyNumberFormat="1" applyFont="1"/>
    <xf numFmtId="164" fontId="6" fillId="0" borderId="0" xfId="0" applyNumberFormat="1" applyFont="1"/>
    <xf numFmtId="0" fontId="2" fillId="3" borderId="1" xfId="0" applyFont="1" applyFill="1" applyBorder="1"/>
    <xf numFmtId="0" fontId="2" fillId="0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0" fillId="0" borderId="0" xfId="0" applyNumberFormat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7</xdr:row>
      <xdr:rowOff>0</xdr:rowOff>
    </xdr:from>
    <xdr:to>
      <xdr:col>2</xdr:col>
      <xdr:colOff>209261</xdr:colOff>
      <xdr:row>8</xdr:row>
      <xdr:rowOff>95214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CDA56AD-2354-41D8-A49E-DBE886CA5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743075"/>
          <a:ext cx="2314286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19</xdr:row>
      <xdr:rowOff>9525</xdr:rowOff>
    </xdr:from>
    <xdr:to>
      <xdr:col>1</xdr:col>
      <xdr:colOff>1600200</xdr:colOff>
      <xdr:row>21</xdr:row>
      <xdr:rowOff>3152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F6B7114-8606-4DCE-A16D-F23F000D7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4476750"/>
          <a:ext cx="1609725" cy="374627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42</xdr:row>
      <xdr:rowOff>28576</xdr:rowOff>
    </xdr:from>
    <xdr:to>
      <xdr:col>1</xdr:col>
      <xdr:colOff>1102486</xdr:colOff>
      <xdr:row>44</xdr:row>
      <xdr:rowOff>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4A56990-23F0-4883-92DF-A26EE8E0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6" y="7391401"/>
          <a:ext cx="1092960" cy="35242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47</xdr:row>
      <xdr:rowOff>9525</xdr:rowOff>
    </xdr:from>
    <xdr:to>
      <xdr:col>1</xdr:col>
      <xdr:colOff>1543050</xdr:colOff>
      <xdr:row>49</xdr:row>
      <xdr:rowOff>5101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FB3B636-EDE7-4254-8120-D573C7F02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" y="8324850"/>
          <a:ext cx="1533525" cy="37657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53</xdr:row>
      <xdr:rowOff>0</xdr:rowOff>
    </xdr:from>
    <xdr:to>
      <xdr:col>5</xdr:col>
      <xdr:colOff>746007</xdr:colOff>
      <xdr:row>64</xdr:row>
      <xdr:rowOff>171450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6714073-F4AC-4C1B-BCBA-4C725D072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525" y="9458325"/>
          <a:ext cx="5165607" cy="22669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89</xdr:row>
      <xdr:rowOff>0</xdr:rowOff>
    </xdr:from>
    <xdr:to>
      <xdr:col>1</xdr:col>
      <xdr:colOff>961566</xdr:colOff>
      <xdr:row>90</xdr:row>
      <xdr:rowOff>133350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88EC9BB6-DEAB-408B-BAE2-573ECF9C5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1525" y="15382875"/>
          <a:ext cx="952041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38101</xdr:rowOff>
    </xdr:from>
    <xdr:to>
      <xdr:col>2</xdr:col>
      <xdr:colOff>19050</xdr:colOff>
      <xdr:row>69</xdr:row>
      <xdr:rowOff>8387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D2A55FC-056C-401F-99E8-20E8F9A3A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13325476"/>
          <a:ext cx="2162175" cy="5417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97</xdr:row>
      <xdr:rowOff>1</xdr:rowOff>
    </xdr:from>
    <xdr:to>
      <xdr:col>7</xdr:col>
      <xdr:colOff>123826</xdr:colOff>
      <xdr:row>100</xdr:row>
      <xdr:rowOff>4113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7AFAB6E4-8E28-43F0-AE5C-D3B527ED9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1" y="16906876"/>
          <a:ext cx="6076950" cy="5756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1295400</xdr:colOff>
      <xdr:row>104</xdr:row>
      <xdr:rowOff>187325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176FD24-55EE-4B50-B36C-43180309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18049875"/>
          <a:ext cx="1295400" cy="377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3</xdr:col>
      <xdr:colOff>676275</xdr:colOff>
      <xdr:row>111</xdr:row>
      <xdr:rowOff>5482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02EE458-2DF9-4752-B6E4-F2006224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19192875"/>
          <a:ext cx="3581400" cy="38648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120</xdr:row>
      <xdr:rowOff>1</xdr:rowOff>
    </xdr:from>
    <xdr:to>
      <xdr:col>1</xdr:col>
      <xdr:colOff>1333501</xdr:colOff>
      <xdr:row>125</xdr:row>
      <xdr:rowOff>5197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82814620-FE45-4E03-93C2-2E8F2A4DB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1" y="21288376"/>
          <a:ext cx="1333500" cy="9576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5</xdr:col>
      <xdr:colOff>304800</xdr:colOff>
      <xdr:row>134</xdr:row>
      <xdr:rowOff>183373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E2707A95-C7CC-4693-BEB4-DA756B42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23783925"/>
          <a:ext cx="4733925" cy="56437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142</xdr:row>
      <xdr:rowOff>104775</xdr:rowOff>
    </xdr:from>
    <xdr:to>
      <xdr:col>1</xdr:col>
      <xdr:colOff>1467634</xdr:colOff>
      <xdr:row>144</xdr:row>
      <xdr:rowOff>114300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BC0C849F-4B1C-4E5D-9ACA-540CD7D9E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0576" y="25812750"/>
          <a:ext cx="1439058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149</xdr:row>
      <xdr:rowOff>95250</xdr:rowOff>
    </xdr:from>
    <xdr:to>
      <xdr:col>1</xdr:col>
      <xdr:colOff>1785938</xdr:colOff>
      <xdr:row>151</xdr:row>
      <xdr:rowOff>104775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60518560-0549-426A-9771-8CDCB166E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0575" y="26565225"/>
          <a:ext cx="1757363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1047750</xdr:colOff>
      <xdr:row>154</xdr:row>
      <xdr:rowOff>173005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94CDF753-CFA6-49E8-983A-E9B287F0A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0" y="29708475"/>
          <a:ext cx="1047750" cy="36350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168</xdr:row>
      <xdr:rowOff>14060</xdr:rowOff>
    </xdr:from>
    <xdr:to>
      <xdr:col>1</xdr:col>
      <xdr:colOff>752476</xdr:colOff>
      <xdr:row>169</xdr:row>
      <xdr:rowOff>180929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9EC6F3AF-19A5-480E-B062-1A72D2274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0576" y="32408585"/>
          <a:ext cx="723900" cy="35736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187</xdr:row>
      <xdr:rowOff>9526</xdr:rowOff>
    </xdr:from>
    <xdr:to>
      <xdr:col>1</xdr:col>
      <xdr:colOff>1581150</xdr:colOff>
      <xdr:row>188</xdr:row>
      <xdr:rowOff>174418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27707666-3998-4B98-B590-D61B6EFC4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71525" y="35261551"/>
          <a:ext cx="1571625" cy="35539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200</xdr:row>
      <xdr:rowOff>47625</xdr:rowOff>
    </xdr:from>
    <xdr:to>
      <xdr:col>1</xdr:col>
      <xdr:colOff>1781175</xdr:colOff>
      <xdr:row>202</xdr:row>
      <xdr:rowOff>155390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E627C7-404E-4739-B831-8F344C4E7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38557200"/>
          <a:ext cx="1762125" cy="48876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209</xdr:row>
      <xdr:rowOff>0</xdr:rowOff>
    </xdr:from>
    <xdr:to>
      <xdr:col>1</xdr:col>
      <xdr:colOff>1410891</xdr:colOff>
      <xdr:row>213</xdr:row>
      <xdr:rowOff>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9F0A96F4-F8C1-452F-A703-0E3299EAF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62001" y="40414575"/>
          <a:ext cx="141089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981075</xdr:colOff>
      <xdr:row>218</xdr:row>
      <xdr:rowOff>156049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F20F2F9-D12D-404D-9113-676CD8630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62000" y="41938575"/>
          <a:ext cx="981075" cy="34654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222</xdr:row>
      <xdr:rowOff>0</xdr:rowOff>
    </xdr:from>
    <xdr:to>
      <xdr:col>1</xdr:col>
      <xdr:colOff>1047751</xdr:colOff>
      <xdr:row>224</xdr:row>
      <xdr:rowOff>11235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C0817229-66FA-4FFC-B187-C979ACFAD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001" y="42700575"/>
          <a:ext cx="1047750" cy="3922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1438275</xdr:colOff>
      <xdr:row>228</xdr:row>
      <xdr:rowOff>174357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B64735B5-9718-4441-B915-56E939609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" y="43843575"/>
          <a:ext cx="1438275" cy="364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232</xdr:row>
      <xdr:rowOff>1</xdr:rowOff>
    </xdr:from>
    <xdr:to>
      <xdr:col>1</xdr:col>
      <xdr:colOff>1666875</xdr:colOff>
      <xdr:row>234</xdr:row>
      <xdr:rowOff>167457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6C14FA42-A704-4545-B0B8-7866D6578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62000" y="44796076"/>
          <a:ext cx="1666875" cy="548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murata-electronics-north-america/GRT31CR61H106ME01L/490-12457-1-ND/5417158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digikey.ca/product-detail/en/bourns-inc/SRR1280-121K/SRR1280-121KCT-ND/2127430" TargetMode="External"/><Relationship Id="rId1" Type="http://schemas.openxmlformats.org/officeDocument/2006/relationships/hyperlink" Target="https://www.digikey.ca/product-detail/en/nexperia-usa-inc/PMEG6045ETPX/1727-1350-1-ND/438636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product-detail/en/panasonic-electronic-components/EEE-FK1V330P/PCE3840CT-ND/766216" TargetMode="External"/><Relationship Id="rId4" Type="http://schemas.openxmlformats.org/officeDocument/2006/relationships/hyperlink" Target="https://ds.murata.co.jp/simsurfing/mlcc.html?lcid=en-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00AC-79A8-4765-B18D-F7CE024EBD1C}">
  <dimension ref="A1:T231"/>
  <sheetViews>
    <sheetView tabSelected="1" topLeftCell="A4" workbookViewId="0">
      <selection activeCell="C26" sqref="C26"/>
    </sheetView>
  </sheetViews>
  <sheetFormatPr baseColWidth="10" defaultRowHeight="15" x14ac:dyDescent="0.25"/>
  <cols>
    <col min="2" max="2" width="32.140625" customWidth="1"/>
    <col min="3" max="3" width="11.42578125" style="9"/>
  </cols>
  <sheetData>
    <row r="1" spans="1:20" ht="47.25" thickBot="1" x14ac:dyDescent="0.7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</row>
    <row r="2" spans="1:20" ht="15.75" thickBot="1" x14ac:dyDescent="0.3"/>
    <row r="3" spans="1:20" ht="15.75" thickBot="1" x14ac:dyDescent="0.3">
      <c r="B3" s="5" t="s">
        <v>9</v>
      </c>
    </row>
    <row r="4" spans="1:20" x14ac:dyDescent="0.25">
      <c r="B4" t="s">
        <v>1</v>
      </c>
    </row>
    <row r="5" spans="1:20" ht="15.75" thickBot="1" x14ac:dyDescent="0.3">
      <c r="B5" t="s">
        <v>12</v>
      </c>
    </row>
    <row r="6" spans="1:20" ht="15.75" thickBot="1" x14ac:dyDescent="0.3">
      <c r="B6" s="5" t="s">
        <v>10</v>
      </c>
    </row>
    <row r="10" spans="1:20" x14ac:dyDescent="0.25">
      <c r="B10" t="s">
        <v>15</v>
      </c>
    </row>
    <row r="12" spans="1:20" x14ac:dyDescent="0.25">
      <c r="B12" t="s">
        <v>2</v>
      </c>
      <c r="C12" s="9">
        <v>300000</v>
      </c>
      <c r="D12" t="s">
        <v>6</v>
      </c>
    </row>
    <row r="13" spans="1:20" x14ac:dyDescent="0.25">
      <c r="B13" t="s">
        <v>3</v>
      </c>
      <c r="C13" s="9">
        <f>57500*(C12^-1.03)*900000</f>
        <v>118161.35478768747</v>
      </c>
      <c r="D13" s="3" t="s">
        <v>7</v>
      </c>
      <c r="E13" t="s">
        <v>4</v>
      </c>
    </row>
    <row r="15" spans="1:20" x14ac:dyDescent="0.25">
      <c r="B15" t="s">
        <v>5</v>
      </c>
      <c r="C15" s="9">
        <v>7.7000000000000001E-8</v>
      </c>
      <c r="D15" t="s">
        <v>8</v>
      </c>
    </row>
    <row r="17" spans="2:5" x14ac:dyDescent="0.25">
      <c r="B17" t="s">
        <v>13</v>
      </c>
      <c r="C17" s="10">
        <f>C15/(1/C12)</f>
        <v>2.3099999999999999E-2</v>
      </c>
      <c r="E17" s="7"/>
    </row>
    <row r="18" spans="2:5" ht="15.75" thickBot="1" x14ac:dyDescent="0.3"/>
    <row r="19" spans="2:5" ht="15.75" thickBot="1" x14ac:dyDescent="0.3">
      <c r="B19" s="5" t="s">
        <v>14</v>
      </c>
    </row>
    <row r="22" spans="2:5" x14ac:dyDescent="0.25">
      <c r="B22" t="s">
        <v>58</v>
      </c>
      <c r="C22" s="9">
        <v>16.5</v>
      </c>
      <c r="D22" t="s">
        <v>17</v>
      </c>
    </row>
    <row r="23" spans="2:5" x14ac:dyDescent="0.25">
      <c r="B23" t="s">
        <v>47</v>
      </c>
      <c r="C23" s="9">
        <v>14.8</v>
      </c>
      <c r="D23" t="s">
        <v>17</v>
      </c>
    </row>
    <row r="24" spans="2:5" x14ac:dyDescent="0.25">
      <c r="B24" t="s">
        <v>16</v>
      </c>
      <c r="C24" s="9">
        <v>19</v>
      </c>
      <c r="D24" t="s">
        <v>17</v>
      </c>
    </row>
    <row r="25" spans="2:5" x14ac:dyDescent="0.25">
      <c r="B25" t="s">
        <v>19</v>
      </c>
      <c r="C25" s="9">
        <v>1500</v>
      </c>
      <c r="D25" s="3" t="s">
        <v>7</v>
      </c>
    </row>
    <row r="26" spans="2:5" ht="15.75" thickBot="1" x14ac:dyDescent="0.3">
      <c r="B26" t="s">
        <v>18</v>
      </c>
      <c r="C26" s="19">
        <f>((C24/1.229)-1)*C25</f>
        <v>21689.585028478436</v>
      </c>
      <c r="D26" s="3" t="s">
        <v>7</v>
      </c>
    </row>
    <row r="27" spans="2:5" ht="15.75" thickBot="1" x14ac:dyDescent="0.3">
      <c r="B27" s="5" t="s">
        <v>20</v>
      </c>
    </row>
    <row r="28" spans="2:5" x14ac:dyDescent="0.25">
      <c r="B28" t="s">
        <v>21</v>
      </c>
    </row>
    <row r="29" spans="2:5" x14ac:dyDescent="0.25">
      <c r="B29" s="6" t="s">
        <v>70</v>
      </c>
    </row>
    <row r="30" spans="2:5" x14ac:dyDescent="0.25">
      <c r="B30" t="s">
        <v>22</v>
      </c>
    </row>
    <row r="32" spans="2:5" x14ac:dyDescent="0.25">
      <c r="B32" t="s">
        <v>71</v>
      </c>
      <c r="C32" s="9">
        <f>0.000006</f>
        <v>6.0000000000000002E-6</v>
      </c>
      <c r="D32" t="s">
        <v>34</v>
      </c>
    </row>
    <row r="34" spans="2:5" x14ac:dyDescent="0.25">
      <c r="B34" t="s">
        <v>75</v>
      </c>
    </row>
    <row r="35" spans="2:5" x14ac:dyDescent="0.25">
      <c r="B35" t="s">
        <v>72</v>
      </c>
      <c r="C35" s="9">
        <v>0.03</v>
      </c>
      <c r="D35" t="s">
        <v>8</v>
      </c>
      <c r="E35" t="s">
        <v>73</v>
      </c>
    </row>
    <row r="36" spans="2:5" x14ac:dyDescent="0.25">
      <c r="B36" t="s">
        <v>74</v>
      </c>
      <c r="C36" s="9">
        <f>C32*C35/1.8</f>
        <v>9.9999999999999995E-8</v>
      </c>
      <c r="D36" t="s">
        <v>69</v>
      </c>
    </row>
    <row r="38" spans="2:5" x14ac:dyDescent="0.25">
      <c r="B38" t="s">
        <v>76</v>
      </c>
    </row>
    <row r="39" spans="2:5" x14ac:dyDescent="0.25">
      <c r="B39" t="s">
        <v>77</v>
      </c>
      <c r="C39" s="9">
        <f>0.000000047</f>
        <v>4.6999999999999997E-8</v>
      </c>
      <c r="D39" t="s">
        <v>69</v>
      </c>
      <c r="E39" t="s">
        <v>73</v>
      </c>
    </row>
    <row r="40" spans="2:5" x14ac:dyDescent="0.25">
      <c r="B40" t="s">
        <v>78</v>
      </c>
      <c r="C40" s="9">
        <f>C39*1.8/C32</f>
        <v>1.41E-2</v>
      </c>
      <c r="D40" t="s">
        <v>8</v>
      </c>
    </row>
    <row r="41" spans="2:5" ht="15.75" thickBot="1" x14ac:dyDescent="0.3"/>
    <row r="42" spans="2:5" ht="15.75" thickBot="1" x14ac:dyDescent="0.3">
      <c r="B42" s="5" t="s">
        <v>23</v>
      </c>
    </row>
    <row r="46" spans="2:5" x14ac:dyDescent="0.25">
      <c r="B46" t="s">
        <v>24</v>
      </c>
    </row>
    <row r="52" spans="2:2" x14ac:dyDescent="0.25">
      <c r="B52" t="s">
        <v>25</v>
      </c>
    </row>
    <row r="65" spans="2:5" ht="15.75" thickBot="1" x14ac:dyDescent="0.3"/>
    <row r="66" spans="2:5" ht="15.75" thickBot="1" x14ac:dyDescent="0.3">
      <c r="B66" s="5" t="s">
        <v>40</v>
      </c>
    </row>
    <row r="71" spans="2:5" x14ac:dyDescent="0.25">
      <c r="B71" t="s">
        <v>26</v>
      </c>
    </row>
    <row r="73" spans="2:5" x14ac:dyDescent="0.25">
      <c r="B73" t="s">
        <v>27</v>
      </c>
      <c r="C73" s="9" t="s">
        <v>102</v>
      </c>
      <c r="D73" s="8" t="s">
        <v>28</v>
      </c>
    </row>
    <row r="74" spans="2:5" x14ac:dyDescent="0.25">
      <c r="B74" t="s">
        <v>33</v>
      </c>
    </row>
    <row r="76" spans="2:5" x14ac:dyDescent="0.25">
      <c r="B76" t="s">
        <v>32</v>
      </c>
      <c r="C76" s="9">
        <v>0.39</v>
      </c>
      <c r="D76" t="s">
        <v>17</v>
      </c>
    </row>
    <row r="77" spans="2:5" x14ac:dyDescent="0.25">
      <c r="B77" t="s">
        <v>31</v>
      </c>
      <c r="C77" s="9">
        <v>0.37</v>
      </c>
      <c r="D77" t="s">
        <v>17</v>
      </c>
    </row>
    <row r="78" spans="2:5" x14ac:dyDescent="0.25">
      <c r="B78" t="s">
        <v>29</v>
      </c>
      <c r="C78" s="9">
        <v>0.35</v>
      </c>
      <c r="D78" t="s">
        <v>17</v>
      </c>
    </row>
    <row r="79" spans="2:5" x14ac:dyDescent="0.25">
      <c r="B79" t="s">
        <v>30</v>
      </c>
      <c r="C79" s="9">
        <v>0.33</v>
      </c>
      <c r="D79" t="s">
        <v>17</v>
      </c>
      <c r="E79" t="s">
        <v>85</v>
      </c>
    </row>
    <row r="82" spans="2:4" x14ac:dyDescent="0.25">
      <c r="B82" t="s">
        <v>35</v>
      </c>
    </row>
    <row r="83" spans="2:4" x14ac:dyDescent="0.25">
      <c r="B83" t="s">
        <v>36</v>
      </c>
    </row>
    <row r="84" spans="2:4" x14ac:dyDescent="0.25">
      <c r="B84" t="s">
        <v>52</v>
      </c>
      <c r="C84" s="9">
        <f>7/C24</f>
        <v>0.36842105263157893</v>
      </c>
      <c r="D84" t="s">
        <v>34</v>
      </c>
    </row>
    <row r="86" spans="2:4" x14ac:dyDescent="0.25">
      <c r="B86" t="s">
        <v>37</v>
      </c>
    </row>
    <row r="88" spans="2:4" x14ac:dyDescent="0.25">
      <c r="B88" t="s">
        <v>50</v>
      </c>
      <c r="C88" s="9">
        <f>1/((C84*(2*(C24+C79)^2)*C12)/((C24+C79-C23)*C23^2))</f>
        <v>1.2013297586508155E-5</v>
      </c>
      <c r="D88" t="s">
        <v>38</v>
      </c>
    </row>
    <row r="93" spans="2:4" x14ac:dyDescent="0.25">
      <c r="B93" t="s">
        <v>39</v>
      </c>
    </row>
    <row r="94" spans="2:4" x14ac:dyDescent="0.25">
      <c r="B94" t="s">
        <v>56</v>
      </c>
      <c r="C94" s="4">
        <f>(C24+C79-C23)/(C24+C79)</f>
        <v>0.23435075012933254</v>
      </c>
    </row>
    <row r="95" spans="2:4" x14ac:dyDescent="0.25">
      <c r="B95" t="s">
        <v>57</v>
      </c>
      <c r="C95" s="4">
        <f>(C24+C79-C22)/(C24+C79)</f>
        <v>0.14640455250905321</v>
      </c>
    </row>
    <row r="96" spans="2:4" x14ac:dyDescent="0.25">
      <c r="B96" t="s">
        <v>42</v>
      </c>
      <c r="C96" s="4">
        <v>0.9</v>
      </c>
    </row>
    <row r="101" spans="2:4" x14ac:dyDescent="0.25">
      <c r="B101" t="s">
        <v>48</v>
      </c>
    </row>
    <row r="102" spans="2:4" x14ac:dyDescent="0.25">
      <c r="B102" t="s">
        <v>41</v>
      </c>
      <c r="C102" s="9">
        <v>0.2</v>
      </c>
    </row>
    <row r="106" spans="2:4" x14ac:dyDescent="0.25">
      <c r="B106" t="s">
        <v>44</v>
      </c>
      <c r="C106" s="9">
        <f>C84</f>
        <v>0.36842105263157893</v>
      </c>
      <c r="D106" t="s">
        <v>34</v>
      </c>
    </row>
    <row r="107" spans="2:4" x14ac:dyDescent="0.25">
      <c r="B107" t="s">
        <v>43</v>
      </c>
      <c r="C107" s="9">
        <f>(C24*C106)/(C96*C23)</f>
        <v>0.52552552552552556</v>
      </c>
      <c r="D107" t="s">
        <v>34</v>
      </c>
    </row>
    <row r="108" spans="2:4" x14ac:dyDescent="0.25">
      <c r="B108" t="s">
        <v>45</v>
      </c>
      <c r="C108" s="9">
        <f>C23*C107</f>
        <v>7.7777777777777786</v>
      </c>
      <c r="D108" t="s">
        <v>46</v>
      </c>
    </row>
    <row r="109" spans="2:4" x14ac:dyDescent="0.25">
      <c r="B109" s="1"/>
    </row>
    <row r="114" spans="2:5" x14ac:dyDescent="0.25">
      <c r="B114" t="s">
        <v>49</v>
      </c>
      <c r="C114" s="9">
        <f>(C94/C12)*(C23/(C107*C102))</f>
        <v>1.0999754637499071E-4</v>
      </c>
      <c r="D114" t="s">
        <v>38</v>
      </c>
      <c r="E114" s="2"/>
    </row>
    <row r="115" spans="2:5" x14ac:dyDescent="0.25">
      <c r="B115" t="s">
        <v>53</v>
      </c>
      <c r="C115" s="9">
        <f>((C24+C79-C23)*C23^2)/((2*(C24+C79)^2)*C12*C114)</f>
        <v>4.0236822440650702E-2</v>
      </c>
      <c r="D115" t="s">
        <v>34</v>
      </c>
    </row>
    <row r="117" spans="2:5" x14ac:dyDescent="0.25">
      <c r="B117" t="s">
        <v>54</v>
      </c>
      <c r="C117" s="9">
        <f>0.00012</f>
        <v>1.2E-4</v>
      </c>
      <c r="D117" t="s">
        <v>38</v>
      </c>
      <c r="E117" s="8" t="s">
        <v>79</v>
      </c>
    </row>
    <row r="118" spans="2:5" x14ac:dyDescent="0.25">
      <c r="C118" s="9">
        <f>((C24+C79-C23)*C23^2)/((2*(C24+C79)^2)*C12*C117)</f>
        <v>3.6882931186647851E-2</v>
      </c>
      <c r="D118" t="s">
        <v>34</v>
      </c>
    </row>
    <row r="119" spans="2:5" x14ac:dyDescent="0.25">
      <c r="B119" t="s">
        <v>51</v>
      </c>
    </row>
    <row r="127" spans="2:5" x14ac:dyDescent="0.25">
      <c r="B127" s="3" t="s">
        <v>55</v>
      </c>
      <c r="C127" s="9">
        <f>(C23/C117)*(C94/C12)</f>
        <v>9.6344197275392271E-2</v>
      </c>
      <c r="D127" t="s">
        <v>34</v>
      </c>
    </row>
    <row r="128" spans="2:5" x14ac:dyDescent="0.25">
      <c r="B128" t="s">
        <v>59</v>
      </c>
      <c r="C128" s="9">
        <f>((C107^2)+(C127/12)^2)^(1/2)</f>
        <v>0.52558685079756406</v>
      </c>
      <c r="D128" t="s">
        <v>34</v>
      </c>
    </row>
    <row r="129" spans="2:5" x14ac:dyDescent="0.25">
      <c r="B129" t="s">
        <v>60</v>
      </c>
      <c r="C129" s="9">
        <f>C107+(C127/2)</f>
        <v>0.57369762416322168</v>
      </c>
      <c r="D129" t="s">
        <v>34</v>
      </c>
    </row>
    <row r="130" spans="2:5" ht="15.75" thickBot="1" x14ac:dyDescent="0.3"/>
    <row r="131" spans="2:5" ht="15.75" thickBot="1" x14ac:dyDescent="0.3">
      <c r="B131" s="5" t="s">
        <v>61</v>
      </c>
    </row>
    <row r="136" spans="2:5" x14ac:dyDescent="0.25">
      <c r="B136" t="s">
        <v>63</v>
      </c>
      <c r="C136" s="9">
        <v>1.95</v>
      </c>
      <c r="D136" t="s">
        <v>34</v>
      </c>
      <c r="E136" t="s">
        <v>80</v>
      </c>
    </row>
    <row r="137" spans="2:5" x14ac:dyDescent="0.25">
      <c r="B137" t="s">
        <v>62</v>
      </c>
      <c r="C137" s="9">
        <f>(C23*(C136-(C127/2)*C96))/C24</f>
        <v>1.4851761919024151</v>
      </c>
      <c r="D137" t="s">
        <v>34</v>
      </c>
    </row>
    <row r="138" spans="2:5" x14ac:dyDescent="0.25">
      <c r="B138" t="s">
        <v>64</v>
      </c>
      <c r="C138" s="9">
        <f>C137*C24</f>
        <v>28.218347646145887</v>
      </c>
      <c r="D138" t="s">
        <v>46</v>
      </c>
    </row>
    <row r="139" spans="2:5" ht="15.75" thickBot="1" x14ac:dyDescent="0.3"/>
    <row r="140" spans="2:5" ht="15.75" thickBot="1" x14ac:dyDescent="0.3">
      <c r="B140" s="5" t="s">
        <v>65</v>
      </c>
    </row>
    <row r="142" spans="2:5" x14ac:dyDescent="0.25">
      <c r="B142" t="s">
        <v>66</v>
      </c>
      <c r="C142" s="9">
        <v>0.1</v>
      </c>
      <c r="D142" t="s">
        <v>17</v>
      </c>
      <c r="E142" t="s">
        <v>67</v>
      </c>
    </row>
    <row r="146" spans="2:5" x14ac:dyDescent="0.25">
      <c r="B146" t="s">
        <v>68</v>
      </c>
      <c r="C146" s="9">
        <f>(C94*C137)/(C12*C142)</f>
        <v>1.1601738488218551E-5</v>
      </c>
      <c r="D146" t="s">
        <v>69</v>
      </c>
    </row>
    <row r="148" spans="2:5" x14ac:dyDescent="0.25">
      <c r="B148" t="s">
        <v>81</v>
      </c>
    </row>
    <row r="153" spans="2:5" x14ac:dyDescent="0.25">
      <c r="B153" t="s">
        <v>82</v>
      </c>
    </row>
    <row r="156" spans="2:5" x14ac:dyDescent="0.25">
      <c r="B156" t="s">
        <v>95</v>
      </c>
      <c r="C156" s="9">
        <f>((C24/C137)/(2*PI()*C117))*(C23/C24)^2</f>
        <v>10295.103966871879</v>
      </c>
      <c r="D156" t="s">
        <v>6</v>
      </c>
    </row>
    <row r="157" spans="2:5" x14ac:dyDescent="0.25">
      <c r="B157" t="s">
        <v>123</v>
      </c>
      <c r="C157" s="9">
        <f>((C24/C106)/(2*PI()*C117))*(C23/C24)^2</f>
        <v>41501.546112915195</v>
      </c>
      <c r="D157" t="s">
        <v>6</v>
      </c>
    </row>
    <row r="158" spans="2:5" x14ac:dyDescent="0.25">
      <c r="B158" t="s">
        <v>83</v>
      </c>
      <c r="C158" s="9">
        <f>C156/3</f>
        <v>3431.7013222906262</v>
      </c>
      <c r="D158" t="s">
        <v>6</v>
      </c>
      <c r="E158" t="s">
        <v>86</v>
      </c>
    </row>
    <row r="159" spans="2:5" x14ac:dyDescent="0.25">
      <c r="B159" t="s">
        <v>84</v>
      </c>
      <c r="C159" s="9">
        <f>C12/5.5</f>
        <v>54545.454545454544</v>
      </c>
      <c r="D159" t="s">
        <v>6</v>
      </c>
    </row>
    <row r="161" spans="2:6" x14ac:dyDescent="0.25">
      <c r="B161" t="s">
        <v>88</v>
      </c>
      <c r="C161" s="9">
        <v>0.25</v>
      </c>
      <c r="D161" t="s">
        <v>34</v>
      </c>
      <c r="E161" t="s">
        <v>73</v>
      </c>
      <c r="F161" t="s">
        <v>89</v>
      </c>
    </row>
    <row r="162" spans="2:6" x14ac:dyDescent="0.25">
      <c r="B162" t="s">
        <v>87</v>
      </c>
      <c r="C162" s="9">
        <v>0.3</v>
      </c>
      <c r="D162" t="s">
        <v>17</v>
      </c>
      <c r="E162" t="s">
        <v>73</v>
      </c>
      <c r="F162" t="s">
        <v>90</v>
      </c>
    </row>
    <row r="164" spans="2:6" x14ac:dyDescent="0.25">
      <c r="B164" t="s">
        <v>68</v>
      </c>
      <c r="C164" s="9">
        <f>C161/(2*PI()*C158*C162)</f>
        <v>3.8648211714042036E-5</v>
      </c>
      <c r="D164" t="s">
        <v>69</v>
      </c>
      <c r="E164" t="s">
        <v>93</v>
      </c>
    </row>
    <row r="166" spans="2:6" x14ac:dyDescent="0.25">
      <c r="B166" t="s">
        <v>96</v>
      </c>
      <c r="C166" s="9">
        <f>C137*(C94/(1-C94))^(1/2)</f>
        <v>0.82166771305835606</v>
      </c>
      <c r="D166" t="s">
        <v>34</v>
      </c>
      <c r="E166" t="s">
        <v>91</v>
      </c>
    </row>
    <row r="167" spans="2:6" ht="15.75" thickBot="1" x14ac:dyDescent="0.3"/>
    <row r="168" spans="2:6" ht="15.75" thickBot="1" x14ac:dyDescent="0.3">
      <c r="B168" s="5" t="s">
        <v>92</v>
      </c>
    </row>
    <row r="171" spans="2:6" x14ac:dyDescent="0.25">
      <c r="B171" t="s">
        <v>97</v>
      </c>
      <c r="C171" s="9">
        <f>C127/((12)^(1/2))</f>
        <v>2.781217411590307E-2</v>
      </c>
      <c r="D171" t="s">
        <v>34</v>
      </c>
      <c r="E171" t="s">
        <v>94</v>
      </c>
    </row>
    <row r="173" spans="2:6" x14ac:dyDescent="0.25">
      <c r="B173" t="s">
        <v>106</v>
      </c>
      <c r="C173" s="11" t="s">
        <v>101</v>
      </c>
    </row>
    <row r="174" spans="2:6" x14ac:dyDescent="0.25">
      <c r="B174" t="s">
        <v>103</v>
      </c>
      <c r="C174" s="11"/>
    </row>
    <row r="175" spans="2:6" x14ac:dyDescent="0.25">
      <c r="B175" t="s">
        <v>100</v>
      </c>
      <c r="C175" s="12">
        <v>1.0000000000000001E-5</v>
      </c>
      <c r="D175" t="s">
        <v>69</v>
      </c>
    </row>
    <row r="176" spans="2:6" x14ac:dyDescent="0.25">
      <c r="B176" t="s">
        <v>99</v>
      </c>
      <c r="C176" s="12">
        <f>0.00000308</f>
        <v>3.0800000000000002E-6</v>
      </c>
      <c r="D176" t="s">
        <v>69</v>
      </c>
    </row>
    <row r="177" spans="2:5" x14ac:dyDescent="0.25">
      <c r="B177" t="s">
        <v>98</v>
      </c>
      <c r="C177" s="12">
        <v>2.6560000000000001E-6</v>
      </c>
      <c r="D177" t="s">
        <v>69</v>
      </c>
    </row>
    <row r="178" spans="2:5" x14ac:dyDescent="0.25">
      <c r="B178" t="s">
        <v>115</v>
      </c>
      <c r="C178" s="12">
        <v>2.2960000000000001E-6</v>
      </c>
      <c r="D178" t="s">
        <v>69</v>
      </c>
    </row>
    <row r="179" spans="2:5" x14ac:dyDescent="0.25">
      <c r="B179" t="s">
        <v>104</v>
      </c>
      <c r="C179" s="12">
        <v>8.0000000000000002E-3</v>
      </c>
      <c r="D179" s="3" t="s">
        <v>7</v>
      </c>
      <c r="E179" s="8" t="s">
        <v>105</v>
      </c>
    </row>
    <row r="180" spans="2:5" x14ac:dyDescent="0.25">
      <c r="B180" t="s">
        <v>107</v>
      </c>
      <c r="C180" s="11" t="s">
        <v>108</v>
      </c>
      <c r="D180" s="3"/>
      <c r="E180" s="8"/>
    </row>
    <row r="181" spans="2:5" x14ac:dyDescent="0.25">
      <c r="B181" t="s">
        <v>109</v>
      </c>
      <c r="C181" s="12"/>
      <c r="D181" s="3"/>
      <c r="E181" s="8"/>
    </row>
    <row r="182" spans="2:5" x14ac:dyDescent="0.25">
      <c r="B182" t="s">
        <v>100</v>
      </c>
      <c r="C182" s="12">
        <v>3.3000000000000003E-5</v>
      </c>
      <c r="D182" s="3" t="s">
        <v>69</v>
      </c>
      <c r="E182" s="8"/>
    </row>
    <row r="183" spans="2:5" x14ac:dyDescent="0.25">
      <c r="B183" t="s">
        <v>110</v>
      </c>
      <c r="C183" s="12">
        <v>0.36</v>
      </c>
      <c r="D183" s="3" t="s">
        <v>7</v>
      </c>
      <c r="E183" s="8"/>
    </row>
    <row r="184" spans="2:5" x14ac:dyDescent="0.25">
      <c r="C184" s="12"/>
      <c r="D184" s="3"/>
      <c r="E184" s="8"/>
    </row>
    <row r="185" spans="2:5" x14ac:dyDescent="0.25">
      <c r="B185" t="s">
        <v>111</v>
      </c>
      <c r="C185" s="12">
        <f>C182+C176</f>
        <v>3.608E-5</v>
      </c>
      <c r="D185" s="3" t="s">
        <v>69</v>
      </c>
      <c r="E185" s="8"/>
    </row>
    <row r="186" spans="2:5" x14ac:dyDescent="0.25">
      <c r="B186" t="s">
        <v>119</v>
      </c>
      <c r="C186" s="12">
        <f>1/(C183^-1+C179^-1)</f>
        <v>7.8260869565217397E-3</v>
      </c>
      <c r="D186" s="3" t="s">
        <v>7</v>
      </c>
      <c r="E186" s="8"/>
    </row>
    <row r="187" spans="2:5" x14ac:dyDescent="0.25">
      <c r="C187" s="12"/>
      <c r="D187" s="3"/>
      <c r="E187" s="8"/>
    </row>
    <row r="188" spans="2:5" x14ac:dyDescent="0.25">
      <c r="C188" s="12"/>
    </row>
    <row r="189" spans="2:5" x14ac:dyDescent="0.25">
      <c r="C189" s="12"/>
    </row>
    <row r="190" spans="2:5" x14ac:dyDescent="0.25">
      <c r="B190" t="s">
        <v>66</v>
      </c>
      <c r="C190" s="13">
        <f>(C127/(4*C12*C185))+C127*C186</f>
        <v>2.9792428290156248E-3</v>
      </c>
      <c r="D190" t="s">
        <v>17</v>
      </c>
    </row>
    <row r="192" spans="2:5" x14ac:dyDescent="0.25">
      <c r="B192" t="s">
        <v>112</v>
      </c>
    </row>
    <row r="193" spans="2:4" x14ac:dyDescent="0.25">
      <c r="B193" t="s">
        <v>114</v>
      </c>
    </row>
    <row r="195" spans="2:4" x14ac:dyDescent="0.25">
      <c r="B195" t="s">
        <v>118</v>
      </c>
    </row>
    <row r="196" spans="2:4" x14ac:dyDescent="0.25">
      <c r="B196" t="s">
        <v>117</v>
      </c>
      <c r="C196" s="9">
        <f>C164*1.2</f>
        <v>4.6377854056850442E-5</v>
      </c>
      <c r="D196" t="s">
        <v>69</v>
      </c>
    </row>
    <row r="197" spans="2:4" x14ac:dyDescent="0.25">
      <c r="B197" t="s">
        <v>116</v>
      </c>
      <c r="C197" s="9">
        <f>C182+C178*6</f>
        <v>4.6776000000000001E-5</v>
      </c>
      <c r="D197" t="s">
        <v>69</v>
      </c>
    </row>
    <row r="198" spans="2:4" x14ac:dyDescent="0.25">
      <c r="B198" t="s">
        <v>120</v>
      </c>
      <c r="C198" s="9">
        <f>((1/C183)+(1/C179)*6)^-1</f>
        <v>1.3284132841328412E-3</v>
      </c>
      <c r="D198" s="3" t="s">
        <v>7</v>
      </c>
    </row>
    <row r="199" spans="2:4" ht="15.75" thickBot="1" x14ac:dyDescent="0.3"/>
    <row r="200" spans="2:4" ht="15.75" thickBot="1" x14ac:dyDescent="0.3">
      <c r="B200" s="14" t="s">
        <v>113</v>
      </c>
    </row>
    <row r="201" spans="2:4" x14ac:dyDescent="0.25">
      <c r="B201" s="15"/>
    </row>
    <row r="202" spans="2:4" x14ac:dyDescent="0.25">
      <c r="B202" s="15"/>
    </row>
    <row r="204" spans="2:4" x14ac:dyDescent="0.25">
      <c r="B204" t="s">
        <v>121</v>
      </c>
      <c r="C204" s="9">
        <f>2/(2*PI()*(C24/C137)*C197)</f>
        <v>531.92625166227106</v>
      </c>
      <c r="D204" t="s">
        <v>6</v>
      </c>
    </row>
    <row r="205" spans="2:4" x14ac:dyDescent="0.25">
      <c r="B205" t="s">
        <v>122</v>
      </c>
      <c r="C205" s="9">
        <f>2/(2*PI()*(C24/C106)*C197)</f>
        <v>131.9525795176904</v>
      </c>
      <c r="D205" t="s">
        <v>6</v>
      </c>
    </row>
    <row r="207" spans="2:4" x14ac:dyDescent="0.25">
      <c r="B207" t="s">
        <v>124</v>
      </c>
      <c r="C207" s="9">
        <v>4.6999999999999997E-8</v>
      </c>
      <c r="D207" t="s">
        <v>69</v>
      </c>
    </row>
    <row r="208" spans="2:4" x14ac:dyDescent="0.25">
      <c r="B208" t="s">
        <v>125</v>
      </c>
      <c r="C208" s="9">
        <v>1500</v>
      </c>
      <c r="D208" s="3" t="s">
        <v>7</v>
      </c>
    </row>
    <row r="215" spans="2:4" x14ac:dyDescent="0.25">
      <c r="B215" t="s">
        <v>126</v>
      </c>
      <c r="C215" s="9">
        <f>1/(2*PI()*10000000*C207)</f>
        <v>0.33862753849339433</v>
      </c>
      <c r="D215" t="s">
        <v>6</v>
      </c>
    </row>
    <row r="216" spans="2:4" x14ac:dyDescent="0.25">
      <c r="B216" t="s">
        <v>127</v>
      </c>
      <c r="C216" s="9">
        <f>1/(2*PI()*C208*C207)</f>
        <v>2257.5169232892958</v>
      </c>
      <c r="D216" t="s">
        <v>6</v>
      </c>
    </row>
    <row r="220" spans="2:4" x14ac:dyDescent="0.25">
      <c r="B220" t="s">
        <v>128</v>
      </c>
      <c r="C220" s="9">
        <f>(C198*C197)/C208</f>
        <v>4.1425239852398523E-11</v>
      </c>
      <c r="D220" t="s">
        <v>69</v>
      </c>
    </row>
    <row r="221" spans="2:4" x14ac:dyDescent="0.25">
      <c r="B221" t="s">
        <v>130</v>
      </c>
      <c r="C221" s="9">
        <v>4.3E-11</v>
      </c>
      <c r="D221" t="s">
        <v>69</v>
      </c>
    </row>
    <row r="226" spans="2:4" x14ac:dyDescent="0.25">
      <c r="B226" t="s">
        <v>129</v>
      </c>
      <c r="C226" s="9">
        <f>1/(2*PI()*C208*C221)</f>
        <v>2467518.497548765</v>
      </c>
      <c r="D226" t="s">
        <v>6</v>
      </c>
    </row>
    <row r="231" spans="2:4" x14ac:dyDescent="0.25">
      <c r="B231" t="s">
        <v>131</v>
      </c>
      <c r="C231" s="9">
        <f>1/(2*PI()*C198*C197)</f>
        <v>2561320.0013482482</v>
      </c>
      <c r="D231" t="s">
        <v>6</v>
      </c>
    </row>
  </sheetData>
  <mergeCells count="1">
    <mergeCell ref="A1:T1"/>
  </mergeCells>
  <hyperlinks>
    <hyperlink ref="D73" r:id="rId1" xr:uid="{8E78A477-1284-4EA7-AD6C-F2E0FF431812}"/>
    <hyperlink ref="E117" r:id="rId2" xr:uid="{006C74FE-CB38-447A-B1BE-F8BB9F84C63B}"/>
    <hyperlink ref="C173" r:id="rId3" xr:uid="{ABFC6E59-1F67-461B-82B5-1E111D0AC683}"/>
    <hyperlink ref="E179" r:id="rId4" xr:uid="{962543BE-63F7-4B4B-BF69-E313306A6F01}"/>
    <hyperlink ref="C180" r:id="rId5" xr:uid="{27CB081E-3A1F-4588-85D2-D950EB6D7166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E4C1-7A99-4847-84B0-A7D2183EB302}">
  <dimension ref="A1:H1131"/>
  <sheetViews>
    <sheetView workbookViewId="0">
      <selection activeCell="G10" sqref="G10"/>
    </sheetView>
  </sheetViews>
  <sheetFormatPr baseColWidth="10" defaultRowHeight="15" x14ac:dyDescent="0.25"/>
  <cols>
    <col min="1" max="1" width="11.42578125" style="1"/>
    <col min="2" max="2" width="12" style="1" bestFit="1" customWidth="1"/>
    <col min="3" max="5" width="11.42578125" style="1"/>
  </cols>
  <sheetData>
    <row r="1" spans="1:8" x14ac:dyDescent="0.25">
      <c r="A1" s="1">
        <v>30000</v>
      </c>
      <c r="B1" s="1">
        <f>(A1^-0.97)*41600*600000</f>
        <v>1133540.2974267602</v>
      </c>
      <c r="D1" s="1">
        <v>70000</v>
      </c>
      <c r="E1" s="1">
        <f t="shared" ref="E1:E9" si="0">57500*(D1^-1.03)*900000</f>
        <v>529004.50793979526</v>
      </c>
    </row>
    <row r="2" spans="1:8" x14ac:dyDescent="0.25">
      <c r="A2" s="1">
        <v>31000</v>
      </c>
      <c r="B2" s="1">
        <f t="shared" ref="B2:B65" si="1">(A2^-0.97)*41600*600000</f>
        <v>1098054.1002679302</v>
      </c>
      <c r="D2" s="1">
        <v>71000</v>
      </c>
      <c r="E2" s="1">
        <f t="shared" si="0"/>
        <v>521331.84595500631</v>
      </c>
      <c r="H2" t="s">
        <v>11</v>
      </c>
    </row>
    <row r="3" spans="1:8" x14ac:dyDescent="0.25">
      <c r="A3" s="1">
        <v>32000</v>
      </c>
      <c r="B3" s="1">
        <f t="shared" si="1"/>
        <v>1064753.563014844</v>
      </c>
      <c r="D3" s="1">
        <v>72000</v>
      </c>
      <c r="E3" s="1">
        <f t="shared" si="0"/>
        <v>513875.465033227</v>
      </c>
    </row>
    <row r="4" spans="1:8" x14ac:dyDescent="0.25">
      <c r="A4" s="1">
        <v>33000</v>
      </c>
      <c r="B4" s="1">
        <f t="shared" si="1"/>
        <v>1033441.8849406594</v>
      </c>
      <c r="D4" s="1">
        <v>73000</v>
      </c>
      <c r="E4" s="1">
        <f t="shared" si="0"/>
        <v>506626.38989052741</v>
      </c>
    </row>
    <row r="5" spans="1:8" x14ac:dyDescent="0.25">
      <c r="A5" s="1">
        <v>34000</v>
      </c>
      <c r="B5" s="1">
        <f t="shared" si="1"/>
        <v>1003945.2551029557</v>
      </c>
      <c r="D5" s="1">
        <v>74000</v>
      </c>
      <c r="E5" s="1">
        <f t="shared" si="0"/>
        <v>499576.13393187802</v>
      </c>
    </row>
    <row r="6" spans="1:8" x14ac:dyDescent="0.25">
      <c r="A6" s="1">
        <v>35000</v>
      </c>
      <c r="B6" s="1">
        <f t="shared" si="1"/>
        <v>976109.58635170246</v>
      </c>
      <c r="D6" s="1">
        <v>75000</v>
      </c>
      <c r="E6" s="1">
        <f t="shared" si="0"/>
        <v>492716.6664830572</v>
      </c>
    </row>
    <row r="7" spans="1:8" x14ac:dyDescent="0.25">
      <c r="A7" s="1">
        <v>36000</v>
      </c>
      <c r="B7" s="1">
        <f t="shared" si="1"/>
        <v>949797.79118129134</v>
      </c>
      <c r="D7" s="1">
        <v>76000</v>
      </c>
      <c r="E7" s="1">
        <f t="shared" si="0"/>
        <v>486040.38262192975</v>
      </c>
    </row>
    <row r="8" spans="1:8" x14ac:dyDescent="0.25">
      <c r="A8" s="1">
        <v>37000</v>
      </c>
      <c r="B8" s="1">
        <f t="shared" si="1"/>
        <v>924887.49731194112</v>
      </c>
      <c r="D8" s="1">
        <v>77000</v>
      </c>
      <c r="E8" s="1">
        <f t="shared" si="0"/>
        <v>479540.07537181658</v>
      </c>
    </row>
    <row r="9" spans="1:8" x14ac:dyDescent="0.25">
      <c r="A9" s="1">
        <v>38000</v>
      </c>
      <c r="B9" s="1">
        <f t="shared" si="1"/>
        <v>901269.12231167848</v>
      </c>
      <c r="D9" s="1">
        <v>78000</v>
      </c>
      <c r="E9" s="1">
        <f t="shared" si="0"/>
        <v>473208.91004411853</v>
      </c>
    </row>
    <row r="10" spans="1:8" x14ac:dyDescent="0.25">
      <c r="A10" s="1">
        <v>39000</v>
      </c>
      <c r="B10" s="1">
        <f t="shared" si="1"/>
        <v>878844.24306637363</v>
      </c>
      <c r="D10" s="1">
        <v>79000</v>
      </c>
      <c r="E10" s="1">
        <f>57500*(D10^-1.03)*900000</f>
        <v>467040.40053895931</v>
      </c>
    </row>
    <row r="11" spans="1:8" x14ac:dyDescent="0.25">
      <c r="A11" s="1">
        <v>40000</v>
      </c>
      <c r="B11" s="1">
        <f t="shared" si="1"/>
        <v>857524.20870052045</v>
      </c>
      <c r="D11" s="1">
        <v>80000</v>
      </c>
      <c r="E11" s="1">
        <f t="shared" ref="E11:E74" si="2">57500*(D11^-1.03)*900000</f>
        <v>461028.38743183762</v>
      </c>
    </row>
    <row r="12" spans="1:8" x14ac:dyDescent="0.25">
      <c r="A12" s="1">
        <v>41000</v>
      </c>
      <c r="B12" s="1">
        <f t="shared" si="1"/>
        <v>837228.9555464572</v>
      </c>
      <c r="D12" s="1">
        <v>81000</v>
      </c>
      <c r="E12" s="1">
        <f t="shared" si="2"/>
        <v>455167.01769128512</v>
      </c>
    </row>
    <row r="13" spans="1:8" x14ac:dyDescent="0.25">
      <c r="A13" s="1">
        <v>42000</v>
      </c>
      <c r="B13" s="1">
        <f t="shared" si="1"/>
        <v>817885.99061925663</v>
      </c>
      <c r="D13" s="1">
        <v>82000</v>
      </c>
      <c r="E13" s="1">
        <f t="shared" si="2"/>
        <v>449450.72588775761</v>
      </c>
    </row>
    <row r="14" spans="1:8" x14ac:dyDescent="0.25">
      <c r="A14" s="1">
        <v>43000</v>
      </c>
      <c r="B14" s="1">
        <f t="shared" si="1"/>
        <v>799429.5162737699</v>
      </c>
      <c r="D14" s="1">
        <v>83000</v>
      </c>
      <c r="E14" s="1">
        <f t="shared" si="2"/>
        <v>443874.2167674526</v>
      </c>
    </row>
    <row r="15" spans="1:8" x14ac:dyDescent="0.25">
      <c r="A15" s="1">
        <v>44000</v>
      </c>
      <c r="B15" s="1">
        <f t="shared" si="1"/>
        <v>781799.6736714798</v>
      </c>
      <c r="D15" s="1">
        <v>84000</v>
      </c>
      <c r="E15" s="1">
        <f t="shared" si="2"/>
        <v>438432.44907685043</v>
      </c>
    </row>
    <row r="16" spans="1:8" x14ac:dyDescent="0.25">
      <c r="A16" s="1">
        <v>45000</v>
      </c>
      <c r="B16" s="1">
        <f t="shared" si="1"/>
        <v>764941.8866484547</v>
      </c>
      <c r="D16" s="1">
        <v>85000</v>
      </c>
      <c r="E16" s="1">
        <f t="shared" si="2"/>
        <v>433120.62053455872</v>
      </c>
    </row>
    <row r="17" spans="1:5" x14ac:dyDescent="0.25">
      <c r="A17" s="1">
        <v>46000</v>
      </c>
      <c r="B17" s="1">
        <f t="shared" si="1"/>
        <v>748806.29076637863</v>
      </c>
      <c r="D17" s="1">
        <v>86000</v>
      </c>
      <c r="E17" s="1">
        <f t="shared" si="2"/>
        <v>427934.15385669062</v>
      </c>
    </row>
    <row r="18" spans="1:5" x14ac:dyDescent="0.25">
      <c r="A18" s="1">
        <v>47000</v>
      </c>
      <c r="B18" s="1">
        <f t="shared" si="1"/>
        <v>733347.23490999592</v>
      </c>
      <c r="D18" s="1">
        <v>87000</v>
      </c>
      <c r="E18" s="1">
        <f t="shared" si="2"/>
        <v>422868.68375065486</v>
      </c>
    </row>
    <row r="19" spans="1:5" x14ac:dyDescent="0.25">
      <c r="A19" s="1">
        <v>48000</v>
      </c>
      <c r="B19" s="1">
        <f t="shared" si="1"/>
        <v>718522.84489327122</v>
      </c>
      <c r="D19" s="1">
        <v>88000</v>
      </c>
      <c r="E19" s="1">
        <f t="shared" si="2"/>
        <v>417920.04480001749</v>
      </c>
    </row>
    <row r="20" spans="1:5" x14ac:dyDescent="0.25">
      <c r="A20" s="1">
        <v>49000</v>
      </c>
      <c r="B20" s="1">
        <f t="shared" si="1"/>
        <v>704294.6402510195</v>
      </c>
      <c r="D20" s="1">
        <v>89000</v>
      </c>
      <c r="E20" s="1">
        <f t="shared" si="2"/>
        <v>413084.26017005701</v>
      </c>
    </row>
    <row r="21" spans="1:5" x14ac:dyDescent="0.25">
      <c r="A21" s="1">
        <v>50000</v>
      </c>
      <c r="B21" s="1">
        <f t="shared" si="1"/>
        <v>690627.19679971703</v>
      </c>
      <c r="D21" s="1">
        <v>90000</v>
      </c>
      <c r="E21" s="1">
        <f t="shared" si="2"/>
        <v>408357.53106991289</v>
      </c>
    </row>
    <row r="22" spans="1:5" x14ac:dyDescent="0.25">
      <c r="A22" s="1">
        <v>51000</v>
      </c>
      <c r="B22" s="1">
        <f t="shared" si="1"/>
        <v>677487.84871041577</v>
      </c>
      <c r="D22" s="1">
        <v>91000</v>
      </c>
      <c r="E22" s="1">
        <f t="shared" si="2"/>
        <v>403736.22691290575</v>
      </c>
    </row>
    <row r="23" spans="1:5" x14ac:dyDescent="0.25">
      <c r="A23" s="1">
        <v>52000</v>
      </c>
      <c r="B23" s="1">
        <f t="shared" si="1"/>
        <v>664846.42479611037</v>
      </c>
      <c r="D23" s="1">
        <v>92000</v>
      </c>
      <c r="E23" s="1">
        <f t="shared" si="2"/>
        <v>399216.87612167175</v>
      </c>
    </row>
    <row r="24" spans="1:5" x14ac:dyDescent="0.25">
      <c r="A24" s="1">
        <v>53000</v>
      </c>
      <c r="B24" s="1">
        <f t="shared" si="1"/>
        <v>652675.01451267919</v>
      </c>
      <c r="D24" s="1">
        <v>93000</v>
      </c>
      <c r="E24" s="1">
        <f t="shared" si="2"/>
        <v>394796.15752938244</v>
      </c>
    </row>
    <row r="25" spans="1:5" x14ac:dyDescent="0.25">
      <c r="A25" s="1">
        <v>54000</v>
      </c>
      <c r="B25" s="1">
        <f t="shared" si="1"/>
        <v>640947.75983709237</v>
      </c>
      <c r="D25" s="1">
        <v>94000</v>
      </c>
      <c r="E25" s="1">
        <f t="shared" si="2"/>
        <v>390470.89233247878</v>
      </c>
    </row>
    <row r="26" spans="1:5" x14ac:dyDescent="0.25">
      <c r="A26" s="1">
        <v>55000</v>
      </c>
      <c r="B26" s="1">
        <f t="shared" si="1"/>
        <v>629640.66974257643</v>
      </c>
      <c r="D26" s="1">
        <v>95000</v>
      </c>
      <c r="E26" s="1">
        <f t="shared" si="2"/>
        <v>386238.03655411542</v>
      </c>
    </row>
    <row r="27" spans="1:5" x14ac:dyDescent="0.25">
      <c r="A27" s="1">
        <v>56000</v>
      </c>
      <c r="B27" s="1">
        <f t="shared" si="1"/>
        <v>618731.45445747499</v>
      </c>
      <c r="D27" s="1">
        <v>96000</v>
      </c>
      <c r="E27" s="1">
        <f t="shared" si="2"/>
        <v>382094.67398091732</v>
      </c>
    </row>
    <row r="28" spans="1:5" x14ac:dyDescent="0.25">
      <c r="A28" s="1">
        <v>57000</v>
      </c>
      <c r="B28" s="1">
        <f t="shared" si="1"/>
        <v>608199.37708799157</v>
      </c>
      <c r="D28" s="1">
        <v>97000</v>
      </c>
      <c r="E28" s="1">
        <f t="shared" si="2"/>
        <v>378038.00953875383</v>
      </c>
    </row>
    <row r="29" spans="1:5" x14ac:dyDescent="0.25">
      <c r="A29" s="1">
        <v>58000</v>
      </c>
      <c r="B29" s="1">
        <f t="shared" si="1"/>
        <v>598025.12051756866</v>
      </c>
      <c r="D29" s="1">
        <v>98000</v>
      </c>
      <c r="E29" s="1">
        <f t="shared" si="2"/>
        <v>374065.36307604349</v>
      </c>
    </row>
    <row r="30" spans="1:5" x14ac:dyDescent="0.25">
      <c r="A30" s="1">
        <v>59000</v>
      </c>
      <c r="B30" s="1">
        <f t="shared" si="1"/>
        <v>588190.6677777603</v>
      </c>
      <c r="D30" s="1">
        <v>99000</v>
      </c>
      <c r="E30" s="1">
        <f t="shared" si="2"/>
        <v>370174.16352565587</v>
      </c>
    </row>
    <row r="31" spans="1:5" x14ac:dyDescent="0.25">
      <c r="A31" s="1">
        <v>60000</v>
      </c>
      <c r="B31" s="1">
        <f t="shared" si="1"/>
        <v>578679.19432523008</v>
      </c>
      <c r="D31" s="1">
        <v>100000</v>
      </c>
      <c r="E31" s="1">
        <f t="shared" si="2"/>
        <v>366361.94341879117</v>
      </c>
    </row>
    <row r="32" spans="1:5" x14ac:dyDescent="0.25">
      <c r="A32" s="1">
        <v>61000</v>
      </c>
      <c r="B32" s="1">
        <f t="shared" si="1"/>
        <v>569474.97086412669</v>
      </c>
      <c r="D32" s="1">
        <v>101000</v>
      </c>
      <c r="E32" s="1">
        <f t="shared" si="2"/>
        <v>362626.33372635447</v>
      </c>
    </row>
    <row r="33" spans="1:5" x14ac:dyDescent="0.25">
      <c r="A33" s="1">
        <v>62000</v>
      </c>
      <c r="B33" s="1">
        <f t="shared" si="1"/>
        <v>560563.27552803035</v>
      </c>
      <c r="D33" s="1">
        <v>102000</v>
      </c>
      <c r="E33" s="1">
        <f t="shared" si="2"/>
        <v>358965.05900524987</v>
      </c>
    </row>
    <row r="34" spans="1:5" x14ac:dyDescent="0.25">
      <c r="A34" s="1">
        <v>63000</v>
      </c>
      <c r="B34" s="1">
        <f t="shared" si="1"/>
        <v>551930.31438572018</v>
      </c>
      <c r="D34" s="1">
        <v>103000</v>
      </c>
      <c r="E34" s="1">
        <f t="shared" si="2"/>
        <v>355375.93282877986</v>
      </c>
    </row>
    <row r="35" spans="1:5" x14ac:dyDescent="0.25">
      <c r="A35" s="1">
        <v>64000</v>
      </c>
      <c r="B35" s="1">
        <f t="shared" si="1"/>
        <v>543563.14936404675</v>
      </c>
      <c r="D35" s="1">
        <v>104000</v>
      </c>
      <c r="E35" s="1">
        <f t="shared" si="2"/>
        <v>351856.85348196479</v>
      </c>
    </row>
    <row r="36" spans="1:5" x14ac:dyDescent="0.25">
      <c r="A36" s="1">
        <v>65000</v>
      </c>
      <c r="B36" s="1">
        <f t="shared" si="1"/>
        <v>535449.63279235864</v>
      </c>
      <c r="D36" s="1">
        <v>105000</v>
      </c>
      <c r="E36" s="1">
        <f t="shared" si="2"/>
        <v>348405.79990403145</v>
      </c>
    </row>
    <row r="37" spans="1:5" x14ac:dyDescent="0.25">
      <c r="A37" s="1">
        <v>66000</v>
      </c>
      <c r="B37" s="1">
        <f t="shared" si="1"/>
        <v>527578.34786905569</v>
      </c>
      <c r="D37" s="1">
        <v>106000</v>
      </c>
      <c r="E37" s="1">
        <f t="shared" si="2"/>
        <v>345020.82786168996</v>
      </c>
    </row>
    <row r="38" spans="1:5" x14ac:dyDescent="0.25">
      <c r="A38" s="1">
        <v>67000</v>
      </c>
      <c r="B38" s="1">
        <f t="shared" si="1"/>
        <v>519938.5544340511</v>
      </c>
      <c r="D38" s="1">
        <v>107000</v>
      </c>
      <c r="E38" s="1">
        <f t="shared" si="2"/>
        <v>341700.06633803475</v>
      </c>
    </row>
    <row r="39" spans="1:5" x14ac:dyDescent="0.25">
      <c r="A39" s="1">
        <v>68000</v>
      </c>
      <c r="B39" s="1">
        <f t="shared" si="1"/>
        <v>512520.13950316055</v>
      </c>
      <c r="D39" s="1">
        <v>108000</v>
      </c>
      <c r="E39" s="1">
        <f t="shared" si="2"/>
        <v>338441.71412303677</v>
      </c>
    </row>
    <row r="40" spans="1:5" x14ac:dyDescent="0.25">
      <c r="A40" s="1">
        <v>69000</v>
      </c>
      <c r="B40" s="1">
        <f t="shared" si="1"/>
        <v>505313.57208328554</v>
      </c>
      <c r="D40" s="1">
        <v>109000</v>
      </c>
      <c r="E40" s="1">
        <f t="shared" si="2"/>
        <v>335244.03659262968</v>
      </c>
    </row>
    <row r="41" spans="1:5" x14ac:dyDescent="0.25">
      <c r="A41" s="1">
        <v>70000</v>
      </c>
      <c r="B41" s="1">
        <f t="shared" si="1"/>
        <v>498309.86184206035</v>
      </c>
      <c r="D41" s="1">
        <v>110000</v>
      </c>
      <c r="E41" s="1">
        <f t="shared" si="2"/>
        <v>332105.36266433273</v>
      </c>
    </row>
    <row r="42" spans="1:5" x14ac:dyDescent="0.25">
      <c r="A42" s="1">
        <v>71000</v>
      </c>
      <c r="B42" s="1">
        <f t="shared" si="1"/>
        <v>491500.52125348977</v>
      </c>
      <c r="D42" s="1">
        <v>111000</v>
      </c>
      <c r="E42" s="1">
        <f t="shared" si="2"/>
        <v>329024.08191823639</v>
      </c>
    </row>
    <row r="43" spans="1:5" x14ac:dyDescent="0.25">
      <c r="A43" s="1">
        <v>72000</v>
      </c>
      <c r="B43" s="1">
        <f t="shared" si="1"/>
        <v>484877.53088300343</v>
      </c>
      <c r="D43" s="1">
        <v>112000</v>
      </c>
      <c r="E43" s="1">
        <f t="shared" si="2"/>
        <v>325998.64187297283</v>
      </c>
    </row>
    <row r="44" spans="1:5" x14ac:dyDescent="0.25">
      <c r="A44" s="1">
        <v>73000</v>
      </c>
      <c r="B44" s="1">
        <f t="shared" si="1"/>
        <v>478433.3075121264</v>
      </c>
      <c r="D44" s="1">
        <v>113000</v>
      </c>
      <c r="E44" s="1">
        <f t="shared" si="2"/>
        <v>323027.54540702433</v>
      </c>
    </row>
    <row r="45" spans="1:5" x14ac:dyDescent="0.25">
      <c r="A45" s="1">
        <v>74000</v>
      </c>
      <c r="B45" s="1">
        <f t="shared" si="1"/>
        <v>472160.6748352354</v>
      </c>
      <c r="D45" s="1">
        <v>114000</v>
      </c>
      <c r="E45" s="1">
        <f t="shared" si="2"/>
        <v>320109.34831641742</v>
      </c>
    </row>
    <row r="46" spans="1:5" x14ac:dyDescent="0.25">
      <c r="A46" s="1">
        <v>75000</v>
      </c>
      <c r="B46" s="1">
        <f t="shared" si="1"/>
        <v>466052.83648933866</v>
      </c>
      <c r="D46" s="1">
        <v>115000</v>
      </c>
      <c r="E46" s="1">
        <f t="shared" si="2"/>
        <v>317242.65700046177</v>
      </c>
    </row>
    <row r="47" spans="1:5" x14ac:dyDescent="0.25">
      <c r="A47" s="1">
        <v>76000</v>
      </c>
      <c r="B47" s="1">
        <f t="shared" si="1"/>
        <v>460103.35120285145</v>
      </c>
      <c r="D47" s="1">
        <v>116000</v>
      </c>
      <c r="E47" s="1">
        <f t="shared" si="2"/>
        <v>314426.12626776873</v>
      </c>
    </row>
    <row r="48" spans="1:5" x14ac:dyDescent="0.25">
      <c r="A48" s="1">
        <v>77000</v>
      </c>
      <c r="B48" s="1">
        <f t="shared" si="1"/>
        <v>454306.10987153876</v>
      </c>
      <c r="D48" s="1">
        <v>117000</v>
      </c>
      <c r="E48" s="1">
        <f t="shared" si="2"/>
        <v>311658.4572553389</v>
      </c>
    </row>
    <row r="49" spans="1:5" x14ac:dyDescent="0.25">
      <c r="A49" s="1">
        <v>78000</v>
      </c>
      <c r="B49" s="1">
        <f t="shared" si="1"/>
        <v>448655.31438936351</v>
      </c>
      <c r="D49" s="1">
        <v>118000</v>
      </c>
      <c r="E49" s="1">
        <f t="shared" si="2"/>
        <v>308938.39545396587</v>
      </c>
    </row>
    <row r="50" spans="1:5" x14ac:dyDescent="0.25">
      <c r="A50" s="1">
        <v>79000</v>
      </c>
      <c r="B50" s="1">
        <f t="shared" si="1"/>
        <v>443145.45807939896</v>
      </c>
      <c r="D50" s="1">
        <v>119000</v>
      </c>
      <c r="E50" s="1">
        <f t="shared" si="2"/>
        <v>306264.72883368988</v>
      </c>
    </row>
    <row r="51" spans="1:5" x14ac:dyDescent="0.25">
      <c r="A51" s="1">
        <v>80000</v>
      </c>
      <c r="B51" s="1">
        <f t="shared" si="1"/>
        <v>437771.30758534855</v>
      </c>
      <c r="D51" s="1">
        <v>120000</v>
      </c>
      <c r="E51" s="1">
        <f t="shared" si="2"/>
        <v>303636.28606343654</v>
      </c>
    </row>
    <row r="52" spans="1:5" x14ac:dyDescent="0.25">
      <c r="A52" s="1">
        <v>81000</v>
      </c>
      <c r="B52" s="1">
        <f t="shared" si="1"/>
        <v>432527.88609799306</v>
      </c>
      <c r="D52" s="1">
        <v>121000</v>
      </c>
      <c r="E52" s="1">
        <f t="shared" si="2"/>
        <v>301051.93481936003</v>
      </c>
    </row>
    <row r="53" spans="1:5" x14ac:dyDescent="0.25">
      <c r="A53" s="1">
        <v>82000</v>
      </c>
      <c r="B53" s="1">
        <f t="shared" si="1"/>
        <v>427410.45780305064</v>
      </c>
      <c r="D53" s="1">
        <v>122000</v>
      </c>
      <c r="E53" s="1">
        <f t="shared" si="2"/>
        <v>298510.58017679653</v>
      </c>
    </row>
    <row r="54" spans="1:5" x14ac:dyDescent="0.25">
      <c r="A54" s="1">
        <v>83000</v>
      </c>
      <c r="B54" s="1">
        <f t="shared" si="1"/>
        <v>422414.51344787946</v>
      </c>
      <c r="D54" s="1">
        <v>123000</v>
      </c>
      <c r="E54" s="1">
        <f t="shared" si="2"/>
        <v>296011.16308103997</v>
      </c>
    </row>
    <row r="55" spans="1:5" x14ac:dyDescent="0.25">
      <c r="A55" s="1">
        <v>84000</v>
      </c>
      <c r="B55" s="1">
        <f t="shared" si="1"/>
        <v>417535.75693415035</v>
      </c>
      <c r="D55" s="1">
        <v>124000</v>
      </c>
      <c r="E55" s="1">
        <f t="shared" si="2"/>
        <v>293552.65889246936</v>
      </c>
    </row>
    <row r="56" spans="1:5" x14ac:dyDescent="0.25">
      <c r="A56" s="1">
        <v>85000</v>
      </c>
      <c r="B56" s="1">
        <f t="shared" si="1"/>
        <v>412770.09285236849</v>
      </c>
      <c r="D56" s="1">
        <v>125000</v>
      </c>
      <c r="E56" s="1">
        <f t="shared" si="2"/>
        <v>291134.07600185601</v>
      </c>
    </row>
    <row r="57" spans="1:5" x14ac:dyDescent="0.25">
      <c r="A57" s="1">
        <v>86000</v>
      </c>
      <c r="B57" s="1">
        <f t="shared" si="1"/>
        <v>408113.61488187738</v>
      </c>
      <c r="D57" s="1">
        <v>126000</v>
      </c>
      <c r="E57" s="1">
        <f t="shared" si="2"/>
        <v>288754.45451192267</v>
      </c>
    </row>
    <row r="58" spans="1:5" x14ac:dyDescent="0.25">
      <c r="A58" s="1">
        <v>87000</v>
      </c>
      <c r="B58" s="1">
        <f t="shared" si="1"/>
        <v>403562.59498699947</v>
      </c>
      <c r="D58" s="1">
        <v>127000</v>
      </c>
      <c r="E58" s="1">
        <f t="shared" si="2"/>
        <v>286412.86498150753</v>
      </c>
    </row>
    <row r="59" spans="1:5" x14ac:dyDescent="0.25">
      <c r="A59" s="1">
        <v>88000</v>
      </c>
      <c r="B59" s="1">
        <f t="shared" si="1"/>
        <v>399113.47334625368</v>
      </c>
      <c r="D59" s="1">
        <v>128000</v>
      </c>
      <c r="E59" s="1">
        <f t="shared" si="2"/>
        <v>284108.40722886706</v>
      </c>
    </row>
    <row r="60" spans="1:5" x14ac:dyDescent="0.25">
      <c r="A60" s="1">
        <v>89000</v>
      </c>
      <c r="B60" s="1">
        <f t="shared" si="1"/>
        <v>394762.84895721654</v>
      </c>
      <c r="D60" s="1">
        <v>129000</v>
      </c>
      <c r="E60" s="1">
        <f t="shared" si="2"/>
        <v>281840.20919092669</v>
      </c>
    </row>
    <row r="61" spans="1:5" x14ac:dyDescent="0.25">
      <c r="A61" s="1">
        <v>90000</v>
      </c>
      <c r="B61" s="1">
        <f t="shared" si="1"/>
        <v>390507.47086470469</v>
      </c>
      <c r="D61" s="1">
        <v>130000</v>
      </c>
      <c r="E61" s="1">
        <f t="shared" si="2"/>
        <v>279607.42583542567</v>
      </c>
    </row>
    <row r="62" spans="1:5" x14ac:dyDescent="0.25">
      <c r="A62" s="1">
        <v>91000</v>
      </c>
      <c r="B62" s="1">
        <f t="shared" si="1"/>
        <v>386344.22996452072</v>
      </c>
      <c r="D62" s="1">
        <v>131000</v>
      </c>
      <c r="E62" s="1">
        <f t="shared" si="2"/>
        <v>277409.2381231403</v>
      </c>
    </row>
    <row r="63" spans="1:5" x14ac:dyDescent="0.25">
      <c r="A63" s="1">
        <v>92000</v>
      </c>
      <c r="B63" s="1">
        <f t="shared" si="1"/>
        <v>382270.15133914939</v>
      </c>
      <c r="D63" s="1">
        <v>132000</v>
      </c>
      <c r="E63" s="1">
        <f t="shared" si="2"/>
        <v>275244.85201749991</v>
      </c>
    </row>
    <row r="64" spans="1:5" x14ac:dyDescent="0.25">
      <c r="A64" s="1">
        <v>93000</v>
      </c>
      <c r="B64" s="1">
        <f t="shared" si="1"/>
        <v>378282.38708554109</v>
      </c>
      <c r="D64" s="1">
        <v>133000</v>
      </c>
      <c r="E64" s="1">
        <f t="shared" si="2"/>
        <v>273113.49753911095</v>
      </c>
    </row>
    <row r="65" spans="1:5" x14ac:dyDescent="0.25">
      <c r="A65" s="1">
        <v>94000</v>
      </c>
      <c r="B65" s="1">
        <f t="shared" si="1"/>
        <v>374378.20959847362</v>
      </c>
      <c r="D65" s="1">
        <v>134000</v>
      </c>
      <c r="E65" s="1">
        <f t="shared" si="2"/>
        <v>271014.42786281335</v>
      </c>
    </row>
    <row r="66" spans="1:5" x14ac:dyDescent="0.25">
      <c r="A66" s="1">
        <v>95000</v>
      </c>
      <c r="B66" s="1">
        <f t="shared" ref="B66:B129" si="3">(A66^-0.97)*41600*600000</f>
        <v>370555.00527607219</v>
      </c>
      <c r="D66" s="1">
        <v>135000</v>
      </c>
      <c r="E66" s="1">
        <f t="shared" si="2"/>
        <v>268946.91845506965</v>
      </c>
    </row>
    <row r="67" spans="1:5" x14ac:dyDescent="0.25">
      <c r="A67" s="1">
        <v>96000</v>
      </c>
      <c r="B67" s="1">
        <f t="shared" si="3"/>
        <v>366810.2686168293</v>
      </c>
      <c r="D67" s="1">
        <v>136000</v>
      </c>
      <c r="E67" s="1">
        <f t="shared" si="2"/>
        <v>266910.26624959282</v>
      </c>
    </row>
    <row r="68" spans="1:5" x14ac:dyDescent="0.25">
      <c r="A68" s="1">
        <v>97000</v>
      </c>
      <c r="B68" s="1">
        <f t="shared" si="3"/>
        <v>363141.5966799864</v>
      </c>
      <c r="D68" s="1">
        <v>137000</v>
      </c>
      <c r="E68" s="1">
        <f t="shared" si="2"/>
        <v>264903.78885925491</v>
      </c>
    </row>
    <row r="69" spans="1:5" x14ac:dyDescent="0.25">
      <c r="A69" s="1">
        <v>98000</v>
      </c>
      <c r="B69" s="1">
        <f t="shared" si="3"/>
        <v>359546.68388343876</v>
      </c>
      <c r="D69" s="1">
        <v>138000</v>
      </c>
      <c r="E69" s="1">
        <f t="shared" si="2"/>
        <v>262926.823822434</v>
      </c>
    </row>
    <row r="70" spans="1:5" x14ac:dyDescent="0.25">
      <c r="A70" s="1">
        <v>99000</v>
      </c>
      <c r="B70" s="1">
        <f t="shared" si="3"/>
        <v>356023.31711538049</v>
      </c>
      <c r="D70" s="1">
        <v>139000</v>
      </c>
      <c r="E70" s="1">
        <f t="shared" si="2"/>
        <v>260978.72788204168</v>
      </c>
    </row>
    <row r="71" spans="1:5" x14ac:dyDescent="0.25">
      <c r="A71" s="1">
        <v>100000</v>
      </c>
      <c r="B71" s="1">
        <f t="shared" si="3"/>
        <v>352569.37113783951</v>
      </c>
      <c r="D71" s="1">
        <v>140000</v>
      </c>
      <c r="E71" s="1">
        <f t="shared" si="2"/>
        <v>259058.87629561007</v>
      </c>
    </row>
    <row r="72" spans="1:5" x14ac:dyDescent="0.25">
      <c r="A72" s="1">
        <v>101000</v>
      </c>
      <c r="B72" s="1">
        <f t="shared" si="3"/>
        <v>349182.80426193558</v>
      </c>
      <c r="D72" s="1">
        <v>141000</v>
      </c>
      <c r="E72" s="1">
        <f t="shared" si="2"/>
        <v>257166.66217487337</v>
      </c>
    </row>
    <row r="73" spans="1:5" x14ac:dyDescent="0.25">
      <c r="A73" s="1">
        <v>102000</v>
      </c>
      <c r="B73" s="1">
        <f t="shared" si="3"/>
        <v>345861.6542763075</v>
      </c>
      <c r="D73" s="1">
        <v>142000</v>
      </c>
      <c r="E73" s="1">
        <f t="shared" si="2"/>
        <v>255301.49585339706</v>
      </c>
    </row>
    <row r="74" spans="1:5" x14ac:dyDescent="0.25">
      <c r="A74" s="1">
        <v>103000</v>
      </c>
      <c r="B74" s="1">
        <f t="shared" si="3"/>
        <v>342604.03461156582</v>
      </c>
      <c r="D74" s="1">
        <v>143000</v>
      </c>
      <c r="E74" s="1">
        <f t="shared" si="2"/>
        <v>253462.80428086597</v>
      </c>
    </row>
    <row r="75" spans="1:5" x14ac:dyDescent="0.25">
      <c r="A75" s="1">
        <v>104000</v>
      </c>
      <c r="B75" s="1">
        <f t="shared" si="3"/>
        <v>339408.13072495209</v>
      </c>
      <c r="D75" s="1">
        <v>144000</v>
      </c>
      <c r="E75" s="1">
        <f t="shared" ref="E75:E138" si="4">57500*(D75^-1.03)*900000</f>
        <v>251650.0304427318</v>
      </c>
    </row>
    <row r="76" spans="1:5" x14ac:dyDescent="0.25">
      <c r="A76" s="1">
        <v>105000</v>
      </c>
      <c r="B76" s="1">
        <f t="shared" si="3"/>
        <v>336272.19669058564</v>
      </c>
      <c r="D76" s="1">
        <v>145000</v>
      </c>
      <c r="E76" s="1">
        <f t="shared" si="4"/>
        <v>249862.63280400142</v>
      </c>
    </row>
    <row r="77" spans="1:5" x14ac:dyDescent="0.25">
      <c r="A77" s="1">
        <v>106000</v>
      </c>
      <c r="B77" s="1">
        <f t="shared" si="3"/>
        <v>333194.55198178184</v>
      </c>
      <c r="D77" s="1">
        <v>146000</v>
      </c>
      <c r="E77" s="1">
        <f t="shared" si="4"/>
        <v>248100.08477598542</v>
      </c>
    </row>
    <row r="78" spans="1:5" x14ac:dyDescent="0.25">
      <c r="A78" s="1">
        <v>107000</v>
      </c>
      <c r="B78" s="1">
        <f t="shared" si="3"/>
        <v>330173.5784329173</v>
      </c>
      <c r="D78" s="1">
        <v>147000</v>
      </c>
      <c r="E78" s="1">
        <f t="shared" si="4"/>
        <v>246361.8742049236</v>
      </c>
    </row>
    <row r="79" spans="1:5" x14ac:dyDescent="0.25">
      <c r="A79" s="1">
        <v>108000</v>
      </c>
      <c r="B79" s="1">
        <f t="shared" si="3"/>
        <v>327207.71736926661</v>
      </c>
      <c r="D79" s="1">
        <v>148000</v>
      </c>
      <c r="E79" s="1">
        <f t="shared" si="4"/>
        <v>244647.50288144324</v>
      </c>
    </row>
    <row r="80" spans="1:5" x14ac:dyDescent="0.25">
      <c r="A80" s="1">
        <v>109000</v>
      </c>
      <c r="B80" s="1">
        <f t="shared" si="3"/>
        <v>324295.46689405688</v>
      </c>
      <c r="D80" s="1">
        <v>149000</v>
      </c>
      <c r="E80" s="1">
        <f t="shared" si="4"/>
        <v>242956.48606986599</v>
      </c>
    </row>
    <row r="81" spans="1:5" x14ac:dyDescent="0.25">
      <c r="A81" s="1">
        <v>110000</v>
      </c>
      <c r="B81" s="1">
        <f t="shared" si="3"/>
        <v>321435.37932278431</v>
      </c>
      <c r="D81" s="1">
        <v>150000</v>
      </c>
      <c r="E81" s="1">
        <f t="shared" si="4"/>
        <v>241288.35205643723</v>
      </c>
    </row>
    <row r="82" spans="1:5" x14ac:dyDescent="0.25">
      <c r="A82" s="1">
        <v>111000</v>
      </c>
      <c r="B82" s="1">
        <f t="shared" si="3"/>
        <v>318626.05875554116</v>
      </c>
      <c r="D82" s="1">
        <v>151000</v>
      </c>
      <c r="E82" s="1">
        <f t="shared" si="4"/>
        <v>239642.64171558942</v>
      </c>
    </row>
    <row r="83" spans="1:5" x14ac:dyDescent="0.25">
      <c r="A83" s="1">
        <v>112000</v>
      </c>
      <c r="B83" s="1">
        <f t="shared" si="3"/>
        <v>315866.15877876489</v>
      </c>
      <c r="D83" s="1">
        <v>152000</v>
      </c>
      <c r="E83" s="1">
        <f t="shared" si="4"/>
        <v>238018.90809341712</v>
      </c>
    </row>
    <row r="84" spans="1:5" x14ac:dyDescent="0.25">
      <c r="A84" s="1">
        <v>113000</v>
      </c>
      <c r="B84" s="1">
        <f t="shared" si="3"/>
        <v>313154.38028842094</v>
      </c>
      <c r="D84" s="1">
        <v>153000</v>
      </c>
      <c r="E84" s="1">
        <f t="shared" si="4"/>
        <v>236416.7160075611</v>
      </c>
    </row>
    <row r="85" spans="1:5" x14ac:dyDescent="0.25">
      <c r="A85" s="1">
        <v>114000</v>
      </c>
      <c r="B85" s="1">
        <f t="shared" si="3"/>
        <v>310489.46942720044</v>
      </c>
      <c r="D85" s="1">
        <v>154000</v>
      </c>
      <c r="E85" s="1">
        <f t="shared" si="4"/>
        <v>234835.64166276096</v>
      </c>
    </row>
    <row r="86" spans="1:5" x14ac:dyDescent="0.25">
      <c r="A86" s="1">
        <v>115000</v>
      </c>
      <c r="B86" s="1">
        <f t="shared" si="3"/>
        <v>307870.21562881756</v>
      </c>
      <c r="D86" s="1">
        <v>155000</v>
      </c>
      <c r="E86" s="1">
        <f t="shared" si="4"/>
        <v>233275.2722813611</v>
      </c>
    </row>
    <row r="87" spans="1:5" x14ac:dyDescent="0.25">
      <c r="A87" s="1">
        <v>116000</v>
      </c>
      <c r="B87" s="1">
        <f t="shared" si="3"/>
        <v>305295.44976297161</v>
      </c>
      <c r="D87" s="1">
        <v>156000</v>
      </c>
      <c r="E87" s="1">
        <f t="shared" si="4"/>
        <v>231735.20574809791</v>
      </c>
    </row>
    <row r="88" spans="1:5" x14ac:dyDescent="0.25">
      <c r="A88" s="1">
        <v>117000</v>
      </c>
      <c r="B88" s="1">
        <f t="shared" si="3"/>
        <v>302764.04237497377</v>
      </c>
      <c r="D88" s="1">
        <v>157000</v>
      </c>
      <c r="E88" s="1">
        <f t="shared" si="4"/>
        <v>230215.05026852802</v>
      </c>
    </row>
    <row r="89" spans="1:5" x14ac:dyDescent="0.25">
      <c r="A89" s="1">
        <v>118000</v>
      </c>
      <c r="B89" s="1">
        <f t="shared" si="3"/>
        <v>300274.90201445221</v>
      </c>
      <c r="D89" s="1">
        <v>158000</v>
      </c>
      <c r="E89" s="1">
        <f t="shared" si="4"/>
        <v>228714.42404049251</v>
      </c>
    </row>
    <row r="90" spans="1:5" x14ac:dyDescent="0.25">
      <c r="A90" s="1">
        <v>119000</v>
      </c>
      <c r="B90" s="1">
        <f t="shared" si="3"/>
        <v>297826.97364790837</v>
      </c>
      <c r="D90" s="1">
        <v>159000</v>
      </c>
      <c r="E90" s="1">
        <f t="shared" si="4"/>
        <v>227232.95493803982</v>
      </c>
    </row>
    <row r="91" spans="1:5" x14ac:dyDescent="0.25">
      <c r="A91" s="1">
        <v>120000</v>
      </c>
      <c r="B91" s="1">
        <f t="shared" si="3"/>
        <v>295419.2371502645</v>
      </c>
      <c r="D91" s="1">
        <v>160000</v>
      </c>
      <c r="E91" s="1">
        <f t="shared" si="4"/>
        <v>225770.28020725574</v>
      </c>
    </row>
    <row r="92" spans="1:5" x14ac:dyDescent="0.25">
      <c r="A92" s="1">
        <v>121000</v>
      </c>
      <c r="B92" s="1">
        <f t="shared" si="3"/>
        <v>293050.70587083959</v>
      </c>
      <c r="D92" s="1">
        <v>161000</v>
      </c>
      <c r="E92" s="1">
        <f t="shared" si="4"/>
        <v>224326.04617349</v>
      </c>
    </row>
    <row r="93" spans="1:5" x14ac:dyDescent="0.25">
      <c r="A93" s="1">
        <v>122000</v>
      </c>
      <c r="B93" s="1">
        <f t="shared" si="3"/>
        <v>290720.42526951194</v>
      </c>
      <c r="D93" s="1">
        <v>162000</v>
      </c>
      <c r="E93" s="1">
        <f t="shared" si="4"/>
        <v>222899.90795947626</v>
      </c>
    </row>
    <row r="94" spans="1:5" x14ac:dyDescent="0.25">
      <c r="A94" s="1">
        <v>123000</v>
      </c>
      <c r="B94" s="1">
        <f t="shared" si="3"/>
        <v>288427.47161908488</v>
      </c>
      <c r="D94" s="1">
        <v>163000</v>
      </c>
      <c r="E94" s="1">
        <f t="shared" si="4"/>
        <v>221491.52921387926</v>
      </c>
    </row>
    <row r="95" spans="1:5" x14ac:dyDescent="0.25">
      <c r="A95" s="1">
        <v>124000</v>
      </c>
      <c r="B95" s="1">
        <f t="shared" si="3"/>
        <v>286170.95077013067</v>
      </c>
      <c r="D95" s="1">
        <v>164000</v>
      </c>
      <c r="E95" s="1">
        <f t="shared" si="4"/>
        <v>220100.58184982429</v>
      </c>
    </row>
    <row r="96" spans="1:5" x14ac:dyDescent="0.25">
      <c r="A96" s="1">
        <v>125000</v>
      </c>
      <c r="B96" s="1">
        <f t="shared" si="3"/>
        <v>283949.99697484088</v>
      </c>
      <c r="D96" s="1">
        <v>165000</v>
      </c>
      <c r="E96" s="1">
        <f t="shared" si="4"/>
        <v>218726.74579297518</v>
      </c>
    </row>
    <row r="97" spans="1:5" x14ac:dyDescent="0.25">
      <c r="A97" s="1">
        <v>126000</v>
      </c>
      <c r="B97" s="1">
        <f t="shared" si="3"/>
        <v>281763.77176660183</v>
      </c>
      <c r="D97" s="1">
        <v>166000</v>
      </c>
      <c r="E97" s="1">
        <f t="shared" si="4"/>
        <v>217369.7087387713</v>
      </c>
    </row>
    <row r="98" spans="1:5" x14ac:dyDescent="0.25">
      <c r="A98" s="1">
        <v>127000</v>
      </c>
      <c r="B98" s="1">
        <f t="shared" si="3"/>
        <v>279611.46289225214</v>
      </c>
      <c r="D98" s="1">
        <v>167000</v>
      </c>
      <c r="E98" s="1">
        <f t="shared" si="4"/>
        <v>216029.1659184233</v>
      </c>
    </row>
    <row r="99" spans="1:5" x14ac:dyDescent="0.25">
      <c r="A99" s="1">
        <v>128000</v>
      </c>
      <c r="B99" s="1">
        <f t="shared" si="3"/>
        <v>277492.28329414094</v>
      </c>
      <c r="D99" s="1">
        <v>168000</v>
      </c>
      <c r="E99" s="1">
        <f t="shared" si="4"/>
        <v>214704.81987330705</v>
      </c>
    </row>
    <row r="100" spans="1:5" x14ac:dyDescent="0.25">
      <c r="A100" s="1">
        <v>129000</v>
      </c>
      <c r="B100" s="1">
        <f t="shared" si="3"/>
        <v>275405.47013930476</v>
      </c>
      <c r="D100" s="1">
        <v>169000</v>
      </c>
      <c r="E100" s="1">
        <f t="shared" si="4"/>
        <v>213396.38023741107</v>
      </c>
    </row>
    <row r="101" spans="1:5" x14ac:dyDescent="0.25">
      <c r="A101" s="1">
        <v>130000</v>
      </c>
      <c r="B101" s="1">
        <f t="shared" si="3"/>
        <v>273350.28389323101</v>
      </c>
      <c r="D101" s="1">
        <v>170000</v>
      </c>
      <c r="E101" s="1">
        <f t="shared" si="4"/>
        <v>212103.56352749598</v>
      </c>
    </row>
    <row r="102" spans="1:5" x14ac:dyDescent="0.25">
      <c r="A102" s="1">
        <v>131000</v>
      </c>
      <c r="B102" s="1">
        <f t="shared" si="3"/>
        <v>271326.00743583683</v>
      </c>
      <c r="D102" s="1">
        <v>171000</v>
      </c>
      <c r="E102" s="1">
        <f t="shared" si="4"/>
        <v>210826.0929406533</v>
      </c>
    </row>
    <row r="103" spans="1:5" x14ac:dyDescent="0.25">
      <c r="A103" s="1">
        <v>132000</v>
      </c>
      <c r="B103" s="1">
        <f t="shared" si="3"/>
        <v>269331.9452174367</v>
      </c>
      <c r="D103" s="1">
        <v>172000</v>
      </c>
      <c r="E103" s="1">
        <f t="shared" si="4"/>
        <v>209563.69815896481</v>
      </c>
    </row>
    <row r="104" spans="1:5" x14ac:dyDescent="0.25">
      <c r="A104" s="1">
        <v>133000</v>
      </c>
      <c r="B104" s="1">
        <f t="shared" si="3"/>
        <v>267367.422452598</v>
      </c>
      <c r="D104" s="1">
        <v>173000</v>
      </c>
      <c r="E104" s="1">
        <f t="shared" si="4"/>
        <v>208316.1151609619</v>
      </c>
    </row>
    <row r="105" spans="1:5" x14ac:dyDescent="0.25">
      <c r="A105" s="1">
        <v>134000</v>
      </c>
      <c r="B105" s="1">
        <f t="shared" si="3"/>
        <v>265431.78434991784</v>
      </c>
      <c r="D105" s="1">
        <v>174000</v>
      </c>
      <c r="E105" s="1">
        <f t="shared" si="4"/>
        <v>207083.08603962924</v>
      </c>
    </row>
    <row r="106" spans="1:5" x14ac:dyDescent="0.25">
      <c r="A106" s="1">
        <v>135000</v>
      </c>
      <c r="B106" s="1">
        <f t="shared" si="3"/>
        <v>263524.39537586377</v>
      </c>
      <c r="D106" s="1">
        <v>175000</v>
      </c>
      <c r="E106" s="1">
        <f t="shared" si="4"/>
        <v>205864.35882666791</v>
      </c>
    </row>
    <row r="107" spans="1:5" x14ac:dyDescent="0.25">
      <c r="A107" s="1">
        <v>136000</v>
      </c>
      <c r="B107" s="1">
        <f t="shared" si="3"/>
        <v>261644.63855093456</v>
      </c>
      <c r="D107" s="1">
        <v>176000</v>
      </c>
      <c r="E107" s="1">
        <f t="shared" si="4"/>
        <v>204659.6873227875</v>
      </c>
    </row>
    <row r="108" spans="1:5" x14ac:dyDescent="0.25">
      <c r="A108" s="1">
        <v>137000</v>
      </c>
      <c r="B108" s="1">
        <f t="shared" si="3"/>
        <v>259791.91477649211</v>
      </c>
      <c r="D108" s="1">
        <v>177000</v>
      </c>
      <c r="E108" s="1">
        <f t="shared" si="4"/>
        <v>203468.83093377488</v>
      </c>
    </row>
    <row r="109" spans="1:5" x14ac:dyDescent="0.25">
      <c r="A109" s="1">
        <v>138000</v>
      </c>
      <c r="B109" s="1">
        <f t="shared" si="3"/>
        <v>257965.64219072519</v>
      </c>
      <c r="D109" s="1">
        <v>178000</v>
      </c>
      <c r="E109" s="1">
        <f t="shared" si="4"/>
        <v>202291.55451211642</v>
      </c>
    </row>
    <row r="110" spans="1:5" x14ac:dyDescent="0.25">
      <c r="A110" s="1">
        <v>139000</v>
      </c>
      <c r="B110" s="1">
        <f t="shared" si="3"/>
        <v>256165.25555226672</v>
      </c>
      <c r="D110" s="1">
        <v>179000</v>
      </c>
      <c r="E110" s="1">
        <f t="shared" si="4"/>
        <v>201127.62820395533</v>
      </c>
    </row>
    <row r="111" spans="1:5" x14ac:dyDescent="0.25">
      <c r="A111" s="1">
        <v>140000</v>
      </c>
      <c r="B111" s="1">
        <f t="shared" si="3"/>
        <v>254390.20565010986</v>
      </c>
      <c r="D111" s="1">
        <v>180000</v>
      </c>
      <c r="E111" s="1">
        <f t="shared" si="4"/>
        <v>199976.82730117839</v>
      </c>
    </row>
    <row r="112" spans="1:5" x14ac:dyDescent="0.25">
      <c r="A112" s="1">
        <v>141000</v>
      </c>
      <c r="B112" s="1">
        <f t="shared" si="3"/>
        <v>252639.95873850337</v>
      </c>
      <c r="D112" s="1">
        <v>181000</v>
      </c>
      <c r="E112" s="1">
        <f t="shared" si="4"/>
        <v>198838.93209842336</v>
      </c>
    </row>
    <row r="113" spans="1:5" x14ac:dyDescent="0.25">
      <c r="A113" s="1">
        <v>142000</v>
      </c>
      <c r="B113" s="1">
        <f t="shared" si="3"/>
        <v>250913.99599560953</v>
      </c>
      <c r="D113" s="1">
        <v>182000</v>
      </c>
      <c r="E113" s="1">
        <f t="shared" si="4"/>
        <v>197713.72775483056</v>
      </c>
    </row>
    <row r="114" spans="1:5" x14ac:dyDescent="0.25">
      <c r="A114" s="1">
        <v>143000</v>
      </c>
      <c r="B114" s="1">
        <f t="shared" si="3"/>
        <v>249211.81300476642</v>
      </c>
      <c r="D114" s="1">
        <v>183000</v>
      </c>
      <c r="E114" s="1">
        <f t="shared" si="4"/>
        <v>196601.00416034606</v>
      </c>
    </row>
    <row r="115" spans="1:5" x14ac:dyDescent="0.25">
      <c r="A115" s="1">
        <v>144000</v>
      </c>
      <c r="B115" s="1">
        <f t="shared" si="3"/>
        <v>247532.91925725527</v>
      </c>
      <c r="D115" s="1">
        <v>184000</v>
      </c>
      <c r="E115" s="1">
        <f t="shared" si="4"/>
        <v>195500.55580640552</v>
      </c>
    </row>
    <row r="116" spans="1:5" x14ac:dyDescent="0.25">
      <c r="A116" s="1">
        <v>145000</v>
      </c>
      <c r="B116" s="1">
        <f t="shared" si="3"/>
        <v>245876.83767554758</v>
      </c>
      <c r="D116" s="1">
        <v>185000</v>
      </c>
      <c r="E116" s="1">
        <f t="shared" si="4"/>
        <v>194412.18166083415</v>
      </c>
    </row>
    <row r="117" spans="1:5" x14ac:dyDescent="0.25">
      <c r="A117" s="1">
        <v>146000</v>
      </c>
      <c r="B117" s="1">
        <f t="shared" si="3"/>
        <v>244243.10415603968</v>
      </c>
      <c r="D117" s="1">
        <v>186000</v>
      </c>
      <c r="E117" s="1">
        <f t="shared" si="4"/>
        <v>193335.68504680149</v>
      </c>
    </row>
    <row r="118" spans="1:5" x14ac:dyDescent="0.25">
      <c r="A118" s="1">
        <v>147000</v>
      </c>
      <c r="B118" s="1">
        <f t="shared" si="3"/>
        <v>242631.26713037162</v>
      </c>
      <c r="D118" s="1">
        <v>187000</v>
      </c>
      <c r="E118" s="1">
        <f t="shared" si="4"/>
        <v>192270.87352567876</v>
      </c>
    </row>
    <row r="119" spans="1:5" x14ac:dyDescent="0.25">
      <c r="A119" s="1">
        <v>148000</v>
      </c>
      <c r="B119" s="1">
        <f t="shared" si="3"/>
        <v>241040.88714443322</v>
      </c>
      <c r="D119" s="1">
        <v>188000</v>
      </c>
      <c r="E119" s="1">
        <f t="shared" si="4"/>
        <v>191217.55878365462</v>
      </c>
    </row>
    <row r="120" spans="1:5" x14ac:dyDescent="0.25">
      <c r="A120" s="1">
        <v>149000</v>
      </c>
      <c r="B120" s="1">
        <f t="shared" si="3"/>
        <v>239471.53645424469</v>
      </c>
      <c r="D120" s="1">
        <v>189000</v>
      </c>
      <c r="E120" s="1">
        <f t="shared" si="4"/>
        <v>190175.55652196539</v>
      </c>
    </row>
    <row r="121" spans="1:5" x14ac:dyDescent="0.25">
      <c r="A121" s="1">
        <v>150000</v>
      </c>
      <c r="B121" s="1">
        <f t="shared" si="3"/>
        <v>237922.79863792326</v>
      </c>
      <c r="D121" s="1">
        <v>190000</v>
      </c>
      <c r="E121" s="1">
        <f t="shared" si="4"/>
        <v>189144.6863506111</v>
      </c>
    </row>
    <row r="122" spans="1:5" x14ac:dyDescent="0.25">
      <c r="A122" s="1">
        <v>151000</v>
      </c>
      <c r="B122" s="1">
        <f t="shared" si="3"/>
        <v>236394.26822298815</v>
      </c>
      <c r="D122" s="1">
        <v>191000</v>
      </c>
      <c r="E122" s="1">
        <f t="shared" si="4"/>
        <v>188124.77168542711</v>
      </c>
    </row>
    <row r="123" spans="1:5" x14ac:dyDescent="0.25">
      <c r="A123" s="1">
        <v>152000</v>
      </c>
      <c r="B123" s="1">
        <f t="shared" si="3"/>
        <v>234885.55032831326</v>
      </c>
      <c r="D123" s="1">
        <v>192000</v>
      </c>
      <c r="E123" s="1">
        <f t="shared" si="4"/>
        <v>187115.63964838494</v>
      </c>
    </row>
    <row r="124" spans="1:5" x14ac:dyDescent="0.25">
      <c r="A124" s="1">
        <v>153000</v>
      </c>
      <c r="B124" s="1">
        <f t="shared" si="3"/>
        <v>233396.26032004261</v>
      </c>
      <c r="D124" s="1">
        <v>193000</v>
      </c>
      <c r="E124" s="1">
        <f t="shared" si="4"/>
        <v>186117.12097101152</v>
      </c>
    </row>
    <row r="125" spans="1:5" x14ac:dyDescent="0.25">
      <c r="A125" s="1">
        <v>154000</v>
      </c>
      <c r="B125" s="1">
        <f t="shared" si="3"/>
        <v>231926.02348085266</v>
      </c>
      <c r="D125" s="1">
        <v>194000</v>
      </c>
      <c r="E125" s="1">
        <f t="shared" si="4"/>
        <v>185129.04990080791</v>
      </c>
    </row>
    <row r="126" spans="1:5" x14ac:dyDescent="0.25">
      <c r="A126" s="1">
        <v>155000</v>
      </c>
      <c r="B126" s="1">
        <f t="shared" si="3"/>
        <v>230474.47469195342</v>
      </c>
      <c r="D126" s="1">
        <v>195000</v>
      </c>
      <c r="E126" s="1">
        <f t="shared" si="4"/>
        <v>184151.26411056178</v>
      </c>
    </row>
    <row r="127" spans="1:5" x14ac:dyDescent="0.25">
      <c r="A127" s="1">
        <v>156000</v>
      </c>
      <c r="B127" s="1">
        <f t="shared" si="3"/>
        <v>229041.25812725656</v>
      </c>
      <c r="D127" s="1">
        <v>196000</v>
      </c>
      <c r="E127" s="1">
        <f t="shared" si="4"/>
        <v>183183.60461045019</v>
      </c>
    </row>
    <row r="128" spans="1:5" x14ac:dyDescent="0.25">
      <c r="A128" s="1">
        <v>157000</v>
      </c>
      <c r="B128" s="1">
        <f t="shared" si="3"/>
        <v>227626.02695918144</v>
      </c>
      <c r="D128" s="1">
        <v>197000</v>
      </c>
      <c r="E128" s="1">
        <f t="shared" si="4"/>
        <v>182225.91566283457</v>
      </c>
    </row>
    <row r="129" spans="1:5" x14ac:dyDescent="0.25">
      <c r="A129" s="1">
        <v>158000</v>
      </c>
      <c r="B129" s="1">
        <f t="shared" si="3"/>
        <v>226228.44307556745</v>
      </c>
      <c r="D129" s="1">
        <v>198000</v>
      </c>
      <c r="E129" s="1">
        <f t="shared" si="4"/>
        <v>181278.04469964479</v>
      </c>
    </row>
    <row r="130" spans="1:5" x14ac:dyDescent="0.25">
      <c r="A130" s="1">
        <v>159000</v>
      </c>
      <c r="B130" s="1">
        <f t="shared" ref="B130:B193" si="5">(A130^-0.97)*41600*600000</f>
        <v>224848.17680722909</v>
      </c>
      <c r="D130" s="1">
        <v>199000</v>
      </c>
      <c r="E130" s="1">
        <f t="shared" si="4"/>
        <v>180339.84224227347</v>
      </c>
    </row>
    <row r="131" spans="1:5" x14ac:dyDescent="0.25">
      <c r="A131" s="1">
        <v>160000</v>
      </c>
      <c r="B131" s="1">
        <f t="shared" si="5"/>
        <v>223484.90666566711</v>
      </c>
      <c r="D131" s="1">
        <v>200000</v>
      </c>
      <c r="E131" s="1">
        <f t="shared" si="4"/>
        <v>179411.16182387865</v>
      </c>
    </row>
    <row r="132" spans="1:5" x14ac:dyDescent="0.25">
      <c r="A132" s="1">
        <v>161000</v>
      </c>
      <c r="B132" s="1">
        <f t="shared" si="5"/>
        <v>222138.31909051206</v>
      </c>
      <c r="D132" s="1">
        <v>201000</v>
      </c>
      <c r="E132" s="1">
        <f t="shared" si="4"/>
        <v>178491.85991402395</v>
      </c>
    </row>
    <row r="133" spans="1:5" x14ac:dyDescent="0.25">
      <c r="A133" s="1">
        <v>162000</v>
      </c>
      <c r="B133" s="1">
        <f t="shared" si="5"/>
        <v>220808.10820627533</v>
      </c>
      <c r="D133" s="1">
        <v>202000</v>
      </c>
      <c r="E133" s="1">
        <f t="shared" si="4"/>
        <v>177581.79584556149</v>
      </c>
    </row>
    <row r="134" spans="1:5" x14ac:dyDescent="0.25">
      <c r="A134" s="1">
        <v>163000</v>
      </c>
      <c r="B134" s="1">
        <f t="shared" si="5"/>
        <v>219493.97558800661</v>
      </c>
      <c r="D134" s="1">
        <v>203000</v>
      </c>
      <c r="E134" s="1">
        <f t="shared" si="4"/>
        <v>176680.83174369115</v>
      </c>
    </row>
    <row r="135" spans="1:5" x14ac:dyDescent="0.25">
      <c r="A135" s="1">
        <v>164000</v>
      </c>
      <c r="B135" s="1">
        <f t="shared" si="5"/>
        <v>218195.63003548907</v>
      </c>
      <c r="D135" s="1">
        <v>204000</v>
      </c>
      <c r="E135" s="1">
        <f t="shared" si="4"/>
        <v>175788.83245711532</v>
      </c>
    </row>
    <row r="136" spans="1:5" x14ac:dyDescent="0.25">
      <c r="A136" s="1">
        <v>165000</v>
      </c>
      <c r="B136" s="1">
        <f t="shared" si="5"/>
        <v>216912.7873555978</v>
      </c>
      <c r="D136" s="1">
        <v>205000</v>
      </c>
      <c r="E136" s="1">
        <f t="shared" si="4"/>
        <v>174905.66549121731</v>
      </c>
    </row>
    <row r="137" spans="1:5" x14ac:dyDescent="0.25">
      <c r="A137" s="1">
        <v>166000</v>
      </c>
      <c r="B137" s="1">
        <f t="shared" si="5"/>
        <v>215645.17015249457</v>
      </c>
      <c r="D137" s="1">
        <v>206000</v>
      </c>
      <c r="E137" s="1">
        <f t="shared" si="4"/>
        <v>174031.20094319768</v>
      </c>
    </row>
    <row r="138" spans="1:5" x14ac:dyDescent="0.25">
      <c r="A138" s="1">
        <v>167000</v>
      </c>
      <c r="B138" s="1">
        <f t="shared" si="5"/>
        <v>214392.50762531426</v>
      </c>
      <c r="D138" s="1">
        <v>207000</v>
      </c>
      <c r="E138" s="1">
        <f t="shared" si="4"/>
        <v>173165.31143909806</v>
      </c>
    </row>
    <row r="139" spans="1:5" x14ac:dyDescent="0.25">
      <c r="A139" s="1">
        <v>168000</v>
      </c>
      <c r="B139" s="1">
        <f t="shared" si="5"/>
        <v>213154.53537304935</v>
      </c>
      <c r="D139" s="1">
        <v>208000</v>
      </c>
      <c r="E139" s="1">
        <f t="shared" ref="E139:E202" si="6">57500*(D139^-1.03)*900000</f>
        <v>172307.87207265283</v>
      </c>
    </row>
    <row r="140" spans="1:5" x14ac:dyDescent="0.25">
      <c r="A140" s="1">
        <v>169000</v>
      </c>
      <c r="B140" s="1">
        <f t="shared" si="5"/>
        <v>211930.99520632322</v>
      </c>
      <c r="D140" s="1">
        <v>209000</v>
      </c>
      <c r="E140" s="1">
        <f t="shared" si="6"/>
        <v>171458.76034590128</v>
      </c>
    </row>
    <row r="141" spans="1:5" x14ac:dyDescent="0.25">
      <c r="A141" s="1">
        <v>170000</v>
      </c>
      <c r="B141" s="1">
        <f t="shared" si="5"/>
        <v>210721.63496577612</v>
      </c>
      <c r="D141" s="1">
        <v>210000</v>
      </c>
      <c r="E141" s="1">
        <f t="shared" si="6"/>
        <v>170617.85611150891</v>
      </c>
    </row>
    <row r="142" spans="1:5" x14ac:dyDescent="0.25">
      <c r="A142" s="1">
        <v>171000</v>
      </c>
      <c r="B142" s="1">
        <f t="shared" si="5"/>
        <v>209526.2083467893</v>
      </c>
      <c r="D142" s="1">
        <v>211000</v>
      </c>
      <c r="E142" s="1">
        <f t="shared" si="6"/>
        <v>169785.04151673472</v>
      </c>
    </row>
    <row r="143" spans="1:5" x14ac:dyDescent="0.25">
      <c r="A143" s="1">
        <v>172000</v>
      </c>
      <c r="B143" s="1">
        <f t="shared" si="5"/>
        <v>208344.47473029621</v>
      </c>
      <c r="D143" s="1">
        <v>212000</v>
      </c>
      <c r="E143" s="1">
        <f t="shared" si="6"/>
        <v>168960.20094899213</v>
      </c>
    </row>
    <row r="144" spans="1:5" x14ac:dyDescent="0.25">
      <c r="A144" s="1">
        <v>173000</v>
      </c>
      <c r="B144" s="1">
        <f t="shared" si="5"/>
        <v>207176.19901943402</v>
      </c>
      <c r="D144" s="1">
        <v>213000</v>
      </c>
      <c r="E144" s="1">
        <f t="shared" si="6"/>
        <v>168143.22098295193</v>
      </c>
    </row>
    <row r="145" spans="1:5" x14ac:dyDescent="0.25">
      <c r="A145" s="1">
        <v>174000</v>
      </c>
      <c r="B145" s="1">
        <f t="shared" si="5"/>
        <v>206021.15148179367</v>
      </c>
      <c r="D145" s="1">
        <v>214000</v>
      </c>
      <c r="E145" s="1">
        <f t="shared" si="6"/>
        <v>167333.99032913501</v>
      </c>
    </row>
    <row r="146" spans="1:5" x14ac:dyDescent="0.25">
      <c r="A146" s="1">
        <v>175000</v>
      </c>
      <c r="B146" s="1">
        <f t="shared" si="5"/>
        <v>204879.10759706146</v>
      </c>
      <c r="D146" s="1">
        <v>215000</v>
      </c>
      <c r="E146" s="1">
        <f t="shared" si="6"/>
        <v>166532.39978394692</v>
      </c>
    </row>
    <row r="147" spans="1:5" x14ac:dyDescent="0.25">
      <c r="A147" s="1">
        <v>176000</v>
      </c>
      <c r="B147" s="1">
        <f t="shared" si="5"/>
        <v>203749.84790981986</v>
      </c>
      <c r="D147" s="1">
        <v>216000</v>
      </c>
      <c r="E147" s="1">
        <f t="shared" si="6"/>
        <v>165738.34218110717</v>
      </c>
    </row>
    <row r="148" spans="1:5" x14ac:dyDescent="0.25">
      <c r="A148" s="1">
        <v>177000</v>
      </c>
      <c r="B148" s="1">
        <f t="shared" si="5"/>
        <v>202633.15788731872</v>
      </c>
      <c r="D148" s="1">
        <v>217000</v>
      </c>
      <c r="E148" s="1">
        <f t="shared" si="6"/>
        <v>164951.71234442724</v>
      </c>
    </row>
    <row r="149" spans="1:5" x14ac:dyDescent="0.25">
      <c r="A149" s="1">
        <v>178000</v>
      </c>
      <c r="B149" s="1">
        <f t="shared" si="5"/>
        <v>201528.82778201767</v>
      </c>
      <c r="D149" s="1">
        <v>218000</v>
      </c>
      <c r="E149" s="1">
        <f t="shared" si="6"/>
        <v>164172.407041898</v>
      </c>
    </row>
    <row r="150" spans="1:5" x14ac:dyDescent="0.25">
      <c r="A150" s="1">
        <v>179000</v>
      </c>
      <c r="B150" s="1">
        <f t="shared" si="5"/>
        <v>200436.65249871</v>
      </c>
      <c r="D150" s="1">
        <v>219000</v>
      </c>
      <c r="E150" s="1">
        <f t="shared" si="6"/>
        <v>163400.32494103562</v>
      </c>
    </row>
    <row r="151" spans="1:5" x14ac:dyDescent="0.25">
      <c r="A151" s="1">
        <v>180000</v>
      </c>
      <c r="B151" s="1">
        <f t="shared" si="5"/>
        <v>199356.431466056</v>
      </c>
      <c r="D151" s="1">
        <v>220000</v>
      </c>
      <c r="E151" s="1">
        <f t="shared" si="6"/>
        <v>162635.36656545752</v>
      </c>
    </row>
    <row r="152" spans="1:5" x14ac:dyDescent="0.25">
      <c r="A152" s="1">
        <v>181000</v>
      </c>
      <c r="B152" s="1">
        <f t="shared" si="5"/>
        <v>198287.9685123557</v>
      </c>
      <c r="D152" s="1">
        <v>221000</v>
      </c>
      <c r="E152" s="1">
        <f t="shared" si="6"/>
        <v>161877.43425263741</v>
      </c>
    </row>
    <row r="153" spans="1:5" x14ac:dyDescent="0.25">
      <c r="A153" s="1">
        <v>182000</v>
      </c>
      <c r="B153" s="1">
        <f t="shared" si="5"/>
        <v>197231.07174539199</v>
      </c>
      <c r="D153" s="1">
        <v>222000</v>
      </c>
      <c r="E153" s="1">
        <f t="shared" si="6"/>
        <v>161126.43211281224</v>
      </c>
    </row>
    <row r="154" spans="1:5" x14ac:dyDescent="0.25">
      <c r="A154" s="1">
        <v>183000</v>
      </c>
      <c r="B154" s="1">
        <f t="shared" si="5"/>
        <v>196185.55343619845</v>
      </c>
      <c r="D154" s="1">
        <v>223000</v>
      </c>
      <c r="E154" s="1">
        <f t="shared" si="6"/>
        <v>160382.26598899779</v>
      </c>
    </row>
    <row r="155" spans="1:5" x14ac:dyDescent="0.25">
      <c r="A155" s="1">
        <v>184000</v>
      </c>
      <c r="B155" s="1">
        <f t="shared" si="5"/>
        <v>195151.22990659767</v>
      </c>
      <c r="D155" s="1">
        <v>224000</v>
      </c>
      <c r="E155" s="1">
        <f t="shared" si="6"/>
        <v>159644.84341808053</v>
      </c>
    </row>
    <row r="156" spans="1:5" x14ac:dyDescent="0.25">
      <c r="A156" s="1">
        <v>185000</v>
      </c>
      <c r="B156" s="1">
        <f t="shared" si="5"/>
        <v>194127.92142036682</v>
      </c>
      <c r="D156" s="1">
        <v>225000</v>
      </c>
      <c r="E156" s="1">
        <f t="shared" si="6"/>
        <v>158914.07359295312</v>
      </c>
    </row>
    <row r="157" spans="1:5" x14ac:dyDescent="0.25">
      <c r="A157" s="1">
        <v>186000</v>
      </c>
      <c r="B157" s="1">
        <f t="shared" si="5"/>
        <v>193115.4520778998</v>
      </c>
      <c r="D157" s="1">
        <v>226000</v>
      </c>
      <c r="E157" s="1">
        <f t="shared" si="6"/>
        <v>158189.86732566118</v>
      </c>
    </row>
    <row r="158" spans="1:5" x14ac:dyDescent="0.25">
      <c r="A158" s="1">
        <v>187000</v>
      </c>
      <c r="B158" s="1">
        <f t="shared" si="5"/>
        <v>192113.6497142305</v>
      </c>
      <c r="D158" s="1">
        <v>227000</v>
      </c>
      <c r="E158" s="1">
        <f t="shared" si="6"/>
        <v>157472.13701152409</v>
      </c>
    </row>
    <row r="159" spans="1:5" x14ac:dyDescent="0.25">
      <c r="A159" s="1">
        <v>188000</v>
      </c>
      <c r="B159" s="1">
        <f t="shared" si="5"/>
        <v>191122.34580029527</v>
      </c>
      <c r="D159" s="1">
        <v>228000</v>
      </c>
      <c r="E159" s="1">
        <f t="shared" si="6"/>
        <v>156760.79659421169</v>
      </c>
    </row>
    <row r="160" spans="1:5" x14ac:dyDescent="0.25">
      <c r="A160" s="1">
        <v>189000</v>
      </c>
      <c r="B160" s="1">
        <f t="shared" si="5"/>
        <v>190141.37534731525</v>
      </c>
      <c r="D160" s="1">
        <v>229000</v>
      </c>
      <c r="E160" s="1">
        <f t="shared" si="6"/>
        <v>156055.7615317349</v>
      </c>
    </row>
    <row r="161" spans="1:5" x14ac:dyDescent="0.25">
      <c r="A161" s="1">
        <v>190000</v>
      </c>
      <c r="B161" s="1">
        <f t="shared" si="5"/>
        <v>189170.57681418129</v>
      </c>
      <c r="D161" s="1">
        <v>230000</v>
      </c>
      <c r="E161" s="1">
        <f t="shared" si="6"/>
        <v>155356.9487633298</v>
      </c>
    </row>
    <row r="162" spans="1:5" x14ac:dyDescent="0.25">
      <c r="A162" s="1">
        <v>191000</v>
      </c>
      <c r="B162" s="1">
        <f t="shared" si="5"/>
        <v>188209.79201773688</v>
      </c>
      <c r="D162" s="1">
        <v>231000</v>
      </c>
      <c r="E162" s="1">
        <f t="shared" si="6"/>
        <v>154664.2766772082</v>
      </c>
    </row>
    <row r="163" spans="1:5" x14ac:dyDescent="0.25">
      <c r="A163" s="1">
        <v>192000</v>
      </c>
      <c r="B163" s="1">
        <f t="shared" si="5"/>
        <v>187258.86604584768</v>
      </c>
      <c r="D163" s="1">
        <v>232000</v>
      </c>
      <c r="E163" s="1">
        <f t="shared" si="6"/>
        <v>153977.66507914133</v>
      </c>
    </row>
    <row r="164" spans="1:5" x14ac:dyDescent="0.25">
      <c r="A164" s="1">
        <v>193000</v>
      </c>
      <c r="B164" s="1">
        <f t="shared" si="5"/>
        <v>186317.64717316307</v>
      </c>
      <c r="D164" s="1">
        <v>233000</v>
      </c>
      <c r="E164" s="1">
        <f t="shared" si="6"/>
        <v>153297.03516186267</v>
      </c>
    </row>
    <row r="165" spans="1:5" x14ac:dyDescent="0.25">
      <c r="A165" s="1">
        <v>194000</v>
      </c>
      <c r="B165" s="1">
        <f t="shared" si="5"/>
        <v>185385.98677946857</v>
      </c>
      <c r="D165" s="1">
        <v>234000</v>
      </c>
      <c r="E165" s="1">
        <f t="shared" si="6"/>
        <v>152622.30947525328</v>
      </c>
    </row>
    <row r="166" spans="1:5" x14ac:dyDescent="0.25">
      <c r="A166" s="1">
        <v>195000</v>
      </c>
      <c r="B166" s="1">
        <f t="shared" si="5"/>
        <v>184463.73927053876</v>
      </c>
      <c r="D166" s="1">
        <v>235000</v>
      </c>
      <c r="E166" s="1">
        <f t="shared" si="6"/>
        <v>151953.41189729728</v>
      </c>
    </row>
    <row r="167" spans="1:5" x14ac:dyDescent="0.25">
      <c r="A167" s="1">
        <v>196000</v>
      </c>
      <c r="B167" s="1">
        <f t="shared" si="5"/>
        <v>183550.76200140099</v>
      </c>
      <c r="D167" s="1">
        <v>236000</v>
      </c>
      <c r="E167" s="1">
        <f t="shared" si="6"/>
        <v>151290.2676057755</v>
      </c>
    </row>
    <row r="168" spans="1:5" x14ac:dyDescent="0.25">
      <c r="A168" s="1">
        <v>197000</v>
      </c>
      <c r="B168" s="1">
        <f t="shared" si="5"/>
        <v>182646.91520192329</v>
      </c>
      <c r="D168" s="1">
        <v>237000</v>
      </c>
      <c r="E168" s="1">
        <f t="shared" si="6"/>
        <v>150632.8030506816</v>
      </c>
    </row>
    <row r="169" spans="1:5" x14ac:dyDescent="0.25">
      <c r="A169" s="1">
        <v>198000</v>
      </c>
      <c r="B169" s="1">
        <f t="shared" si="5"/>
        <v>181752.06190465036</v>
      </c>
      <c r="D169" s="1">
        <v>238000</v>
      </c>
      <c r="E169" s="1">
        <f t="shared" si="6"/>
        <v>149980.94592733626</v>
      </c>
    </row>
    <row r="170" spans="1:5" x14ac:dyDescent="0.25">
      <c r="A170" s="1">
        <v>199000</v>
      </c>
      <c r="B170" s="1">
        <f t="shared" si="5"/>
        <v>180866.0678747989</v>
      </c>
      <c r="D170" s="1">
        <v>239000</v>
      </c>
      <c r="E170" s="1">
        <f t="shared" si="6"/>
        <v>149334.62515017926</v>
      </c>
    </row>
    <row r="171" spans="1:5" x14ac:dyDescent="0.25">
      <c r="A171" s="1">
        <v>200000</v>
      </c>
      <c r="B171" s="1">
        <f t="shared" si="5"/>
        <v>179988.80154234689</v>
      </c>
      <c r="D171" s="1">
        <v>240000</v>
      </c>
      <c r="E171" s="1">
        <f t="shared" si="6"/>
        <v>148693.77082722011</v>
      </c>
    </row>
    <row r="172" spans="1:5" x14ac:dyDescent="0.25">
      <c r="A172" s="1">
        <v>201000</v>
      </c>
      <c r="B172" s="1">
        <f t="shared" si="5"/>
        <v>179120.13393613914</v>
      </c>
      <c r="D172" s="1">
        <v>241000</v>
      </c>
      <c r="E172" s="1">
        <f t="shared" si="6"/>
        <v>148058.31423512986</v>
      </c>
    </row>
    <row r="173" spans="1:5" x14ac:dyDescent="0.25">
      <c r="A173" s="1">
        <v>202000</v>
      </c>
      <c r="B173" s="1">
        <f t="shared" si="5"/>
        <v>178259.93861993909</v>
      </c>
      <c r="D173" s="1">
        <v>242000</v>
      </c>
      <c r="E173" s="1">
        <f t="shared" si="6"/>
        <v>147428.18779494887</v>
      </c>
    </row>
    <row r="174" spans="1:5" x14ac:dyDescent="0.25">
      <c r="A174" s="1">
        <v>203000</v>
      </c>
      <c r="B174" s="1">
        <f t="shared" si="5"/>
        <v>177408.09163036253</v>
      </c>
      <c r="D174" s="1">
        <v>243000</v>
      </c>
      <c r="E174" s="1">
        <f t="shared" si="6"/>
        <v>146803.32504840312</v>
      </c>
    </row>
    <row r="175" spans="1:5" x14ac:dyDescent="0.25">
      <c r="A175" s="1">
        <v>204000</v>
      </c>
      <c r="B175" s="1">
        <f t="shared" si="5"/>
        <v>176564.47141662947</v>
      </c>
      <c r="D175" s="1">
        <v>244000</v>
      </c>
      <c r="E175" s="1">
        <f t="shared" si="6"/>
        <v>146183.66063480239</v>
      </c>
    </row>
    <row r="176" spans="1:5" x14ac:dyDescent="0.25">
      <c r="A176" s="1">
        <v>205000</v>
      </c>
      <c r="B176" s="1">
        <f t="shared" si="5"/>
        <v>175728.95878206645</v>
      </c>
      <c r="D176" s="1">
        <v>245000</v>
      </c>
      <c r="E176" s="1">
        <f t="shared" si="6"/>
        <v>145569.13026850522</v>
      </c>
    </row>
    <row r="177" spans="1:5" x14ac:dyDescent="0.25">
      <c r="A177" s="1">
        <v>206000</v>
      </c>
      <c r="B177" s="1">
        <f t="shared" si="5"/>
        <v>174901.4368273078</v>
      </c>
      <c r="D177" s="1">
        <v>246000</v>
      </c>
      <c r="E177" s="1">
        <f t="shared" si="6"/>
        <v>144959.67071694226</v>
      </c>
    </row>
    <row r="178" spans="1:5" x14ac:dyDescent="0.25">
      <c r="A178" s="1">
        <v>207000</v>
      </c>
      <c r="B178" s="1">
        <f t="shared" si="5"/>
        <v>174081.79089513421</v>
      </c>
      <c r="D178" s="1">
        <v>247000</v>
      </c>
      <c r="E178" s="1">
        <f t="shared" si="6"/>
        <v>144355.21977917</v>
      </c>
    </row>
    <row r="179" spans="1:5" x14ac:dyDescent="0.25">
      <c r="A179" s="1">
        <v>208000</v>
      </c>
      <c r="B179" s="1">
        <f t="shared" si="5"/>
        <v>173269.90851689407</v>
      </c>
      <c r="D179" s="1">
        <v>248000</v>
      </c>
      <c r="E179" s="1">
        <f t="shared" si="6"/>
        <v>143755.71626494828</v>
      </c>
    </row>
    <row r="180" spans="1:5" x14ac:dyDescent="0.25">
      <c r="A180" s="1">
        <v>209000</v>
      </c>
      <c r="B180" s="1">
        <f t="shared" si="5"/>
        <v>172465.67936045612</v>
      </c>
      <c r="D180" s="1">
        <v>249000</v>
      </c>
      <c r="E180" s="1">
        <f t="shared" si="6"/>
        <v>143161.09997432606</v>
      </c>
    </row>
    <row r="181" spans="1:5" x14ac:dyDescent="0.25">
      <c r="A181" s="1">
        <v>210000</v>
      </c>
      <c r="B181" s="1">
        <f t="shared" si="5"/>
        <v>171668.99517964109</v>
      </c>
      <c r="D181" s="1">
        <v>250000</v>
      </c>
      <c r="E181" s="1">
        <f t="shared" si="6"/>
        <v>142571.31167771641</v>
      </c>
    </row>
    <row r="182" spans="1:5" x14ac:dyDescent="0.25">
      <c r="A182" s="1">
        <v>211000</v>
      </c>
      <c r="B182" s="1">
        <f t="shared" si="5"/>
        <v>170879.74976508546</v>
      </c>
      <c r="D182" s="1">
        <v>251000</v>
      </c>
      <c r="E182" s="1">
        <f t="shared" si="6"/>
        <v>141986.29309645295</v>
      </c>
    </row>
    <row r="183" spans="1:5" x14ac:dyDescent="0.25">
      <c r="A183" s="1">
        <v>212000</v>
      </c>
      <c r="B183" s="1">
        <f t="shared" si="5"/>
        <v>170097.83889648743</v>
      </c>
      <c r="D183" s="1">
        <v>252000</v>
      </c>
      <c r="E183" s="1">
        <f t="shared" si="6"/>
        <v>141405.986883809</v>
      </c>
    </row>
    <row r="184" spans="1:5" x14ac:dyDescent="0.25">
      <c r="A184" s="1">
        <v>213000</v>
      </c>
      <c r="B184" s="1">
        <f t="shared" si="5"/>
        <v>169323.16029619222</v>
      </c>
      <c r="D184" s="1">
        <v>253000</v>
      </c>
      <c r="E184" s="1">
        <f t="shared" si="6"/>
        <v>140830.33660647253</v>
      </c>
    </row>
    <row r="185" spans="1:5" x14ac:dyDescent="0.25">
      <c r="A185" s="1">
        <v>214000</v>
      </c>
      <c r="B185" s="1">
        <f t="shared" si="5"/>
        <v>168555.61358407204</v>
      </c>
      <c r="D185" s="1">
        <v>254000</v>
      </c>
      <c r="E185" s="1">
        <f t="shared" si="6"/>
        <v>140259.28672645616</v>
      </c>
    </row>
    <row r="186" spans="1:5" x14ac:dyDescent="0.25">
      <c r="A186" s="1">
        <v>215000</v>
      </c>
      <c r="B186" s="1">
        <f t="shared" si="5"/>
        <v>167795.10023366046</v>
      </c>
      <c r="D186" s="1">
        <v>255000</v>
      </c>
      <c r="E186" s="1">
        <f t="shared" si="6"/>
        <v>139692.78258343894</v>
      </c>
    </row>
    <row r="187" spans="1:5" x14ac:dyDescent="0.25">
      <c r="A187" s="1">
        <v>216000</v>
      </c>
      <c r="B187" s="1">
        <f t="shared" si="5"/>
        <v>167041.52352949666</v>
      </c>
      <c r="D187" s="1">
        <v>256000</v>
      </c>
      <c r="E187" s="1">
        <f t="shared" si="6"/>
        <v>139130.77037752239</v>
      </c>
    </row>
    <row r="188" spans="1:5" x14ac:dyDescent="0.25">
      <c r="A188" s="1">
        <v>217000</v>
      </c>
      <c r="B188" s="1">
        <f t="shared" si="5"/>
        <v>166294.78852564585</v>
      </c>
      <c r="D188" s="1">
        <v>257000</v>
      </c>
      <c r="E188" s="1">
        <f t="shared" si="6"/>
        <v>138573.19715239201</v>
      </c>
    </row>
    <row r="189" spans="1:5" x14ac:dyDescent="0.25">
      <c r="A189" s="1">
        <v>218000</v>
      </c>
      <c r="B189" s="1">
        <f t="shared" si="5"/>
        <v>165554.80200535385</v>
      </c>
      <c r="D189" s="1">
        <v>258000</v>
      </c>
      <c r="E189" s="1">
        <f t="shared" si="6"/>
        <v>138020.01077886959</v>
      </c>
    </row>
    <row r="190" spans="1:5" x14ac:dyDescent="0.25">
      <c r="A190" s="1">
        <v>219000</v>
      </c>
      <c r="B190" s="1">
        <f t="shared" si="5"/>
        <v>164821.47244180131</v>
      </c>
      <c r="D190" s="1">
        <v>259000</v>
      </c>
      <c r="E190" s="1">
        <f t="shared" si="6"/>
        <v>137471.15993885315</v>
      </c>
    </row>
    <row r="191" spans="1:5" x14ac:dyDescent="0.25">
      <c r="A191" s="1">
        <v>220000</v>
      </c>
      <c r="B191" s="1">
        <f t="shared" si="5"/>
        <v>164094.70995992699</v>
      </c>
      <c r="D191" s="1">
        <v>260000</v>
      </c>
      <c r="E191" s="1">
        <f t="shared" si="6"/>
        <v>136926.59410962363</v>
      </c>
    </row>
    <row r="192" spans="1:5" x14ac:dyDescent="0.25">
      <c r="A192" s="1">
        <v>221000</v>
      </c>
      <c r="B192" s="1">
        <f t="shared" si="5"/>
        <v>163374.42629927499</v>
      </c>
      <c r="D192" s="1">
        <v>261000</v>
      </c>
      <c r="E192" s="1">
        <f t="shared" si="6"/>
        <v>136386.26354852086</v>
      </c>
    </row>
    <row r="193" spans="1:5" x14ac:dyDescent="0.25">
      <c r="A193" s="1">
        <v>222000</v>
      </c>
      <c r="B193" s="1">
        <f t="shared" si="5"/>
        <v>162660.53477785003</v>
      </c>
      <c r="D193" s="1">
        <v>262000</v>
      </c>
      <c r="E193" s="1">
        <f t="shared" si="6"/>
        <v>135850.11927796411</v>
      </c>
    </row>
    <row r="194" spans="1:5" x14ac:dyDescent="0.25">
      <c r="A194" s="1">
        <v>223000</v>
      </c>
      <c r="B194" s="1">
        <f t="shared" ref="B194:B257" si="7">(A194^-0.97)*41600*600000</f>
        <v>161952.95025693264</v>
      </c>
      <c r="D194" s="1">
        <v>263000</v>
      </c>
      <c r="E194" s="1">
        <f t="shared" si="6"/>
        <v>135318.11307082439</v>
      </c>
    </row>
    <row r="195" spans="1:5" x14ac:dyDescent="0.25">
      <c r="A195" s="1">
        <v>224000</v>
      </c>
      <c r="B195" s="1">
        <f t="shared" si="7"/>
        <v>161251.58910683627</v>
      </c>
      <c r="D195" s="1">
        <v>264000</v>
      </c>
      <c r="E195" s="1">
        <f t="shared" si="6"/>
        <v>134790.1974361247</v>
      </c>
    </row>
    <row r="196" spans="1:5" x14ac:dyDescent="0.25">
      <c r="A196" s="1">
        <v>225000</v>
      </c>
      <c r="B196" s="1">
        <f t="shared" si="7"/>
        <v>160556.36917357365</v>
      </c>
      <c r="D196" s="1">
        <v>265000</v>
      </c>
      <c r="E196" s="1">
        <f t="shared" si="6"/>
        <v>134266.32560506751</v>
      </c>
    </row>
    <row r="197" spans="1:5" x14ac:dyDescent="0.25">
      <c r="A197" s="1">
        <v>226000</v>
      </c>
      <c r="B197" s="1">
        <f t="shared" si="7"/>
        <v>159867.20974639966</v>
      </c>
      <c r="D197" s="1">
        <v>266000</v>
      </c>
      <c r="E197" s="1">
        <f t="shared" si="6"/>
        <v>133746.45151738124</v>
      </c>
    </row>
    <row r="198" spans="1:5" x14ac:dyDescent="0.25">
      <c r="A198" s="1">
        <v>227000</v>
      </c>
      <c r="B198" s="1">
        <f t="shared" si="7"/>
        <v>159184.03152621372</v>
      </c>
      <c r="D198" s="1">
        <v>267000</v>
      </c>
      <c r="E198" s="1">
        <f t="shared" si="6"/>
        <v>133230.52980797095</v>
      </c>
    </row>
    <row r="199" spans="1:5" x14ac:dyDescent="0.25">
      <c r="A199" s="1">
        <v>228000</v>
      </c>
      <c r="B199" s="1">
        <f t="shared" si="7"/>
        <v>158506.75659478249</v>
      </c>
      <c r="D199" s="1">
        <v>268000</v>
      </c>
      <c r="E199" s="1">
        <f t="shared" si="6"/>
        <v>132718.51579387372</v>
      </c>
    </row>
    <row r="200" spans="1:5" x14ac:dyDescent="0.25">
      <c r="A200" s="1">
        <v>229000</v>
      </c>
      <c r="B200" s="1">
        <f t="shared" si="7"/>
        <v>157835.30838477265</v>
      </c>
      <c r="D200" s="1">
        <v>269000</v>
      </c>
      <c r="E200" s="1">
        <f t="shared" si="6"/>
        <v>132210.3654615019</v>
      </c>
    </row>
    <row r="201" spans="1:5" x14ac:dyDescent="0.25">
      <c r="A201" s="1">
        <v>230000</v>
      </c>
      <c r="B201" s="1">
        <f t="shared" si="7"/>
        <v>157169.61165055545</v>
      </c>
      <c r="D201" s="1">
        <v>270000</v>
      </c>
      <c r="E201" s="1">
        <f t="shared" si="6"/>
        <v>131706.03545417587</v>
      </c>
    </row>
    <row r="202" spans="1:5" x14ac:dyDescent="0.25">
      <c r="A202" s="1">
        <v>231000</v>
      </c>
      <c r="B202" s="1">
        <f t="shared" si="7"/>
        <v>156509.59243976971</v>
      </c>
      <c r="D202" s="1">
        <v>271000</v>
      </c>
      <c r="E202" s="1">
        <f t="shared" si="6"/>
        <v>131205.48305992948</v>
      </c>
    </row>
    <row r="203" spans="1:5" x14ac:dyDescent="0.25">
      <c r="A203" s="1">
        <v>232000</v>
      </c>
      <c r="B203" s="1">
        <f t="shared" si="7"/>
        <v>155855.17806561256</v>
      </c>
      <c r="D203" s="1">
        <v>272000</v>
      </c>
      <c r="E203" s="1">
        <f t="shared" ref="E203:E266" si="8">57500*(D203^-1.03)*900000</f>
        <v>130708.66619959105</v>
      </c>
    </row>
    <row r="204" spans="1:5" x14ac:dyDescent="0.25">
      <c r="A204" s="1">
        <v>233000</v>
      </c>
      <c r="B204" s="1">
        <f t="shared" si="7"/>
        <v>155206.29707984612</v>
      </c>
      <c r="D204" s="1">
        <v>273000</v>
      </c>
      <c r="E204" s="1">
        <f t="shared" si="8"/>
        <v>130215.543415122</v>
      </c>
    </row>
    <row r="205" spans="1:5" x14ac:dyDescent="0.25">
      <c r="A205" s="1">
        <v>234000</v>
      </c>
      <c r="B205" s="1">
        <f t="shared" si="7"/>
        <v>154562.87924648734</v>
      </c>
      <c r="D205" s="1">
        <v>274000</v>
      </c>
      <c r="E205" s="1">
        <f t="shared" si="8"/>
        <v>129726.07385821815</v>
      </c>
    </row>
    <row r="206" spans="1:5" x14ac:dyDescent="0.25">
      <c r="A206" s="1">
        <v>235000</v>
      </c>
      <c r="B206" s="1">
        <f t="shared" si="7"/>
        <v>153924.85551616849</v>
      </c>
      <c r="D206" s="1">
        <v>275000</v>
      </c>
      <c r="E206" s="1">
        <f t="shared" si="8"/>
        <v>129240.21727915363</v>
      </c>
    </row>
    <row r="207" spans="1:5" x14ac:dyDescent="0.25">
      <c r="A207" s="1">
        <v>236000</v>
      </c>
      <c r="B207" s="1">
        <f t="shared" si="7"/>
        <v>153292.15800114747</v>
      </c>
      <c r="D207" s="1">
        <v>276000</v>
      </c>
      <c r="E207" s="1">
        <f t="shared" si="8"/>
        <v>128757.9340158769</v>
      </c>
    </row>
    <row r="208" spans="1:5" x14ac:dyDescent="0.25">
      <c r="A208" s="1">
        <v>237000</v>
      </c>
      <c r="B208" s="1">
        <f t="shared" si="7"/>
        <v>152664.71995094488</v>
      </c>
      <c r="D208" s="1">
        <v>277000</v>
      </c>
      <c r="E208" s="1">
        <f t="shared" si="8"/>
        <v>128279.18498333631</v>
      </c>
    </row>
    <row r="209" spans="1:5" x14ac:dyDescent="0.25">
      <c r="A209" s="1">
        <v>238000</v>
      </c>
      <c r="B209" s="1">
        <f t="shared" si="7"/>
        <v>152042.47572859583</v>
      </c>
      <c r="D209" s="1">
        <v>278000</v>
      </c>
      <c r="E209" s="1">
        <f t="shared" si="8"/>
        <v>127803.93166304342</v>
      </c>
    </row>
    <row r="210" spans="1:5" x14ac:dyDescent="0.25">
      <c r="A210" s="1">
        <v>239000</v>
      </c>
      <c r="B210" s="1">
        <f t="shared" si="7"/>
        <v>151425.36078749</v>
      </c>
      <c r="D210" s="1">
        <v>279000</v>
      </c>
      <c r="E210" s="1">
        <f t="shared" si="8"/>
        <v>127332.13609285705</v>
      </c>
    </row>
    <row r="211" spans="1:5" x14ac:dyDescent="0.25">
      <c r="A211" s="1">
        <v>240000</v>
      </c>
      <c r="B211" s="1">
        <f t="shared" si="7"/>
        <v>150813.31164879451</v>
      </c>
      <c r="D211" s="1">
        <v>280000</v>
      </c>
      <c r="E211" s="1">
        <f t="shared" si="8"/>
        <v>126863.76085699063</v>
      </c>
    </row>
    <row r="212" spans="1:5" x14ac:dyDescent="0.25">
      <c r="A212" s="1">
        <v>241000</v>
      </c>
      <c r="B212" s="1">
        <f t="shared" si="7"/>
        <v>150206.26587942912</v>
      </c>
      <c r="D212" s="1">
        <v>281000</v>
      </c>
      <c r="E212" s="1">
        <f t="shared" si="8"/>
        <v>126398.76907623242</v>
      </c>
    </row>
    <row r="213" spans="1:5" x14ac:dyDescent="0.25">
      <c r="A213" s="1">
        <v>242000</v>
      </c>
      <c r="B213" s="1">
        <f t="shared" si="7"/>
        <v>149604.16207058966</v>
      </c>
      <c r="D213" s="1">
        <v>282000</v>
      </c>
      <c r="E213" s="1">
        <f t="shared" si="8"/>
        <v>125937.12439837557</v>
      </c>
    </row>
    <row r="214" spans="1:5" x14ac:dyDescent="0.25">
      <c r="A214" s="1">
        <v>243000</v>
      </c>
      <c r="B214" s="1">
        <f t="shared" si="7"/>
        <v>149006.93981679782</v>
      </c>
      <c r="D214" s="1">
        <v>283000</v>
      </c>
      <c r="E214" s="1">
        <f t="shared" si="8"/>
        <v>125478.79098885125</v>
      </c>
    </row>
    <row r="215" spans="1:5" x14ac:dyDescent="0.25">
      <c r="A215" s="1">
        <v>244000</v>
      </c>
      <c r="B215" s="1">
        <f t="shared" si="7"/>
        <v>148414.53969546204</v>
      </c>
      <c r="D215" s="1">
        <v>284000</v>
      </c>
      <c r="E215" s="1">
        <f t="shared" si="8"/>
        <v>125023.73352156088</v>
      </c>
    </row>
    <row r="216" spans="1:5" x14ac:dyDescent="0.25">
      <c r="A216" s="1">
        <v>245000</v>
      </c>
      <c r="B216" s="1">
        <f t="shared" si="7"/>
        <v>147826.90324693904</v>
      </c>
      <c r="D216" s="1">
        <v>285000</v>
      </c>
      <c r="E216" s="1">
        <f t="shared" si="8"/>
        <v>124571.91716990381</v>
      </c>
    </row>
    <row r="217" spans="1:5" x14ac:dyDescent="0.25">
      <c r="A217" s="1">
        <v>246000</v>
      </c>
      <c r="B217" s="1">
        <f t="shared" si="7"/>
        <v>147243.97295507646</v>
      </c>
      <c r="D217" s="1">
        <v>286000</v>
      </c>
      <c r="E217" s="1">
        <f t="shared" si="8"/>
        <v>124123.30759799138</v>
      </c>
    </row>
    <row r="218" spans="1:5" x14ac:dyDescent="0.25">
      <c r="A218" s="1">
        <v>247000</v>
      </c>
      <c r="B218" s="1">
        <f t="shared" si="7"/>
        <v>146665.69222822957</v>
      </c>
      <c r="D218" s="1">
        <v>287000</v>
      </c>
      <c r="E218" s="1">
        <f t="shared" si="8"/>
        <v>123677.87095204761</v>
      </c>
    </row>
    <row r="219" spans="1:5" x14ac:dyDescent="0.25">
      <c r="A219" s="1">
        <v>248000</v>
      </c>
      <c r="B219" s="1">
        <f t="shared" si="7"/>
        <v>146092.00538073006</v>
      </c>
      <c r="D219" s="1">
        <v>288000</v>
      </c>
      <c r="E219" s="1">
        <f t="shared" si="8"/>
        <v>123235.57385198958</v>
      </c>
    </row>
    <row r="220" spans="1:5" x14ac:dyDescent="0.25">
      <c r="A220" s="1">
        <v>249000</v>
      </c>
      <c r="B220" s="1">
        <f t="shared" si="7"/>
        <v>145522.85761480333</v>
      </c>
      <c r="D220" s="1">
        <v>289000</v>
      </c>
      <c r="E220" s="1">
        <f t="shared" si="8"/>
        <v>122796.38338318453</v>
      </c>
    </row>
    <row r="221" spans="1:5" x14ac:dyDescent="0.25">
      <c r="A221" s="1">
        <v>250000</v>
      </c>
      <c r="B221" s="1">
        <f t="shared" si="7"/>
        <v>144958.19500291668</v>
      </c>
      <c r="D221" s="1">
        <v>290000</v>
      </c>
      <c r="E221" s="1">
        <f t="shared" si="8"/>
        <v>122360.26708837406</v>
      </c>
    </row>
    <row r="222" spans="1:5" x14ac:dyDescent="0.25">
      <c r="A222" s="1">
        <v>251000</v>
      </c>
      <c r="B222" s="1">
        <f t="shared" si="7"/>
        <v>144397.96447054474</v>
      </c>
      <c r="D222" s="1">
        <v>291000</v>
      </c>
      <c r="E222" s="1">
        <f t="shared" si="8"/>
        <v>121927.19295977159</v>
      </c>
    </row>
    <row r="223" spans="1:5" x14ac:dyDescent="0.25">
      <c r="A223" s="1">
        <v>252000</v>
      </c>
      <c r="B223" s="1">
        <f t="shared" si="7"/>
        <v>143842.11377934724</v>
      </c>
      <c r="D223" s="1">
        <v>292000</v>
      </c>
      <c r="E223" s="1">
        <f t="shared" si="8"/>
        <v>121497.12943131872</v>
      </c>
    </row>
    <row r="224" spans="1:5" x14ac:dyDescent="0.25">
      <c r="A224" s="1">
        <v>253000</v>
      </c>
      <c r="B224" s="1">
        <f t="shared" si="7"/>
        <v>143290.59151074098</v>
      </c>
      <c r="D224" s="1">
        <v>293000</v>
      </c>
      <c r="E224" s="1">
        <f t="shared" si="8"/>
        <v>121070.04537110277</v>
      </c>
    </row>
    <row r="225" spans="1:5" x14ac:dyDescent="0.25">
      <c r="A225" s="1">
        <v>254000</v>
      </c>
      <c r="B225" s="1">
        <f t="shared" si="7"/>
        <v>142743.34704985813</v>
      </c>
      <c r="D225" s="1">
        <v>294000</v>
      </c>
      <c r="E225" s="1">
        <f t="shared" si="8"/>
        <v>120645.91007392964</v>
      </c>
    </row>
    <row r="226" spans="1:5" x14ac:dyDescent="0.25">
      <c r="A226" s="1">
        <v>255000</v>
      </c>
      <c r="B226" s="1">
        <f t="shared" si="7"/>
        <v>142200.33056988235</v>
      </c>
      <c r="D226" s="1">
        <v>295000</v>
      </c>
      <c r="E226" s="1">
        <f t="shared" si="8"/>
        <v>120224.69325404755</v>
      </c>
    </row>
    <row r="227" spans="1:5" x14ac:dyDescent="0.25">
      <c r="A227" s="1">
        <v>256000</v>
      </c>
      <c r="B227" s="1">
        <f t="shared" si="7"/>
        <v>141661.49301674674</v>
      </c>
      <c r="D227" s="1">
        <v>296000</v>
      </c>
      <c r="E227" s="1">
        <f t="shared" si="8"/>
        <v>119806.36503802084</v>
      </c>
    </row>
    <row r="228" spans="1:5" x14ac:dyDescent="0.25">
      <c r="A228" s="1">
        <v>257000</v>
      </c>
      <c r="B228" s="1">
        <f t="shared" si="7"/>
        <v>141126.78609419096</v>
      </c>
      <c r="D228" s="1">
        <v>297000</v>
      </c>
      <c r="E228" s="1">
        <f t="shared" si="8"/>
        <v>119390.89595774584</v>
      </c>
    </row>
    <row r="229" spans="1:5" x14ac:dyDescent="0.25">
      <c r="A229" s="1">
        <v>258000</v>
      </c>
      <c r="B229" s="1">
        <f t="shared" si="7"/>
        <v>140596.1622491602</v>
      </c>
      <c r="D229" s="1">
        <v>298000</v>
      </c>
      <c r="E229" s="1">
        <f t="shared" si="8"/>
        <v>118978.25694361114</v>
      </c>
    </row>
    <row r="230" spans="1:5" x14ac:dyDescent="0.25">
      <c r="A230" s="1">
        <v>259000</v>
      </c>
      <c r="B230" s="1">
        <f t="shared" si="7"/>
        <v>140069.57465754551</v>
      </c>
      <c r="D230" s="1">
        <v>299000</v>
      </c>
      <c r="E230" s="1">
        <f t="shared" si="8"/>
        <v>118568.4193177932</v>
      </c>
    </row>
    <row r="231" spans="1:5" x14ac:dyDescent="0.25">
      <c r="A231" s="1">
        <v>260000</v>
      </c>
      <c r="B231" s="1">
        <f t="shared" si="7"/>
        <v>139546.97721024626</v>
      </c>
      <c r="D231" s="1">
        <v>300000</v>
      </c>
      <c r="E231" s="1">
        <f t="shared" si="8"/>
        <v>118161.35478768747</v>
      </c>
    </row>
    <row r="232" spans="1:5" x14ac:dyDescent="0.25">
      <c r="A232" s="1">
        <v>261000</v>
      </c>
      <c r="B232" s="1">
        <f t="shared" si="7"/>
        <v>139028.32449955583</v>
      </c>
      <c r="D232" s="1">
        <v>301000</v>
      </c>
      <c r="E232" s="1">
        <f t="shared" si="8"/>
        <v>117757.03543947243</v>
      </c>
    </row>
    <row r="233" spans="1:5" x14ac:dyDescent="0.25">
      <c r="A233" s="1">
        <v>262000</v>
      </c>
      <c r="B233" s="1">
        <f t="shared" si="7"/>
        <v>138513.57180585494</v>
      </c>
      <c r="D233" s="1">
        <v>302000</v>
      </c>
      <c r="E233" s="1">
        <f t="shared" si="8"/>
        <v>117355.43373179993</v>
      </c>
    </row>
    <row r="234" spans="1:5" x14ac:dyDescent="0.25">
      <c r="A234" s="1">
        <v>263000</v>
      </c>
      <c r="B234" s="1">
        <f t="shared" si="7"/>
        <v>138002.67508460782</v>
      </c>
      <c r="D234" s="1">
        <v>303000</v>
      </c>
      <c r="E234" s="1">
        <f t="shared" si="8"/>
        <v>116956.52248961307</v>
      </c>
    </row>
    <row r="235" spans="1:5" x14ac:dyDescent="0.25">
      <c r="A235" s="1">
        <v>264000</v>
      </c>
      <c r="B235" s="1">
        <f t="shared" si="7"/>
        <v>137495.59095365417</v>
      </c>
      <c r="D235" s="1">
        <v>304000</v>
      </c>
      <c r="E235" s="1">
        <f t="shared" si="8"/>
        <v>116560.27489808499</v>
      </c>
    </row>
    <row r="236" spans="1:5" x14ac:dyDescent="0.25">
      <c r="A236" s="1">
        <v>265000</v>
      </c>
      <c r="B236" s="1">
        <f t="shared" si="7"/>
        <v>136992.27668078302</v>
      </c>
      <c r="D236" s="1">
        <v>305000</v>
      </c>
      <c r="E236" s="1">
        <f t="shared" si="8"/>
        <v>116166.66449667902</v>
      </c>
    </row>
    <row r="237" spans="1:5" x14ac:dyDescent="0.25">
      <c r="A237" s="1">
        <v>266000</v>
      </c>
      <c r="B237" s="1">
        <f t="shared" si="7"/>
        <v>136492.6901715901</v>
      </c>
      <c r="D237" s="1">
        <v>306000</v>
      </c>
      <c r="E237" s="1">
        <f t="shared" si="8"/>
        <v>115775.66517332474</v>
      </c>
    </row>
    <row r="238" spans="1:5" x14ac:dyDescent="0.25">
      <c r="A238" s="1">
        <v>267000</v>
      </c>
      <c r="B238" s="1">
        <f t="shared" si="7"/>
        <v>135996.78995760492</v>
      </c>
      <c r="D238" s="1">
        <v>307000</v>
      </c>
      <c r="E238" s="1">
        <f t="shared" si="8"/>
        <v>115387.25115870929</v>
      </c>
    </row>
    <row r="239" spans="1:5" x14ac:dyDescent="0.25">
      <c r="A239" s="1">
        <v>268000</v>
      </c>
      <c r="B239" s="1">
        <f t="shared" si="7"/>
        <v>135504.53518468142</v>
      </c>
      <c r="D239" s="1">
        <v>308000</v>
      </c>
      <c r="E239" s="1">
        <f t="shared" si="8"/>
        <v>115001.39702067913</v>
      </c>
    </row>
    <row r="240" spans="1:5" x14ac:dyDescent="0.25">
      <c r="A240" s="1">
        <v>269000</v>
      </c>
      <c r="B240" s="1">
        <f t="shared" si="7"/>
        <v>135015.88560164795</v>
      </c>
      <c r="D240" s="1">
        <v>309000</v>
      </c>
      <c r="E240" s="1">
        <f t="shared" si="8"/>
        <v>114618.07765875349</v>
      </c>
    </row>
    <row r="241" spans="1:5" x14ac:dyDescent="0.25">
      <c r="A241" s="1">
        <v>270000</v>
      </c>
      <c r="B241" s="1">
        <f t="shared" si="7"/>
        <v>134530.80154920695</v>
      </c>
      <c r="D241" s="1">
        <v>310000</v>
      </c>
      <c r="E241" s="1">
        <f t="shared" si="8"/>
        <v>114237.26829874104</v>
      </c>
    </row>
    <row r="242" spans="1:5" x14ac:dyDescent="0.25">
      <c r="A242" s="1">
        <v>271000</v>
      </c>
      <c r="B242" s="1">
        <f t="shared" si="7"/>
        <v>134049.24394907968</v>
      </c>
      <c r="D242" s="1">
        <v>311000</v>
      </c>
      <c r="E242" s="1">
        <f t="shared" si="8"/>
        <v>113858.94448746459</v>
      </c>
    </row>
    <row r="243" spans="1:5" x14ac:dyDescent="0.25">
      <c r="A243" s="1">
        <v>272000</v>
      </c>
      <c r="B243" s="1">
        <f t="shared" si="7"/>
        <v>133571.17429338992</v>
      </c>
      <c r="D243" s="1">
        <v>312000</v>
      </c>
      <c r="E243" s="1">
        <f t="shared" si="8"/>
        <v>113483.0820875847</v>
      </c>
    </row>
    <row r="244" spans="1:5" x14ac:dyDescent="0.25">
      <c r="A244" s="1">
        <v>273000</v>
      </c>
      <c r="B244" s="1">
        <f t="shared" si="7"/>
        <v>133096.55463427829</v>
      </c>
      <c r="D244" s="1">
        <v>313000</v>
      </c>
      <c r="E244" s="1">
        <f t="shared" si="8"/>
        <v>113109.6572725255</v>
      </c>
    </row>
    <row r="245" spans="1:5" x14ac:dyDescent="0.25">
      <c r="A245" s="1">
        <v>274000</v>
      </c>
      <c r="B245" s="1">
        <f t="shared" si="7"/>
        <v>132625.34757374431</v>
      </c>
      <c r="D245" s="1">
        <v>314000</v>
      </c>
      <c r="E245" s="1">
        <f t="shared" si="8"/>
        <v>112738.64652149552</v>
      </c>
    </row>
    <row r="246" spans="1:5" x14ac:dyDescent="0.25">
      <c r="A246" s="1">
        <v>275000</v>
      </c>
      <c r="B246" s="1">
        <f t="shared" si="7"/>
        <v>132157.51625370784</v>
      </c>
      <c r="D246" s="1">
        <v>315000</v>
      </c>
      <c r="E246" s="1">
        <f t="shared" si="8"/>
        <v>112370.02661460593</v>
      </c>
    </row>
    <row r="247" spans="1:5" x14ac:dyDescent="0.25">
      <c r="A247" s="1">
        <v>276000</v>
      </c>
      <c r="B247" s="1">
        <f t="shared" si="7"/>
        <v>131693.02434628675</v>
      </c>
      <c r="D247" s="1">
        <v>316000</v>
      </c>
      <c r="E247" s="1">
        <f t="shared" si="8"/>
        <v>112003.77462808086</v>
      </c>
    </row>
    <row r="248" spans="1:5" x14ac:dyDescent="0.25">
      <c r="A248" s="1">
        <v>277000</v>
      </c>
      <c r="B248" s="1">
        <f t="shared" si="7"/>
        <v>131231.83604428262</v>
      </c>
      <c r="D248" s="1">
        <v>317000</v>
      </c>
      <c r="E248" s="1">
        <f t="shared" si="8"/>
        <v>111639.86792955978</v>
      </c>
    </row>
    <row r="249" spans="1:5" x14ac:dyDescent="0.25">
      <c r="A249" s="1">
        <v>278000</v>
      </c>
      <c r="B249" s="1">
        <f t="shared" si="7"/>
        <v>130773.91605187309</v>
      </c>
      <c r="D249" s="1">
        <v>318000</v>
      </c>
      <c r="E249" s="1">
        <f t="shared" si="8"/>
        <v>111278.28417348585</v>
      </c>
    </row>
    <row r="250" spans="1:5" x14ac:dyDescent="0.25">
      <c r="A250" s="1">
        <v>279000</v>
      </c>
      <c r="B250" s="1">
        <f t="shared" si="7"/>
        <v>130319.2295754997</v>
      </c>
      <c r="D250" s="1">
        <v>319000</v>
      </c>
      <c r="E250" s="1">
        <f t="shared" si="8"/>
        <v>110919.00129658716</v>
      </c>
    </row>
    <row r="251" spans="1:5" x14ac:dyDescent="0.25">
      <c r="A251" s="1">
        <v>280000</v>
      </c>
      <c r="B251" s="1">
        <f t="shared" si="7"/>
        <v>129867.74231495433</v>
      </c>
      <c r="D251" s="1">
        <v>320000</v>
      </c>
      <c r="E251" s="1">
        <f t="shared" si="8"/>
        <v>110561.99751343715</v>
      </c>
    </row>
    <row r="252" spans="1:5" x14ac:dyDescent="0.25">
      <c r="A252" s="1">
        <v>281000</v>
      </c>
      <c r="B252" s="1">
        <f t="shared" si="7"/>
        <v>129419.4204546519</v>
      </c>
      <c r="D252" s="1">
        <v>321000</v>
      </c>
      <c r="E252" s="1">
        <f t="shared" si="8"/>
        <v>110207.25131210215</v>
      </c>
    </row>
    <row r="253" spans="1:5" x14ac:dyDescent="0.25">
      <c r="A253" s="1">
        <v>282000</v>
      </c>
      <c r="B253" s="1">
        <f t="shared" si="7"/>
        <v>128974.23065508842</v>
      </c>
      <c r="D253" s="1">
        <v>322000</v>
      </c>
      <c r="E253" s="1">
        <f t="shared" si="8"/>
        <v>109854.74144986912</v>
      </c>
    </row>
    <row r="254" spans="1:5" x14ac:dyDescent="0.25">
      <c r="A254" s="1">
        <v>283000</v>
      </c>
      <c r="B254" s="1">
        <f t="shared" si="7"/>
        <v>128532.14004448123</v>
      </c>
      <c r="D254" s="1">
        <v>323000</v>
      </c>
      <c r="E254" s="1">
        <f t="shared" si="8"/>
        <v>109504.44694905324</v>
      </c>
    </row>
    <row r="255" spans="1:5" x14ac:dyDescent="0.25">
      <c r="A255" s="1">
        <v>284000</v>
      </c>
      <c r="B255" s="1">
        <f t="shared" si="7"/>
        <v>128093.11621058171</v>
      </c>
      <c r="D255" s="1">
        <v>324000</v>
      </c>
      <c r="E255" s="1">
        <f t="shared" si="8"/>
        <v>109156.34709288443</v>
      </c>
    </row>
    <row r="256" spans="1:5" x14ac:dyDescent="0.25">
      <c r="A256" s="1">
        <v>285000</v>
      </c>
      <c r="B256" s="1">
        <f t="shared" si="7"/>
        <v>127657.12719266261</v>
      </c>
      <c r="D256" s="1">
        <v>325000</v>
      </c>
      <c r="E256" s="1">
        <f t="shared" si="8"/>
        <v>108810.4214214674</v>
      </c>
    </row>
    <row r="257" spans="1:5" x14ac:dyDescent="0.25">
      <c r="A257" s="1">
        <v>286000</v>
      </c>
      <c r="B257" s="1">
        <f t="shared" si="7"/>
        <v>127224.14147367001</v>
      </c>
      <c r="D257" s="1">
        <v>326000</v>
      </c>
      <c r="E257" s="1">
        <f t="shared" si="8"/>
        <v>108466.64972782055</v>
      </c>
    </row>
    <row r="258" spans="1:5" x14ac:dyDescent="0.25">
      <c r="A258" s="1">
        <v>287000</v>
      </c>
      <c r="B258" s="1">
        <f t="shared" ref="B258:B321" si="9">(A258^-0.97)*41600*600000</f>
        <v>126794.12797254113</v>
      </c>
      <c r="D258" s="1">
        <v>327000</v>
      </c>
      <c r="E258" s="1">
        <f t="shared" si="8"/>
        <v>108125.0120539849</v>
      </c>
    </row>
    <row r="259" spans="1:5" x14ac:dyDescent="0.25">
      <c r="A259" s="1">
        <v>288000</v>
      </c>
      <c r="B259" s="1">
        <f t="shared" si="9"/>
        <v>126367.05603667883</v>
      </c>
      <c r="D259" s="1">
        <v>328000</v>
      </c>
      <c r="E259" s="1">
        <f t="shared" si="8"/>
        <v>107785.48868720533</v>
      </c>
    </row>
    <row r="260" spans="1:5" x14ac:dyDescent="0.25">
      <c r="A260" s="1">
        <v>289000</v>
      </c>
      <c r="B260" s="1">
        <f t="shared" si="9"/>
        <v>125942.89543458376</v>
      </c>
      <c r="D260" s="1">
        <v>329000</v>
      </c>
      <c r="E260" s="1">
        <f t="shared" si="8"/>
        <v>107448.06015618105</v>
      </c>
    </row>
    <row r="261" spans="1:5" x14ac:dyDescent="0.25">
      <c r="A261" s="1">
        <v>290000</v>
      </c>
      <c r="B261" s="1">
        <f t="shared" si="9"/>
        <v>125521.61634863666</v>
      </c>
      <c r="D261" s="1">
        <v>330000</v>
      </c>
      <c r="E261" s="1">
        <f t="shared" si="8"/>
        <v>107112.70722738793</v>
      </c>
    </row>
    <row r="262" spans="1:5" x14ac:dyDescent="0.25">
      <c r="A262" s="1">
        <v>291000</v>
      </c>
      <c r="B262" s="1">
        <f t="shared" si="9"/>
        <v>125103.18936802947</v>
      </c>
      <c r="D262" s="1">
        <v>331000</v>
      </c>
      <c r="E262" s="1">
        <f t="shared" si="8"/>
        <v>106779.41090146237</v>
      </c>
    </row>
    <row r="263" spans="1:5" x14ac:dyDescent="0.25">
      <c r="A263" s="1">
        <v>292000</v>
      </c>
      <c r="B263" s="1">
        <f t="shared" si="9"/>
        <v>124687.58548184071</v>
      </c>
      <c r="D263" s="1">
        <v>332000</v>
      </c>
      <c r="E263" s="1">
        <f t="shared" si="8"/>
        <v>106448.15240965549</v>
      </c>
    </row>
    <row r="264" spans="1:5" x14ac:dyDescent="0.25">
      <c r="A264" s="1">
        <v>293000</v>
      </c>
      <c r="B264" s="1">
        <f t="shared" si="9"/>
        <v>124274.77607225299</v>
      </c>
      <c r="D264" s="1">
        <v>333000</v>
      </c>
      <c r="E264" s="1">
        <f t="shared" si="8"/>
        <v>106118.91321035007</v>
      </c>
    </row>
    <row r="265" spans="1:5" x14ac:dyDescent="0.25">
      <c r="A265" s="1">
        <v>294000</v>
      </c>
      <c r="B265" s="1">
        <f t="shared" si="9"/>
        <v>123864.73290790527</v>
      </c>
      <c r="D265" s="1">
        <v>334000</v>
      </c>
      <c r="E265" s="1">
        <f t="shared" si="8"/>
        <v>105791.67498563886</v>
      </c>
    </row>
    <row r="266" spans="1:5" x14ac:dyDescent="0.25">
      <c r="A266" s="1">
        <v>295000</v>
      </c>
      <c r="B266" s="1">
        <f t="shared" si="9"/>
        <v>123457.42813738424</v>
      </c>
      <c r="D266" s="1">
        <v>335000</v>
      </c>
      <c r="E266" s="1">
        <f t="shared" si="8"/>
        <v>105466.41963796648</v>
      </c>
    </row>
    <row r="267" spans="1:5" x14ac:dyDescent="0.25">
      <c r="A267" s="1">
        <v>296000</v>
      </c>
      <c r="B267" s="1">
        <f t="shared" si="9"/>
        <v>123052.8342828427</v>
      </c>
      <c r="D267" s="1">
        <v>336000</v>
      </c>
      <c r="E267" s="1">
        <f t="shared" ref="E267:E330" si="10">57500*(D267^-1.03)*900000</f>
        <v>105143.12928683095</v>
      </c>
    </row>
    <row r="268" spans="1:5" x14ac:dyDescent="0.25">
      <c r="A268" s="1">
        <v>297000</v>
      </c>
      <c r="B268" s="1">
        <f t="shared" si="9"/>
        <v>122650.92423374843</v>
      </c>
      <c r="D268" s="1">
        <v>337000</v>
      </c>
      <c r="E268" s="1">
        <f t="shared" si="10"/>
        <v>104821.78626554392</v>
      </c>
    </row>
    <row r="269" spans="1:5" x14ac:dyDescent="0.25">
      <c r="A269" s="1">
        <v>298000</v>
      </c>
      <c r="B269" s="1">
        <f t="shared" si="9"/>
        <v>122251.67124075798</v>
      </c>
      <c r="D269" s="1">
        <v>338000</v>
      </c>
      <c r="E269" s="1">
        <f t="shared" si="10"/>
        <v>104502.3731180489</v>
      </c>
    </row>
    <row r="270" spans="1:5" x14ac:dyDescent="0.25">
      <c r="A270" s="1">
        <v>299000</v>
      </c>
      <c r="B270" s="1">
        <f t="shared" si="9"/>
        <v>121855.04890971325</v>
      </c>
      <c r="D270" s="1">
        <v>339000</v>
      </c>
      <c r="E270" s="1">
        <f t="shared" si="10"/>
        <v>104184.87259579668</v>
      </c>
    </row>
    <row r="271" spans="1:5" x14ac:dyDescent="0.25">
      <c r="A271" s="1">
        <v>300000</v>
      </c>
      <c r="B271" s="1">
        <f t="shared" si="9"/>
        <v>121461.03119575523</v>
      </c>
      <c r="D271" s="1">
        <v>340000</v>
      </c>
      <c r="E271" s="1">
        <f t="shared" si="10"/>
        <v>103869.26765467388</v>
      </c>
    </row>
    <row r="272" spans="1:5" x14ac:dyDescent="0.25">
      <c r="A272" s="1">
        <v>301000</v>
      </c>
      <c r="B272" s="1">
        <f t="shared" si="9"/>
        <v>121069.59239755828</v>
      </c>
      <c r="D272" s="1">
        <v>341000</v>
      </c>
      <c r="E272" s="1">
        <f t="shared" si="10"/>
        <v>103555.54145198953</v>
      </c>
    </row>
    <row r="273" spans="1:5" x14ac:dyDescent="0.25">
      <c r="A273" s="1">
        <v>302000</v>
      </c>
      <c r="B273" s="1">
        <f t="shared" si="9"/>
        <v>120680.70715167475</v>
      </c>
      <c r="D273" s="1">
        <v>342000</v>
      </c>
      <c r="E273" s="1">
        <f t="shared" si="10"/>
        <v>103243.67734351187</v>
      </c>
    </row>
    <row r="274" spans="1:5" x14ac:dyDescent="0.25">
      <c r="A274" s="1">
        <v>303000</v>
      </c>
      <c r="B274" s="1">
        <f t="shared" si="9"/>
        <v>120294.35042699399</v>
      </c>
      <c r="D274" s="1">
        <v>343000</v>
      </c>
      <c r="E274" s="1">
        <f t="shared" si="10"/>
        <v>102933.65888055808</v>
      </c>
    </row>
    <row r="275" spans="1:5" x14ac:dyDescent="0.25">
      <c r="A275" s="1">
        <v>304000</v>
      </c>
      <c r="B275" s="1">
        <f t="shared" si="9"/>
        <v>119910.49751930752</v>
      </c>
      <c r="D275" s="1">
        <v>344000</v>
      </c>
      <c r="E275" s="1">
        <f t="shared" si="10"/>
        <v>102625.46980713496</v>
      </c>
    </row>
    <row r="276" spans="1:5" x14ac:dyDescent="0.25">
      <c r="A276" s="1">
        <v>305000</v>
      </c>
      <c r="B276" s="1">
        <f t="shared" si="9"/>
        <v>119529.12404598226</v>
      </c>
      <c r="D276" s="1">
        <v>345000</v>
      </c>
      <c r="E276" s="1">
        <f t="shared" si="10"/>
        <v>102319.09405712991</v>
      </c>
    </row>
    <row r="277" spans="1:5" x14ac:dyDescent="0.25">
      <c r="A277" s="1">
        <v>306000</v>
      </c>
      <c r="B277" s="1">
        <f t="shared" si="9"/>
        <v>119150.20594073804</v>
      </c>
      <c r="D277" s="1">
        <v>346000</v>
      </c>
      <c r="E277" s="1">
        <f t="shared" si="10"/>
        <v>102014.51575155093</v>
      </c>
    </row>
    <row r="278" spans="1:5" x14ac:dyDescent="0.25">
      <c r="A278" s="1">
        <v>307000</v>
      </c>
      <c r="B278" s="1">
        <f t="shared" si="9"/>
        <v>118773.71944852469</v>
      </c>
      <c r="D278" s="1">
        <v>347000</v>
      </c>
      <c r="E278" s="1">
        <f t="shared" si="10"/>
        <v>101711.71919581349</v>
      </c>
    </row>
    <row r="279" spans="1:5" x14ac:dyDescent="0.25">
      <c r="A279" s="1">
        <v>308000</v>
      </c>
      <c r="B279" s="1">
        <f t="shared" si="9"/>
        <v>118399.64112050088</v>
      </c>
      <c r="D279" s="1">
        <v>348000</v>
      </c>
      <c r="E279" s="1">
        <f t="shared" si="10"/>
        <v>101410.68887707641</v>
      </c>
    </row>
    <row r="280" spans="1:5" x14ac:dyDescent="0.25">
      <c r="A280" s="1">
        <v>309000</v>
      </c>
      <c r="B280" s="1">
        <f t="shared" si="9"/>
        <v>118027.94780910815</v>
      </c>
      <c r="D280" s="1">
        <v>349000</v>
      </c>
      <c r="E280" s="1">
        <f t="shared" si="10"/>
        <v>101111.40946162105</v>
      </c>
    </row>
    <row r="281" spans="1:5" x14ac:dyDescent="0.25">
      <c r="A281" s="1">
        <v>310000</v>
      </c>
      <c r="B281" s="1">
        <f t="shared" si="9"/>
        <v>117658.61666324001</v>
      </c>
      <c r="D281" s="1">
        <v>350000</v>
      </c>
      <c r="E281" s="1">
        <f t="shared" si="10"/>
        <v>100813.86579227851</v>
      </c>
    </row>
    <row r="282" spans="1:5" x14ac:dyDescent="0.25">
      <c r="A282" s="1">
        <v>311000</v>
      </c>
      <c r="B282" s="1">
        <f t="shared" si="9"/>
        <v>117291.62512350523</v>
      </c>
      <c r="D282" s="1">
        <v>351000</v>
      </c>
      <c r="E282" s="1">
        <f t="shared" si="10"/>
        <v>100518.04288589921</v>
      </c>
    </row>
    <row r="283" spans="1:5" x14ac:dyDescent="0.25">
      <c r="A283" s="1">
        <v>312000</v>
      </c>
      <c r="B283" s="1">
        <f t="shared" si="9"/>
        <v>116926.95091758027</v>
      </c>
      <c r="D283" s="1">
        <v>352000</v>
      </c>
      <c r="E283" s="1">
        <f t="shared" si="10"/>
        <v>100223.92593086597</v>
      </c>
    </row>
    <row r="284" spans="1:5" x14ac:dyDescent="0.25">
      <c r="A284" s="1">
        <v>313000</v>
      </c>
      <c r="B284" s="1">
        <f t="shared" si="9"/>
        <v>116564.57205565028</v>
      </c>
      <c r="D284" s="1">
        <v>353000</v>
      </c>
      <c r="E284" s="1">
        <f t="shared" si="10"/>
        <v>99931.500284650829</v>
      </c>
    </row>
    <row r="285" spans="1:5" x14ac:dyDescent="0.25">
      <c r="A285" s="1">
        <v>314000</v>
      </c>
      <c r="B285" s="1">
        <f t="shared" si="9"/>
        <v>116204.46682593836</v>
      </c>
      <c r="D285" s="1">
        <v>354000</v>
      </c>
      <c r="E285" s="1">
        <f t="shared" si="10"/>
        <v>99640.751471410957</v>
      </c>
    </row>
    <row r="286" spans="1:5" x14ac:dyDescent="0.25">
      <c r="A286" s="1">
        <v>315000</v>
      </c>
      <c r="B286" s="1">
        <f t="shared" si="9"/>
        <v>115846.61379031738</v>
      </c>
      <c r="D286" s="1">
        <v>355000</v>
      </c>
      <c r="E286" s="1">
        <f t="shared" si="10"/>
        <v>99351.665179628937</v>
      </c>
    </row>
    <row r="287" spans="1:5" x14ac:dyDescent="0.25">
      <c r="A287" s="1">
        <v>316000</v>
      </c>
      <c r="B287" s="1">
        <f t="shared" si="9"/>
        <v>115490.99178000692</v>
      </c>
      <c r="D287" s="1">
        <v>356000</v>
      </c>
      <c r="E287" s="1">
        <f t="shared" si="10"/>
        <v>99064.22725978955</v>
      </c>
    </row>
    <row r="288" spans="1:5" x14ac:dyDescent="0.25">
      <c r="A288" s="1">
        <v>317000</v>
      </c>
      <c r="B288" s="1">
        <f t="shared" si="9"/>
        <v>115137.57989134974</v>
      </c>
      <c r="D288" s="1">
        <v>357000</v>
      </c>
      <c r="E288" s="1">
        <f t="shared" si="10"/>
        <v>98778.423722097868</v>
      </c>
    </row>
    <row r="289" spans="1:5" x14ac:dyDescent="0.25">
      <c r="A289" s="1">
        <v>318000</v>
      </c>
      <c r="B289" s="1">
        <f t="shared" si="9"/>
        <v>114786.35748166792</v>
      </c>
      <c r="D289" s="1">
        <v>358000</v>
      </c>
      <c r="E289" s="1">
        <f t="shared" si="10"/>
        <v>98494.240734235369</v>
      </c>
    </row>
    <row r="290" spans="1:5" x14ac:dyDescent="0.25">
      <c r="A290" s="1">
        <v>319000</v>
      </c>
      <c r="B290" s="1">
        <f t="shared" si="9"/>
        <v>114437.3041651962</v>
      </c>
      <c r="D290" s="1">
        <v>359000</v>
      </c>
      <c r="E290" s="1">
        <f t="shared" si="10"/>
        <v>98211.664619153671</v>
      </c>
    </row>
    <row r="291" spans="1:5" x14ac:dyDescent="0.25">
      <c r="A291" s="1">
        <v>320000</v>
      </c>
      <c r="B291" s="1">
        <f t="shared" si="9"/>
        <v>114090.39980909319</v>
      </c>
      <c r="D291" s="1">
        <v>360000</v>
      </c>
      <c r="E291" s="1">
        <f t="shared" si="10"/>
        <v>97930.681852904629</v>
      </c>
    </row>
    <row r="292" spans="1:5" x14ac:dyDescent="0.25">
      <c r="A292" s="1">
        <v>321000</v>
      </c>
      <c r="B292" s="1">
        <f t="shared" si="9"/>
        <v>113745.62452952292</v>
      </c>
      <c r="D292" s="1">
        <v>361000</v>
      </c>
      <c r="E292" s="1">
        <f t="shared" si="10"/>
        <v>97651.279062507878</v>
      </c>
    </row>
    <row r="293" spans="1:5" x14ac:dyDescent="0.25">
      <c r="A293" s="1">
        <v>322000</v>
      </c>
      <c r="B293" s="1">
        <f t="shared" si="9"/>
        <v>113402.95868781321</v>
      </c>
      <c r="D293" s="1">
        <v>362000</v>
      </c>
      <c r="E293" s="1">
        <f t="shared" si="10"/>
        <v>97373.443023852291</v>
      </c>
    </row>
    <row r="294" spans="1:5" x14ac:dyDescent="0.25">
      <c r="A294" s="1">
        <v>323000</v>
      </c>
      <c r="B294" s="1">
        <f t="shared" si="9"/>
        <v>113062.38288668255</v>
      </c>
      <c r="D294" s="1">
        <v>363000</v>
      </c>
      <c r="E294" s="1">
        <f t="shared" si="10"/>
        <v>97097.160659634159</v>
      </c>
    </row>
    <row r="295" spans="1:5" x14ac:dyDescent="0.25">
      <c r="A295" s="1">
        <v>324000</v>
      </c>
      <c r="B295" s="1">
        <f t="shared" si="9"/>
        <v>112723.87796653653</v>
      </c>
      <c r="D295" s="1">
        <v>364000</v>
      </c>
      <c r="E295" s="1">
        <f t="shared" si="10"/>
        <v>96822.419037328407</v>
      </c>
    </row>
    <row r="296" spans="1:5" x14ac:dyDescent="0.25">
      <c r="A296" s="1">
        <v>325000</v>
      </c>
      <c r="B296" s="1">
        <f t="shared" si="9"/>
        <v>112387.42500183369</v>
      </c>
      <c r="D296" s="1">
        <v>365000</v>
      </c>
      <c r="E296" s="1">
        <f t="shared" si="10"/>
        <v>96549.205367193019</v>
      </c>
    </row>
    <row r="297" spans="1:5" x14ac:dyDescent="0.25">
      <c r="A297" s="1">
        <v>326000</v>
      </c>
      <c r="B297" s="1">
        <f t="shared" si="9"/>
        <v>112053.00529751669</v>
      </c>
      <c r="D297" s="1">
        <v>366000</v>
      </c>
      <c r="E297" s="1">
        <f t="shared" si="10"/>
        <v>96277.507000307407</v>
      </c>
    </row>
    <row r="298" spans="1:5" x14ac:dyDescent="0.25">
      <c r="A298" s="1">
        <v>327000</v>
      </c>
      <c r="B298" s="1">
        <f t="shared" si="9"/>
        <v>111720.60038550958</v>
      </c>
      <c r="D298" s="1">
        <v>367000</v>
      </c>
      <c r="E298" s="1">
        <f t="shared" si="10"/>
        <v>96007.311426641914</v>
      </c>
    </row>
    <row r="299" spans="1:5" x14ac:dyDescent="0.25">
      <c r="A299" s="1">
        <v>328000</v>
      </c>
      <c r="B299" s="1">
        <f t="shared" si="9"/>
        <v>111390.19202127747</v>
      </c>
      <c r="D299" s="1">
        <v>368000</v>
      </c>
      <c r="E299" s="1">
        <f t="shared" si="10"/>
        <v>95738.606273159647</v>
      </c>
    </row>
    <row r="300" spans="1:5" x14ac:dyDescent="0.25">
      <c r="A300" s="1">
        <v>329000</v>
      </c>
      <c r="B300" s="1">
        <f t="shared" si="9"/>
        <v>111061.76218045002</v>
      </c>
      <c r="D300" s="1">
        <v>369000</v>
      </c>
      <c r="E300" s="1">
        <f t="shared" si="10"/>
        <v>95471.379301949506</v>
      </c>
    </row>
    <row r="301" spans="1:5" x14ac:dyDescent="0.25">
      <c r="A301" s="1">
        <v>330000</v>
      </c>
      <c r="B301" s="1">
        <f t="shared" si="9"/>
        <v>110735.29305550562</v>
      </c>
      <c r="D301" s="1">
        <v>370000</v>
      </c>
      <c r="E301" s="1">
        <f t="shared" si="10"/>
        <v>95205.618408388924</v>
      </c>
    </row>
    <row r="302" spans="1:5" x14ac:dyDescent="0.25">
      <c r="A302" s="1">
        <v>331000</v>
      </c>
      <c r="B302" s="1">
        <f t="shared" si="9"/>
        <v>110410.76705251519</v>
      </c>
      <c r="D302" s="1">
        <v>371000</v>
      </c>
      <c r="E302" s="1">
        <f t="shared" si="10"/>
        <v>94941.311619336644</v>
      </c>
    </row>
    <row r="303" spans="1:5" x14ac:dyDescent="0.25">
      <c r="A303" s="1">
        <v>332000</v>
      </c>
      <c r="B303" s="1">
        <f t="shared" si="9"/>
        <v>110088.1667879439</v>
      </c>
      <c r="D303" s="1">
        <v>372000</v>
      </c>
      <c r="E303" s="1">
        <f t="shared" si="10"/>
        <v>94678.447091355338</v>
      </c>
    </row>
    <row r="304" spans="1:5" x14ac:dyDescent="0.25">
      <c r="A304" s="1">
        <v>333000</v>
      </c>
      <c r="B304" s="1">
        <f t="shared" si="9"/>
        <v>109767.47508551172</v>
      </c>
      <c r="D304" s="1">
        <v>373000</v>
      </c>
      <c r="E304" s="1">
        <f t="shared" si="10"/>
        <v>94417.013108962434</v>
      </c>
    </row>
    <row r="305" spans="1:5" x14ac:dyDescent="0.25">
      <c r="A305" s="1">
        <v>334000</v>
      </c>
      <c r="B305" s="1">
        <f t="shared" si="9"/>
        <v>109448.67497310886</v>
      </c>
      <c r="D305" s="1">
        <v>374000</v>
      </c>
      <c r="E305" s="1">
        <f t="shared" si="10"/>
        <v>94156.998082909486</v>
      </c>
    </row>
    <row r="306" spans="1:5" x14ac:dyDescent="0.25">
      <c r="A306" s="1">
        <v>335000</v>
      </c>
      <c r="B306" s="1">
        <f t="shared" si="9"/>
        <v>109131.74967976683</v>
      </c>
      <c r="D306" s="1">
        <v>375000</v>
      </c>
      <c r="E306" s="1">
        <f t="shared" si="10"/>
        <v>93898.390548488285</v>
      </c>
    </row>
    <row r="307" spans="1:5" x14ac:dyDescent="0.25">
      <c r="A307" s="1">
        <v>336000</v>
      </c>
      <c r="B307" s="1">
        <f t="shared" si="9"/>
        <v>108816.68263268311</v>
      </c>
      <c r="D307" s="1">
        <v>376000</v>
      </c>
      <c r="E307" s="1">
        <f t="shared" si="10"/>
        <v>93641.179163866356</v>
      </c>
    </row>
    <row r="308" spans="1:5" x14ac:dyDescent="0.25">
      <c r="A308" s="1">
        <v>337000</v>
      </c>
      <c r="B308" s="1">
        <f t="shared" si="9"/>
        <v>108503.4574542982</v>
      </c>
      <c r="D308" s="1">
        <v>377000</v>
      </c>
      <c r="E308" s="1">
        <f t="shared" si="10"/>
        <v>93385.352708445847</v>
      </c>
    </row>
    <row r="309" spans="1:5" x14ac:dyDescent="0.25">
      <c r="A309" s="1">
        <v>338000</v>
      </c>
      <c r="B309" s="1">
        <f t="shared" si="9"/>
        <v>108192.05795942471</v>
      </c>
      <c r="D309" s="1">
        <v>378000</v>
      </c>
      <c r="E309" s="1">
        <f t="shared" si="10"/>
        <v>93130.900081251239</v>
      </c>
    </row>
    <row r="310" spans="1:5" x14ac:dyDescent="0.25">
      <c r="A310" s="1">
        <v>339000</v>
      </c>
      <c r="B310" s="1">
        <f t="shared" si="9"/>
        <v>107882.46815242732</v>
      </c>
      <c r="D310" s="1">
        <v>379000</v>
      </c>
      <c r="E310" s="1">
        <f t="shared" si="10"/>
        <v>92877.810299342309</v>
      </c>
    </row>
    <row r="311" spans="1:5" x14ac:dyDescent="0.25">
      <c r="A311" s="1">
        <v>340000</v>
      </c>
      <c r="B311" s="1">
        <f t="shared" si="9"/>
        <v>107574.6722244511</v>
      </c>
      <c r="D311" s="1">
        <v>380000</v>
      </c>
      <c r="E311" s="1">
        <f t="shared" si="10"/>
        <v>92626.072496250723</v>
      </c>
    </row>
    <row r="312" spans="1:5" x14ac:dyDescent="0.25">
      <c r="A312" s="1">
        <v>341000</v>
      </c>
      <c r="B312" s="1">
        <f t="shared" si="9"/>
        <v>107268.65455070016</v>
      </c>
      <c r="D312" s="1">
        <v>381000</v>
      </c>
      <c r="E312" s="1">
        <f t="shared" si="10"/>
        <v>92375.675920442838</v>
      </c>
    </row>
    <row r="313" spans="1:5" x14ac:dyDescent="0.25">
      <c r="A313" s="1">
        <v>342000</v>
      </c>
      <c r="B313" s="1">
        <f t="shared" si="9"/>
        <v>106964.39968776176</v>
      </c>
      <c r="D313" s="1">
        <v>382000</v>
      </c>
      <c r="E313" s="1">
        <f t="shared" si="10"/>
        <v>92126.609933806845</v>
      </c>
    </row>
    <row r="314" spans="1:5" x14ac:dyDescent="0.25">
      <c r="A314" s="1">
        <v>343000</v>
      </c>
      <c r="B314" s="1">
        <f t="shared" si="9"/>
        <v>106661.89237097804</v>
      </c>
      <c r="D314" s="1">
        <v>383000</v>
      </c>
      <c r="E314" s="1">
        <f t="shared" si="10"/>
        <v>91878.864010162215</v>
      </c>
    </row>
    <row r="315" spans="1:5" x14ac:dyDescent="0.25">
      <c r="A315" s="1">
        <v>344000</v>
      </c>
      <c r="B315" s="1">
        <f t="shared" si="9"/>
        <v>106361.11751186434</v>
      </c>
      <c r="D315" s="1">
        <v>384000</v>
      </c>
      <c r="E315" s="1">
        <f t="shared" si="10"/>
        <v>91632.42773379467</v>
      </c>
    </row>
    <row r="316" spans="1:5" x14ac:dyDescent="0.25">
      <c r="A316" s="1">
        <v>345000</v>
      </c>
      <c r="B316" s="1">
        <f t="shared" si="9"/>
        <v>106062.06019556972</v>
      </c>
      <c r="D316" s="1">
        <v>385000</v>
      </c>
      <c r="E316" s="1">
        <f t="shared" si="10"/>
        <v>91387.290798012385</v>
      </c>
    </row>
    <row r="317" spans="1:5" x14ac:dyDescent="0.25">
      <c r="A317" s="1">
        <v>346000</v>
      </c>
      <c r="B317" s="1">
        <f t="shared" si="9"/>
        <v>105764.70567838442</v>
      </c>
      <c r="D317" s="1">
        <v>386000</v>
      </c>
      <c r="E317" s="1">
        <f t="shared" si="10"/>
        <v>91143.443003725086</v>
      </c>
    </row>
    <row r="318" spans="1:5" x14ac:dyDescent="0.25">
      <c r="A318" s="1">
        <v>347000</v>
      </c>
      <c r="B318" s="1">
        <f t="shared" si="9"/>
        <v>105469.03938528648</v>
      </c>
      <c r="D318" s="1">
        <v>387000</v>
      </c>
      <c r="E318" s="1">
        <f t="shared" si="10"/>
        <v>90900.874258046679</v>
      </c>
    </row>
    <row r="319" spans="1:5" x14ac:dyDescent="0.25">
      <c r="A319" s="1">
        <v>348000</v>
      </c>
      <c r="B319" s="1">
        <f t="shared" si="9"/>
        <v>105175.0469075349</v>
      </c>
      <c r="D319" s="1">
        <v>388000</v>
      </c>
      <c r="E319" s="1">
        <f t="shared" si="10"/>
        <v>90659.574572917132</v>
      </c>
    </row>
    <row r="320" spans="1:5" x14ac:dyDescent="0.25">
      <c r="A320" s="1">
        <v>349000</v>
      </c>
      <c r="B320" s="1">
        <f t="shared" si="9"/>
        <v>104882.71400029951</v>
      </c>
      <c r="D320" s="1">
        <v>389000</v>
      </c>
      <c r="E320" s="1">
        <f t="shared" si="10"/>
        <v>90419.534063747909</v>
      </c>
    </row>
    <row r="321" spans="1:5" x14ac:dyDescent="0.25">
      <c r="A321" s="1">
        <v>350000</v>
      </c>
      <c r="B321" s="1">
        <f t="shared" si="9"/>
        <v>104592.02658033423</v>
      </c>
      <c r="D321" s="1">
        <v>390000</v>
      </c>
      <c r="E321" s="1">
        <f t="shared" si="10"/>
        <v>90180.742948087427</v>
      </c>
    </row>
    <row r="322" spans="1:5" x14ac:dyDescent="0.25">
      <c r="A322" s="1">
        <v>351000</v>
      </c>
      <c r="B322" s="1">
        <f t="shared" ref="B322:B385" si="11">(A322^-0.97)*41600*600000</f>
        <v>104302.97072368939</v>
      </c>
      <c r="D322" s="1">
        <v>391000</v>
      </c>
      <c r="E322" s="1">
        <f t="shared" si="10"/>
        <v>89943.191544306741</v>
      </c>
    </row>
    <row r="323" spans="1:5" x14ac:dyDescent="0.25">
      <c r="A323" s="1">
        <v>352000</v>
      </c>
      <c r="B323" s="1">
        <f t="shared" si="11"/>
        <v>104015.53266346123</v>
      </c>
      <c r="D323" s="1">
        <v>392000</v>
      </c>
      <c r="E323" s="1">
        <f t="shared" si="10"/>
        <v>89706.870270306536</v>
      </c>
    </row>
    <row r="324" spans="1:5" x14ac:dyDescent="0.25">
      <c r="A324" s="1">
        <v>353000</v>
      </c>
      <c r="B324" s="1">
        <f t="shared" si="11"/>
        <v>103729.6987875823</v>
      </c>
      <c r="D324" s="1">
        <v>393000</v>
      </c>
      <c r="E324" s="1">
        <f t="shared" si="10"/>
        <v>89471.769642242594</v>
      </c>
    </row>
    <row r="325" spans="1:5" x14ac:dyDescent="0.25">
      <c r="A325" s="1">
        <v>354000</v>
      </c>
      <c r="B325" s="1">
        <f t="shared" si="11"/>
        <v>103445.45563664629</v>
      </c>
      <c r="D325" s="1">
        <v>394000</v>
      </c>
      <c r="E325" s="1">
        <f t="shared" si="10"/>
        <v>89237.880273271818</v>
      </c>
    </row>
    <row r="326" spans="1:5" x14ac:dyDescent="0.25">
      <c r="A326" s="1">
        <v>355000</v>
      </c>
      <c r="B326" s="1">
        <f t="shared" si="11"/>
        <v>103162.78990177144</v>
      </c>
      <c r="D326" s="1">
        <v>395000</v>
      </c>
      <c r="E326" s="1">
        <f t="shared" si="10"/>
        <v>89005.192872317159</v>
      </c>
    </row>
    <row r="327" spans="1:5" x14ac:dyDescent="0.25">
      <c r="A327" s="1">
        <v>356000</v>
      </c>
      <c r="B327" s="1">
        <f t="shared" si="11"/>
        <v>102881.68842249832</v>
      </c>
      <c r="D327" s="1">
        <v>396000</v>
      </c>
      <c r="E327" s="1">
        <f t="shared" si="10"/>
        <v>88773.698242851169</v>
      </c>
    </row>
    <row r="328" spans="1:5" x14ac:dyDescent="0.25">
      <c r="A328" s="1">
        <v>357000</v>
      </c>
      <c r="B328" s="1">
        <f t="shared" si="11"/>
        <v>102602.13818472417</v>
      </c>
      <c r="D328" s="1">
        <v>397000</v>
      </c>
      <c r="E328" s="1">
        <f t="shared" si="10"/>
        <v>88543.387281697956</v>
      </c>
    </row>
    <row r="329" spans="1:5" x14ac:dyDescent="0.25">
      <c r="A329" s="1">
        <v>358000</v>
      </c>
      <c r="B329" s="1">
        <f t="shared" si="11"/>
        <v>102324.12631867094</v>
      </c>
      <c r="D329" s="1">
        <v>398000</v>
      </c>
      <c r="E329" s="1">
        <f t="shared" si="10"/>
        <v>88314.250977853444</v>
      </c>
    </row>
    <row r="330" spans="1:5" x14ac:dyDescent="0.25">
      <c r="A330" s="1">
        <v>359000</v>
      </c>
      <c r="B330" s="1">
        <f t="shared" si="11"/>
        <v>102047.64009688601</v>
      </c>
      <c r="D330" s="1">
        <v>399000</v>
      </c>
      <c r="E330" s="1">
        <f t="shared" si="10"/>
        <v>88086.280411323562</v>
      </c>
    </row>
    <row r="331" spans="1:5" x14ac:dyDescent="0.25">
      <c r="A331" s="1">
        <v>360000</v>
      </c>
      <c r="B331" s="1">
        <f t="shared" si="11"/>
        <v>101772.66693227926</v>
      </c>
      <c r="D331" s="1">
        <v>400000</v>
      </c>
      <c r="E331" s="1">
        <f t="shared" ref="E331:E394" si="12">57500*(D331^-1.03)*900000</f>
        <v>87859.466751979766</v>
      </c>
    </row>
    <row r="332" spans="1:5" x14ac:dyDescent="0.25">
      <c r="A332" s="1">
        <v>361000</v>
      </c>
      <c r="B332" s="1">
        <f t="shared" si="11"/>
        <v>101499.19437618856</v>
      </c>
      <c r="D332" s="1">
        <v>401000</v>
      </c>
      <c r="E332" s="1">
        <f t="shared" si="12"/>
        <v>87633.801258432199</v>
      </c>
    </row>
    <row r="333" spans="1:5" x14ac:dyDescent="0.25">
      <c r="A333" s="1">
        <v>362000</v>
      </c>
      <c r="B333" s="1">
        <f t="shared" si="11"/>
        <v>101227.21011648064</v>
      </c>
      <c r="D333" s="1">
        <v>402000</v>
      </c>
      <c r="E333" s="1">
        <f t="shared" si="12"/>
        <v>87409.275276918677</v>
      </c>
    </row>
    <row r="334" spans="1:5" x14ac:dyDescent="0.25">
      <c r="A334" s="1">
        <v>363000</v>
      </c>
      <c r="B334" s="1">
        <f t="shared" si="11"/>
        <v>100956.70197568103</v>
      </c>
      <c r="D334" s="1">
        <v>403000</v>
      </c>
      <c r="E334" s="1">
        <f t="shared" si="12"/>
        <v>87185.880240211642</v>
      </c>
    </row>
    <row r="335" spans="1:5" x14ac:dyDescent="0.25">
      <c r="A335" s="1">
        <v>364000</v>
      </c>
      <c r="B335" s="1">
        <f t="shared" si="11"/>
        <v>100687.65790913529</v>
      </c>
      <c r="D335" s="1">
        <v>404000</v>
      </c>
      <c r="E335" s="1">
        <f t="shared" si="12"/>
        <v>86963.607666540338</v>
      </c>
    </row>
    <row r="336" spans="1:5" x14ac:dyDescent="0.25">
      <c r="A336" s="1">
        <v>365000</v>
      </c>
      <c r="B336" s="1">
        <f t="shared" si="11"/>
        <v>100420.06600320074</v>
      </c>
      <c r="D336" s="1">
        <v>405000</v>
      </c>
      <c r="E336" s="1">
        <f t="shared" si="12"/>
        <v>86742.449158529998</v>
      </c>
    </row>
    <row r="337" spans="1:5" x14ac:dyDescent="0.25">
      <c r="A337" s="1">
        <v>366000</v>
      </c>
      <c r="B337" s="1">
        <f t="shared" si="11"/>
        <v>100153.91447346755</v>
      </c>
      <c r="D337" s="1">
        <v>406000</v>
      </c>
      <c r="E337" s="1">
        <f t="shared" si="12"/>
        <v>86522.396402155864</v>
      </c>
    </row>
    <row r="338" spans="1:5" x14ac:dyDescent="0.25">
      <c r="A338" s="1">
        <v>367000</v>
      </c>
      <c r="B338" s="1">
        <f t="shared" si="11"/>
        <v>99889.191663007878</v>
      </c>
      <c r="D338" s="1">
        <v>407000</v>
      </c>
      <c r="E338" s="1">
        <f t="shared" si="12"/>
        <v>86303.441165713433</v>
      </c>
    </row>
    <row r="339" spans="1:5" x14ac:dyDescent="0.25">
      <c r="A339" s="1">
        <v>368000</v>
      </c>
      <c r="B339" s="1">
        <f t="shared" si="11"/>
        <v>99625.886040654237</v>
      </c>
      <c r="D339" s="1">
        <v>408000</v>
      </c>
      <c r="E339" s="1">
        <f t="shared" si="12"/>
        <v>86085.575298803145</v>
      </c>
    </row>
    <row r="340" spans="1:5" x14ac:dyDescent="0.25">
      <c r="A340" s="1">
        <v>369000</v>
      </c>
      <c r="B340" s="1">
        <f t="shared" si="11"/>
        <v>99363.986199306557</v>
      </c>
      <c r="D340" s="1">
        <v>409000</v>
      </c>
      <c r="E340" s="1">
        <f t="shared" si="12"/>
        <v>85868.790731331217</v>
      </c>
    </row>
    <row r="341" spans="1:5" x14ac:dyDescent="0.25">
      <c r="A341" s="1">
        <v>370000</v>
      </c>
      <c r="B341" s="1">
        <f t="shared" si="11"/>
        <v>99103.48085426382</v>
      </c>
      <c r="D341" s="1">
        <v>410000</v>
      </c>
      <c r="E341" s="1">
        <f t="shared" si="12"/>
        <v>85653.079472523779</v>
      </c>
    </row>
    <row r="342" spans="1:5" x14ac:dyDescent="0.25">
      <c r="A342" s="1">
        <v>371000</v>
      </c>
      <c r="B342" s="1">
        <f t="shared" si="11"/>
        <v>98844.358841586451</v>
      </c>
      <c r="D342" s="1">
        <v>411000</v>
      </c>
      <c r="E342" s="1">
        <f t="shared" si="12"/>
        <v>85438.433609956628</v>
      </c>
    </row>
    <row r="343" spans="1:5" x14ac:dyDescent="0.25">
      <c r="A343" s="1">
        <v>372000</v>
      </c>
      <c r="B343" s="1">
        <f t="shared" si="11"/>
        <v>98586.60911648102</v>
      </c>
      <c r="D343" s="1">
        <v>412000</v>
      </c>
      <c r="E343" s="1">
        <f t="shared" si="12"/>
        <v>85224.845308598466</v>
      </c>
    </row>
    <row r="344" spans="1:5" x14ac:dyDescent="0.25">
      <c r="A344" s="1">
        <v>373000</v>
      </c>
      <c r="B344" s="1">
        <f t="shared" si="11"/>
        <v>98330.220751713714</v>
      </c>
      <c r="D344" s="1">
        <v>413000</v>
      </c>
      <c r="E344" s="1">
        <f t="shared" si="12"/>
        <v>85012.306809868547</v>
      </c>
    </row>
    <row r="345" spans="1:5" x14ac:dyDescent="0.25">
      <c r="A345" s="1">
        <v>374000</v>
      </c>
      <c r="B345" s="1">
        <f t="shared" si="11"/>
        <v>98075.182936046956</v>
      </c>
      <c r="D345" s="1">
        <v>414000</v>
      </c>
      <c r="E345" s="1">
        <f t="shared" si="12"/>
        <v>84800.810430707148</v>
      </c>
    </row>
    <row r="346" spans="1:5" x14ac:dyDescent="0.25">
      <c r="A346" s="1">
        <v>375000</v>
      </c>
      <c r="B346" s="1">
        <f t="shared" si="11"/>
        <v>97821.484972703489</v>
      </c>
      <c r="D346" s="1">
        <v>415000</v>
      </c>
      <c r="E346" s="1">
        <f t="shared" si="12"/>
        <v>84590.348562661995</v>
      </c>
    </row>
    <row r="347" spans="1:5" x14ac:dyDescent="0.25">
      <c r="A347" s="1">
        <v>376000</v>
      </c>
      <c r="B347" s="1">
        <f t="shared" si="11"/>
        <v>97569.116277852372</v>
      </c>
      <c r="D347" s="1">
        <v>416000</v>
      </c>
      <c r="E347" s="1">
        <f t="shared" si="12"/>
        <v>84380.913670983879</v>
      </c>
    </row>
    <row r="348" spans="1:5" x14ac:dyDescent="0.25">
      <c r="A348" s="1">
        <v>377000</v>
      </c>
      <c r="B348" s="1">
        <f t="shared" si="11"/>
        <v>97318.066379120384</v>
      </c>
      <c r="D348" s="1">
        <v>417000</v>
      </c>
      <c r="E348" s="1">
        <f t="shared" si="12"/>
        <v>84172.498293739307</v>
      </c>
    </row>
    <row r="349" spans="1:5" x14ac:dyDescent="0.25">
      <c r="A349" s="1">
        <v>378000</v>
      </c>
      <c r="B349" s="1">
        <f t="shared" si="11"/>
        <v>97068.324914125973</v>
      </c>
      <c r="D349" s="1">
        <v>418000</v>
      </c>
      <c r="E349" s="1">
        <f t="shared" si="12"/>
        <v>83965.095040934117</v>
      </c>
    </row>
    <row r="350" spans="1:5" x14ac:dyDescent="0.25">
      <c r="A350" s="1">
        <v>379000</v>
      </c>
      <c r="B350" s="1">
        <f t="shared" si="11"/>
        <v>96819.881629036958</v>
      </c>
      <c r="D350" s="1">
        <v>419000</v>
      </c>
      <c r="E350" s="1">
        <f t="shared" si="12"/>
        <v>83758.696593648725</v>
      </c>
    </row>
    <row r="351" spans="1:5" x14ac:dyDescent="0.25">
      <c r="A351" s="1">
        <v>380000</v>
      </c>
      <c r="B351" s="1">
        <f t="shared" si="11"/>
        <v>96572.726377151543</v>
      </c>
      <c r="D351" s="1">
        <v>420000</v>
      </c>
      <c r="E351" s="1">
        <f t="shared" si="12"/>
        <v>83553.295703188764</v>
      </c>
    </row>
    <row r="352" spans="1:5" x14ac:dyDescent="0.25">
      <c r="A352" s="1">
        <v>381000</v>
      </c>
      <c r="B352" s="1">
        <f t="shared" si="11"/>
        <v>96326.849117500024</v>
      </c>
      <c r="D352" s="1">
        <v>421000</v>
      </c>
      <c r="E352" s="1">
        <f t="shared" si="12"/>
        <v>83348.885190244546</v>
      </c>
    </row>
    <row r="353" spans="1:5" x14ac:dyDescent="0.25">
      <c r="A353" s="1">
        <v>382000</v>
      </c>
      <c r="B353" s="1">
        <f t="shared" si="11"/>
        <v>96082.239913469108</v>
      </c>
      <c r="D353" s="1">
        <v>422000</v>
      </c>
      <c r="E353" s="1">
        <f t="shared" si="12"/>
        <v>83145.457944064663</v>
      </c>
    </row>
    <row r="354" spans="1:5" x14ac:dyDescent="0.25">
      <c r="A354" s="1">
        <v>383000</v>
      </c>
      <c r="B354" s="1">
        <f t="shared" si="11"/>
        <v>95838.888931447844</v>
      </c>
      <c r="D354" s="1">
        <v>423000</v>
      </c>
      <c r="E354" s="1">
        <f t="shared" si="12"/>
        <v>82943.006921640816</v>
      </c>
    </row>
    <row r="355" spans="1:5" x14ac:dyDescent="0.25">
      <c r="A355" s="1">
        <v>384000</v>
      </c>
      <c r="B355" s="1">
        <f t="shared" si="11"/>
        <v>95596.786439494725</v>
      </c>
      <c r="D355" s="1">
        <v>424000</v>
      </c>
      <c r="E355" s="1">
        <f t="shared" si="12"/>
        <v>82741.525146904401</v>
      </c>
    </row>
    <row r="356" spans="1:5" x14ac:dyDescent="0.25">
      <c r="A356" s="1">
        <v>385000</v>
      </c>
      <c r="B356" s="1">
        <f t="shared" si="11"/>
        <v>95355.922806024624</v>
      </c>
      <c r="D356" s="1">
        <v>425000</v>
      </c>
      <c r="E356" s="1">
        <f t="shared" si="12"/>
        <v>82541.00570993399</v>
      </c>
    </row>
    <row r="357" spans="1:5" x14ac:dyDescent="0.25">
      <c r="A357" s="1">
        <v>386000</v>
      </c>
      <c r="B357" s="1">
        <f t="shared" si="11"/>
        <v>95116.288498516995</v>
      </c>
      <c r="D357" s="1">
        <v>426000</v>
      </c>
      <c r="E357" s="1">
        <f t="shared" si="12"/>
        <v>82341.441766173593</v>
      </c>
    </row>
    <row r="358" spans="1:5" x14ac:dyDescent="0.25">
      <c r="A358" s="1">
        <v>387000</v>
      </c>
      <c r="B358" s="1">
        <f t="shared" si="11"/>
        <v>94877.874082243536</v>
      </c>
      <c r="D358" s="1">
        <v>427000</v>
      </c>
      <c r="E358" s="1">
        <f t="shared" si="12"/>
        <v>82142.826535664673</v>
      </c>
    </row>
    <row r="359" spans="1:5" x14ac:dyDescent="0.25">
      <c r="A359" s="1">
        <v>388000</v>
      </c>
      <c r="B359" s="1">
        <f t="shared" si="11"/>
        <v>94640.670219015388</v>
      </c>
      <c r="D359" s="1">
        <v>428000</v>
      </c>
      <c r="E359" s="1">
        <f t="shared" si="12"/>
        <v>81945.153302284671</v>
      </c>
    </row>
    <row r="360" spans="1:5" x14ac:dyDescent="0.25">
      <c r="A360" s="1">
        <v>389000</v>
      </c>
      <c r="B360" s="1">
        <f t="shared" si="11"/>
        <v>94404.667665949761</v>
      </c>
      <c r="D360" s="1">
        <v>429000</v>
      </c>
      <c r="E360" s="1">
        <f t="shared" si="12"/>
        <v>81748.415413000548</v>
      </c>
    </row>
    <row r="361" spans="1:5" x14ac:dyDescent="0.25">
      <c r="A361" s="1">
        <v>390000</v>
      </c>
      <c r="B361" s="1">
        <f t="shared" si="11"/>
        <v>94169.857274255279</v>
      </c>
      <c r="D361" s="1">
        <v>430000</v>
      </c>
      <c r="E361" s="1">
        <f t="shared" si="12"/>
        <v>81552.606277129191</v>
      </c>
    </row>
    <row r="362" spans="1:5" x14ac:dyDescent="0.25">
      <c r="A362" s="1">
        <v>391000</v>
      </c>
      <c r="B362" s="1">
        <f t="shared" si="11"/>
        <v>93936.229988035659</v>
      </c>
      <c r="D362" s="1">
        <v>431000</v>
      </c>
      <c r="E362" s="1">
        <f t="shared" si="12"/>
        <v>81357.719365611134</v>
      </c>
    </row>
    <row r="363" spans="1:5" x14ac:dyDescent="0.25">
      <c r="A363" s="1">
        <v>392000</v>
      </c>
      <c r="B363" s="1">
        <f t="shared" si="11"/>
        <v>93703.776843112748</v>
      </c>
      <c r="D363" s="1">
        <v>432000</v>
      </c>
      <c r="E363" s="1">
        <f t="shared" si="12"/>
        <v>81163.748210291946</v>
      </c>
    </row>
    <row r="364" spans="1:5" x14ac:dyDescent="0.25">
      <c r="A364" s="1">
        <v>393000</v>
      </c>
      <c r="B364" s="1">
        <f t="shared" si="11"/>
        <v>93472.488965865472</v>
      </c>
      <c r="D364" s="1">
        <v>433000</v>
      </c>
      <c r="E364" s="1">
        <f t="shared" si="12"/>
        <v>80970.686403215514</v>
      </c>
    </row>
    <row r="365" spans="1:5" x14ac:dyDescent="0.25">
      <c r="A365" s="1">
        <v>394000</v>
      </c>
      <c r="B365" s="1">
        <f t="shared" si="11"/>
        <v>93242.357572088571</v>
      </c>
      <c r="D365" s="1">
        <v>434000</v>
      </c>
      <c r="E365" s="1">
        <f t="shared" si="12"/>
        <v>80778.527595926207</v>
      </c>
    </row>
    <row r="366" spans="1:5" x14ac:dyDescent="0.25">
      <c r="A366" s="1">
        <v>395000</v>
      </c>
      <c r="B366" s="1">
        <f t="shared" si="11"/>
        <v>93013.373965866762</v>
      </c>
      <c r="D366" s="1">
        <v>435000</v>
      </c>
      <c r="E366" s="1">
        <f t="shared" si="12"/>
        <v>80587.265498780282</v>
      </c>
    </row>
    <row r="367" spans="1:5" x14ac:dyDescent="0.25">
      <c r="A367" s="1">
        <v>396000</v>
      </c>
      <c r="B367" s="1">
        <f t="shared" si="11"/>
        <v>92785.529538466202</v>
      </c>
      <c r="D367" s="1">
        <v>436000</v>
      </c>
      <c r="E367" s="1">
        <f t="shared" si="12"/>
        <v>80396.893880268908</v>
      </c>
    </row>
    <row r="368" spans="1:5" x14ac:dyDescent="0.25">
      <c r="A368" s="1">
        <v>397000</v>
      </c>
      <c r="B368" s="1">
        <f t="shared" si="11"/>
        <v>92558.815767244741</v>
      </c>
      <c r="D368" s="1">
        <v>437000</v>
      </c>
      <c r="E368" s="1">
        <f t="shared" si="12"/>
        <v>80207.406566347054</v>
      </c>
    </row>
    <row r="369" spans="1:5" x14ac:dyDescent="0.25">
      <c r="A369" s="1">
        <v>398000</v>
      </c>
      <c r="B369" s="1">
        <f t="shared" si="11"/>
        <v>92333.224214574933</v>
      </c>
      <c r="D369" s="1">
        <v>438000</v>
      </c>
      <c r="E369" s="1">
        <f t="shared" si="12"/>
        <v>80018.797439774833</v>
      </c>
    </row>
    <row r="370" spans="1:5" x14ac:dyDescent="0.25">
      <c r="A370" s="1">
        <v>399000</v>
      </c>
      <c r="B370" s="1">
        <f t="shared" si="11"/>
        <v>92108.746526786228</v>
      </c>
      <c r="D370" s="1">
        <v>439000</v>
      </c>
      <c r="E370" s="1">
        <f t="shared" si="12"/>
        <v>79831.06043946695</v>
      </c>
    </row>
    <row r="371" spans="1:5" x14ac:dyDescent="0.25">
      <c r="A371" s="1">
        <v>400000</v>
      </c>
      <c r="B371" s="1">
        <f t="shared" si="11"/>
        <v>91885.374433120858</v>
      </c>
      <c r="D371" s="1">
        <v>440000</v>
      </c>
      <c r="E371" s="1">
        <f t="shared" si="12"/>
        <v>79644.189559849692</v>
      </c>
    </row>
    <row r="372" spans="1:5" x14ac:dyDescent="0.25">
      <c r="A372" s="1">
        <v>401000</v>
      </c>
      <c r="B372" s="1">
        <f t="shared" si="11"/>
        <v>91663.099744707477</v>
      </c>
      <c r="D372" s="1">
        <v>441000</v>
      </c>
      <c r="E372" s="1">
        <f t="shared" si="12"/>
        <v>79458.17885022836</v>
      </c>
    </row>
    <row r="373" spans="1:5" x14ac:dyDescent="0.25">
      <c r="A373" s="1">
        <v>402000</v>
      </c>
      <c r="B373" s="1">
        <f t="shared" si="11"/>
        <v>91441.914353547269</v>
      </c>
      <c r="D373" s="1">
        <v>442000</v>
      </c>
      <c r="E373" s="1">
        <f t="shared" si="12"/>
        <v>79273.022414163177</v>
      </c>
    </row>
    <row r="374" spans="1:5" x14ac:dyDescent="0.25">
      <c r="A374" s="1">
        <v>403000</v>
      </c>
      <c r="B374" s="1">
        <f t="shared" si="11"/>
        <v>91221.810231517447</v>
      </c>
      <c r="D374" s="1">
        <v>443000</v>
      </c>
      <c r="E374" s="1">
        <f t="shared" si="12"/>
        <v>79088.714408852422</v>
      </c>
    </row>
    <row r="375" spans="1:5" x14ac:dyDescent="0.25">
      <c r="A375" s="1">
        <v>404000</v>
      </c>
      <c r="B375" s="1">
        <f t="shared" si="11"/>
        <v>91002.779429388902</v>
      </c>
      <c r="D375" s="1">
        <v>444000</v>
      </c>
      <c r="E375" s="1">
        <f t="shared" si="12"/>
        <v>78905.249044525175</v>
      </c>
    </row>
    <row r="376" spans="1:5" x14ac:dyDescent="0.25">
      <c r="A376" s="1">
        <v>405000</v>
      </c>
      <c r="B376" s="1">
        <f t="shared" si="11"/>
        <v>90784.814075856251</v>
      </c>
      <c r="D376" s="1">
        <v>445000</v>
      </c>
      <c r="E376" s="1">
        <f t="shared" si="12"/>
        <v>78722.620583842465</v>
      </c>
    </row>
    <row r="377" spans="1:5" x14ac:dyDescent="0.25">
      <c r="A377" s="1">
        <v>406000</v>
      </c>
      <c r="B377" s="1">
        <f t="shared" si="11"/>
        <v>90567.90637658647</v>
      </c>
      <c r="D377" s="1">
        <v>446000</v>
      </c>
      <c r="E377" s="1">
        <f t="shared" si="12"/>
        <v>78540.823341304931</v>
      </c>
    </row>
    <row r="378" spans="1:5" x14ac:dyDescent="0.25">
      <c r="A378" s="1">
        <v>407000</v>
      </c>
      <c r="B378" s="1">
        <f t="shared" si="11"/>
        <v>90352.048613277031</v>
      </c>
      <c r="D378" s="1">
        <v>447000</v>
      </c>
      <c r="E378" s="1">
        <f t="shared" si="12"/>
        <v>78359.851682670211</v>
      </c>
    </row>
    <row r="379" spans="1:5" x14ac:dyDescent="0.25">
      <c r="A379" s="1">
        <v>408000</v>
      </c>
      <c r="B379" s="1">
        <f t="shared" si="11"/>
        <v>90137.233142729878</v>
      </c>
      <c r="D379" s="1">
        <v>448000</v>
      </c>
      <c r="E379" s="1">
        <f t="shared" si="12"/>
        <v>78179.700024377365</v>
      </c>
    </row>
    <row r="380" spans="1:5" x14ac:dyDescent="0.25">
      <c r="A380" s="1">
        <v>409000</v>
      </c>
      <c r="B380" s="1">
        <f t="shared" si="11"/>
        <v>89923.452395940214</v>
      </c>
      <c r="D380" s="1">
        <v>449000</v>
      </c>
      <c r="E380" s="1">
        <f t="shared" si="12"/>
        <v>78000.362832978921</v>
      </c>
    </row>
    <row r="381" spans="1:5" x14ac:dyDescent="0.25">
      <c r="A381" s="1">
        <v>410000</v>
      </c>
      <c r="B381" s="1">
        <f t="shared" si="11"/>
        <v>89710.698877194693</v>
      </c>
      <c r="D381" s="1">
        <v>450000</v>
      </c>
      <c r="E381" s="1">
        <f t="shared" si="12"/>
        <v>77821.834624580471</v>
      </c>
    </row>
    <row r="382" spans="1:5" x14ac:dyDescent="0.25">
      <c r="A382" s="1">
        <v>411000</v>
      </c>
      <c r="B382" s="1">
        <f t="shared" si="11"/>
        <v>89498.965163187691</v>
      </c>
      <c r="D382" s="1">
        <v>451000</v>
      </c>
      <c r="E382" s="1">
        <f t="shared" si="12"/>
        <v>77644.109964289499</v>
      </c>
    </row>
    <row r="383" spans="1:5" x14ac:dyDescent="0.25">
      <c r="A383" s="1">
        <v>412000</v>
      </c>
      <c r="B383" s="1">
        <f t="shared" si="11"/>
        <v>89288.243902145943</v>
      </c>
      <c r="D383" s="1">
        <v>452000</v>
      </c>
      <c r="E383" s="1">
        <f t="shared" si="12"/>
        <v>77467.183465667767</v>
      </c>
    </row>
    <row r="384" spans="1:5" x14ac:dyDescent="0.25">
      <c r="A384" s="1">
        <v>413000</v>
      </c>
      <c r="B384" s="1">
        <f t="shared" si="11"/>
        <v>89078.527812968445</v>
      </c>
      <c r="D384" s="1">
        <v>453000</v>
      </c>
      <c r="E384" s="1">
        <f t="shared" si="12"/>
        <v>77291.049790195102</v>
      </c>
    </row>
    <row r="385" spans="1:5" x14ac:dyDescent="0.25">
      <c r="A385" s="1">
        <v>414000</v>
      </c>
      <c r="B385" s="1">
        <f t="shared" si="11"/>
        <v>88869.809684378037</v>
      </c>
      <c r="D385" s="1">
        <v>454000</v>
      </c>
      <c r="E385" s="1">
        <f t="shared" si="12"/>
        <v>77115.703646738111</v>
      </c>
    </row>
    <row r="386" spans="1:5" x14ac:dyDescent="0.25">
      <c r="A386" s="1">
        <v>415000</v>
      </c>
      <c r="B386" s="1">
        <f t="shared" ref="B386:B449" si="13">(A386^-0.97)*41600*600000</f>
        <v>88662.08237408493</v>
      </c>
      <c r="D386" s="1">
        <v>455000</v>
      </c>
      <c r="E386" s="1">
        <f t="shared" si="12"/>
        <v>76941.139791025736</v>
      </c>
    </row>
    <row r="387" spans="1:5" x14ac:dyDescent="0.25">
      <c r="A387" s="1">
        <v>416000</v>
      </c>
      <c r="B387" s="1">
        <f t="shared" si="13"/>
        <v>88455.338807962471</v>
      </c>
      <c r="D387" s="1">
        <v>456000</v>
      </c>
      <c r="E387" s="1">
        <f t="shared" si="12"/>
        <v>76767.35302513327</v>
      </c>
    </row>
    <row r="388" spans="1:5" x14ac:dyDescent="0.25">
      <c r="A388" s="1">
        <v>417000</v>
      </c>
      <c r="B388" s="1">
        <f t="shared" si="13"/>
        <v>88249.571979235116</v>
      </c>
      <c r="D388" s="1">
        <v>457000</v>
      </c>
      <c r="E388" s="1">
        <f t="shared" si="12"/>
        <v>76594.338196971206</v>
      </c>
    </row>
    <row r="389" spans="1:5" x14ac:dyDescent="0.25">
      <c r="A389" s="1">
        <v>418000</v>
      </c>
      <c r="B389" s="1">
        <f t="shared" si="13"/>
        <v>88044.77494767723</v>
      </c>
      <c r="D389" s="1">
        <v>458000</v>
      </c>
      <c r="E389" s="1">
        <f t="shared" si="12"/>
        <v>76422.090199783124</v>
      </c>
    </row>
    <row r="390" spans="1:5" x14ac:dyDescent="0.25">
      <c r="A390" s="1">
        <v>419000</v>
      </c>
      <c r="B390" s="1">
        <f t="shared" si="13"/>
        <v>87840.940838823648</v>
      </c>
      <c r="D390" s="1">
        <v>459000</v>
      </c>
      <c r="E390" s="1">
        <f t="shared" si="12"/>
        <v>76250.603971647361</v>
      </c>
    </row>
    <row r="391" spans="1:5" x14ac:dyDescent="0.25">
      <c r="A391" s="1">
        <v>420000</v>
      </c>
      <c r="B391" s="1">
        <f t="shared" si="13"/>
        <v>87638.062843191612</v>
      </c>
      <c r="D391" s="1">
        <v>460000</v>
      </c>
      <c r="E391" s="1">
        <f t="shared" si="12"/>
        <v>76079.87449498885</v>
      </c>
    </row>
    <row r="392" spans="1:5" x14ac:dyDescent="0.25">
      <c r="A392" s="1">
        <v>421000</v>
      </c>
      <c r="B392" s="1">
        <f t="shared" si="13"/>
        <v>87436.134215513885</v>
      </c>
      <c r="D392" s="1">
        <v>461000</v>
      </c>
      <c r="E392" s="1">
        <f t="shared" si="12"/>
        <v>75909.896796092566</v>
      </c>
    </row>
    <row r="393" spans="1:5" x14ac:dyDescent="0.25">
      <c r="A393" s="1">
        <v>422000</v>
      </c>
      <c r="B393" s="1">
        <f t="shared" si="13"/>
        <v>87235.148273981715</v>
      </c>
      <c r="D393" s="1">
        <v>462000</v>
      </c>
      <c r="E393" s="1">
        <f t="shared" si="12"/>
        <v>75740.665944629014</v>
      </c>
    </row>
    <row r="394" spans="1:5" x14ac:dyDescent="0.25">
      <c r="A394" s="1">
        <v>423000</v>
      </c>
      <c r="B394" s="1">
        <f t="shared" si="13"/>
        <v>87035.098399499926</v>
      </c>
      <c r="D394" s="1">
        <v>463000</v>
      </c>
      <c r="E394" s="1">
        <f t="shared" si="12"/>
        <v>75572.177053180276</v>
      </c>
    </row>
    <row r="395" spans="1:5" x14ac:dyDescent="0.25">
      <c r="A395" s="1">
        <v>424000</v>
      </c>
      <c r="B395" s="1">
        <f t="shared" si="13"/>
        <v>86835.978034951157</v>
      </c>
      <c r="D395" s="1">
        <v>464000</v>
      </c>
      <c r="E395" s="1">
        <f t="shared" ref="E395:E458" si="14">57500*(D395^-1.03)*900000</f>
        <v>75404.425276776383</v>
      </c>
    </row>
    <row r="396" spans="1:5" x14ac:dyDescent="0.25">
      <c r="A396" s="1">
        <v>425000</v>
      </c>
      <c r="B396" s="1">
        <f t="shared" si="13"/>
        <v>86637.780684472134</v>
      </c>
      <c r="D396" s="1">
        <v>465000</v>
      </c>
      <c r="E396" s="1">
        <f t="shared" si="14"/>
        <v>75237.405812436147</v>
      </c>
    </row>
    <row r="397" spans="1:5" x14ac:dyDescent="0.25">
      <c r="A397" s="1">
        <v>426000</v>
      </c>
      <c r="B397" s="1">
        <f t="shared" si="13"/>
        <v>86440.49991273749</v>
      </c>
      <c r="D397" s="1">
        <v>466000</v>
      </c>
      <c r="E397" s="1">
        <f t="shared" si="14"/>
        <v>75071.113898712574</v>
      </c>
    </row>
    <row r="398" spans="1:5" x14ac:dyDescent="0.25">
      <c r="A398" s="1">
        <v>427000</v>
      </c>
      <c r="B398" s="1">
        <f t="shared" si="13"/>
        <v>86244.129344256406</v>
      </c>
      <c r="D398" s="1">
        <v>467000</v>
      </c>
      <c r="E398" s="1">
        <f t="shared" si="14"/>
        <v>74905.544815247456</v>
      </c>
    </row>
    <row r="399" spans="1:5" x14ac:dyDescent="0.25">
      <c r="A399" s="1">
        <v>428000</v>
      </c>
      <c r="B399" s="1">
        <f t="shared" si="13"/>
        <v>86048.662662676812</v>
      </c>
      <c r="D399" s="1">
        <v>468000</v>
      </c>
      <c r="E399" s="1">
        <f t="shared" si="14"/>
        <v>74740.693882328313</v>
      </c>
    </row>
    <row r="400" spans="1:5" x14ac:dyDescent="0.25">
      <c r="A400" s="1">
        <v>429000</v>
      </c>
      <c r="B400" s="1">
        <f t="shared" si="13"/>
        <v>85854.093610101234</v>
      </c>
      <c r="D400" s="1">
        <v>469000</v>
      </c>
      <c r="E400" s="1">
        <f t="shared" si="14"/>
        <v>74576.556460453125</v>
      </c>
    </row>
    <row r="401" spans="1:5" x14ac:dyDescent="0.25">
      <c r="A401" s="1">
        <v>430000</v>
      </c>
      <c r="B401" s="1">
        <f t="shared" si="13"/>
        <v>85660.41598641059</v>
      </c>
      <c r="D401" s="1">
        <v>470000</v>
      </c>
      <c r="E401" s="1">
        <f t="shared" si="14"/>
        <v>74413.127949899892</v>
      </c>
    </row>
    <row r="402" spans="1:5" x14ac:dyDescent="0.25">
      <c r="A402" s="1">
        <v>431000</v>
      </c>
      <c r="B402" s="1">
        <f t="shared" si="13"/>
        <v>85467.623648597364</v>
      </c>
      <c r="D402" s="1">
        <v>471000</v>
      </c>
      <c r="E402" s="1">
        <f t="shared" si="14"/>
        <v>74250.403790301396</v>
      </c>
    </row>
    <row r="403" spans="1:5" x14ac:dyDescent="0.25">
      <c r="A403" s="1">
        <v>432000</v>
      </c>
      <c r="B403" s="1">
        <f t="shared" si="13"/>
        <v>85275.710510109755</v>
      </c>
      <c r="D403" s="1">
        <v>472000</v>
      </c>
      <c r="E403" s="1">
        <f t="shared" si="14"/>
        <v>74088.37946022721</v>
      </c>
    </row>
    <row r="404" spans="1:5" x14ac:dyDescent="0.25">
      <c r="A404" s="1">
        <v>433000</v>
      </c>
      <c r="B404" s="1">
        <f t="shared" si="13"/>
        <v>85084.670540202758</v>
      </c>
      <c r="D404" s="1">
        <v>473000</v>
      </c>
      <c r="E404" s="1">
        <f t="shared" si="14"/>
        <v>73927.050476767399</v>
      </c>
    </row>
    <row r="405" spans="1:5" x14ac:dyDescent="0.25">
      <c r="A405" s="1">
        <v>434000</v>
      </c>
      <c r="B405" s="1">
        <f t="shared" si="13"/>
        <v>84894.497763299049</v>
      </c>
      <c r="D405" s="1">
        <v>474000</v>
      </c>
      <c r="E405" s="1">
        <f t="shared" si="14"/>
        <v>73766.412395125764</v>
      </c>
    </row>
    <row r="406" spans="1:5" x14ac:dyDescent="0.25">
      <c r="A406" s="1">
        <v>435000</v>
      </c>
      <c r="B406" s="1">
        <f t="shared" si="13"/>
        <v>84705.186258359216</v>
      </c>
      <c r="D406" s="1">
        <v>475000</v>
      </c>
      <c r="E406" s="1">
        <f t="shared" si="14"/>
        <v>73606.460808215415</v>
      </c>
    </row>
    <row r="407" spans="1:5" x14ac:dyDescent="0.25">
      <c r="A407" s="1">
        <v>436000</v>
      </c>
      <c r="B407" s="1">
        <f t="shared" si="13"/>
        <v>84516.730158259888</v>
      </c>
      <c r="D407" s="1">
        <v>476000</v>
      </c>
      <c r="E407" s="1">
        <f t="shared" si="14"/>
        <v>73447.191346260239</v>
      </c>
    </row>
    <row r="408" spans="1:5" x14ac:dyDescent="0.25">
      <c r="A408" s="1">
        <v>437000</v>
      </c>
      <c r="B408" s="1">
        <f t="shared" si="13"/>
        <v>84329.123649179979</v>
      </c>
      <c r="D408" s="1">
        <v>477000</v>
      </c>
      <c r="E408" s="1">
        <f t="shared" si="14"/>
        <v>73288.599676401718</v>
      </c>
    </row>
    <row r="409" spans="1:5" x14ac:dyDescent="0.25">
      <c r="A409" s="1">
        <v>438000</v>
      </c>
      <c r="B409" s="1">
        <f t="shared" si="13"/>
        <v>84142.36096999656</v>
      </c>
      <c r="D409" s="1">
        <v>478000</v>
      </c>
      <c r="E409" s="1">
        <f t="shared" si="14"/>
        <v>73130.68150231037</v>
      </c>
    </row>
    <row r="410" spans="1:5" x14ac:dyDescent="0.25">
      <c r="A410" s="1">
        <v>439000</v>
      </c>
      <c r="B410" s="1">
        <f t="shared" si="13"/>
        <v>83956.436411688061</v>
      </c>
      <c r="D410" s="1">
        <v>479000</v>
      </c>
      <c r="E410" s="1">
        <f t="shared" si="14"/>
        <v>72973.432563802053</v>
      </c>
    </row>
    <row r="411" spans="1:5" x14ac:dyDescent="0.25">
      <c r="A411" s="1">
        <v>440000</v>
      </c>
      <c r="B411" s="1">
        <f t="shared" si="13"/>
        <v>83771.344316745177</v>
      </c>
      <c r="D411" s="1">
        <v>480000</v>
      </c>
      <c r="E411" s="1">
        <f t="shared" si="14"/>
        <v>72816.848636459108</v>
      </c>
    </row>
    <row r="412" spans="1:5" x14ac:dyDescent="0.25">
      <c r="A412" s="1">
        <v>441000</v>
      </c>
      <c r="B412" s="1">
        <f t="shared" si="13"/>
        <v>83587.079078590847</v>
      </c>
      <c r="D412" s="1">
        <v>481000</v>
      </c>
      <c r="E412" s="1">
        <f t="shared" si="14"/>
        <v>72660.925531257206</v>
      </c>
    </row>
    <row r="413" spans="1:5" x14ac:dyDescent="0.25">
      <c r="A413" s="1">
        <v>442000</v>
      </c>
      <c r="B413" s="1">
        <f t="shared" si="13"/>
        <v>83403.635141007951</v>
      </c>
      <c r="D413" s="1">
        <v>482000</v>
      </c>
      <c r="E413" s="1">
        <f t="shared" si="14"/>
        <v>72505.659094194794</v>
      </c>
    </row>
    <row r="414" spans="1:5" x14ac:dyDescent="0.25">
      <c r="A414" s="1">
        <v>443000</v>
      </c>
      <c r="B414" s="1">
        <f t="shared" si="13"/>
        <v>83221.006997573291</v>
      </c>
      <c r="D414" s="1">
        <v>483000</v>
      </c>
      <c r="E414" s="1">
        <f t="shared" si="14"/>
        <v>72351.045205928865</v>
      </c>
    </row>
    <row r="415" spans="1:5" x14ac:dyDescent="0.25">
      <c r="A415" s="1">
        <v>444000</v>
      </c>
      <c r="B415" s="1">
        <f t="shared" si="13"/>
        <v>83039.189191100741</v>
      </c>
      <c r="D415" s="1">
        <v>484000</v>
      </c>
      <c r="E415" s="1">
        <f t="shared" si="14"/>
        <v>72197.079781415086</v>
      </c>
    </row>
    <row r="416" spans="1:5" x14ac:dyDescent="0.25">
      <c r="A416" s="1">
        <v>445000</v>
      </c>
      <c r="B416" s="1">
        <f t="shared" si="13"/>
        <v>82858.176313091433</v>
      </c>
      <c r="D416" s="1">
        <v>485000</v>
      </c>
      <c r="E416" s="1">
        <f t="shared" si="14"/>
        <v>72043.758769551729</v>
      </c>
    </row>
    <row r="417" spans="1:5" x14ac:dyDescent="0.25">
      <c r="A417" s="1">
        <v>446000</v>
      </c>
      <c r="B417" s="1">
        <f t="shared" si="13"/>
        <v>82677.963003191064</v>
      </c>
      <c r="D417" s="1">
        <v>486000</v>
      </c>
      <c r="E417" s="1">
        <f t="shared" si="14"/>
        <v>71891.078152828675</v>
      </c>
    </row>
    <row r="418" spans="1:5" x14ac:dyDescent="0.25">
      <c r="A418" s="1">
        <v>447000</v>
      </c>
      <c r="B418" s="1">
        <f t="shared" si="13"/>
        <v>82498.54394865426</v>
      </c>
      <c r="D418" s="1">
        <v>487000</v>
      </c>
      <c r="E418" s="1">
        <f t="shared" si="14"/>
        <v>71739.033946980227</v>
      </c>
    </row>
    <row r="419" spans="1:5" x14ac:dyDescent="0.25">
      <c r="A419" s="1">
        <v>448000</v>
      </c>
      <c r="B419" s="1">
        <f t="shared" si="13"/>
        <v>82319.913883816873</v>
      </c>
      <c r="D419" s="1">
        <v>488000</v>
      </c>
      <c r="E419" s="1">
        <f t="shared" si="14"/>
        <v>71587.622200642261</v>
      </c>
    </row>
    <row r="420" spans="1:5" x14ac:dyDescent="0.25">
      <c r="A420" s="1">
        <v>449000</v>
      </c>
      <c r="B420" s="1">
        <f t="shared" si="13"/>
        <v>82142.067589575003</v>
      </c>
      <c r="D420" s="1">
        <v>489000</v>
      </c>
      <c r="E420" s="1">
        <f t="shared" si="14"/>
        <v>71436.838995014186</v>
      </c>
    </row>
    <row r="421" spans="1:5" x14ac:dyDescent="0.25">
      <c r="A421" s="1">
        <v>450000</v>
      </c>
      <c r="B421" s="1">
        <f t="shared" si="13"/>
        <v>81964.999892869659</v>
      </c>
      <c r="D421" s="1">
        <v>490000</v>
      </c>
      <c r="E421" s="1">
        <f t="shared" si="14"/>
        <v>71286.680443524761</v>
      </c>
    </row>
    <row r="422" spans="1:5" x14ac:dyDescent="0.25">
      <c r="A422" s="1">
        <v>451000</v>
      </c>
      <c r="B422" s="1">
        <f t="shared" si="13"/>
        <v>81788.705666180656</v>
      </c>
      <c r="D422" s="1">
        <v>491000</v>
      </c>
      <c r="E422" s="1">
        <f t="shared" si="14"/>
        <v>71137.142691501664</v>
      </c>
    </row>
    <row r="423" spans="1:5" x14ac:dyDescent="0.25">
      <c r="A423" s="1">
        <v>452000</v>
      </c>
      <c r="B423" s="1">
        <f t="shared" si="13"/>
        <v>81613.179827024622</v>
      </c>
      <c r="D423" s="1">
        <v>492000</v>
      </c>
      <c r="E423" s="1">
        <f t="shared" si="14"/>
        <v>70988.22191584525</v>
      </c>
    </row>
    <row r="424" spans="1:5" x14ac:dyDescent="0.25">
      <c r="A424" s="1">
        <v>453000</v>
      </c>
      <c r="B424" s="1">
        <f t="shared" si="13"/>
        <v>81438.417337462539</v>
      </c>
      <c r="D424" s="1">
        <v>493000</v>
      </c>
      <c r="E424" s="1">
        <f t="shared" si="14"/>
        <v>70839.914324707017</v>
      </c>
    </row>
    <row r="425" spans="1:5" x14ac:dyDescent="0.25">
      <c r="A425" s="1">
        <v>454000</v>
      </c>
      <c r="B425" s="1">
        <f t="shared" si="13"/>
        <v>81264.413203610151</v>
      </c>
      <c r="D425" s="1">
        <v>494000</v>
      </c>
      <c r="E425" s="1">
        <f t="shared" si="14"/>
        <v>70692.216157170435</v>
      </c>
    </row>
    <row r="426" spans="1:5" x14ac:dyDescent="0.25">
      <c r="A426" s="1">
        <v>455000</v>
      </c>
      <c r="B426" s="1">
        <f t="shared" si="13"/>
        <v>81091.162475157718</v>
      </c>
      <c r="D426" s="1">
        <v>495000</v>
      </c>
      <c r="E426" s="1">
        <f t="shared" si="14"/>
        <v>70545.123682937759</v>
      </c>
    </row>
    <row r="427" spans="1:5" x14ac:dyDescent="0.25">
      <c r="A427" s="1">
        <v>456000</v>
      </c>
      <c r="B427" s="1">
        <f t="shared" si="13"/>
        <v>80918.660244895771</v>
      </c>
      <c r="D427" s="1">
        <v>496000</v>
      </c>
      <c r="E427" s="1">
        <f t="shared" si="14"/>
        <v>70398.633202018726</v>
      </c>
    </row>
    <row r="428" spans="1:5" x14ac:dyDescent="0.25">
      <c r="A428" s="1">
        <v>457000</v>
      </c>
      <c r="B428" s="1">
        <f t="shared" si="13"/>
        <v>80746.901648244646</v>
      </c>
      <c r="D428" s="1">
        <v>497000</v>
      </c>
      <c r="E428" s="1">
        <f t="shared" si="14"/>
        <v>70252.741044424183</v>
      </c>
    </row>
    <row r="429" spans="1:5" x14ac:dyDescent="0.25">
      <c r="A429" s="1">
        <v>458000</v>
      </c>
      <c r="B429" s="1">
        <f t="shared" si="13"/>
        <v>80575.88186279354</v>
      </c>
      <c r="D429" s="1">
        <v>498000</v>
      </c>
      <c r="E429" s="1">
        <f t="shared" si="14"/>
        <v>70107.443569863113</v>
      </c>
    </row>
    <row r="430" spans="1:5" x14ac:dyDescent="0.25">
      <c r="A430" s="1">
        <v>459000</v>
      </c>
      <c r="B430" s="1">
        <f t="shared" si="13"/>
        <v>80405.596107842808</v>
      </c>
      <c r="D430" s="1">
        <v>499000</v>
      </c>
      <c r="E430" s="1">
        <f t="shared" si="14"/>
        <v>69962.737167442683</v>
      </c>
    </row>
    <row r="431" spans="1:5" x14ac:dyDescent="0.25">
      <c r="A431" s="1">
        <v>460000</v>
      </c>
      <c r="B431" s="1">
        <f t="shared" si="13"/>
        <v>80236.039643953962</v>
      </c>
      <c r="D431" s="1">
        <v>500000</v>
      </c>
      <c r="E431" s="1">
        <f t="shared" si="14"/>
        <v>69818.61825537376</v>
      </c>
    </row>
    <row r="432" spans="1:5" x14ac:dyDescent="0.25">
      <c r="A432" s="1">
        <v>461000</v>
      </c>
      <c r="B432" s="1">
        <f t="shared" si="13"/>
        <v>80067.207772504145</v>
      </c>
      <c r="D432" s="1">
        <v>501000</v>
      </c>
      <c r="E432" s="1">
        <f t="shared" si="14"/>
        <v>69675.083280677063</v>
      </c>
    </row>
    <row r="433" spans="1:5" x14ac:dyDescent="0.25">
      <c r="A433" s="1">
        <v>462000</v>
      </c>
      <c r="B433" s="1">
        <f t="shared" si="13"/>
        <v>79899.095835247863</v>
      </c>
      <c r="D433" s="1">
        <v>502000</v>
      </c>
      <c r="E433" s="1">
        <f t="shared" si="14"/>
        <v>69532.128718896289</v>
      </c>
    </row>
    <row r="434" spans="1:5" x14ac:dyDescent="0.25">
      <c r="A434" s="1">
        <v>463000</v>
      </c>
      <c r="B434" s="1">
        <f t="shared" si="13"/>
        <v>79731.699213882675</v>
      </c>
      <c r="D434" s="1">
        <v>503000</v>
      </c>
      <c r="E434" s="1">
        <f t="shared" si="14"/>
        <v>69389.751073811014</v>
      </c>
    </row>
    <row r="435" spans="1:5" x14ac:dyDescent="0.25">
      <c r="A435" s="1">
        <v>464000</v>
      </c>
      <c r="B435" s="1">
        <f t="shared" si="13"/>
        <v>79565.013329622103</v>
      </c>
      <c r="D435" s="1">
        <v>504000</v>
      </c>
      <c r="E435" s="1">
        <f t="shared" si="14"/>
        <v>69247.946877156646</v>
      </c>
    </row>
    <row r="436" spans="1:5" x14ac:dyDescent="0.25">
      <c r="A436" s="1">
        <v>465000</v>
      </c>
      <c r="B436" s="1">
        <f t="shared" si="13"/>
        <v>79399.033642772891</v>
      </c>
      <c r="D436" s="1">
        <v>505000</v>
      </c>
      <c r="E436" s="1">
        <f t="shared" si="14"/>
        <v>69106.712688345011</v>
      </c>
    </row>
    <row r="437" spans="1:5" x14ac:dyDescent="0.25">
      <c r="A437" s="1">
        <v>466000</v>
      </c>
      <c r="B437" s="1">
        <f t="shared" si="13"/>
        <v>79233.755652317908</v>
      </c>
      <c r="D437" s="1">
        <v>506000</v>
      </c>
      <c r="E437" s="1">
        <f t="shared" si="14"/>
        <v>68966.045094189205</v>
      </c>
    </row>
    <row r="438" spans="1:5" x14ac:dyDescent="0.25">
      <c r="A438" s="1">
        <v>467000</v>
      </c>
      <c r="B438" s="1">
        <f t="shared" si="13"/>
        <v>79069.174895505043</v>
      </c>
      <c r="D438" s="1">
        <v>507000</v>
      </c>
      <c r="E438" s="1">
        <f t="shared" si="14"/>
        <v>68825.940708632217</v>
      </c>
    </row>
    <row r="439" spans="1:5" x14ac:dyDescent="0.25">
      <c r="A439" s="1">
        <v>468000</v>
      </c>
      <c r="B439" s="1">
        <f t="shared" si="13"/>
        <v>78905.286947440094</v>
      </c>
      <c r="D439" s="1">
        <v>508000</v>
      </c>
      <c r="E439" s="1">
        <f t="shared" si="14"/>
        <v>68686.396172477893</v>
      </c>
    </row>
    <row r="440" spans="1:5" x14ac:dyDescent="0.25">
      <c r="A440" s="1">
        <v>469000</v>
      </c>
      <c r="B440" s="1">
        <f t="shared" si="13"/>
        <v>78742.087420686294</v>
      </c>
      <c r="D440" s="1">
        <v>509000</v>
      </c>
      <c r="E440" s="1">
        <f t="shared" si="14"/>
        <v>68547.40815312574</v>
      </c>
    </row>
    <row r="441" spans="1:5" x14ac:dyDescent="0.25">
      <c r="A441" s="1">
        <v>470000</v>
      </c>
      <c r="B441" s="1">
        <f t="shared" si="13"/>
        <v>78579.571964867879</v>
      </c>
      <c r="D441" s="1">
        <v>510000</v>
      </c>
      <c r="E441" s="1">
        <f t="shared" si="14"/>
        <v>68408.973344308819</v>
      </c>
    </row>
    <row r="442" spans="1:5" x14ac:dyDescent="0.25">
      <c r="A442" s="1">
        <v>471000</v>
      </c>
      <c r="B442" s="1">
        <f t="shared" si="13"/>
        <v>78417.736266278938</v>
      </c>
      <c r="D442" s="1">
        <v>511000</v>
      </c>
      <c r="E442" s="1">
        <f t="shared" si="14"/>
        <v>68271.088465833731</v>
      </c>
    </row>
    <row r="443" spans="1:5" x14ac:dyDescent="0.25">
      <c r="A443" s="1">
        <v>472000</v>
      </c>
      <c r="B443" s="1">
        <f t="shared" si="13"/>
        <v>78256.576047497234</v>
      </c>
      <c r="D443" s="1">
        <v>512000</v>
      </c>
      <c r="E443" s="1">
        <f t="shared" si="14"/>
        <v>68133.750263325695</v>
      </c>
    </row>
    <row r="444" spans="1:5" x14ac:dyDescent="0.25">
      <c r="A444" s="1">
        <v>473000</v>
      </c>
      <c r="B444" s="1">
        <f t="shared" si="13"/>
        <v>78096.087067003376</v>
      </c>
      <c r="D444" s="1">
        <v>513000</v>
      </c>
      <c r="E444" s="1">
        <f t="shared" si="14"/>
        <v>67996.95550797433</v>
      </c>
    </row>
    <row r="445" spans="1:5" x14ac:dyDescent="0.25">
      <c r="A445" s="1">
        <v>474000</v>
      </c>
      <c r="B445" s="1">
        <f t="shared" si="13"/>
        <v>77936.265118803771</v>
      </c>
      <c r="D445" s="1">
        <v>514000</v>
      </c>
      <c r="E445" s="1">
        <f t="shared" si="14"/>
        <v>67860.700996283835</v>
      </c>
    </row>
    <row r="446" spans="1:5" x14ac:dyDescent="0.25">
      <c r="A446" s="1">
        <v>475000</v>
      </c>
      <c r="B446" s="1">
        <f t="shared" si="13"/>
        <v>77777.106032059601</v>
      </c>
      <c r="D446" s="1">
        <v>515000</v>
      </c>
      <c r="E446" s="1">
        <f t="shared" si="14"/>
        <v>67724.98354982592</v>
      </c>
    </row>
    <row r="447" spans="1:5" x14ac:dyDescent="0.25">
      <c r="A447" s="1">
        <v>476000</v>
      </c>
      <c r="B447" s="1">
        <f t="shared" si="13"/>
        <v>77618.605670718971</v>
      </c>
      <c r="D447" s="1">
        <v>516000</v>
      </c>
      <c r="E447" s="1">
        <f t="shared" si="14"/>
        <v>67589.80001499565</v>
      </c>
    </row>
    <row r="448" spans="1:5" x14ac:dyDescent="0.25">
      <c r="A448" s="1">
        <v>477000</v>
      </c>
      <c r="B448" s="1">
        <f t="shared" si="13"/>
        <v>77460.759933154797</v>
      </c>
      <c r="D448" s="1">
        <v>517000</v>
      </c>
      <c r="E448" s="1">
        <f t="shared" si="14"/>
        <v>67455.147262769126</v>
      </c>
    </row>
    <row r="449" spans="1:5" x14ac:dyDescent="0.25">
      <c r="A449" s="1">
        <v>478000</v>
      </c>
      <c r="B449" s="1">
        <f t="shared" si="13"/>
        <v>77303.564751806887</v>
      </c>
      <c r="D449" s="1">
        <v>518000</v>
      </c>
      <c r="E449" s="1">
        <f t="shared" si="14"/>
        <v>67321.022188465664</v>
      </c>
    </row>
    <row r="450" spans="1:5" x14ac:dyDescent="0.25">
      <c r="A450" s="1">
        <v>479000</v>
      </c>
      <c r="B450" s="1">
        <f t="shared" ref="B450:B471" si="15">(A450^-0.97)*41600*600000</f>
        <v>77147.016092829013</v>
      </c>
      <c r="D450" s="1">
        <v>519000</v>
      </c>
      <c r="E450" s="1">
        <f t="shared" si="14"/>
        <v>67187.421711511357</v>
      </c>
    </row>
    <row r="451" spans="1:5" x14ac:dyDescent="0.25">
      <c r="A451" s="1">
        <v>480000</v>
      </c>
      <c r="B451" s="1">
        <f t="shared" si="15"/>
        <v>76991.109955738531</v>
      </c>
      <c r="D451" s="1">
        <v>520000</v>
      </c>
      <c r="E451" s="1">
        <f t="shared" si="14"/>
        <v>67054.342775205951</v>
      </c>
    </row>
    <row r="452" spans="1:5" x14ac:dyDescent="0.25">
      <c r="A452" s="1">
        <v>481000</v>
      </c>
      <c r="B452" s="1">
        <f t="shared" si="15"/>
        <v>76835.842373072694</v>
      </c>
      <c r="D452" s="1">
        <v>521000</v>
      </c>
      <c r="E452" s="1">
        <f t="shared" si="14"/>
        <v>66921.782346492808</v>
      </c>
    </row>
    <row r="453" spans="1:5" x14ac:dyDescent="0.25">
      <c r="A453" s="1">
        <v>482000</v>
      </c>
      <c r="B453" s="1">
        <f t="shared" si="15"/>
        <v>76681.209410047857</v>
      </c>
      <c r="D453" s="1">
        <v>522000</v>
      </c>
      <c r="E453" s="1">
        <f t="shared" si="14"/>
        <v>66789.737415730677</v>
      </c>
    </row>
    <row r="454" spans="1:5" x14ac:dyDescent="0.25">
      <c r="A454" s="1">
        <v>483000</v>
      </c>
      <c r="B454" s="1">
        <f t="shared" si="15"/>
        <v>76527.207164223117</v>
      </c>
      <c r="D454" s="1">
        <v>523000</v>
      </c>
      <c r="E454" s="1">
        <f t="shared" si="14"/>
        <v>66658.204996468063</v>
      </c>
    </row>
    <row r="455" spans="1:5" x14ac:dyDescent="0.25">
      <c r="A455" s="1">
        <v>484000</v>
      </c>
      <c r="B455" s="1">
        <f t="shared" si="15"/>
        <v>76373.831765168099</v>
      </c>
      <c r="D455" s="1">
        <v>524000</v>
      </c>
      <c r="E455" s="1">
        <f t="shared" si="14"/>
        <v>66527.18212522156</v>
      </c>
    </row>
    <row r="456" spans="1:5" x14ac:dyDescent="0.25">
      <c r="A456" s="1">
        <v>485000</v>
      </c>
      <c r="B456" s="1">
        <f t="shared" si="15"/>
        <v>76221.079374135443</v>
      </c>
      <c r="D456" s="1">
        <v>525000</v>
      </c>
      <c r="E456" s="1">
        <f t="shared" si="14"/>
        <v>66396.66586125562</v>
      </c>
    </row>
    <row r="457" spans="1:5" x14ac:dyDescent="0.25">
      <c r="A457" s="1">
        <v>486000</v>
      </c>
      <c r="B457" s="1">
        <f t="shared" si="15"/>
        <v>76068.946183736261</v>
      </c>
      <c r="D457" s="1">
        <v>526000</v>
      </c>
      <c r="E457" s="1">
        <f t="shared" si="14"/>
        <v>66266.65328636425</v>
      </c>
    </row>
    <row r="458" spans="1:5" x14ac:dyDescent="0.25">
      <c r="A458" s="1">
        <v>487000</v>
      </c>
      <c r="B458" s="1">
        <f t="shared" si="15"/>
        <v>75917.428417620074</v>
      </c>
      <c r="D458" s="1">
        <v>527000</v>
      </c>
      <c r="E458" s="1">
        <f t="shared" si="14"/>
        <v>66137.141504656684</v>
      </c>
    </row>
    <row r="459" spans="1:5" x14ac:dyDescent="0.25">
      <c r="A459" s="1">
        <v>488000</v>
      </c>
      <c r="B459" s="1">
        <f t="shared" si="15"/>
        <v>75766.522330159147</v>
      </c>
      <c r="D459" s="1">
        <v>528000</v>
      </c>
      <c r="E459" s="1">
        <f t="shared" ref="E459:E522" si="16">57500*(D459^-1.03)*900000</f>
        <v>66008.127642344931</v>
      </c>
    </row>
    <row r="460" spans="1:5" x14ac:dyDescent="0.25">
      <c r="A460" s="1">
        <v>489000</v>
      </c>
      <c r="B460" s="1">
        <f t="shared" si="15"/>
        <v>75616.224206135783</v>
      </c>
      <c r="D460" s="1">
        <v>529000</v>
      </c>
      <c r="E460" s="1">
        <f t="shared" si="16"/>
        <v>65879.608847532858</v>
      </c>
    </row>
    <row r="461" spans="1:5" x14ac:dyDescent="0.25">
      <c r="A461" s="1">
        <v>490000</v>
      </c>
      <c r="B461" s="1">
        <f t="shared" si="15"/>
        <v>75466.530360434394</v>
      </c>
      <c r="D461" s="1">
        <v>530000</v>
      </c>
      <c r="E461" s="1">
        <f t="shared" si="16"/>
        <v>65751.582290009246</v>
      </c>
    </row>
    <row r="462" spans="1:5" x14ac:dyDescent="0.25">
      <c r="A462" s="1">
        <v>491000</v>
      </c>
      <c r="B462" s="1">
        <f t="shared" si="15"/>
        <v>75317.437137735702</v>
      </c>
      <c r="D462" s="1">
        <v>531000</v>
      </c>
      <c r="E462" s="1">
        <f t="shared" si="16"/>
        <v>65624.045161041751</v>
      </c>
    </row>
    <row r="463" spans="1:5" x14ac:dyDescent="0.25">
      <c r="A463" s="1">
        <v>492000</v>
      </c>
      <c r="B463" s="1">
        <f t="shared" si="15"/>
        <v>75168.940912217542</v>
      </c>
      <c r="D463" s="1">
        <v>532000</v>
      </c>
      <c r="E463" s="1">
        <f t="shared" si="16"/>
        <v>65496.9946731745</v>
      </c>
    </row>
    <row r="464" spans="1:5" x14ac:dyDescent="0.25">
      <c r="A464" s="1">
        <v>493000</v>
      </c>
      <c r="B464" s="1">
        <f t="shared" si="15"/>
        <v>75021.038087255583</v>
      </c>
      <c r="D464" s="1">
        <v>533000</v>
      </c>
      <c r="E464" s="1">
        <f t="shared" si="16"/>
        <v>65370.428060026323</v>
      </c>
    </row>
    <row r="465" spans="1:5" x14ac:dyDescent="0.25">
      <c r="A465" s="1">
        <v>494000</v>
      </c>
      <c r="B465" s="1">
        <f t="shared" si="15"/>
        <v>74873.725095130809</v>
      </c>
      <c r="D465" s="1">
        <v>534000</v>
      </c>
      <c r="E465" s="1">
        <f t="shared" si="16"/>
        <v>65244.342576093411</v>
      </c>
    </row>
    <row r="466" spans="1:5" x14ac:dyDescent="0.25">
      <c r="A466" s="1">
        <v>495000</v>
      </c>
      <c r="B466" s="1">
        <f t="shared" si="15"/>
        <v>74726.998396738636</v>
      </c>
      <c r="D466" s="1">
        <v>535000</v>
      </c>
      <c r="E466" s="1">
        <f t="shared" si="16"/>
        <v>65118.735496552232</v>
      </c>
    </row>
    <row r="467" spans="1:5" x14ac:dyDescent="0.25">
      <c r="A467" s="1">
        <v>496000</v>
      </c>
      <c r="B467" s="1">
        <f t="shared" si="15"/>
        <v>74580.854481302944</v>
      </c>
      <c r="D467" s="1">
        <v>536000</v>
      </c>
      <c r="E467" s="1">
        <f t="shared" si="16"/>
        <v>64993.604117065523</v>
      </c>
    </row>
    <row r="468" spans="1:5" x14ac:dyDescent="0.25">
      <c r="A468" s="1">
        <v>497000</v>
      </c>
      <c r="B468" s="1">
        <f t="shared" si="15"/>
        <v>74435.289866091465</v>
      </c>
      <c r="D468" s="1">
        <v>537000</v>
      </c>
      <c r="E468" s="1">
        <f t="shared" si="16"/>
        <v>64868.94575359091</v>
      </c>
    </row>
    <row r="469" spans="1:5" x14ac:dyDescent="0.25">
      <c r="A469" s="1">
        <v>498000</v>
      </c>
      <c r="B469" s="1">
        <f t="shared" si="15"/>
        <v>74290.301096137773</v>
      </c>
      <c r="D469" s="1">
        <v>538000</v>
      </c>
      <c r="E469" s="1">
        <f t="shared" si="16"/>
        <v>64744.757742190275</v>
      </c>
    </row>
    <row r="470" spans="1:5" x14ac:dyDescent="0.25">
      <c r="A470" s="1">
        <v>499000</v>
      </c>
      <c r="B470" s="1">
        <f t="shared" si="15"/>
        <v>74145.884743962757</v>
      </c>
      <c r="D470" s="1">
        <v>539000</v>
      </c>
      <c r="E470" s="1">
        <f t="shared" si="16"/>
        <v>64621.037438843545</v>
      </c>
    </row>
    <row r="471" spans="1:5" x14ac:dyDescent="0.25">
      <c r="A471" s="1">
        <v>500000</v>
      </c>
      <c r="B471" s="1">
        <f t="shared" si="15"/>
        <v>74002.037409302866</v>
      </c>
      <c r="D471" s="1">
        <v>540000</v>
      </c>
      <c r="E471" s="1">
        <f t="shared" si="16"/>
        <v>64497.782219261637</v>
      </c>
    </row>
    <row r="472" spans="1:5" x14ac:dyDescent="0.25">
      <c r="D472" s="1">
        <v>541000</v>
      </c>
      <c r="E472" s="1">
        <f t="shared" si="16"/>
        <v>64374.989478703734</v>
      </c>
    </row>
    <row r="473" spans="1:5" x14ac:dyDescent="0.25">
      <c r="D473" s="1">
        <v>542000</v>
      </c>
      <c r="E473" s="1">
        <f t="shared" si="16"/>
        <v>64252.656631796301</v>
      </c>
    </row>
    <row r="474" spans="1:5" x14ac:dyDescent="0.25">
      <c r="D474" s="1">
        <v>543000</v>
      </c>
      <c r="E474" s="1">
        <f t="shared" si="16"/>
        <v>64130.78111235275</v>
      </c>
    </row>
    <row r="475" spans="1:5" x14ac:dyDescent="0.25">
      <c r="D475" s="1">
        <v>544000</v>
      </c>
      <c r="E475" s="1">
        <f t="shared" si="16"/>
        <v>64009.360373196752</v>
      </c>
    </row>
    <row r="476" spans="1:5" x14ac:dyDescent="0.25">
      <c r="D476" s="1">
        <v>545000</v>
      </c>
      <c r="E476" s="1">
        <f t="shared" si="16"/>
        <v>63888.39188598645</v>
      </c>
    </row>
    <row r="477" spans="1:5" x14ac:dyDescent="0.25">
      <c r="D477" s="1">
        <v>546000</v>
      </c>
      <c r="E477" s="1">
        <f t="shared" si="16"/>
        <v>63767.873141041091</v>
      </c>
    </row>
    <row r="478" spans="1:5" x14ac:dyDescent="0.25">
      <c r="D478" s="1">
        <v>547000</v>
      </c>
      <c r="E478" s="1">
        <f t="shared" si="16"/>
        <v>63647.801647169355</v>
      </c>
    </row>
    <row r="479" spans="1:5" x14ac:dyDescent="0.25">
      <c r="D479" s="1">
        <v>548000</v>
      </c>
      <c r="E479" s="1">
        <f t="shared" si="16"/>
        <v>63528.174931499838</v>
      </c>
    </row>
    <row r="480" spans="1:5" x14ac:dyDescent="0.25">
      <c r="D480" s="1">
        <v>549000</v>
      </c>
      <c r="E480" s="1">
        <f t="shared" si="16"/>
        <v>63408.990539312501</v>
      </c>
    </row>
    <row r="481" spans="4:5" x14ac:dyDescent="0.25">
      <c r="D481" s="1">
        <v>550000</v>
      </c>
      <c r="E481" s="1">
        <f t="shared" si="16"/>
        <v>63290.246033873867</v>
      </c>
    </row>
    <row r="482" spans="4:5" x14ac:dyDescent="0.25">
      <c r="D482" s="1">
        <v>551000</v>
      </c>
      <c r="E482" s="1">
        <f t="shared" si="16"/>
        <v>63171.938996271951</v>
      </c>
    </row>
    <row r="483" spans="4:5" x14ac:dyDescent="0.25">
      <c r="D483" s="1">
        <v>552000</v>
      </c>
      <c r="E483" s="1">
        <f t="shared" si="16"/>
        <v>63054.067025254022</v>
      </c>
    </row>
    <row r="484" spans="4:5" x14ac:dyDescent="0.25">
      <c r="D484" s="1">
        <v>553000</v>
      </c>
      <c r="E484" s="1">
        <f t="shared" si="16"/>
        <v>62936.627737065966</v>
      </c>
    </row>
    <row r="485" spans="4:5" x14ac:dyDescent="0.25">
      <c r="D485" s="1">
        <v>554000</v>
      </c>
      <c r="E485" s="1">
        <f t="shared" si="16"/>
        <v>62819.618765293846</v>
      </c>
    </row>
    <row r="486" spans="4:5" x14ac:dyDescent="0.25">
      <c r="D486" s="1">
        <v>555000</v>
      </c>
      <c r="E486" s="1">
        <f t="shared" si="16"/>
        <v>62703.037760706211</v>
      </c>
    </row>
    <row r="487" spans="4:5" x14ac:dyDescent="0.25">
      <c r="D487" s="1">
        <v>556000</v>
      </c>
      <c r="E487" s="1">
        <f t="shared" si="16"/>
        <v>62586.882391098632</v>
      </c>
    </row>
    <row r="488" spans="4:5" x14ac:dyDescent="0.25">
      <c r="D488" s="1">
        <v>557000</v>
      </c>
      <c r="E488" s="1">
        <f t="shared" si="16"/>
        <v>62471.150341140499</v>
      </c>
    </row>
    <row r="489" spans="4:5" x14ac:dyDescent="0.25">
      <c r="D489" s="1">
        <v>558000</v>
      </c>
      <c r="E489" s="1">
        <f t="shared" si="16"/>
        <v>62355.839312222561</v>
      </c>
    </row>
    <row r="490" spans="4:5" x14ac:dyDescent="0.25">
      <c r="D490" s="1">
        <v>559000</v>
      </c>
      <c r="E490" s="1">
        <f t="shared" si="16"/>
        <v>62240.947022306173</v>
      </c>
    </row>
    <row r="491" spans="4:5" x14ac:dyDescent="0.25">
      <c r="D491" s="1">
        <v>560000</v>
      </c>
      <c r="E491" s="1">
        <f t="shared" si="16"/>
        <v>62126.471205775248</v>
      </c>
    </row>
    <row r="492" spans="4:5" x14ac:dyDescent="0.25">
      <c r="D492" s="1">
        <v>561000</v>
      </c>
      <c r="E492" s="1">
        <f t="shared" si="16"/>
        <v>62012.409613287979</v>
      </c>
    </row>
    <row r="493" spans="4:5" x14ac:dyDescent="0.25">
      <c r="D493" s="1">
        <v>562000</v>
      </c>
      <c r="E493" s="1">
        <f t="shared" si="16"/>
        <v>61898.760011632381</v>
      </c>
    </row>
    <row r="494" spans="4:5" x14ac:dyDescent="0.25">
      <c r="D494" s="1">
        <v>563000</v>
      </c>
      <c r="E494" s="1">
        <f t="shared" si="16"/>
        <v>61785.520183581102</v>
      </c>
    </row>
    <row r="495" spans="4:5" x14ac:dyDescent="0.25">
      <c r="D495" s="1">
        <v>564000</v>
      </c>
      <c r="E495" s="1">
        <f t="shared" si="16"/>
        <v>61672.68792774943</v>
      </c>
    </row>
    <row r="496" spans="4:5" x14ac:dyDescent="0.25">
      <c r="D496" s="1">
        <v>565000</v>
      </c>
      <c r="E496" s="1">
        <f t="shared" si="16"/>
        <v>61560.261058454293</v>
      </c>
    </row>
    <row r="497" spans="4:5" x14ac:dyDescent="0.25">
      <c r="D497" s="1">
        <v>566000</v>
      </c>
      <c r="E497" s="1">
        <f t="shared" si="16"/>
        <v>61448.237405574233</v>
      </c>
    </row>
    <row r="498" spans="4:5" x14ac:dyDescent="0.25">
      <c r="D498" s="1">
        <v>567000</v>
      </c>
      <c r="E498" s="1">
        <f t="shared" si="16"/>
        <v>61336.614814412191</v>
      </c>
    </row>
    <row r="499" spans="4:5" x14ac:dyDescent="0.25">
      <c r="D499" s="1">
        <v>568000</v>
      </c>
      <c r="E499" s="1">
        <f t="shared" si="16"/>
        <v>61225.391145558002</v>
      </c>
    </row>
    <row r="500" spans="4:5" x14ac:dyDescent="0.25">
      <c r="D500" s="1">
        <v>569000</v>
      </c>
      <c r="E500" s="1">
        <f t="shared" si="16"/>
        <v>61114.564274753902</v>
      </c>
    </row>
    <row r="501" spans="4:5" x14ac:dyDescent="0.25">
      <c r="D501" s="1">
        <v>570000</v>
      </c>
      <c r="E501" s="1">
        <f t="shared" si="16"/>
        <v>61004.132092760599</v>
      </c>
    </row>
    <row r="502" spans="4:5" x14ac:dyDescent="0.25">
      <c r="D502" s="1">
        <v>571000</v>
      </c>
      <c r="E502" s="1">
        <f t="shared" si="16"/>
        <v>60894.092505225068</v>
      </c>
    </row>
    <row r="503" spans="4:5" x14ac:dyDescent="0.25">
      <c r="D503" s="1">
        <v>572000</v>
      </c>
      <c r="E503" s="1">
        <f t="shared" si="16"/>
        <v>60784.443432549197</v>
      </c>
    </row>
    <row r="504" spans="4:5" x14ac:dyDescent="0.25">
      <c r="D504" s="1">
        <v>573000</v>
      </c>
      <c r="E504" s="1">
        <f t="shared" si="16"/>
        <v>60675.182809760954</v>
      </c>
    </row>
    <row r="505" spans="4:5" x14ac:dyDescent="0.25">
      <c r="D505" s="1">
        <v>574000</v>
      </c>
      <c r="E505" s="1">
        <f t="shared" si="16"/>
        <v>60566.308586386003</v>
      </c>
    </row>
    <row r="506" spans="4:5" x14ac:dyDescent="0.25">
      <c r="D506" s="1">
        <v>575000</v>
      </c>
      <c r="E506" s="1">
        <f t="shared" si="16"/>
        <v>60457.818726320358</v>
      </c>
    </row>
    <row r="507" spans="4:5" x14ac:dyDescent="0.25">
      <c r="D507" s="1">
        <v>576000</v>
      </c>
      <c r="E507" s="1">
        <f t="shared" si="16"/>
        <v>60349.71120770579</v>
      </c>
    </row>
    <row r="508" spans="4:5" x14ac:dyDescent="0.25">
      <c r="D508" s="1">
        <v>577000</v>
      </c>
      <c r="E508" s="1">
        <f t="shared" si="16"/>
        <v>60241.984022804929</v>
      </c>
    </row>
    <row r="509" spans="4:5" x14ac:dyDescent="0.25">
      <c r="D509" s="1">
        <v>578000</v>
      </c>
      <c r="E509" s="1">
        <f t="shared" si="16"/>
        <v>60134.635177878474</v>
      </c>
    </row>
    <row r="510" spans="4:5" x14ac:dyDescent="0.25">
      <c r="D510" s="1">
        <v>579000</v>
      </c>
      <c r="E510" s="1">
        <f t="shared" si="16"/>
        <v>60027.662693064238</v>
      </c>
    </row>
    <row r="511" spans="4:5" x14ac:dyDescent="0.25">
      <c r="D511" s="1">
        <v>580000</v>
      </c>
      <c r="E511" s="1">
        <f t="shared" si="16"/>
        <v>59921.064602255588</v>
      </c>
    </row>
    <row r="512" spans="4:5" x14ac:dyDescent="0.25">
      <c r="D512" s="1">
        <v>581000</v>
      </c>
      <c r="E512" s="1">
        <f t="shared" si="16"/>
        <v>59814.838952983788</v>
      </c>
    </row>
    <row r="513" spans="4:5" x14ac:dyDescent="0.25">
      <c r="D513" s="1">
        <v>582000</v>
      </c>
      <c r="E513" s="1">
        <f t="shared" si="16"/>
        <v>59708.983806299075</v>
      </c>
    </row>
    <row r="514" spans="4:5" x14ac:dyDescent="0.25">
      <c r="D514" s="1">
        <v>583000</v>
      </c>
      <c r="E514" s="1">
        <f t="shared" si="16"/>
        <v>59603.497236654235</v>
      </c>
    </row>
    <row r="515" spans="4:5" x14ac:dyDescent="0.25">
      <c r="D515" s="1">
        <v>584000</v>
      </c>
      <c r="E515" s="1">
        <f t="shared" si="16"/>
        <v>59498.377331789772</v>
      </c>
    </row>
    <row r="516" spans="4:5" x14ac:dyDescent="0.25">
      <c r="D516" s="1">
        <v>585000</v>
      </c>
      <c r="E516" s="1">
        <f t="shared" si="16"/>
        <v>59393.622192618684</v>
      </c>
    </row>
    <row r="517" spans="4:5" x14ac:dyDescent="0.25">
      <c r="D517" s="1">
        <v>586000</v>
      </c>
      <c r="E517" s="1">
        <f t="shared" si="16"/>
        <v>59289.229933114111</v>
      </c>
    </row>
    <row r="518" spans="4:5" x14ac:dyDescent="0.25">
      <c r="D518" s="1">
        <v>587000</v>
      </c>
      <c r="E518" s="1">
        <f t="shared" si="16"/>
        <v>59185.198680197311</v>
      </c>
    </row>
    <row r="519" spans="4:5" x14ac:dyDescent="0.25">
      <c r="D519" s="1">
        <v>588000</v>
      </c>
      <c r="E519" s="1">
        <f t="shared" si="16"/>
        <v>59081.526573626914</v>
      </c>
    </row>
    <row r="520" spans="4:5" x14ac:dyDescent="0.25">
      <c r="D520" s="1">
        <v>589000</v>
      </c>
      <c r="E520" s="1">
        <f t="shared" si="16"/>
        <v>58978.211765888649</v>
      </c>
    </row>
    <row r="521" spans="4:5" x14ac:dyDescent="0.25">
      <c r="D521" s="1">
        <v>590000</v>
      </c>
      <c r="E521" s="1">
        <f t="shared" si="16"/>
        <v>58875.252422088131</v>
      </c>
    </row>
    <row r="522" spans="4:5" x14ac:dyDescent="0.25">
      <c r="D522" s="1">
        <v>591000</v>
      </c>
      <c r="E522" s="1">
        <f t="shared" si="16"/>
        <v>58772.646719842123</v>
      </c>
    </row>
    <row r="523" spans="4:5" x14ac:dyDescent="0.25">
      <c r="D523" s="1">
        <v>592000</v>
      </c>
      <c r="E523" s="1">
        <f t="shared" ref="E523:E586" si="17">57500*(D523^-1.03)*900000</f>
        <v>58670.392849173171</v>
      </c>
    </row>
    <row r="524" spans="4:5" x14ac:dyDescent="0.25">
      <c r="D524" s="1">
        <v>593000</v>
      </c>
      <c r="E524" s="1">
        <f t="shared" si="17"/>
        <v>58568.489012403777</v>
      </c>
    </row>
    <row r="525" spans="4:5" x14ac:dyDescent="0.25">
      <c r="D525" s="1">
        <v>594000</v>
      </c>
      <c r="E525" s="1">
        <f t="shared" si="17"/>
        <v>58466.93342405263</v>
      </c>
    </row>
    <row r="526" spans="4:5" x14ac:dyDescent="0.25">
      <c r="D526" s="1">
        <v>595000</v>
      </c>
      <c r="E526" s="1">
        <f t="shared" si="17"/>
        <v>58365.72431073145</v>
      </c>
    </row>
    <row r="527" spans="4:5" x14ac:dyDescent="0.25">
      <c r="D527" s="1">
        <v>596000</v>
      </c>
      <c r="E527" s="1">
        <f t="shared" si="17"/>
        <v>58264.859911042717</v>
      </c>
    </row>
    <row r="528" spans="4:5" x14ac:dyDescent="0.25">
      <c r="D528" s="1">
        <v>597000</v>
      </c>
      <c r="E528" s="1">
        <f t="shared" si="17"/>
        <v>58164.338475478922</v>
      </c>
    </row>
    <row r="529" spans="4:5" x14ac:dyDescent="0.25">
      <c r="D529" s="1">
        <v>598000</v>
      </c>
      <c r="E529" s="1">
        <f t="shared" si="17"/>
        <v>58064.158266322265</v>
      </c>
    </row>
    <row r="530" spans="4:5" x14ac:dyDescent="0.25">
      <c r="D530" s="1">
        <v>599000</v>
      </c>
      <c r="E530" s="1">
        <f t="shared" si="17"/>
        <v>57964.31755754575</v>
      </c>
    </row>
    <row r="531" spans="4:5" x14ac:dyDescent="0.25">
      <c r="D531" s="1">
        <v>600000</v>
      </c>
      <c r="E531" s="1">
        <f t="shared" si="17"/>
        <v>57864.814634715651</v>
      </c>
    </row>
    <row r="532" spans="4:5" x14ac:dyDescent="0.25">
      <c r="D532" s="1">
        <v>601000</v>
      </c>
      <c r="E532" s="1">
        <f t="shared" si="17"/>
        <v>57765.647794893572</v>
      </c>
    </row>
    <row r="533" spans="4:5" x14ac:dyDescent="0.25">
      <c r="D533" s="1">
        <v>602000</v>
      </c>
      <c r="E533" s="1">
        <f t="shared" si="17"/>
        <v>57666.815346541189</v>
      </c>
    </row>
    <row r="534" spans="4:5" x14ac:dyDescent="0.25">
      <c r="D534" s="1">
        <v>603000</v>
      </c>
      <c r="E534" s="1">
        <f t="shared" si="17"/>
        <v>57568.315609424775</v>
      </c>
    </row>
    <row r="535" spans="4:5" x14ac:dyDescent="0.25">
      <c r="D535" s="1">
        <v>604000</v>
      </c>
      <c r="E535" s="1">
        <f t="shared" si="17"/>
        <v>57470.146914521181</v>
      </c>
    </row>
    <row r="536" spans="4:5" x14ac:dyDescent="0.25">
      <c r="D536" s="1">
        <v>605000</v>
      </c>
      <c r="E536" s="1">
        <f t="shared" si="17"/>
        <v>57372.307603924753</v>
      </c>
    </row>
    <row r="537" spans="4:5" x14ac:dyDescent="0.25">
      <c r="D537" s="1">
        <v>606000</v>
      </c>
      <c r="E537" s="1">
        <f t="shared" si="17"/>
        <v>57274.796030754478</v>
      </c>
    </row>
    <row r="538" spans="4:5" x14ac:dyDescent="0.25">
      <c r="D538" s="1">
        <v>607000</v>
      </c>
      <c r="E538" s="1">
        <f t="shared" si="17"/>
        <v>57177.610559063512</v>
      </c>
    </row>
    <row r="539" spans="4:5" x14ac:dyDescent="0.25">
      <c r="D539" s="1">
        <v>608000</v>
      </c>
      <c r="E539" s="1">
        <f t="shared" si="17"/>
        <v>57080.749563748213</v>
      </c>
    </row>
    <row r="540" spans="4:5" x14ac:dyDescent="0.25">
      <c r="D540" s="1">
        <v>609000</v>
      </c>
      <c r="E540" s="1">
        <f t="shared" si="17"/>
        <v>56984.21143045833</v>
      </c>
    </row>
    <row r="541" spans="4:5" x14ac:dyDescent="0.25">
      <c r="D541" s="1">
        <v>610000</v>
      </c>
      <c r="E541" s="1">
        <f t="shared" si="17"/>
        <v>56887.994555509038</v>
      </c>
    </row>
    <row r="542" spans="4:5" x14ac:dyDescent="0.25">
      <c r="D542" s="1">
        <v>611000</v>
      </c>
      <c r="E542" s="1">
        <f t="shared" si="17"/>
        <v>56792.09734579239</v>
      </c>
    </row>
    <row r="543" spans="4:5" x14ac:dyDescent="0.25">
      <c r="D543" s="1">
        <v>612000</v>
      </c>
      <c r="E543" s="1">
        <f t="shared" si="17"/>
        <v>56696.518218691046</v>
      </c>
    </row>
    <row r="544" spans="4:5" x14ac:dyDescent="0.25">
      <c r="D544" s="1">
        <v>613000</v>
      </c>
      <c r="E544" s="1">
        <f t="shared" si="17"/>
        <v>56601.255601991659</v>
      </c>
    </row>
    <row r="545" spans="4:5" x14ac:dyDescent="0.25">
      <c r="D545" s="1">
        <v>614000</v>
      </c>
      <c r="E545" s="1">
        <f t="shared" si="17"/>
        <v>56506.307933800272</v>
      </c>
    </row>
    <row r="546" spans="4:5" x14ac:dyDescent="0.25">
      <c r="D546" s="1">
        <v>615000</v>
      </c>
      <c r="E546" s="1">
        <f t="shared" si="17"/>
        <v>56411.673662456822</v>
      </c>
    </row>
    <row r="547" spans="4:5" x14ac:dyDescent="0.25">
      <c r="D547" s="1">
        <v>616000</v>
      </c>
      <c r="E547" s="1">
        <f t="shared" si="17"/>
        <v>56317.351246452934</v>
      </c>
    </row>
    <row r="548" spans="4:5" x14ac:dyDescent="0.25">
      <c r="D548" s="1">
        <v>617000</v>
      </c>
      <c r="E548" s="1">
        <f t="shared" si="17"/>
        <v>56223.339154348338</v>
      </c>
    </row>
    <row r="549" spans="4:5" x14ac:dyDescent="0.25">
      <c r="D549" s="1">
        <v>618000</v>
      </c>
      <c r="E549" s="1">
        <f t="shared" si="17"/>
        <v>56129.635864688913</v>
      </c>
    </row>
    <row r="550" spans="4:5" x14ac:dyDescent="0.25">
      <c r="D550" s="1">
        <v>619000</v>
      </c>
      <c r="E550" s="1">
        <f t="shared" si="17"/>
        <v>56036.239865925854</v>
      </c>
    </row>
    <row r="551" spans="4:5" x14ac:dyDescent="0.25">
      <c r="D551" s="1">
        <v>620000</v>
      </c>
      <c r="E551" s="1">
        <f t="shared" si="17"/>
        <v>55943.149656335278</v>
      </c>
    </row>
    <row r="552" spans="4:5" x14ac:dyDescent="0.25">
      <c r="D552" s="1">
        <v>621000</v>
      </c>
      <c r="E552" s="1">
        <f t="shared" si="17"/>
        <v>55850.363743938491</v>
      </c>
    </row>
    <row r="553" spans="4:5" x14ac:dyDescent="0.25">
      <c r="D553" s="1">
        <v>622000</v>
      </c>
      <c r="E553" s="1">
        <f t="shared" si="17"/>
        <v>55757.880646422978</v>
      </c>
    </row>
    <row r="554" spans="4:5" x14ac:dyDescent="0.25">
      <c r="D554" s="1">
        <v>623000</v>
      </c>
      <c r="E554" s="1">
        <f t="shared" si="17"/>
        <v>55665.698891065098</v>
      </c>
    </row>
    <row r="555" spans="4:5" x14ac:dyDescent="0.25">
      <c r="D555" s="1">
        <v>624000</v>
      </c>
      <c r="E555" s="1">
        <f t="shared" si="17"/>
        <v>55573.817014651926</v>
      </c>
    </row>
    <row r="556" spans="4:5" x14ac:dyDescent="0.25">
      <c r="D556" s="1">
        <v>625000</v>
      </c>
      <c r="E556" s="1">
        <f t="shared" si="17"/>
        <v>55482.233563405505</v>
      </c>
    </row>
    <row r="557" spans="4:5" x14ac:dyDescent="0.25">
      <c r="D557" s="1">
        <v>626000</v>
      </c>
      <c r="E557" s="1">
        <f t="shared" si="17"/>
        <v>55390.947092906128</v>
      </c>
    </row>
    <row r="558" spans="4:5" x14ac:dyDescent="0.25">
      <c r="D558" s="1">
        <v>627000</v>
      </c>
      <c r="E558" s="1">
        <f t="shared" si="17"/>
        <v>55299.956168018216</v>
      </c>
    </row>
    <row r="559" spans="4:5" x14ac:dyDescent="0.25">
      <c r="D559" s="1">
        <v>628000</v>
      </c>
      <c r="E559" s="1">
        <f t="shared" si="17"/>
        <v>55209.259362815246</v>
      </c>
    </row>
    <row r="560" spans="4:5" x14ac:dyDescent="0.25">
      <c r="D560" s="1">
        <v>629000</v>
      </c>
      <c r="E560" s="1">
        <f t="shared" si="17"/>
        <v>55118.855260506512</v>
      </c>
    </row>
    <row r="561" spans="4:5" x14ac:dyDescent="0.25">
      <c r="D561" s="1">
        <v>630000</v>
      </c>
      <c r="E561" s="1">
        <f t="shared" si="17"/>
        <v>55028.742453364117</v>
      </c>
    </row>
    <row r="562" spans="4:5" x14ac:dyDescent="0.25">
      <c r="D562" s="1">
        <v>631000</v>
      </c>
      <c r="E562" s="1">
        <f t="shared" si="17"/>
        <v>54938.91954265043</v>
      </c>
    </row>
    <row r="563" spans="4:5" x14ac:dyDescent="0.25">
      <c r="D563" s="1">
        <v>632000</v>
      </c>
      <c r="E563" s="1">
        <f t="shared" si="17"/>
        <v>54849.385138547128</v>
      </c>
    </row>
    <row r="564" spans="4:5" x14ac:dyDescent="0.25">
      <c r="D564" s="1">
        <v>633000</v>
      </c>
      <c r="E564" s="1">
        <f t="shared" si="17"/>
        <v>54760.137860083552</v>
      </c>
    </row>
    <row r="565" spans="4:5" x14ac:dyDescent="0.25">
      <c r="D565" s="1">
        <v>634000</v>
      </c>
      <c r="E565" s="1">
        <f t="shared" si="17"/>
        <v>54671.176335067234</v>
      </c>
    </row>
    <row r="566" spans="4:5" x14ac:dyDescent="0.25">
      <c r="D566" s="1">
        <v>635000</v>
      </c>
      <c r="E566" s="1">
        <f t="shared" si="17"/>
        <v>54582.499200013997</v>
      </c>
    </row>
    <row r="567" spans="4:5" x14ac:dyDescent="0.25">
      <c r="D567" s="1">
        <v>636000</v>
      </c>
      <c r="E567" s="1">
        <f t="shared" si="17"/>
        <v>54494.105100079069</v>
      </c>
    </row>
    <row r="568" spans="4:5" x14ac:dyDescent="0.25">
      <c r="D568" s="1">
        <v>637000</v>
      </c>
      <c r="E568" s="1">
        <f t="shared" si="17"/>
        <v>54405.99268898907</v>
      </c>
    </row>
    <row r="569" spans="4:5" x14ac:dyDescent="0.25">
      <c r="D569" s="1">
        <v>638000</v>
      </c>
      <c r="E569" s="1">
        <f t="shared" si="17"/>
        <v>54318.160628974067</v>
      </c>
    </row>
    <row r="570" spans="4:5" x14ac:dyDescent="0.25">
      <c r="D570" s="1">
        <v>639000</v>
      </c>
      <c r="E570" s="1">
        <f t="shared" si="17"/>
        <v>54230.607590701235</v>
      </c>
    </row>
    <row r="571" spans="4:5" x14ac:dyDescent="0.25">
      <c r="D571" s="1">
        <v>640000</v>
      </c>
      <c r="E571" s="1">
        <f t="shared" si="17"/>
        <v>54143.332253207831</v>
      </c>
    </row>
    <row r="572" spans="4:5" x14ac:dyDescent="0.25">
      <c r="D572" s="1">
        <v>641000</v>
      </c>
      <c r="E572" s="1">
        <f t="shared" si="17"/>
        <v>54056.333303836174</v>
      </c>
    </row>
    <row r="573" spans="4:5" x14ac:dyDescent="0.25">
      <c r="D573" s="1">
        <v>642000</v>
      </c>
      <c r="E573" s="1">
        <f t="shared" si="17"/>
        <v>53969.609438168154</v>
      </c>
    </row>
    <row r="574" spans="4:5" x14ac:dyDescent="0.25">
      <c r="D574" s="1">
        <v>643000</v>
      </c>
      <c r="E574" s="1">
        <f t="shared" si="17"/>
        <v>53883.159359960817</v>
      </c>
    </row>
    <row r="575" spans="4:5" x14ac:dyDescent="0.25">
      <c r="D575" s="1">
        <v>644000</v>
      </c>
      <c r="E575" s="1">
        <f t="shared" si="17"/>
        <v>53796.981781082875</v>
      </c>
    </row>
    <row r="576" spans="4:5" x14ac:dyDescent="0.25">
      <c r="D576" s="1">
        <v>645000</v>
      </c>
      <c r="E576" s="1">
        <f t="shared" si="17"/>
        <v>53711.075421450842</v>
      </c>
    </row>
    <row r="577" spans="4:5" x14ac:dyDescent="0.25">
      <c r="D577" s="1">
        <v>646000</v>
      </c>
      <c r="E577" s="1">
        <f t="shared" si="17"/>
        <v>53625.439008966787</v>
      </c>
    </row>
    <row r="578" spans="4:5" x14ac:dyDescent="0.25">
      <c r="D578" s="1">
        <v>647000</v>
      </c>
      <c r="E578" s="1">
        <f t="shared" si="17"/>
        <v>53540.071279456613</v>
      </c>
    </row>
    <row r="579" spans="4:5" x14ac:dyDescent="0.25">
      <c r="D579" s="1">
        <v>648000</v>
      </c>
      <c r="E579" s="1">
        <f t="shared" si="17"/>
        <v>53454.970976607365</v>
      </c>
    </row>
    <row r="580" spans="4:5" x14ac:dyDescent="0.25">
      <c r="D580" s="1">
        <v>649000</v>
      </c>
      <c r="E580" s="1">
        <f t="shared" si="17"/>
        <v>53370.136851907599</v>
      </c>
    </row>
    <row r="581" spans="4:5" x14ac:dyDescent="0.25">
      <c r="D581" s="1">
        <v>650000</v>
      </c>
      <c r="E581" s="1">
        <f t="shared" si="17"/>
        <v>53285.56766458627</v>
      </c>
    </row>
    <row r="582" spans="4:5" x14ac:dyDescent="0.25">
      <c r="D582" s="1">
        <v>651000</v>
      </c>
      <c r="E582" s="1">
        <f t="shared" si="17"/>
        <v>53201.262181553117</v>
      </c>
    </row>
    <row r="583" spans="4:5" x14ac:dyDescent="0.25">
      <c r="D583" s="1">
        <v>652000</v>
      </c>
      <c r="E583" s="1">
        <f t="shared" si="17"/>
        <v>53117.219177339488</v>
      </c>
    </row>
    <row r="584" spans="4:5" x14ac:dyDescent="0.25">
      <c r="D584" s="1">
        <v>653000</v>
      </c>
      <c r="E584" s="1">
        <f t="shared" si="17"/>
        <v>53033.437434039603</v>
      </c>
    </row>
    <row r="585" spans="4:5" x14ac:dyDescent="0.25">
      <c r="D585" s="1">
        <v>654000</v>
      </c>
      <c r="E585" s="1">
        <f t="shared" si="17"/>
        <v>52949.915741251971</v>
      </c>
    </row>
    <row r="586" spans="4:5" x14ac:dyDescent="0.25">
      <c r="D586" s="1">
        <v>655000</v>
      </c>
      <c r="E586" s="1">
        <f t="shared" si="17"/>
        <v>52866.652896022701</v>
      </c>
    </row>
    <row r="587" spans="4:5" x14ac:dyDescent="0.25">
      <c r="D587" s="1">
        <v>656000</v>
      </c>
      <c r="E587" s="1">
        <f t="shared" ref="E587:E650" si="18">57500*(D587^-1.03)*900000</f>
        <v>52783.647702787501</v>
      </c>
    </row>
    <row r="588" spans="4:5" x14ac:dyDescent="0.25">
      <c r="D588" s="1">
        <v>657000</v>
      </c>
      <c r="E588" s="1">
        <f t="shared" si="18"/>
        <v>52700.898973315198</v>
      </c>
    </row>
    <row r="589" spans="4:5" x14ac:dyDescent="0.25">
      <c r="D589" s="1">
        <v>658000</v>
      </c>
      <c r="E589" s="1">
        <f t="shared" si="18"/>
        <v>52618.40552665243</v>
      </c>
    </row>
    <row r="590" spans="4:5" x14ac:dyDescent="0.25">
      <c r="D590" s="1">
        <v>659000</v>
      </c>
      <c r="E590" s="1">
        <f t="shared" si="18"/>
        <v>52536.166189067386</v>
      </c>
    </row>
    <row r="591" spans="4:5" x14ac:dyDescent="0.25">
      <c r="D591" s="1">
        <v>660000</v>
      </c>
      <c r="E591" s="1">
        <f t="shared" si="18"/>
        <v>52454.179793994736</v>
      </c>
    </row>
    <row r="592" spans="4:5" x14ac:dyDescent="0.25">
      <c r="D592" s="1">
        <v>661000</v>
      </c>
      <c r="E592" s="1">
        <f t="shared" si="18"/>
        <v>52372.445181981755</v>
      </c>
    </row>
    <row r="593" spans="4:5" x14ac:dyDescent="0.25">
      <c r="D593" s="1">
        <v>662000</v>
      </c>
      <c r="E593" s="1">
        <f t="shared" si="18"/>
        <v>52290.961200633508</v>
      </c>
    </row>
    <row r="594" spans="4:5" x14ac:dyDescent="0.25">
      <c r="D594" s="1">
        <v>663000</v>
      </c>
      <c r="E594" s="1">
        <f t="shared" si="18"/>
        <v>52209.726704559675</v>
      </c>
    </row>
    <row r="595" spans="4:5" x14ac:dyDescent="0.25">
      <c r="D595" s="1">
        <v>664000</v>
      </c>
      <c r="E595" s="1">
        <f t="shared" si="18"/>
        <v>52128.740555321667</v>
      </c>
    </row>
    <row r="596" spans="4:5" x14ac:dyDescent="0.25">
      <c r="D596" s="1">
        <v>665000</v>
      </c>
      <c r="E596" s="1">
        <f t="shared" si="18"/>
        <v>52048.001621379757</v>
      </c>
    </row>
    <row r="597" spans="4:5" x14ac:dyDescent="0.25">
      <c r="D597" s="1">
        <v>666000</v>
      </c>
      <c r="E597" s="1">
        <f t="shared" si="18"/>
        <v>51967.508778041163</v>
      </c>
    </row>
    <row r="598" spans="4:5" x14ac:dyDescent="0.25">
      <c r="D598" s="1">
        <v>667000</v>
      </c>
      <c r="E598" s="1">
        <f t="shared" si="18"/>
        <v>51887.260907408039</v>
      </c>
    </row>
    <row r="599" spans="4:5" x14ac:dyDescent="0.25">
      <c r="D599" s="1">
        <v>668000</v>
      </c>
      <c r="E599" s="1">
        <f t="shared" si="18"/>
        <v>51807.25689832693</v>
      </c>
    </row>
    <row r="600" spans="4:5" x14ac:dyDescent="0.25">
      <c r="D600" s="1">
        <v>669000</v>
      </c>
      <c r="E600" s="1">
        <f t="shared" si="18"/>
        <v>51727.495646337404</v>
      </c>
    </row>
    <row r="601" spans="4:5" x14ac:dyDescent="0.25">
      <c r="D601" s="1">
        <v>670000</v>
      </c>
      <c r="E601" s="1">
        <f t="shared" si="18"/>
        <v>51647.97605362242</v>
      </c>
    </row>
    <row r="602" spans="4:5" x14ac:dyDescent="0.25">
      <c r="D602" s="1">
        <v>671000</v>
      </c>
      <c r="E602" s="1">
        <f t="shared" si="18"/>
        <v>51568.697028957977</v>
      </c>
    </row>
    <row r="603" spans="4:5" x14ac:dyDescent="0.25">
      <c r="D603" s="1">
        <v>672000</v>
      </c>
      <c r="E603" s="1">
        <f t="shared" si="18"/>
        <v>51489.657487664357</v>
      </c>
    </row>
    <row r="604" spans="4:5" x14ac:dyDescent="0.25">
      <c r="D604" s="1">
        <v>673000</v>
      </c>
      <c r="E604" s="1">
        <f t="shared" si="18"/>
        <v>51410.856351556438</v>
      </c>
    </row>
    <row r="605" spans="4:5" x14ac:dyDescent="0.25">
      <c r="D605" s="1">
        <v>674000</v>
      </c>
      <c r="E605" s="1">
        <f t="shared" si="18"/>
        <v>51332.292548896148</v>
      </c>
    </row>
    <row r="606" spans="4:5" x14ac:dyDescent="0.25">
      <c r="D606" s="1">
        <v>675000</v>
      </c>
      <c r="E606" s="1">
        <f t="shared" si="18"/>
        <v>51253.965014343572</v>
      </c>
    </row>
    <row r="607" spans="4:5" x14ac:dyDescent="0.25">
      <c r="D607" s="1">
        <v>676000</v>
      </c>
      <c r="E607" s="1">
        <f t="shared" si="18"/>
        <v>51175.87268890976</v>
      </c>
    </row>
    <row r="608" spans="4:5" x14ac:dyDescent="0.25">
      <c r="D608" s="1">
        <v>677000</v>
      </c>
      <c r="E608" s="1">
        <f t="shared" si="18"/>
        <v>51098.014519909892</v>
      </c>
    </row>
    <row r="609" spans="4:5" x14ac:dyDescent="0.25">
      <c r="D609" s="1">
        <v>678000</v>
      </c>
      <c r="E609" s="1">
        <f t="shared" si="18"/>
        <v>51020.389460915627</v>
      </c>
    </row>
    <row r="610" spans="4:5" x14ac:dyDescent="0.25">
      <c r="D610" s="1">
        <v>679000</v>
      </c>
      <c r="E610" s="1">
        <f t="shared" si="18"/>
        <v>50942.996471709397</v>
      </c>
    </row>
    <row r="611" spans="4:5" x14ac:dyDescent="0.25">
      <c r="D611" s="1">
        <v>680000</v>
      </c>
      <c r="E611" s="1">
        <f t="shared" si="18"/>
        <v>50865.834518238335</v>
      </c>
    </row>
    <row r="612" spans="4:5" x14ac:dyDescent="0.25">
      <c r="D612" s="1">
        <v>681000</v>
      </c>
      <c r="E612" s="1">
        <f t="shared" si="18"/>
        <v>50788.902572568928</v>
      </c>
    </row>
    <row r="613" spans="4:5" x14ac:dyDescent="0.25">
      <c r="D613" s="1">
        <v>682000</v>
      </c>
      <c r="E613" s="1">
        <f t="shared" si="18"/>
        <v>50712.199612841556</v>
      </c>
    </row>
    <row r="614" spans="4:5" x14ac:dyDescent="0.25">
      <c r="D614" s="1">
        <v>683000</v>
      </c>
      <c r="E614" s="1">
        <f t="shared" si="18"/>
        <v>50635.724623225455</v>
      </c>
    </row>
    <row r="615" spans="4:5" x14ac:dyDescent="0.25">
      <c r="D615" s="1">
        <v>684000</v>
      </c>
      <c r="E615" s="1">
        <f t="shared" si="18"/>
        <v>50559.476593875537</v>
      </c>
    </row>
    <row r="616" spans="4:5" x14ac:dyDescent="0.25">
      <c r="D616" s="1">
        <v>685000</v>
      </c>
      <c r="E616" s="1">
        <f t="shared" si="18"/>
        <v>50483.454520887353</v>
      </c>
    </row>
    <row r="617" spans="4:5" x14ac:dyDescent="0.25">
      <c r="D617" s="1">
        <v>686000</v>
      </c>
      <c r="E617" s="1">
        <f t="shared" si="18"/>
        <v>50407.657406253718</v>
      </c>
    </row>
    <row r="618" spans="4:5" x14ac:dyDescent="0.25">
      <c r="D618" s="1">
        <v>687000</v>
      </c>
      <c r="E618" s="1">
        <f t="shared" si="18"/>
        <v>50332.084257822084</v>
      </c>
    </row>
    <row r="619" spans="4:5" x14ac:dyDescent="0.25">
      <c r="D619" s="1">
        <v>688000</v>
      </c>
      <c r="E619" s="1">
        <f t="shared" si="18"/>
        <v>50256.734089251135</v>
      </c>
    </row>
    <row r="620" spans="4:5" x14ac:dyDescent="0.25">
      <c r="D620" s="1">
        <v>689000</v>
      </c>
      <c r="E620" s="1">
        <f t="shared" si="18"/>
        <v>50181.605919968708</v>
      </c>
    </row>
    <row r="621" spans="4:5" x14ac:dyDescent="0.25">
      <c r="D621" s="1">
        <v>690000</v>
      </c>
      <c r="E621" s="1">
        <f t="shared" si="18"/>
        <v>50106.698775129473</v>
      </c>
    </row>
    <row r="622" spans="4:5" x14ac:dyDescent="0.25">
      <c r="D622" s="1">
        <v>691000</v>
      </c>
      <c r="E622" s="1">
        <f t="shared" si="18"/>
        <v>50032.011685573598</v>
      </c>
    </row>
    <row r="623" spans="4:5" x14ac:dyDescent="0.25">
      <c r="D623" s="1">
        <v>692000</v>
      </c>
      <c r="E623" s="1">
        <f t="shared" si="18"/>
        <v>49957.543687785124</v>
      </c>
    </row>
    <row r="624" spans="4:5" x14ac:dyDescent="0.25">
      <c r="D624" s="1">
        <v>693000</v>
      </c>
      <c r="E624" s="1">
        <f t="shared" si="18"/>
        <v>49883.293823850967</v>
      </c>
    </row>
    <row r="625" spans="4:5" x14ac:dyDescent="0.25">
      <c r="D625" s="1">
        <v>694000</v>
      </c>
      <c r="E625" s="1">
        <f t="shared" si="18"/>
        <v>49809.261141420793</v>
      </c>
    </row>
    <row r="626" spans="4:5" x14ac:dyDescent="0.25">
      <c r="D626" s="1">
        <v>695000</v>
      </c>
      <c r="E626" s="1">
        <f t="shared" si="18"/>
        <v>49735.444693666068</v>
      </c>
    </row>
    <row r="627" spans="4:5" x14ac:dyDescent="0.25">
      <c r="D627" s="1">
        <v>696000</v>
      </c>
      <c r="E627" s="1">
        <f t="shared" si="18"/>
        <v>49661.843539240632</v>
      </c>
    </row>
    <row r="628" spans="4:5" x14ac:dyDescent="0.25">
      <c r="D628" s="1">
        <v>697000</v>
      </c>
      <c r="E628" s="1">
        <f t="shared" si="18"/>
        <v>49588.456742241011</v>
      </c>
    </row>
    <row r="629" spans="4:5" x14ac:dyDescent="0.25">
      <c r="D629" s="1">
        <v>698000</v>
      </c>
      <c r="E629" s="1">
        <f t="shared" si="18"/>
        <v>49515.283372167243</v>
      </c>
    </row>
    <row r="630" spans="4:5" x14ac:dyDescent="0.25">
      <c r="D630" s="1">
        <v>699000</v>
      </c>
      <c r="E630" s="1">
        <f t="shared" si="18"/>
        <v>49442.32250388369</v>
      </c>
    </row>
    <row r="631" spans="4:5" x14ac:dyDescent="0.25">
      <c r="D631" s="1">
        <v>700000</v>
      </c>
      <c r="E631" s="1">
        <f t="shared" si="18"/>
        <v>49369.573217580946</v>
      </c>
    </row>
    <row r="632" spans="4:5" x14ac:dyDescent="0.25">
      <c r="D632" s="1">
        <v>701000</v>
      </c>
      <c r="E632" s="1">
        <f t="shared" si="18"/>
        <v>49297.034598737417</v>
      </c>
    </row>
    <row r="633" spans="4:5" x14ac:dyDescent="0.25">
      <c r="D633" s="1">
        <v>702000</v>
      </c>
      <c r="E633" s="1">
        <f t="shared" si="18"/>
        <v>49224.705738081437</v>
      </c>
    </row>
    <row r="634" spans="4:5" x14ac:dyDescent="0.25">
      <c r="D634" s="1">
        <v>703000</v>
      </c>
      <c r="E634" s="1">
        <f t="shared" si="18"/>
        <v>49152.585731553503</v>
      </c>
    </row>
    <row r="635" spans="4:5" x14ac:dyDescent="0.25">
      <c r="D635" s="1">
        <v>704000</v>
      </c>
      <c r="E635" s="1">
        <f t="shared" si="18"/>
        <v>49080.673680269436</v>
      </c>
    </row>
    <row r="636" spans="4:5" x14ac:dyDescent="0.25">
      <c r="D636" s="1">
        <v>705000</v>
      </c>
      <c r="E636" s="1">
        <f t="shared" si="18"/>
        <v>49008.968690483307</v>
      </c>
    </row>
    <row r="637" spans="4:5" x14ac:dyDescent="0.25">
      <c r="D637" s="1">
        <v>706000</v>
      </c>
      <c r="E637" s="1">
        <f t="shared" si="18"/>
        <v>48937.469873550392</v>
      </c>
    </row>
    <row r="638" spans="4:5" x14ac:dyDescent="0.25">
      <c r="D638" s="1">
        <v>707000</v>
      </c>
      <c r="E638" s="1">
        <f t="shared" si="18"/>
        <v>48866.176345891661</v>
      </c>
    </row>
    <row r="639" spans="4:5" x14ac:dyDescent="0.25">
      <c r="D639" s="1">
        <v>708000</v>
      </c>
      <c r="E639" s="1">
        <f t="shared" si="18"/>
        <v>48795.087228957163</v>
      </c>
    </row>
    <row r="640" spans="4:5" x14ac:dyDescent="0.25">
      <c r="D640" s="1">
        <v>709000</v>
      </c>
      <c r="E640" s="1">
        <f t="shared" si="18"/>
        <v>48724.201649190793</v>
      </c>
    </row>
    <row r="641" spans="4:5" x14ac:dyDescent="0.25">
      <c r="D641" s="1">
        <v>710000</v>
      </c>
      <c r="E641" s="1">
        <f t="shared" si="18"/>
        <v>48653.518737994447</v>
      </c>
    </row>
    <row r="642" spans="4:5" x14ac:dyDescent="0.25">
      <c r="D642" s="1">
        <v>711000</v>
      </c>
      <c r="E642" s="1">
        <f t="shared" si="18"/>
        <v>48583.03763169334</v>
      </c>
    </row>
    <row r="643" spans="4:5" x14ac:dyDescent="0.25">
      <c r="D643" s="1">
        <v>712000</v>
      </c>
      <c r="E643" s="1">
        <f t="shared" si="18"/>
        <v>48512.757471501005</v>
      </c>
    </row>
    <row r="644" spans="4:5" x14ac:dyDescent="0.25">
      <c r="D644" s="1">
        <v>713000</v>
      </c>
      <c r="E644" s="1">
        <f t="shared" si="18"/>
        <v>48442.677403484857</v>
      </c>
    </row>
    <row r="645" spans="4:5" x14ac:dyDescent="0.25">
      <c r="D645" s="1">
        <v>714000</v>
      </c>
      <c r="E645" s="1">
        <f t="shared" si="18"/>
        <v>48372.796578532238</v>
      </c>
    </row>
    <row r="646" spans="4:5" x14ac:dyDescent="0.25">
      <c r="D646" s="1">
        <v>715000</v>
      </c>
      <c r="E646" s="1">
        <f t="shared" si="18"/>
        <v>48303.114152316077</v>
      </c>
    </row>
    <row r="647" spans="4:5" x14ac:dyDescent="0.25">
      <c r="D647" s="1">
        <v>716000</v>
      </c>
      <c r="E647" s="1">
        <f t="shared" si="18"/>
        <v>48233.629285261602</v>
      </c>
    </row>
    <row r="648" spans="4:5" x14ac:dyDescent="0.25">
      <c r="D648" s="1">
        <v>717000</v>
      </c>
      <c r="E648" s="1">
        <f t="shared" si="18"/>
        <v>48164.341142512843</v>
      </c>
    </row>
    <row r="649" spans="4:5" x14ac:dyDescent="0.25">
      <c r="D649" s="1">
        <v>718000</v>
      </c>
      <c r="E649" s="1">
        <f t="shared" si="18"/>
        <v>48095.248893899457</v>
      </c>
    </row>
    <row r="650" spans="4:5" x14ac:dyDescent="0.25">
      <c r="D650" s="1">
        <v>719000</v>
      </c>
      <c r="E650" s="1">
        <f t="shared" si="18"/>
        <v>48026.35171390458</v>
      </c>
    </row>
    <row r="651" spans="4:5" x14ac:dyDescent="0.25">
      <c r="D651" s="1">
        <v>720000</v>
      </c>
      <c r="E651" s="1">
        <f t="shared" ref="E651:E714" si="19">57500*(D651^-1.03)*900000</f>
        <v>47957.648781631258</v>
      </c>
    </row>
    <row r="652" spans="4:5" x14ac:dyDescent="0.25">
      <c r="D652" s="1">
        <v>721000</v>
      </c>
      <c r="E652" s="1">
        <f t="shared" si="19"/>
        <v>47889.1392807714</v>
      </c>
    </row>
    <row r="653" spans="4:5" x14ac:dyDescent="0.25">
      <c r="D653" s="1">
        <v>722000</v>
      </c>
      <c r="E653" s="1">
        <f t="shared" si="19"/>
        <v>47820.822399572753</v>
      </c>
    </row>
    <row r="654" spans="4:5" x14ac:dyDescent="0.25">
      <c r="D654" s="1">
        <v>723000</v>
      </c>
      <c r="E654" s="1">
        <f t="shared" si="19"/>
        <v>47752.697330807794</v>
      </c>
    </row>
    <row r="655" spans="4:5" x14ac:dyDescent="0.25">
      <c r="D655" s="1">
        <v>724000</v>
      </c>
      <c r="E655" s="1">
        <f t="shared" si="19"/>
        <v>47684.763271742449</v>
      </c>
    </row>
    <row r="656" spans="4:5" x14ac:dyDescent="0.25">
      <c r="D656" s="1">
        <v>725000</v>
      </c>
      <c r="E656" s="1">
        <f t="shared" si="19"/>
        <v>47617.019424104285</v>
      </c>
    </row>
    <row r="657" spans="4:5" x14ac:dyDescent="0.25">
      <c r="D657" s="1">
        <v>726000</v>
      </c>
      <c r="E657" s="1">
        <f t="shared" si="19"/>
        <v>47549.464994052265</v>
      </c>
    </row>
    <row r="658" spans="4:5" x14ac:dyDescent="0.25">
      <c r="D658" s="1">
        <v>727000</v>
      </c>
      <c r="E658" s="1">
        <f t="shared" si="19"/>
        <v>47482.099192145433</v>
      </c>
    </row>
    <row r="659" spans="4:5" x14ac:dyDescent="0.25">
      <c r="D659" s="1">
        <v>728000</v>
      </c>
      <c r="E659" s="1">
        <f t="shared" si="19"/>
        <v>47414.921233313165</v>
      </c>
    </row>
    <row r="660" spans="4:5" x14ac:dyDescent="0.25">
      <c r="D660" s="1">
        <v>729000</v>
      </c>
      <c r="E660" s="1">
        <f t="shared" si="19"/>
        <v>47347.930336824596</v>
      </c>
    </row>
    <row r="661" spans="4:5" x14ac:dyDescent="0.25">
      <c r="D661" s="1">
        <v>730000</v>
      </c>
      <c r="E661" s="1">
        <f t="shared" si="19"/>
        <v>47281.125726258746</v>
      </c>
    </row>
    <row r="662" spans="4:5" x14ac:dyDescent="0.25">
      <c r="D662" s="1">
        <v>731000</v>
      </c>
      <c r="E662" s="1">
        <f t="shared" si="19"/>
        <v>47214.506629475203</v>
      </c>
    </row>
    <row r="663" spans="4:5" x14ac:dyDescent="0.25">
      <c r="D663" s="1">
        <v>732000</v>
      </c>
      <c r="E663" s="1">
        <f t="shared" si="19"/>
        <v>47148.072278584252</v>
      </c>
    </row>
    <row r="664" spans="4:5" x14ac:dyDescent="0.25">
      <c r="D664" s="1">
        <v>733000</v>
      </c>
      <c r="E664" s="1">
        <f t="shared" si="19"/>
        <v>47081.821909917926</v>
      </c>
    </row>
    <row r="665" spans="4:5" x14ac:dyDescent="0.25">
      <c r="D665" s="1">
        <v>734000</v>
      </c>
      <c r="E665" s="1">
        <f t="shared" si="19"/>
        <v>47015.754764001191</v>
      </c>
    </row>
    <row r="666" spans="4:5" x14ac:dyDescent="0.25">
      <c r="D666" s="1">
        <v>735000</v>
      </c>
      <c r="E666" s="1">
        <f t="shared" si="19"/>
        <v>46949.870085522911</v>
      </c>
    </row>
    <row r="667" spans="4:5" x14ac:dyDescent="0.25">
      <c r="D667" s="1">
        <v>736000</v>
      </c>
      <c r="E667" s="1">
        <f t="shared" si="19"/>
        <v>46884.16712330783</v>
      </c>
    </row>
    <row r="668" spans="4:5" x14ac:dyDescent="0.25">
      <c r="D668" s="1">
        <v>737000</v>
      </c>
      <c r="E668" s="1">
        <f t="shared" si="19"/>
        <v>46818.645130287958</v>
      </c>
    </row>
    <row r="669" spans="4:5" x14ac:dyDescent="0.25">
      <c r="D669" s="1">
        <v>738000</v>
      </c>
      <c r="E669" s="1">
        <f t="shared" si="19"/>
        <v>46753.303363474886</v>
      </c>
    </row>
    <row r="670" spans="4:5" x14ac:dyDescent="0.25">
      <c r="D670" s="1">
        <v>739000</v>
      </c>
      <c r="E670" s="1">
        <f t="shared" si="19"/>
        <v>46688.14108393179</v>
      </c>
    </row>
    <row r="671" spans="4:5" x14ac:dyDescent="0.25">
      <c r="D671" s="1">
        <v>740000</v>
      </c>
      <c r="E671" s="1">
        <f t="shared" si="19"/>
        <v>46623.157556745842</v>
      </c>
    </row>
    <row r="672" spans="4:5" x14ac:dyDescent="0.25">
      <c r="D672" s="1">
        <v>741000</v>
      </c>
      <c r="E672" s="1">
        <f t="shared" si="19"/>
        <v>46558.352051001231</v>
      </c>
    </row>
    <row r="673" spans="4:5" x14ac:dyDescent="0.25">
      <c r="D673" s="1">
        <v>742000</v>
      </c>
      <c r="E673" s="1">
        <f t="shared" si="19"/>
        <v>46493.723839751838</v>
      </c>
    </row>
    <row r="674" spans="4:5" x14ac:dyDescent="0.25">
      <c r="D674" s="1">
        <v>743000</v>
      </c>
      <c r="E674" s="1">
        <f t="shared" si="19"/>
        <v>46429.272199994433</v>
      </c>
    </row>
    <row r="675" spans="4:5" x14ac:dyDescent="0.25">
      <c r="D675" s="1">
        <v>744000</v>
      </c>
      <c r="E675" s="1">
        <f t="shared" si="19"/>
        <v>46364.996412641689</v>
      </c>
    </row>
    <row r="676" spans="4:5" x14ac:dyDescent="0.25">
      <c r="D676" s="1">
        <v>745000</v>
      </c>
      <c r="E676" s="1">
        <f t="shared" si="19"/>
        <v>46300.895762496279</v>
      </c>
    </row>
    <row r="677" spans="4:5" x14ac:dyDescent="0.25">
      <c r="D677" s="1">
        <v>746000</v>
      </c>
      <c r="E677" s="1">
        <f t="shared" si="19"/>
        <v>46236.969538224388</v>
      </c>
    </row>
    <row r="678" spans="4:5" x14ac:dyDescent="0.25">
      <c r="D678" s="1">
        <v>747000</v>
      </c>
      <c r="E678" s="1">
        <f t="shared" si="19"/>
        <v>46173.217032329623</v>
      </c>
    </row>
    <row r="679" spans="4:5" x14ac:dyDescent="0.25">
      <c r="D679" s="1">
        <v>748000</v>
      </c>
      <c r="E679" s="1">
        <f t="shared" si="19"/>
        <v>46109.637541127464</v>
      </c>
    </row>
    <row r="680" spans="4:5" x14ac:dyDescent="0.25">
      <c r="D680" s="1">
        <v>749000</v>
      </c>
      <c r="E680" s="1">
        <f t="shared" si="19"/>
        <v>46046.2303647191</v>
      </c>
    </row>
    <row r="681" spans="4:5" x14ac:dyDescent="0.25">
      <c r="D681" s="1">
        <v>750000</v>
      </c>
      <c r="E681" s="1">
        <f t="shared" si="19"/>
        <v>45982.994806966948</v>
      </c>
    </row>
    <row r="682" spans="4:5" x14ac:dyDescent="0.25">
      <c r="D682" s="1">
        <v>751000</v>
      </c>
      <c r="E682" s="1">
        <f t="shared" si="19"/>
        <v>45919.930175468595</v>
      </c>
    </row>
    <row r="683" spans="4:5" x14ac:dyDescent="0.25">
      <c r="D683" s="1">
        <v>752000</v>
      </c>
      <c r="E683" s="1">
        <f t="shared" si="19"/>
        <v>45857.035781532271</v>
      </c>
    </row>
    <row r="684" spans="4:5" x14ac:dyDescent="0.25">
      <c r="D684" s="1">
        <v>753000</v>
      </c>
      <c r="E684" s="1">
        <f t="shared" si="19"/>
        <v>45794.310940152092</v>
      </c>
    </row>
    <row r="685" spans="4:5" x14ac:dyDescent="0.25">
      <c r="D685" s="1">
        <v>754000</v>
      </c>
      <c r="E685" s="1">
        <f t="shared" si="19"/>
        <v>45731.754969982998</v>
      </c>
    </row>
    <row r="686" spans="4:5" x14ac:dyDescent="0.25">
      <c r="D686" s="1">
        <v>755000</v>
      </c>
      <c r="E686" s="1">
        <f t="shared" si="19"/>
        <v>45669.367193317121</v>
      </c>
    </row>
    <row r="687" spans="4:5" x14ac:dyDescent="0.25">
      <c r="D687" s="1">
        <v>756000</v>
      </c>
      <c r="E687" s="1">
        <f t="shared" si="19"/>
        <v>45607.146936058714</v>
      </c>
    </row>
    <row r="688" spans="4:5" x14ac:dyDescent="0.25">
      <c r="D688" s="1">
        <v>757000</v>
      </c>
      <c r="E688" s="1">
        <f t="shared" si="19"/>
        <v>45545.093527701138</v>
      </c>
    </row>
    <row r="689" spans="4:5" x14ac:dyDescent="0.25">
      <c r="D689" s="1">
        <v>758000</v>
      </c>
      <c r="E689" s="1">
        <f t="shared" si="19"/>
        <v>45483.206301301987</v>
      </c>
    </row>
    <row r="690" spans="4:5" x14ac:dyDescent="0.25">
      <c r="D690" s="1">
        <v>759000</v>
      </c>
      <c r="E690" s="1">
        <f t="shared" si="19"/>
        <v>45421.484593460445</v>
      </c>
    </row>
    <row r="691" spans="4:5" x14ac:dyDescent="0.25">
      <c r="D691" s="1">
        <v>760000</v>
      </c>
      <c r="E691" s="1">
        <f t="shared" si="19"/>
        <v>45359.927744293069</v>
      </c>
    </row>
    <row r="692" spans="4:5" x14ac:dyDescent="0.25">
      <c r="D692" s="1">
        <v>761000</v>
      </c>
      <c r="E692" s="1">
        <f t="shared" si="19"/>
        <v>45298.535097411077</v>
      </c>
    </row>
    <row r="693" spans="4:5" x14ac:dyDescent="0.25">
      <c r="D693" s="1">
        <v>762000</v>
      </c>
      <c r="E693" s="1">
        <f t="shared" si="19"/>
        <v>45237.305999896904</v>
      </c>
    </row>
    <row r="694" spans="4:5" x14ac:dyDescent="0.25">
      <c r="D694" s="1">
        <v>763000</v>
      </c>
      <c r="E694" s="1">
        <f t="shared" si="19"/>
        <v>45176.239802281561</v>
      </c>
    </row>
    <row r="695" spans="4:5" x14ac:dyDescent="0.25">
      <c r="D695" s="1">
        <v>764000</v>
      </c>
      <c r="E695" s="1">
        <f t="shared" si="19"/>
        <v>45115.33585852191</v>
      </c>
    </row>
    <row r="696" spans="4:5" x14ac:dyDescent="0.25">
      <c r="D696" s="1">
        <v>765000</v>
      </c>
      <c r="E696" s="1">
        <f t="shared" si="19"/>
        <v>45054.593525977994</v>
      </c>
    </row>
    <row r="697" spans="4:5" x14ac:dyDescent="0.25">
      <c r="D697" s="1">
        <v>766000</v>
      </c>
      <c r="E697" s="1">
        <f t="shared" si="19"/>
        <v>44994.01216539093</v>
      </c>
    </row>
    <row r="698" spans="4:5" x14ac:dyDescent="0.25">
      <c r="D698" s="1">
        <v>767000</v>
      </c>
      <c r="E698" s="1">
        <f t="shared" si="19"/>
        <v>44933.591140860364</v>
      </c>
    </row>
    <row r="699" spans="4:5" x14ac:dyDescent="0.25">
      <c r="D699" s="1">
        <v>768000</v>
      </c>
      <c r="E699" s="1">
        <f t="shared" si="19"/>
        <v>44873.32981982288</v>
      </c>
    </row>
    <row r="700" spans="4:5" x14ac:dyDescent="0.25">
      <c r="D700" s="1">
        <v>769000</v>
      </c>
      <c r="E700" s="1">
        <f t="shared" si="19"/>
        <v>44813.227573029937</v>
      </c>
    </row>
    <row r="701" spans="4:5" x14ac:dyDescent="0.25">
      <c r="D701" s="1">
        <v>770000</v>
      </c>
      <c r="E701" s="1">
        <f t="shared" si="19"/>
        <v>44753.28377452615</v>
      </c>
    </row>
    <row r="702" spans="4:5" x14ac:dyDescent="0.25">
      <c r="D702" s="1">
        <v>771000</v>
      </c>
      <c r="E702" s="1">
        <f t="shared" si="19"/>
        <v>44693.497801628066</v>
      </c>
    </row>
    <row r="703" spans="4:5" x14ac:dyDescent="0.25">
      <c r="D703" s="1">
        <v>772000</v>
      </c>
      <c r="E703" s="1">
        <f t="shared" si="19"/>
        <v>44633.869034902775</v>
      </c>
    </row>
    <row r="704" spans="4:5" x14ac:dyDescent="0.25">
      <c r="D704" s="1">
        <v>773000</v>
      </c>
      <c r="E704" s="1">
        <f t="shared" si="19"/>
        <v>44574.396858146567</v>
      </c>
    </row>
    <row r="705" spans="4:5" x14ac:dyDescent="0.25">
      <c r="D705" s="1">
        <v>774000</v>
      </c>
      <c r="E705" s="1">
        <f t="shared" si="19"/>
        <v>44515.08065836395</v>
      </c>
    </row>
    <row r="706" spans="4:5" x14ac:dyDescent="0.25">
      <c r="D706" s="1">
        <v>775000</v>
      </c>
      <c r="E706" s="1">
        <f t="shared" si="19"/>
        <v>44455.919825747224</v>
      </c>
    </row>
    <row r="707" spans="4:5" x14ac:dyDescent="0.25">
      <c r="D707" s="1">
        <v>776000</v>
      </c>
      <c r="E707" s="1">
        <f t="shared" si="19"/>
        <v>44396.913753655346</v>
      </c>
    </row>
    <row r="708" spans="4:5" x14ac:dyDescent="0.25">
      <c r="D708" s="1">
        <v>777000</v>
      </c>
      <c r="E708" s="1">
        <f t="shared" si="19"/>
        <v>44338.061838593698</v>
      </c>
    </row>
    <row r="709" spans="4:5" x14ac:dyDescent="0.25">
      <c r="D709" s="1">
        <v>778000</v>
      </c>
      <c r="E709" s="1">
        <f t="shared" si="19"/>
        <v>44279.363480193628</v>
      </c>
    </row>
    <row r="710" spans="4:5" x14ac:dyDescent="0.25">
      <c r="D710" s="1">
        <v>779000</v>
      </c>
      <c r="E710" s="1">
        <f t="shared" si="19"/>
        <v>44220.81808119241</v>
      </c>
    </row>
    <row r="711" spans="4:5" x14ac:dyDescent="0.25">
      <c r="D711" s="1">
        <v>780000</v>
      </c>
      <c r="E711" s="1">
        <f t="shared" si="19"/>
        <v>44162.425047412966</v>
      </c>
    </row>
    <row r="712" spans="4:5" x14ac:dyDescent="0.25">
      <c r="D712" s="1">
        <v>781000</v>
      </c>
      <c r="E712" s="1">
        <f t="shared" si="19"/>
        <v>44104.183787744259</v>
      </c>
    </row>
    <row r="713" spans="4:5" x14ac:dyDescent="0.25">
      <c r="D713" s="1">
        <v>782000</v>
      </c>
      <c r="E713" s="1">
        <f t="shared" si="19"/>
        <v>44046.093714121431</v>
      </c>
    </row>
    <row r="714" spans="4:5" x14ac:dyDescent="0.25">
      <c r="D714" s="1">
        <v>783000</v>
      </c>
      <c r="E714" s="1">
        <f t="shared" si="19"/>
        <v>43988.154241506309</v>
      </c>
    </row>
    <row r="715" spans="4:5" x14ac:dyDescent="0.25">
      <c r="D715" s="1">
        <v>784000</v>
      </c>
      <c r="E715" s="1">
        <f t="shared" ref="E715:E778" si="20">57500*(D715^-1.03)*900000</f>
        <v>43930.364787867729</v>
      </c>
    </row>
    <row r="716" spans="4:5" x14ac:dyDescent="0.25">
      <c r="D716" s="1">
        <v>785000</v>
      </c>
      <c r="E716" s="1">
        <f t="shared" si="20"/>
        <v>43872.724774162751</v>
      </c>
    </row>
    <row r="717" spans="4:5" x14ac:dyDescent="0.25">
      <c r="D717" s="1">
        <v>786000</v>
      </c>
      <c r="E717" s="1">
        <f t="shared" si="20"/>
        <v>43815.233624317101</v>
      </c>
    </row>
    <row r="718" spans="4:5" x14ac:dyDescent="0.25">
      <c r="D718" s="1">
        <v>787000</v>
      </c>
      <c r="E718" s="1">
        <f t="shared" si="20"/>
        <v>43757.890765206408</v>
      </c>
    </row>
    <row r="719" spans="4:5" x14ac:dyDescent="0.25">
      <c r="D719" s="1">
        <v>788000</v>
      </c>
      <c r="E719" s="1">
        <f t="shared" si="20"/>
        <v>43700.695626637214</v>
      </c>
    </row>
    <row r="720" spans="4:5" x14ac:dyDescent="0.25">
      <c r="D720" s="1">
        <v>789000</v>
      </c>
      <c r="E720" s="1">
        <f t="shared" si="20"/>
        <v>43643.647641328615</v>
      </c>
    </row>
    <row r="721" spans="4:5" x14ac:dyDescent="0.25">
      <c r="D721" s="1">
        <v>790000</v>
      </c>
      <c r="E721" s="1">
        <f t="shared" si="20"/>
        <v>43586.746244893351</v>
      </c>
    </row>
    <row r="722" spans="4:5" x14ac:dyDescent="0.25">
      <c r="D722" s="1">
        <v>791000</v>
      </c>
      <c r="E722" s="1">
        <f t="shared" si="20"/>
        <v>43529.990875819603</v>
      </c>
    </row>
    <row r="723" spans="4:5" x14ac:dyDescent="0.25">
      <c r="D723" s="1">
        <v>792000</v>
      </c>
      <c r="E723" s="1">
        <f t="shared" si="20"/>
        <v>43473.380975452674</v>
      </c>
    </row>
    <row r="724" spans="4:5" x14ac:dyDescent="0.25">
      <c r="D724" s="1">
        <v>793000</v>
      </c>
      <c r="E724" s="1">
        <f t="shared" si="20"/>
        <v>43416.915987976885</v>
      </c>
    </row>
    <row r="725" spans="4:5" x14ac:dyDescent="0.25">
      <c r="D725" s="1">
        <v>794000</v>
      </c>
      <c r="E725" s="1">
        <f t="shared" si="20"/>
        <v>43360.595360397558</v>
      </c>
    </row>
    <row r="726" spans="4:5" x14ac:dyDescent="0.25">
      <c r="D726" s="1">
        <v>795000</v>
      </c>
      <c r="E726" s="1">
        <f t="shared" si="20"/>
        <v>43304.418542523163</v>
      </c>
    </row>
    <row r="727" spans="4:5" x14ac:dyDescent="0.25">
      <c r="D727" s="1">
        <v>796000</v>
      </c>
      <c r="E727" s="1">
        <f t="shared" si="20"/>
        <v>43248.384986947807</v>
      </c>
    </row>
    <row r="728" spans="4:5" x14ac:dyDescent="0.25">
      <c r="D728" s="1">
        <v>797000</v>
      </c>
      <c r="E728" s="1">
        <f t="shared" si="20"/>
        <v>43192.494149033308</v>
      </c>
    </row>
    <row r="729" spans="4:5" x14ac:dyDescent="0.25">
      <c r="D729" s="1">
        <v>798000</v>
      </c>
      <c r="E729" s="1">
        <f t="shared" si="20"/>
        <v>43136.745486892003</v>
      </c>
    </row>
    <row r="730" spans="4:5" x14ac:dyDescent="0.25">
      <c r="D730" s="1">
        <v>799000</v>
      </c>
      <c r="E730" s="1">
        <f t="shared" si="20"/>
        <v>43081.138461369184</v>
      </c>
    </row>
    <row r="731" spans="4:5" x14ac:dyDescent="0.25">
      <c r="D731" s="1">
        <v>800000</v>
      </c>
      <c r="E731" s="1">
        <f t="shared" si="20"/>
        <v>43025.672536026366</v>
      </c>
    </row>
    <row r="732" spans="4:5" x14ac:dyDescent="0.25">
      <c r="D732" s="1">
        <v>801000</v>
      </c>
      <c r="E732" s="1">
        <f t="shared" si="20"/>
        <v>42970.347177123753</v>
      </c>
    </row>
    <row r="733" spans="4:5" x14ac:dyDescent="0.25">
      <c r="D733" s="1">
        <v>802000</v>
      </c>
      <c r="E733" s="1">
        <f t="shared" si="20"/>
        <v>42915.161853603626</v>
      </c>
    </row>
    <row r="734" spans="4:5" x14ac:dyDescent="0.25">
      <c r="D734" s="1">
        <v>803000</v>
      </c>
      <c r="E734" s="1">
        <f t="shared" si="20"/>
        <v>42860.116037073312</v>
      </c>
    </row>
    <row r="735" spans="4:5" x14ac:dyDescent="0.25">
      <c r="D735" s="1">
        <v>804000</v>
      </c>
      <c r="E735" s="1">
        <f t="shared" si="20"/>
        <v>42805.209201788661</v>
      </c>
    </row>
    <row r="736" spans="4:5" x14ac:dyDescent="0.25">
      <c r="D736" s="1">
        <v>805000</v>
      </c>
      <c r="E736" s="1">
        <f t="shared" si="20"/>
        <v>42750.440824637561</v>
      </c>
    </row>
    <row r="737" spans="4:5" x14ac:dyDescent="0.25">
      <c r="D737" s="1">
        <v>806000</v>
      </c>
      <c r="E737" s="1">
        <f t="shared" si="20"/>
        <v>42695.810385123135</v>
      </c>
    </row>
    <row r="738" spans="4:5" x14ac:dyDescent="0.25">
      <c r="D738" s="1">
        <v>807000</v>
      </c>
      <c r="E738" s="1">
        <f t="shared" si="20"/>
        <v>42641.317365348026</v>
      </c>
    </row>
    <row r="739" spans="4:5" x14ac:dyDescent="0.25">
      <c r="D739" s="1">
        <v>808000</v>
      </c>
      <c r="E739" s="1">
        <f t="shared" si="20"/>
        <v>42586.961249997847</v>
      </c>
    </row>
    <row r="740" spans="4:5" x14ac:dyDescent="0.25">
      <c r="D740" s="1">
        <v>809000</v>
      </c>
      <c r="E740" s="1">
        <f t="shared" si="20"/>
        <v>42532.74152632508</v>
      </c>
    </row>
    <row r="741" spans="4:5" x14ac:dyDescent="0.25">
      <c r="D741" s="1">
        <v>810000</v>
      </c>
      <c r="E741" s="1">
        <f t="shared" si="20"/>
        <v>42478.657684133155</v>
      </c>
    </row>
    <row r="742" spans="4:5" x14ac:dyDescent="0.25">
      <c r="D742" s="1">
        <v>811000</v>
      </c>
      <c r="E742" s="1">
        <f t="shared" si="20"/>
        <v>42424.70921576098</v>
      </c>
    </row>
    <row r="743" spans="4:5" x14ac:dyDescent="0.25">
      <c r="D743" s="1">
        <v>812000</v>
      </c>
      <c r="E743" s="1">
        <f t="shared" si="20"/>
        <v>42370.895616066773</v>
      </c>
    </row>
    <row r="744" spans="4:5" x14ac:dyDescent="0.25">
      <c r="D744" s="1">
        <v>813000</v>
      </c>
      <c r="E744" s="1">
        <f t="shared" si="20"/>
        <v>42317.216382412764</v>
      </c>
    </row>
    <row r="745" spans="4:5" x14ac:dyDescent="0.25">
      <c r="D745" s="1">
        <v>814000</v>
      </c>
      <c r="E745" s="1">
        <f t="shared" si="20"/>
        <v>42263.671014649452</v>
      </c>
    </row>
    <row r="746" spans="4:5" x14ac:dyDescent="0.25">
      <c r="D746" s="1">
        <v>815000</v>
      </c>
      <c r="E746" s="1">
        <f t="shared" si="20"/>
        <v>42210.259015100586</v>
      </c>
    </row>
    <row r="747" spans="4:5" x14ac:dyDescent="0.25">
      <c r="D747" s="1">
        <v>816000</v>
      </c>
      <c r="E747" s="1">
        <f t="shared" si="20"/>
        <v>42156.979888547787</v>
      </c>
    </row>
    <row r="748" spans="4:5" x14ac:dyDescent="0.25">
      <c r="D748" s="1">
        <v>817000</v>
      </c>
      <c r="E748" s="1">
        <f t="shared" si="20"/>
        <v>42103.833142215211</v>
      </c>
    </row>
    <row r="749" spans="4:5" x14ac:dyDescent="0.25">
      <c r="D749" s="1">
        <v>818000</v>
      </c>
      <c r="E749" s="1">
        <f t="shared" si="20"/>
        <v>42050.818285754976</v>
      </c>
    </row>
    <row r="750" spans="4:5" x14ac:dyDescent="0.25">
      <c r="D750" s="1">
        <v>819000</v>
      </c>
      <c r="E750" s="1">
        <f t="shared" si="20"/>
        <v>41997.9348312316</v>
      </c>
    </row>
    <row r="751" spans="4:5" x14ac:dyDescent="0.25">
      <c r="D751" s="1">
        <v>820000</v>
      </c>
      <c r="E751" s="1">
        <f t="shared" si="20"/>
        <v>41945.182293107966</v>
      </c>
    </row>
    <row r="752" spans="4:5" x14ac:dyDescent="0.25">
      <c r="D752" s="1">
        <v>821000</v>
      </c>
      <c r="E752" s="1">
        <f t="shared" si="20"/>
        <v>41892.560188229996</v>
      </c>
    </row>
    <row r="753" spans="4:5" x14ac:dyDescent="0.25">
      <c r="D753" s="1">
        <v>822000</v>
      </c>
      <c r="E753" s="1">
        <f t="shared" si="20"/>
        <v>41840.068035812292</v>
      </c>
    </row>
    <row r="754" spans="4:5" x14ac:dyDescent="0.25">
      <c r="D754" s="1">
        <v>823000</v>
      </c>
      <c r="E754" s="1">
        <f t="shared" si="20"/>
        <v>41787.705357423925</v>
      </c>
    </row>
    <row r="755" spans="4:5" x14ac:dyDescent="0.25">
      <c r="D755" s="1">
        <v>824000</v>
      </c>
      <c r="E755" s="1">
        <f t="shared" si="20"/>
        <v>41735.471676973662</v>
      </c>
    </row>
    <row r="756" spans="4:5" x14ac:dyDescent="0.25">
      <c r="D756" s="1">
        <v>825000</v>
      </c>
      <c r="E756" s="1">
        <f t="shared" si="20"/>
        <v>41683.366520695796</v>
      </c>
    </row>
    <row r="757" spans="4:5" x14ac:dyDescent="0.25">
      <c r="D757" s="1">
        <v>826000</v>
      </c>
      <c r="E757" s="1">
        <f t="shared" si="20"/>
        <v>41631.389417136219</v>
      </c>
    </row>
    <row r="758" spans="4:5" x14ac:dyDescent="0.25">
      <c r="D758" s="1">
        <v>827000</v>
      </c>
      <c r="E758" s="1">
        <f t="shared" si="20"/>
        <v>41579.539897138122</v>
      </c>
    </row>
    <row r="759" spans="4:5" x14ac:dyDescent="0.25">
      <c r="D759" s="1">
        <v>828000</v>
      </c>
      <c r="E759" s="1">
        <f t="shared" si="20"/>
        <v>41527.817493827883</v>
      </c>
    </row>
    <row r="760" spans="4:5" x14ac:dyDescent="0.25">
      <c r="D760" s="1">
        <v>829000</v>
      </c>
      <c r="E760" s="1">
        <f t="shared" si="20"/>
        <v>41476.221742601934</v>
      </c>
    </row>
    <row r="761" spans="4:5" x14ac:dyDescent="0.25">
      <c r="D761" s="1">
        <v>830000</v>
      </c>
      <c r="E761" s="1">
        <f t="shared" si="20"/>
        <v>41424.752181112141</v>
      </c>
    </row>
    <row r="762" spans="4:5" x14ac:dyDescent="0.25">
      <c r="D762" s="1">
        <v>831000</v>
      </c>
      <c r="E762" s="1">
        <f t="shared" si="20"/>
        <v>41373.408349252524</v>
      </c>
    </row>
    <row r="763" spans="4:5" x14ac:dyDescent="0.25">
      <c r="D763" s="1">
        <v>832000</v>
      </c>
      <c r="E763" s="1">
        <f t="shared" si="20"/>
        <v>41322.189789145908</v>
      </c>
    </row>
    <row r="764" spans="4:5" x14ac:dyDescent="0.25">
      <c r="D764" s="1">
        <v>833000</v>
      </c>
      <c r="E764" s="1">
        <f t="shared" si="20"/>
        <v>41271.096045130122</v>
      </c>
    </row>
    <row r="765" spans="4:5" x14ac:dyDescent="0.25">
      <c r="D765" s="1">
        <v>834000</v>
      </c>
      <c r="E765" s="1">
        <f t="shared" si="20"/>
        <v>41220.126663744617</v>
      </c>
    </row>
    <row r="766" spans="4:5" x14ac:dyDescent="0.25">
      <c r="D766" s="1">
        <v>835000</v>
      </c>
      <c r="E766" s="1">
        <f t="shared" si="20"/>
        <v>41169.28119371787</v>
      </c>
    </row>
    <row r="767" spans="4:5" x14ac:dyDescent="0.25">
      <c r="D767" s="1">
        <v>836000</v>
      </c>
      <c r="E767" s="1">
        <f t="shared" si="20"/>
        <v>41118.559185953134</v>
      </c>
    </row>
    <row r="768" spans="4:5" x14ac:dyDescent="0.25">
      <c r="D768" s="1">
        <v>837000</v>
      </c>
      <c r="E768" s="1">
        <f t="shared" si="20"/>
        <v>41067.960193516228</v>
      </c>
    </row>
    <row r="769" spans="4:5" x14ac:dyDescent="0.25">
      <c r="D769" s="1">
        <v>838000</v>
      </c>
      <c r="E769" s="1">
        <f t="shared" si="20"/>
        <v>41017.483771622276</v>
      </c>
    </row>
    <row r="770" spans="4:5" x14ac:dyDescent="0.25">
      <c r="D770" s="1">
        <v>839000</v>
      </c>
      <c r="E770" s="1">
        <f t="shared" si="20"/>
        <v>40967.129477622781</v>
      </c>
    </row>
    <row r="771" spans="4:5" x14ac:dyDescent="0.25">
      <c r="D771" s="1">
        <v>840000</v>
      </c>
      <c r="E771" s="1">
        <f t="shared" si="20"/>
        <v>40916.896870992816</v>
      </c>
    </row>
    <row r="772" spans="4:5" x14ac:dyDescent="0.25">
      <c r="D772" s="1">
        <v>841000</v>
      </c>
      <c r="E772" s="1">
        <f t="shared" si="20"/>
        <v>40866.785513318348</v>
      </c>
    </row>
    <row r="773" spans="4:5" x14ac:dyDescent="0.25">
      <c r="D773" s="1">
        <v>842000</v>
      </c>
      <c r="E773" s="1">
        <f t="shared" si="20"/>
        <v>40816.794968283953</v>
      </c>
    </row>
    <row r="774" spans="4:5" x14ac:dyDescent="0.25">
      <c r="D774" s="1">
        <v>843000</v>
      </c>
      <c r="E774" s="1">
        <f t="shared" si="20"/>
        <v>40766.924801659392</v>
      </c>
    </row>
    <row r="775" spans="4:5" x14ac:dyDescent="0.25">
      <c r="D775" s="1">
        <v>844000</v>
      </c>
      <c r="E775" s="1">
        <f t="shared" si="20"/>
        <v>40717.174581288557</v>
      </c>
    </row>
    <row r="776" spans="4:5" x14ac:dyDescent="0.25">
      <c r="D776" s="1">
        <v>845000</v>
      </c>
      <c r="E776" s="1">
        <f t="shared" si="20"/>
        <v>40667.543877075565</v>
      </c>
    </row>
    <row r="777" spans="4:5" x14ac:dyDescent="0.25">
      <c r="D777" s="1">
        <v>846000</v>
      </c>
      <c r="E777" s="1">
        <f t="shared" si="20"/>
        <v>40618.032260973996</v>
      </c>
    </row>
    <row r="778" spans="4:5" x14ac:dyDescent="0.25">
      <c r="D778" s="1">
        <v>847000</v>
      </c>
      <c r="E778" s="1">
        <f t="shared" si="20"/>
        <v>40568.63930697352</v>
      </c>
    </row>
    <row r="779" spans="4:5" x14ac:dyDescent="0.25">
      <c r="D779" s="1">
        <v>848000</v>
      </c>
      <c r="E779" s="1">
        <f t="shared" ref="E779:E842" si="21">57500*(D779^-1.03)*900000</f>
        <v>40519.364591088655</v>
      </c>
    </row>
    <row r="780" spans="4:5" x14ac:dyDescent="0.25">
      <c r="D780" s="1">
        <v>849000</v>
      </c>
      <c r="E780" s="1">
        <f t="shared" si="21"/>
        <v>40470.207691346281</v>
      </c>
    </row>
    <row r="781" spans="4:5" x14ac:dyDescent="0.25">
      <c r="D781" s="1">
        <v>850000</v>
      </c>
      <c r="E781" s="1">
        <f t="shared" si="21"/>
        <v>40421.168187773816</v>
      </c>
    </row>
    <row r="782" spans="4:5" x14ac:dyDescent="0.25">
      <c r="D782" s="1">
        <v>851000</v>
      </c>
      <c r="E782" s="1">
        <f t="shared" si="21"/>
        <v>40372.245662387737</v>
      </c>
    </row>
    <row r="783" spans="4:5" x14ac:dyDescent="0.25">
      <c r="D783" s="1">
        <v>852000</v>
      </c>
      <c r="E783" s="1">
        <f t="shared" si="21"/>
        <v>40323.439699181181</v>
      </c>
    </row>
    <row r="784" spans="4:5" x14ac:dyDescent="0.25">
      <c r="D784" s="1">
        <v>853000</v>
      </c>
      <c r="E784" s="1">
        <f t="shared" si="21"/>
        <v>40274.74988411308</v>
      </c>
    </row>
    <row r="785" spans="4:5" x14ac:dyDescent="0.25">
      <c r="D785" s="1">
        <v>854000</v>
      </c>
      <c r="E785" s="1">
        <f t="shared" si="21"/>
        <v>40226.175805096005</v>
      </c>
    </row>
    <row r="786" spans="4:5" x14ac:dyDescent="0.25">
      <c r="D786" s="1">
        <v>855000</v>
      </c>
      <c r="E786" s="1">
        <f t="shared" si="21"/>
        <v>40177.717051984706</v>
      </c>
    </row>
    <row r="787" spans="4:5" x14ac:dyDescent="0.25">
      <c r="D787" s="1">
        <v>856000</v>
      </c>
      <c r="E787" s="1">
        <f t="shared" si="21"/>
        <v>40129.373216565</v>
      </c>
    </row>
    <row r="788" spans="4:5" x14ac:dyDescent="0.25">
      <c r="D788" s="1">
        <v>857000</v>
      </c>
      <c r="E788" s="1">
        <f t="shared" si="21"/>
        <v>40081.143892542335</v>
      </c>
    </row>
    <row r="789" spans="4:5" x14ac:dyDescent="0.25">
      <c r="D789" s="1">
        <v>858000</v>
      </c>
      <c r="E789" s="1">
        <f t="shared" si="21"/>
        <v>40033.028675530353</v>
      </c>
    </row>
    <row r="790" spans="4:5" x14ac:dyDescent="0.25">
      <c r="D790" s="1">
        <v>859000</v>
      </c>
      <c r="E790" s="1">
        <f t="shared" si="21"/>
        <v>39985.027163039871</v>
      </c>
    </row>
    <row r="791" spans="4:5" x14ac:dyDescent="0.25">
      <c r="D791" s="1">
        <v>860000</v>
      </c>
      <c r="E791" s="1">
        <f t="shared" si="21"/>
        <v>39937.138954467671</v>
      </c>
    </row>
    <row r="792" spans="4:5" x14ac:dyDescent="0.25">
      <c r="D792" s="1">
        <v>861000</v>
      </c>
      <c r="E792" s="1">
        <f t="shared" si="21"/>
        <v>39889.363651085849</v>
      </c>
    </row>
    <row r="793" spans="4:5" x14ac:dyDescent="0.25">
      <c r="D793" s="1">
        <v>862000</v>
      </c>
      <c r="E793" s="1">
        <f t="shared" si="21"/>
        <v>39841.700856030264</v>
      </c>
    </row>
    <row r="794" spans="4:5" x14ac:dyDescent="0.25">
      <c r="D794" s="1">
        <v>863000</v>
      </c>
      <c r="E794" s="1">
        <f t="shared" si="21"/>
        <v>39794.150174290182</v>
      </c>
    </row>
    <row r="795" spans="4:5" x14ac:dyDescent="0.25">
      <c r="D795" s="1">
        <v>864000</v>
      </c>
      <c r="E795" s="1">
        <f t="shared" si="21"/>
        <v>39746.711212697279</v>
      </c>
    </row>
    <row r="796" spans="4:5" x14ac:dyDescent="0.25">
      <c r="D796" s="1">
        <v>865000</v>
      </c>
      <c r="E796" s="1">
        <f t="shared" si="21"/>
        <v>39699.383579914851</v>
      </c>
    </row>
    <row r="797" spans="4:5" x14ac:dyDescent="0.25">
      <c r="D797" s="1">
        <v>866000</v>
      </c>
      <c r="E797" s="1">
        <f t="shared" si="21"/>
        <v>39652.166886427534</v>
      </c>
    </row>
    <row r="798" spans="4:5" x14ac:dyDescent="0.25">
      <c r="D798" s="1">
        <v>867000</v>
      </c>
      <c r="E798" s="1">
        <f t="shared" si="21"/>
        <v>39605.060744530194</v>
      </c>
    </row>
    <row r="799" spans="4:5" x14ac:dyDescent="0.25">
      <c r="D799" s="1">
        <v>868000</v>
      </c>
      <c r="E799" s="1">
        <f t="shared" si="21"/>
        <v>39558.064768317912</v>
      </c>
    </row>
    <row r="800" spans="4:5" x14ac:dyDescent="0.25">
      <c r="D800" s="1">
        <v>869000</v>
      </c>
      <c r="E800" s="1">
        <f t="shared" si="21"/>
        <v>39511.178573675206</v>
      </c>
    </row>
    <row r="801" spans="4:5" x14ac:dyDescent="0.25">
      <c r="D801" s="1">
        <v>870000</v>
      </c>
      <c r="E801" s="1">
        <f t="shared" si="21"/>
        <v>39464.40177826603</v>
      </c>
    </row>
    <row r="802" spans="4:5" x14ac:dyDescent="0.25">
      <c r="D802" s="1">
        <v>871000</v>
      </c>
      <c r="E802" s="1">
        <f t="shared" si="21"/>
        <v>39417.7340015234</v>
      </c>
    </row>
    <row r="803" spans="4:5" x14ac:dyDescent="0.25">
      <c r="D803" s="1">
        <v>872000</v>
      </c>
      <c r="E803" s="1">
        <f t="shared" si="21"/>
        <v>39371.174864638771</v>
      </c>
    </row>
    <row r="804" spans="4:5" x14ac:dyDescent="0.25">
      <c r="D804" s="1">
        <v>873000</v>
      </c>
      <c r="E804" s="1">
        <f t="shared" si="21"/>
        <v>39324.723990552506</v>
      </c>
    </row>
    <row r="805" spans="4:5" x14ac:dyDescent="0.25">
      <c r="D805" s="1">
        <v>874000</v>
      </c>
      <c r="E805" s="1">
        <f t="shared" si="21"/>
        <v>39278.381003943636</v>
      </c>
    </row>
    <row r="806" spans="4:5" x14ac:dyDescent="0.25">
      <c r="D806" s="1">
        <v>875000</v>
      </c>
      <c r="E806" s="1">
        <f t="shared" si="21"/>
        <v>39232.145531219488</v>
      </c>
    </row>
    <row r="807" spans="4:5" x14ac:dyDescent="0.25">
      <c r="D807" s="1">
        <v>876000</v>
      </c>
      <c r="E807" s="1">
        <f t="shared" si="21"/>
        <v>39186.017200506212</v>
      </c>
    </row>
    <row r="808" spans="4:5" x14ac:dyDescent="0.25">
      <c r="D808" s="1">
        <v>877000</v>
      </c>
      <c r="E808" s="1">
        <f t="shared" si="21"/>
        <v>39139.995641638809</v>
      </c>
    </row>
    <row r="809" spans="4:5" x14ac:dyDescent="0.25">
      <c r="D809" s="1">
        <v>878000</v>
      </c>
      <c r="E809" s="1">
        <f t="shared" si="21"/>
        <v>39094.080486151332</v>
      </c>
    </row>
    <row r="810" spans="4:5" x14ac:dyDescent="0.25">
      <c r="D810" s="1">
        <v>879000</v>
      </c>
      <c r="E810" s="1">
        <f t="shared" si="21"/>
        <v>39048.271367266978</v>
      </c>
    </row>
    <row r="811" spans="4:5" x14ac:dyDescent="0.25">
      <c r="D811" s="1">
        <v>880000</v>
      </c>
      <c r="E811" s="1">
        <f t="shared" si="21"/>
        <v>39002.567919888796</v>
      </c>
    </row>
    <row r="812" spans="4:5" x14ac:dyDescent="0.25">
      <c r="D812" s="1">
        <v>881000</v>
      </c>
      <c r="E812" s="1">
        <f t="shared" si="21"/>
        <v>38956.969780589585</v>
      </c>
    </row>
    <row r="813" spans="4:5" x14ac:dyDescent="0.25">
      <c r="D813" s="1">
        <v>882000</v>
      </c>
      <c r="E813" s="1">
        <f t="shared" si="21"/>
        <v>38911.476587602971</v>
      </c>
    </row>
    <row r="814" spans="4:5" x14ac:dyDescent="0.25">
      <c r="D814" s="1">
        <v>883000</v>
      </c>
      <c r="E814" s="1">
        <f t="shared" si="21"/>
        <v>38866.087980813529</v>
      </c>
    </row>
    <row r="815" spans="4:5" x14ac:dyDescent="0.25">
      <c r="D815" s="1">
        <v>884000</v>
      </c>
      <c r="E815" s="1">
        <f t="shared" si="21"/>
        <v>38820.803601747408</v>
      </c>
    </row>
    <row r="816" spans="4:5" x14ac:dyDescent="0.25">
      <c r="D816" s="1">
        <v>885000</v>
      </c>
      <c r="E816" s="1">
        <f t="shared" si="21"/>
        <v>38775.623093563307</v>
      </c>
    </row>
    <row r="817" spans="4:5" x14ac:dyDescent="0.25">
      <c r="D817" s="1">
        <v>886000</v>
      </c>
      <c r="E817" s="1">
        <f t="shared" si="21"/>
        <v>38730.546101042855</v>
      </c>
    </row>
    <row r="818" spans="4:5" x14ac:dyDescent="0.25">
      <c r="D818" s="1">
        <v>887000</v>
      </c>
      <c r="E818" s="1">
        <f t="shared" si="21"/>
        <v>38685.572270581535</v>
      </c>
    </row>
    <row r="819" spans="4:5" x14ac:dyDescent="0.25">
      <c r="D819" s="1">
        <v>888000</v>
      </c>
      <c r="E819" s="1">
        <f t="shared" si="21"/>
        <v>38640.701250179707</v>
      </c>
    </row>
    <row r="820" spans="4:5" x14ac:dyDescent="0.25">
      <c r="D820" s="1">
        <v>889000</v>
      </c>
      <c r="E820" s="1">
        <f t="shared" si="21"/>
        <v>38595.932689433299</v>
      </c>
    </row>
    <row r="821" spans="4:5" x14ac:dyDescent="0.25">
      <c r="D821" s="1">
        <v>890000</v>
      </c>
      <c r="E821" s="1">
        <f t="shared" si="21"/>
        <v>38551.266239524863</v>
      </c>
    </row>
    <row r="822" spans="4:5" x14ac:dyDescent="0.25">
      <c r="D822" s="1">
        <v>891000</v>
      </c>
      <c r="E822" s="1">
        <f t="shared" si="21"/>
        <v>38506.701553214618</v>
      </c>
    </row>
    <row r="823" spans="4:5" x14ac:dyDescent="0.25">
      <c r="D823" s="1">
        <v>892000</v>
      </c>
      <c r="E823" s="1">
        <f t="shared" si="21"/>
        <v>38462.238284831568</v>
      </c>
    </row>
    <row r="824" spans="4:5" x14ac:dyDescent="0.25">
      <c r="D824" s="1">
        <v>893000</v>
      </c>
      <c r="E824" s="1">
        <f t="shared" si="21"/>
        <v>38417.876090264668</v>
      </c>
    </row>
    <row r="825" spans="4:5" x14ac:dyDescent="0.25">
      <c r="D825" s="1">
        <v>894000</v>
      </c>
      <c r="E825" s="1">
        <f t="shared" si="21"/>
        <v>38373.61462695415</v>
      </c>
    </row>
    <row r="826" spans="4:5" x14ac:dyDescent="0.25">
      <c r="D826" s="1">
        <v>895000</v>
      </c>
      <c r="E826" s="1">
        <f t="shared" si="21"/>
        <v>38329.453553882486</v>
      </c>
    </row>
    <row r="827" spans="4:5" x14ac:dyDescent="0.25">
      <c r="D827" s="1">
        <v>896000</v>
      </c>
      <c r="E827" s="1">
        <f t="shared" si="21"/>
        <v>38285.392531566176</v>
      </c>
    </row>
    <row r="828" spans="4:5" x14ac:dyDescent="0.25">
      <c r="D828" s="1">
        <v>897000</v>
      </c>
      <c r="E828" s="1">
        <f t="shared" si="21"/>
        <v>38241.431222046609</v>
      </c>
    </row>
    <row r="829" spans="4:5" x14ac:dyDescent="0.25">
      <c r="D829" s="1">
        <v>898000</v>
      </c>
      <c r="E829" s="1">
        <f t="shared" si="21"/>
        <v>38197.569288882238</v>
      </c>
    </row>
    <row r="830" spans="4:5" x14ac:dyDescent="0.25">
      <c r="D830" s="1">
        <v>899000</v>
      </c>
      <c r="E830" s="1">
        <f t="shared" si="21"/>
        <v>38153.806397139204</v>
      </c>
    </row>
    <row r="831" spans="4:5" x14ac:dyDescent="0.25">
      <c r="D831" s="1">
        <v>900000</v>
      </c>
      <c r="E831" s="1">
        <f t="shared" si="21"/>
        <v>38110.142213383602</v>
      </c>
    </row>
    <row r="832" spans="4:5" x14ac:dyDescent="0.25">
      <c r="D832" s="1">
        <v>901000</v>
      </c>
      <c r="E832" s="1">
        <f t="shared" si="21"/>
        <v>38066.576405673171</v>
      </c>
    </row>
    <row r="833" spans="4:5" x14ac:dyDescent="0.25">
      <c r="D833" s="1">
        <v>902000</v>
      </c>
      <c r="E833" s="1">
        <f t="shared" si="21"/>
        <v>38023.10864354825</v>
      </c>
    </row>
    <row r="834" spans="4:5" x14ac:dyDescent="0.25">
      <c r="D834" s="1">
        <v>903000</v>
      </c>
      <c r="E834" s="1">
        <f t="shared" si="21"/>
        <v>37979.738598024051</v>
      </c>
    </row>
    <row r="835" spans="4:5" x14ac:dyDescent="0.25">
      <c r="D835" s="1">
        <v>904000</v>
      </c>
      <c r="E835" s="1">
        <f t="shared" si="21"/>
        <v>37936.465941582625</v>
      </c>
    </row>
    <row r="836" spans="4:5" x14ac:dyDescent="0.25">
      <c r="D836" s="1">
        <v>905000</v>
      </c>
      <c r="E836" s="1">
        <f t="shared" si="21"/>
        <v>37893.290348164199</v>
      </c>
    </row>
    <row r="837" spans="4:5" x14ac:dyDescent="0.25">
      <c r="D837" s="1">
        <v>906000</v>
      </c>
      <c r="E837" s="1">
        <f t="shared" si="21"/>
        <v>37850.211493159433</v>
      </c>
    </row>
    <row r="838" spans="4:5" x14ac:dyDescent="0.25">
      <c r="D838" s="1">
        <v>907000</v>
      </c>
      <c r="E838" s="1">
        <f t="shared" si="21"/>
        <v>37807.229053401199</v>
      </c>
    </row>
    <row r="839" spans="4:5" x14ac:dyDescent="0.25">
      <c r="D839" s="1">
        <v>908000</v>
      </c>
      <c r="E839" s="1">
        <f t="shared" si="21"/>
        <v>37764.342707156749</v>
      </c>
    </row>
    <row r="840" spans="4:5" x14ac:dyDescent="0.25">
      <c r="D840" s="1">
        <v>909000</v>
      </c>
      <c r="E840" s="1">
        <f t="shared" si="21"/>
        <v>37721.552134119644</v>
      </c>
    </row>
    <row r="841" spans="4:5" x14ac:dyDescent="0.25">
      <c r="D841" s="1">
        <v>910000</v>
      </c>
      <c r="E841" s="1">
        <f t="shared" si="21"/>
        <v>37678.857015401882</v>
      </c>
    </row>
    <row r="842" spans="4:5" x14ac:dyDescent="0.25">
      <c r="D842" s="1">
        <v>911000</v>
      </c>
      <c r="E842" s="1">
        <f t="shared" si="21"/>
        <v>37636.25703352633</v>
      </c>
    </row>
    <row r="843" spans="4:5" x14ac:dyDescent="0.25">
      <c r="D843" s="1">
        <v>912000</v>
      </c>
      <c r="E843" s="1">
        <f t="shared" ref="E843:E906" si="22">57500*(D843^-1.03)*900000</f>
        <v>37593.751872418346</v>
      </c>
    </row>
    <row r="844" spans="4:5" x14ac:dyDescent="0.25">
      <c r="D844" s="1">
        <v>913000</v>
      </c>
      <c r="E844" s="1">
        <f t="shared" si="22"/>
        <v>37551.341217398738</v>
      </c>
    </row>
    <row r="845" spans="4:5" x14ac:dyDescent="0.25">
      <c r="D845" s="1">
        <v>914000</v>
      </c>
      <c r="E845" s="1">
        <f t="shared" si="22"/>
        <v>37509.024755175633</v>
      </c>
    </row>
    <row r="846" spans="4:5" x14ac:dyDescent="0.25">
      <c r="D846" s="1">
        <v>915000</v>
      </c>
      <c r="E846" s="1">
        <f t="shared" si="22"/>
        <v>37466.802173837103</v>
      </c>
    </row>
    <row r="847" spans="4:5" x14ac:dyDescent="0.25">
      <c r="D847" s="1">
        <v>916000</v>
      </c>
      <c r="E847" s="1">
        <f t="shared" si="22"/>
        <v>37424.673162843283</v>
      </c>
    </row>
    <row r="848" spans="4:5" x14ac:dyDescent="0.25">
      <c r="D848" s="1">
        <v>917000</v>
      </c>
      <c r="E848" s="1">
        <f t="shared" si="22"/>
        <v>37382.637413019125</v>
      </c>
    </row>
    <row r="849" spans="4:5" x14ac:dyDescent="0.25">
      <c r="D849" s="1">
        <v>918000</v>
      </c>
      <c r="E849" s="1">
        <f t="shared" si="22"/>
        <v>37340.694616546891</v>
      </c>
    </row>
    <row r="850" spans="4:5" x14ac:dyDescent="0.25">
      <c r="D850" s="1">
        <v>919000</v>
      </c>
      <c r="E850" s="1">
        <f t="shared" si="22"/>
        <v>37298.844466958726</v>
      </c>
    </row>
    <row r="851" spans="4:5" x14ac:dyDescent="0.25">
      <c r="D851" s="1">
        <v>920000</v>
      </c>
      <c r="E851" s="1">
        <f t="shared" si="22"/>
        <v>37257.086659129018</v>
      </c>
    </row>
    <row r="852" spans="4:5" x14ac:dyDescent="0.25">
      <c r="D852" s="1">
        <v>921000</v>
      </c>
      <c r="E852" s="1">
        <f t="shared" si="22"/>
        <v>37215.42088926724</v>
      </c>
    </row>
    <row r="853" spans="4:5" x14ac:dyDescent="0.25">
      <c r="D853" s="1">
        <v>922000</v>
      </c>
      <c r="E853" s="1">
        <f t="shared" si="22"/>
        <v>37173.846854910953</v>
      </c>
    </row>
    <row r="854" spans="4:5" x14ac:dyDescent="0.25">
      <c r="D854" s="1">
        <v>923000</v>
      </c>
      <c r="E854" s="1">
        <f t="shared" si="22"/>
        <v>37132.364254918182</v>
      </c>
    </row>
    <row r="855" spans="4:5" x14ac:dyDescent="0.25">
      <c r="D855" s="1">
        <v>924000</v>
      </c>
      <c r="E855" s="1">
        <f t="shared" si="22"/>
        <v>37090.972789460284</v>
      </c>
    </row>
    <row r="856" spans="4:5" x14ac:dyDescent="0.25">
      <c r="D856" s="1">
        <v>925000</v>
      </c>
      <c r="E856" s="1">
        <f t="shared" si="22"/>
        <v>37049.672160014939</v>
      </c>
    </row>
    <row r="857" spans="4:5" x14ac:dyDescent="0.25">
      <c r="D857" s="1">
        <v>926000</v>
      </c>
      <c r="E857" s="1">
        <f t="shared" si="22"/>
        <v>37008.462069358866</v>
      </c>
    </row>
    <row r="858" spans="4:5" x14ac:dyDescent="0.25">
      <c r="D858" s="1">
        <v>927000</v>
      </c>
      <c r="E858" s="1">
        <f t="shared" si="22"/>
        <v>36967.342221561114</v>
      </c>
    </row>
    <row r="859" spans="4:5" x14ac:dyDescent="0.25">
      <c r="D859" s="1">
        <v>928000</v>
      </c>
      <c r="E859" s="1">
        <f t="shared" si="22"/>
        <v>36926.312321975754</v>
      </c>
    </row>
    <row r="860" spans="4:5" x14ac:dyDescent="0.25">
      <c r="D860" s="1">
        <v>929000</v>
      </c>
      <c r="E860" s="1">
        <f t="shared" si="22"/>
        <v>36885.372077234977</v>
      </c>
    </row>
    <row r="861" spans="4:5" x14ac:dyDescent="0.25">
      <c r="D861" s="1">
        <v>930000</v>
      </c>
      <c r="E861" s="1">
        <f t="shared" si="22"/>
        <v>36844.521195242283</v>
      </c>
    </row>
    <row r="862" spans="4:5" x14ac:dyDescent="0.25">
      <c r="D862" s="1">
        <v>931000</v>
      </c>
      <c r="E862" s="1">
        <f t="shared" si="22"/>
        <v>36803.759385165293</v>
      </c>
    </row>
    <row r="863" spans="4:5" x14ac:dyDescent="0.25">
      <c r="D863" s="1">
        <v>932000</v>
      </c>
      <c r="E863" s="1">
        <f t="shared" si="22"/>
        <v>36763.086357429507</v>
      </c>
    </row>
    <row r="864" spans="4:5" x14ac:dyDescent="0.25">
      <c r="D864" s="1">
        <v>933000</v>
      </c>
      <c r="E864" s="1">
        <f t="shared" si="22"/>
        <v>36722.501823711136</v>
      </c>
    </row>
    <row r="865" spans="4:5" x14ac:dyDescent="0.25">
      <c r="D865" s="1">
        <v>934000</v>
      </c>
      <c r="E865" s="1">
        <f t="shared" si="22"/>
        <v>36682.005496930273</v>
      </c>
    </row>
    <row r="866" spans="4:5" x14ac:dyDescent="0.25">
      <c r="D866" s="1">
        <v>935000</v>
      </c>
      <c r="E866" s="1">
        <f t="shared" si="22"/>
        <v>36641.597091244366</v>
      </c>
    </row>
    <row r="867" spans="4:5" x14ac:dyDescent="0.25">
      <c r="D867" s="1">
        <v>936000</v>
      </c>
      <c r="E867" s="1">
        <f t="shared" si="22"/>
        <v>36601.276322041696</v>
      </c>
    </row>
    <row r="868" spans="4:5" x14ac:dyDescent="0.25">
      <c r="D868" s="1">
        <v>937000</v>
      </c>
      <c r="E868" s="1">
        <f t="shared" si="22"/>
        <v>36561.042905934512</v>
      </c>
    </row>
    <row r="869" spans="4:5" x14ac:dyDescent="0.25">
      <c r="D869" s="1">
        <v>938000</v>
      </c>
      <c r="E869" s="1">
        <f t="shared" si="22"/>
        <v>36520.896560752561</v>
      </c>
    </row>
    <row r="870" spans="4:5" x14ac:dyDescent="0.25">
      <c r="D870" s="1">
        <v>939000</v>
      </c>
      <c r="E870" s="1">
        <f t="shared" si="22"/>
        <v>36480.837005536814</v>
      </c>
    </row>
    <row r="871" spans="4:5" x14ac:dyDescent="0.25">
      <c r="D871" s="1">
        <v>940000</v>
      </c>
      <c r="E871" s="1">
        <f t="shared" si="22"/>
        <v>36440.863960532435</v>
      </c>
    </row>
    <row r="872" spans="4:5" x14ac:dyDescent="0.25">
      <c r="D872" s="1">
        <v>941000</v>
      </c>
      <c r="E872" s="1">
        <f t="shared" si="22"/>
        <v>36400.977147182915</v>
      </c>
    </row>
    <row r="873" spans="4:5" x14ac:dyDescent="0.25">
      <c r="D873" s="1">
        <v>942000</v>
      </c>
      <c r="E873" s="1">
        <f t="shared" si="22"/>
        <v>36361.176288123243</v>
      </c>
    </row>
    <row r="874" spans="4:5" x14ac:dyDescent="0.25">
      <c r="D874" s="1">
        <v>943000</v>
      </c>
      <c r="E874" s="1">
        <f t="shared" si="22"/>
        <v>36321.461107173971</v>
      </c>
    </row>
    <row r="875" spans="4:5" x14ac:dyDescent="0.25">
      <c r="D875" s="1">
        <v>944000</v>
      </c>
      <c r="E875" s="1">
        <f t="shared" si="22"/>
        <v>36281.831329334447</v>
      </c>
    </row>
    <row r="876" spans="4:5" x14ac:dyDescent="0.25">
      <c r="D876" s="1">
        <v>945000</v>
      </c>
      <c r="E876" s="1">
        <f t="shared" si="22"/>
        <v>36242.286680776735</v>
      </c>
    </row>
    <row r="877" spans="4:5" x14ac:dyDescent="0.25">
      <c r="D877" s="1">
        <v>946000</v>
      </c>
      <c r="E877" s="1">
        <f t="shared" si="22"/>
        <v>36202.826888839641</v>
      </c>
    </row>
    <row r="878" spans="4:5" x14ac:dyDescent="0.25">
      <c r="D878" s="1">
        <v>947000</v>
      </c>
      <c r="E878" s="1">
        <f t="shared" si="22"/>
        <v>36163.451682021994</v>
      </c>
    </row>
    <row r="879" spans="4:5" x14ac:dyDescent="0.25">
      <c r="D879" s="1">
        <v>948000</v>
      </c>
      <c r="E879" s="1">
        <f t="shared" si="22"/>
        <v>36124.160789977024</v>
      </c>
    </row>
    <row r="880" spans="4:5" x14ac:dyDescent="0.25">
      <c r="D880" s="1">
        <v>949000</v>
      </c>
      <c r="E880" s="1">
        <f t="shared" si="22"/>
        <v>36084.953943505803</v>
      </c>
    </row>
    <row r="881" spans="4:5" x14ac:dyDescent="0.25">
      <c r="D881" s="1">
        <v>950000</v>
      </c>
      <c r="E881" s="1">
        <f t="shared" si="22"/>
        <v>36045.830874551408</v>
      </c>
    </row>
    <row r="882" spans="4:5" x14ac:dyDescent="0.25">
      <c r="D882" s="1">
        <v>951000</v>
      </c>
      <c r="E882" s="1">
        <f t="shared" si="22"/>
        <v>36006.791316192845</v>
      </c>
    </row>
    <row r="883" spans="4:5" x14ac:dyDescent="0.25">
      <c r="D883" s="1">
        <v>952000</v>
      </c>
      <c r="E883" s="1">
        <f t="shared" si="22"/>
        <v>35967.835002639084</v>
      </c>
    </row>
    <row r="884" spans="4:5" x14ac:dyDescent="0.25">
      <c r="D884" s="1">
        <v>953000</v>
      </c>
      <c r="E884" s="1">
        <f t="shared" si="22"/>
        <v>35928.961669222896</v>
      </c>
    </row>
    <row r="885" spans="4:5" x14ac:dyDescent="0.25">
      <c r="D885" s="1">
        <v>954000</v>
      </c>
      <c r="E885" s="1">
        <f t="shared" si="22"/>
        <v>35890.171052395264</v>
      </c>
    </row>
    <row r="886" spans="4:5" x14ac:dyDescent="0.25">
      <c r="D886" s="1">
        <v>955000</v>
      </c>
      <c r="E886" s="1">
        <f t="shared" si="22"/>
        <v>35851.4628897191</v>
      </c>
    </row>
    <row r="887" spans="4:5" x14ac:dyDescent="0.25">
      <c r="D887" s="1">
        <v>956000</v>
      </c>
      <c r="E887" s="1">
        <f t="shared" si="22"/>
        <v>35812.836919863796</v>
      </c>
    </row>
    <row r="888" spans="4:5" x14ac:dyDescent="0.25">
      <c r="D888" s="1">
        <v>957000</v>
      </c>
      <c r="E888" s="1">
        <f t="shared" si="22"/>
        <v>35774.292882599009</v>
      </c>
    </row>
    <row r="889" spans="4:5" x14ac:dyDescent="0.25">
      <c r="D889" s="1">
        <v>958000</v>
      </c>
      <c r="E889" s="1">
        <f t="shared" si="22"/>
        <v>35735.830518789277</v>
      </c>
    </row>
    <row r="890" spans="4:5" x14ac:dyDescent="0.25">
      <c r="D890" s="1">
        <v>959000</v>
      </c>
      <c r="E890" s="1">
        <f t="shared" si="22"/>
        <v>35697.449570387871</v>
      </c>
    </row>
    <row r="891" spans="4:5" x14ac:dyDescent="0.25">
      <c r="D891" s="1">
        <v>960000</v>
      </c>
      <c r="E891" s="1">
        <f t="shared" si="22"/>
        <v>35659.1497804315</v>
      </c>
    </row>
    <row r="892" spans="4:5" x14ac:dyDescent="0.25">
      <c r="D892" s="1">
        <v>961000</v>
      </c>
      <c r="E892" s="1">
        <f t="shared" si="22"/>
        <v>35620.930893034478</v>
      </c>
    </row>
    <row r="893" spans="4:5" x14ac:dyDescent="0.25">
      <c r="D893" s="1">
        <v>962000</v>
      </c>
      <c r="E893" s="1">
        <f t="shared" si="22"/>
        <v>35582.792653382734</v>
      </c>
    </row>
    <row r="894" spans="4:5" x14ac:dyDescent="0.25">
      <c r="D894" s="1">
        <v>963000</v>
      </c>
      <c r="E894" s="1">
        <f t="shared" si="22"/>
        <v>35544.734807728906</v>
      </c>
    </row>
    <row r="895" spans="4:5" x14ac:dyDescent="0.25">
      <c r="D895" s="1">
        <v>964000</v>
      </c>
      <c r="E895" s="1">
        <f t="shared" si="22"/>
        <v>35506.75710338627</v>
      </c>
    </row>
    <row r="896" spans="4:5" x14ac:dyDescent="0.25">
      <c r="D896" s="1">
        <v>965000</v>
      </c>
      <c r="E896" s="1">
        <f t="shared" si="22"/>
        <v>35468.859288723135</v>
      </c>
    </row>
    <row r="897" spans="4:5" x14ac:dyDescent="0.25">
      <c r="D897" s="1">
        <v>966000</v>
      </c>
      <c r="E897" s="1">
        <f t="shared" si="22"/>
        <v>35431.041113158026</v>
      </c>
    </row>
    <row r="898" spans="4:5" x14ac:dyDescent="0.25">
      <c r="D898" s="1">
        <v>967000</v>
      </c>
      <c r="E898" s="1">
        <f t="shared" si="22"/>
        <v>35393.302327153258</v>
      </c>
    </row>
    <row r="899" spans="4:5" x14ac:dyDescent="0.25">
      <c r="D899" s="1">
        <v>968000</v>
      </c>
      <c r="E899" s="1">
        <f t="shared" si="22"/>
        <v>35355.642682210331</v>
      </c>
    </row>
    <row r="900" spans="4:5" x14ac:dyDescent="0.25">
      <c r="D900" s="1">
        <v>969000</v>
      </c>
      <c r="E900" s="1">
        <f t="shared" si="22"/>
        <v>35318.061930864125</v>
      </c>
    </row>
    <row r="901" spans="4:5" x14ac:dyDescent="0.25">
      <c r="D901" s="1">
        <v>970000</v>
      </c>
      <c r="E901" s="1">
        <f t="shared" si="22"/>
        <v>35280.559826677563</v>
      </c>
    </row>
    <row r="902" spans="4:5" x14ac:dyDescent="0.25">
      <c r="D902" s="1">
        <v>971000</v>
      </c>
      <c r="E902" s="1">
        <f t="shared" si="22"/>
        <v>35243.136124236553</v>
      </c>
    </row>
    <row r="903" spans="4:5" x14ac:dyDescent="0.25">
      <c r="D903" s="1">
        <v>972000</v>
      </c>
      <c r="E903" s="1">
        <f t="shared" si="22"/>
        <v>35205.790579144232</v>
      </c>
    </row>
    <row r="904" spans="4:5" x14ac:dyDescent="0.25">
      <c r="D904" s="1">
        <v>973000</v>
      </c>
      <c r="E904" s="1">
        <f t="shared" si="22"/>
        <v>35168.52294801626</v>
      </c>
    </row>
    <row r="905" spans="4:5" x14ac:dyDescent="0.25">
      <c r="D905" s="1">
        <v>974000</v>
      </c>
      <c r="E905" s="1">
        <f t="shared" si="22"/>
        <v>35131.332988475013</v>
      </c>
    </row>
    <row r="906" spans="4:5" x14ac:dyDescent="0.25">
      <c r="D906" s="1">
        <v>975000</v>
      </c>
      <c r="E906" s="1">
        <f t="shared" si="22"/>
        <v>35094.220459144766</v>
      </c>
    </row>
    <row r="907" spans="4:5" x14ac:dyDescent="0.25">
      <c r="D907" s="1">
        <v>976000</v>
      </c>
      <c r="E907" s="1">
        <f t="shared" ref="E907:E970" si="23">57500*(D907^-1.03)*900000</f>
        <v>35057.185119646696</v>
      </c>
    </row>
    <row r="908" spans="4:5" x14ac:dyDescent="0.25">
      <c r="D908" s="1">
        <v>977000</v>
      </c>
      <c r="E908" s="1">
        <f t="shared" si="23"/>
        <v>35020.226730593116</v>
      </c>
    </row>
    <row r="909" spans="4:5" x14ac:dyDescent="0.25">
      <c r="D909" s="1">
        <v>978000</v>
      </c>
      <c r="E909" s="1">
        <f t="shared" si="23"/>
        <v>34983.34505358302</v>
      </c>
    </row>
    <row r="910" spans="4:5" x14ac:dyDescent="0.25">
      <c r="D910" s="1">
        <v>979000</v>
      </c>
      <c r="E910" s="1">
        <f t="shared" si="23"/>
        <v>34946.539851196685</v>
      </c>
    </row>
    <row r="911" spans="4:5" x14ac:dyDescent="0.25">
      <c r="D911" s="1">
        <v>980000</v>
      </c>
      <c r="E911" s="1">
        <f t="shared" si="23"/>
        <v>34909.810886990599</v>
      </c>
    </row>
    <row r="912" spans="4:5" x14ac:dyDescent="0.25">
      <c r="D912" s="1">
        <v>981000</v>
      </c>
      <c r="E912" s="1">
        <f t="shared" si="23"/>
        <v>34873.157925492676</v>
      </c>
    </row>
    <row r="913" spans="4:5" x14ac:dyDescent="0.25">
      <c r="D913" s="1">
        <v>982000</v>
      </c>
      <c r="E913" s="1">
        <f t="shared" si="23"/>
        <v>34836.580732197115</v>
      </c>
    </row>
    <row r="914" spans="4:5" x14ac:dyDescent="0.25">
      <c r="D914" s="1">
        <v>983000</v>
      </c>
      <c r="E914" s="1">
        <f t="shared" si="23"/>
        <v>34800.079073559558</v>
      </c>
    </row>
    <row r="915" spans="4:5" x14ac:dyDescent="0.25">
      <c r="D915" s="1">
        <v>984000</v>
      </c>
      <c r="E915" s="1">
        <f t="shared" si="23"/>
        <v>34763.652716991979</v>
      </c>
    </row>
    <row r="916" spans="4:5" x14ac:dyDescent="0.25">
      <c r="D916" s="1">
        <v>985000</v>
      </c>
      <c r="E916" s="1">
        <f t="shared" si="23"/>
        <v>34727.301430858206</v>
      </c>
    </row>
    <row r="917" spans="4:5" x14ac:dyDescent="0.25">
      <c r="D917" s="1">
        <v>986000</v>
      </c>
      <c r="E917" s="1">
        <f t="shared" si="23"/>
        <v>34691.024984468466</v>
      </c>
    </row>
    <row r="918" spans="4:5" x14ac:dyDescent="0.25">
      <c r="D918" s="1">
        <v>987000</v>
      </c>
      <c r="E918" s="1">
        <f t="shared" si="23"/>
        <v>34654.823148075069</v>
      </c>
    </row>
    <row r="919" spans="4:5" x14ac:dyDescent="0.25">
      <c r="D919" s="1">
        <v>988000</v>
      </c>
      <c r="E919" s="1">
        <f t="shared" si="23"/>
        <v>34618.695692867623</v>
      </c>
    </row>
    <row r="920" spans="4:5" x14ac:dyDescent="0.25">
      <c r="D920" s="1">
        <v>989000</v>
      </c>
      <c r="E920" s="1">
        <f t="shared" si="23"/>
        <v>34582.642390967681</v>
      </c>
    </row>
    <row r="921" spans="4:5" x14ac:dyDescent="0.25">
      <c r="D921" s="1">
        <v>990000</v>
      </c>
      <c r="E921" s="1">
        <f t="shared" si="23"/>
        <v>34546.663015424732</v>
      </c>
    </row>
    <row r="922" spans="4:5" x14ac:dyDescent="0.25">
      <c r="D922" s="1">
        <v>991000</v>
      </c>
      <c r="E922" s="1">
        <f t="shared" si="23"/>
        <v>34510.75734021097</v>
      </c>
    </row>
    <row r="923" spans="4:5" x14ac:dyDescent="0.25">
      <c r="D923" s="1">
        <v>992000</v>
      </c>
      <c r="E923" s="1">
        <f t="shared" si="23"/>
        <v>34474.925140217041</v>
      </c>
    </row>
    <row r="924" spans="4:5" x14ac:dyDescent="0.25">
      <c r="D924" s="1">
        <v>993000</v>
      </c>
      <c r="E924" s="1">
        <f t="shared" si="23"/>
        <v>34439.166191246943</v>
      </c>
    </row>
    <row r="925" spans="4:5" x14ac:dyDescent="0.25">
      <c r="D925" s="1">
        <v>994000</v>
      </c>
      <c r="E925" s="1">
        <f t="shared" si="23"/>
        <v>34403.480270013679</v>
      </c>
    </row>
    <row r="926" spans="4:5" x14ac:dyDescent="0.25">
      <c r="D926" s="1">
        <v>995000</v>
      </c>
      <c r="E926" s="1">
        <f t="shared" si="23"/>
        <v>34367.867154134547</v>
      </c>
    </row>
    <row r="927" spans="4:5" x14ac:dyDescent="0.25">
      <c r="D927" s="1">
        <v>996000</v>
      </c>
      <c r="E927" s="1">
        <f t="shared" si="23"/>
        <v>34332.326622127017</v>
      </c>
    </row>
    <row r="928" spans="4:5" x14ac:dyDescent="0.25">
      <c r="D928" s="1">
        <v>997000</v>
      </c>
      <c r="E928" s="1">
        <f t="shared" si="23"/>
        <v>34296.858453403198</v>
      </c>
    </row>
    <row r="929" spans="4:5" x14ac:dyDescent="0.25">
      <c r="D929" s="1">
        <v>998000</v>
      </c>
      <c r="E929" s="1">
        <f t="shared" si="23"/>
        <v>34261.462428266328</v>
      </c>
    </row>
    <row r="930" spans="4:5" x14ac:dyDescent="0.25">
      <c r="D930" s="1">
        <v>999000</v>
      </c>
      <c r="E930" s="1">
        <f t="shared" si="23"/>
        <v>34226.138327905981</v>
      </c>
    </row>
    <row r="931" spans="4:5" x14ac:dyDescent="0.25">
      <c r="D931" s="1">
        <v>1000000</v>
      </c>
      <c r="E931" s="1">
        <f t="shared" si="23"/>
        <v>34190.885934393111</v>
      </c>
    </row>
    <row r="932" spans="4:5" x14ac:dyDescent="0.25">
      <c r="D932" s="1">
        <v>1001000</v>
      </c>
      <c r="E932" s="1">
        <f t="shared" si="23"/>
        <v>34155.705030676385</v>
      </c>
    </row>
    <row r="933" spans="4:5" x14ac:dyDescent="0.25">
      <c r="D933" s="1">
        <v>1002000</v>
      </c>
      <c r="E933" s="1">
        <f t="shared" si="23"/>
        <v>34120.595400577324</v>
      </c>
    </row>
    <row r="934" spans="4:5" x14ac:dyDescent="0.25">
      <c r="D934" s="1">
        <v>1003000</v>
      </c>
      <c r="E934" s="1">
        <f t="shared" si="23"/>
        <v>34085.556828786066</v>
      </c>
    </row>
    <row r="935" spans="4:5" x14ac:dyDescent="0.25">
      <c r="D935" s="1">
        <v>1004000</v>
      </c>
      <c r="E935" s="1">
        <f t="shared" si="23"/>
        <v>34050.589100856952</v>
      </c>
    </row>
    <row r="936" spans="4:5" x14ac:dyDescent="0.25">
      <c r="D936" s="1">
        <v>1005000</v>
      </c>
      <c r="E936" s="1">
        <f t="shared" si="23"/>
        <v>34015.692003204043</v>
      </c>
    </row>
    <row r="937" spans="4:5" x14ac:dyDescent="0.25">
      <c r="D937" s="1">
        <v>1006000</v>
      </c>
      <c r="E937" s="1">
        <f t="shared" si="23"/>
        <v>33980.865323097387</v>
      </c>
    </row>
    <row r="938" spans="4:5" x14ac:dyDescent="0.25">
      <c r="D938" s="1">
        <v>1007000</v>
      </c>
      <c r="E938" s="1">
        <f t="shared" si="23"/>
        <v>33946.108848658048</v>
      </c>
    </row>
    <row r="939" spans="4:5" x14ac:dyDescent="0.25">
      <c r="D939" s="1">
        <v>1008000</v>
      </c>
      <c r="E939" s="1">
        <f t="shared" si="23"/>
        <v>33911.422368854233</v>
      </c>
    </row>
    <row r="940" spans="4:5" x14ac:dyDescent="0.25">
      <c r="D940" s="1">
        <v>1009000</v>
      </c>
      <c r="E940" s="1">
        <f t="shared" si="23"/>
        <v>33876.805673497234</v>
      </c>
    </row>
    <row r="941" spans="4:5" x14ac:dyDescent="0.25">
      <c r="D941" s="1">
        <v>1010000</v>
      </c>
      <c r="E941" s="1">
        <f t="shared" si="23"/>
        <v>33842.258553236556</v>
      </c>
    </row>
    <row r="942" spans="4:5" x14ac:dyDescent="0.25">
      <c r="D942" s="1">
        <v>1011000</v>
      </c>
      <c r="E942" s="1">
        <f t="shared" si="23"/>
        <v>33807.780799556633</v>
      </c>
    </row>
    <row r="943" spans="4:5" x14ac:dyDescent="0.25">
      <c r="D943" s="1">
        <v>1012000</v>
      </c>
      <c r="E943" s="1">
        <f t="shared" si="23"/>
        <v>33773.372204772109</v>
      </c>
    </row>
    <row r="944" spans="4:5" x14ac:dyDescent="0.25">
      <c r="D944" s="1">
        <v>1013000</v>
      </c>
      <c r="E944" s="1">
        <f t="shared" si="23"/>
        <v>33739.032562023654</v>
      </c>
    </row>
    <row r="945" spans="4:5" x14ac:dyDescent="0.25">
      <c r="D945" s="1">
        <v>1014000</v>
      </c>
      <c r="E945" s="1">
        <f t="shared" si="23"/>
        <v>33704.761665274375</v>
      </c>
    </row>
    <row r="946" spans="4:5" x14ac:dyDescent="0.25">
      <c r="D946" s="1">
        <v>1015000</v>
      </c>
      <c r="E946" s="1">
        <f t="shared" si="23"/>
        <v>33670.559309305121</v>
      </c>
    </row>
    <row r="947" spans="4:5" x14ac:dyDescent="0.25">
      <c r="D947" s="1">
        <v>1016000</v>
      </c>
      <c r="E947" s="1">
        <f t="shared" si="23"/>
        <v>33636.425289710933</v>
      </c>
    </row>
    <row r="948" spans="4:5" x14ac:dyDescent="0.25">
      <c r="D948" s="1">
        <v>1017000</v>
      </c>
      <c r="E948" s="1">
        <f t="shared" si="23"/>
        <v>33602.359402896698</v>
      </c>
    </row>
    <row r="949" spans="4:5" x14ac:dyDescent="0.25">
      <c r="D949" s="1">
        <v>1018000</v>
      </c>
      <c r="E949" s="1">
        <f t="shared" si="23"/>
        <v>33568.361446073483</v>
      </c>
    </row>
    <row r="950" spans="4:5" x14ac:dyDescent="0.25">
      <c r="D950" s="1">
        <v>1019000</v>
      </c>
      <c r="E950" s="1">
        <f t="shared" si="23"/>
        <v>33534.431217254052</v>
      </c>
    </row>
    <row r="951" spans="4:5" x14ac:dyDescent="0.25">
      <c r="D951" s="1">
        <v>1020000</v>
      </c>
      <c r="E951" s="1">
        <f t="shared" si="23"/>
        <v>33500.568515249543</v>
      </c>
    </row>
    <row r="952" spans="4:5" x14ac:dyDescent="0.25">
      <c r="D952" s="1">
        <v>1021000</v>
      </c>
      <c r="E952" s="1">
        <f t="shared" si="23"/>
        <v>33466.773139664772</v>
      </c>
    </row>
    <row r="953" spans="4:5" x14ac:dyDescent="0.25">
      <c r="D953" s="1">
        <v>1022000</v>
      </c>
      <c r="E953" s="1">
        <f t="shared" si="23"/>
        <v>33433.044890895137</v>
      </c>
    </row>
    <row r="954" spans="4:5" x14ac:dyDescent="0.25">
      <c r="D954" s="1">
        <v>1023000</v>
      </c>
      <c r="E954" s="1">
        <f t="shared" si="23"/>
        <v>33399.383570122198</v>
      </c>
    </row>
    <row r="955" spans="4:5" x14ac:dyDescent="0.25">
      <c r="D955" s="1">
        <v>1024000</v>
      </c>
      <c r="E955" s="1">
        <f t="shared" si="23"/>
        <v>33365.788979309902</v>
      </c>
    </row>
    <row r="956" spans="4:5" x14ac:dyDescent="0.25">
      <c r="D956" s="1">
        <v>1025000</v>
      </c>
      <c r="E956" s="1">
        <f t="shared" si="23"/>
        <v>33332.260921200934</v>
      </c>
    </row>
    <row r="957" spans="4:5" x14ac:dyDescent="0.25">
      <c r="D957" s="1">
        <v>1026000</v>
      </c>
      <c r="E957" s="1">
        <f t="shared" si="23"/>
        <v>33298.799199312627</v>
      </c>
    </row>
    <row r="958" spans="4:5" x14ac:dyDescent="0.25">
      <c r="D958" s="1">
        <v>1027000</v>
      </c>
      <c r="E958" s="1">
        <f t="shared" si="23"/>
        <v>33265.403617933385</v>
      </c>
    </row>
    <row r="959" spans="4:5" x14ac:dyDescent="0.25">
      <c r="D959" s="1">
        <v>1028000</v>
      </c>
      <c r="E959" s="1">
        <f t="shared" si="23"/>
        <v>33232.073982118891</v>
      </c>
    </row>
    <row r="960" spans="4:5" x14ac:dyDescent="0.25">
      <c r="D960" s="1">
        <v>1029000</v>
      </c>
      <c r="E960" s="1">
        <f t="shared" si="23"/>
        <v>33198.810097688161</v>
      </c>
    </row>
    <row r="961" spans="4:5" x14ac:dyDescent="0.25">
      <c r="D961" s="1">
        <v>1030000</v>
      </c>
      <c r="E961" s="1">
        <f t="shared" si="23"/>
        <v>33165.611771220174</v>
      </c>
    </row>
    <row r="962" spans="4:5" x14ac:dyDescent="0.25">
      <c r="D962" s="1">
        <v>1031000</v>
      </c>
      <c r="E962" s="1">
        <f t="shared" si="23"/>
        <v>33132.478810049717</v>
      </c>
    </row>
    <row r="963" spans="4:5" x14ac:dyDescent="0.25">
      <c r="D963" s="1">
        <v>1032000</v>
      </c>
      <c r="E963" s="1">
        <f t="shared" si="23"/>
        <v>33099.411022263957</v>
      </c>
    </row>
    <row r="964" spans="4:5" x14ac:dyDescent="0.25">
      <c r="D964" s="1">
        <v>1033000</v>
      </c>
      <c r="E964" s="1">
        <f t="shared" si="23"/>
        <v>33066.408216698954</v>
      </c>
    </row>
    <row r="965" spans="4:5" x14ac:dyDescent="0.25">
      <c r="D965" s="1">
        <v>1034000</v>
      </c>
      <c r="E965" s="1">
        <f t="shared" si="23"/>
        <v>33033.470202935663</v>
      </c>
    </row>
    <row r="966" spans="4:5" x14ac:dyDescent="0.25">
      <c r="D966" s="1">
        <v>1035000</v>
      </c>
      <c r="E966" s="1">
        <f t="shared" si="23"/>
        <v>33000.596791296455</v>
      </c>
    </row>
    <row r="967" spans="4:5" x14ac:dyDescent="0.25">
      <c r="D967" s="1">
        <v>1036000</v>
      </c>
      <c r="E967" s="1">
        <f t="shared" si="23"/>
        <v>32967.787792841569</v>
      </c>
    </row>
    <row r="968" spans="4:5" x14ac:dyDescent="0.25">
      <c r="D968" s="1">
        <v>1037000</v>
      </c>
      <c r="E968" s="1">
        <f t="shared" si="23"/>
        <v>32935.043019365497</v>
      </c>
    </row>
    <row r="969" spans="4:5" x14ac:dyDescent="0.25">
      <c r="D969" s="1">
        <v>1038000</v>
      </c>
      <c r="E969" s="1">
        <f t="shared" si="23"/>
        <v>32902.362283393406</v>
      </c>
    </row>
    <row r="970" spans="4:5" x14ac:dyDescent="0.25">
      <c r="D970" s="1">
        <v>1039000</v>
      </c>
      <c r="E970" s="1">
        <f t="shared" si="23"/>
        <v>32869.745398177591</v>
      </c>
    </row>
    <row r="971" spans="4:5" x14ac:dyDescent="0.25">
      <c r="D971" s="1">
        <v>1040000</v>
      </c>
      <c r="E971" s="1">
        <f t="shared" ref="E971:E1034" si="24">57500*(D971^-1.03)*900000</f>
        <v>32837.192177694014</v>
      </c>
    </row>
    <row r="972" spans="4:5" x14ac:dyDescent="0.25">
      <c r="D972" s="1">
        <v>1041000</v>
      </c>
      <c r="E972" s="1">
        <f t="shared" si="24"/>
        <v>32804.702436638843</v>
      </c>
    </row>
    <row r="973" spans="4:5" x14ac:dyDescent="0.25">
      <c r="D973" s="1">
        <v>1042000</v>
      </c>
      <c r="E973" s="1">
        <f t="shared" si="24"/>
        <v>32772.275990424765</v>
      </c>
    </row>
    <row r="974" spans="4:5" x14ac:dyDescent="0.25">
      <c r="D974" s="1">
        <v>1043000</v>
      </c>
      <c r="E974" s="1">
        <f t="shared" si="24"/>
        <v>32739.912655177865</v>
      </c>
    </row>
    <row r="975" spans="4:5" x14ac:dyDescent="0.25">
      <c r="D975" s="1">
        <v>1044000</v>
      </c>
      <c r="E975" s="1">
        <f t="shared" si="24"/>
        <v>32707.612247733814</v>
      </c>
    </row>
    <row r="976" spans="4:5" x14ac:dyDescent="0.25">
      <c r="D976" s="1">
        <v>1045000</v>
      </c>
      <c r="E976" s="1">
        <f t="shared" si="24"/>
        <v>32675.374585634618</v>
      </c>
    </row>
    <row r="977" spans="4:5" x14ac:dyDescent="0.25">
      <c r="D977" s="1">
        <v>1046000</v>
      </c>
      <c r="E977" s="1">
        <f t="shared" si="24"/>
        <v>32643.199487125567</v>
      </c>
    </row>
    <row r="978" spans="4:5" x14ac:dyDescent="0.25">
      <c r="D978" s="1">
        <v>1047000</v>
      </c>
      <c r="E978" s="1">
        <f t="shared" si="24"/>
        <v>32611.086771151033</v>
      </c>
    </row>
    <row r="979" spans="4:5" x14ac:dyDescent="0.25">
      <c r="D979" s="1">
        <v>1048000</v>
      </c>
      <c r="E979" s="1">
        <f t="shared" si="24"/>
        <v>32579.036257352098</v>
      </c>
    </row>
    <row r="980" spans="4:5" x14ac:dyDescent="0.25">
      <c r="D980" s="1">
        <v>1049000</v>
      </c>
      <c r="E980" s="1">
        <f t="shared" si="24"/>
        <v>32547.047766062424</v>
      </c>
    </row>
    <row r="981" spans="4:5" x14ac:dyDescent="0.25">
      <c r="D981" s="1">
        <v>1050000</v>
      </c>
      <c r="E981" s="1">
        <f t="shared" si="24"/>
        <v>32515.121118305357</v>
      </c>
    </row>
    <row r="982" spans="4:5" x14ac:dyDescent="0.25">
      <c r="D982" s="1">
        <v>1051000</v>
      </c>
      <c r="E982" s="1">
        <f t="shared" si="24"/>
        <v>32483.256135790456</v>
      </c>
    </row>
    <row r="983" spans="4:5" x14ac:dyDescent="0.25">
      <c r="D983" s="1">
        <v>1052000</v>
      </c>
      <c r="E983" s="1">
        <f t="shared" si="24"/>
        <v>32451.452640910284</v>
      </c>
    </row>
    <row r="984" spans="4:5" x14ac:dyDescent="0.25">
      <c r="D984" s="1">
        <v>1053000</v>
      </c>
      <c r="E984" s="1">
        <f t="shared" si="24"/>
        <v>32419.710456737077</v>
      </c>
    </row>
    <row r="985" spans="4:5" x14ac:dyDescent="0.25">
      <c r="D985" s="1">
        <v>1054000</v>
      </c>
      <c r="E985" s="1">
        <f t="shared" si="24"/>
        <v>32388.029407019774</v>
      </c>
    </row>
    <row r="986" spans="4:5" x14ac:dyDescent="0.25">
      <c r="D986" s="1">
        <v>1055000</v>
      </c>
      <c r="E986" s="1">
        <f t="shared" si="24"/>
        <v>32356.40931618027</v>
      </c>
    </row>
    <row r="987" spans="4:5" x14ac:dyDescent="0.25">
      <c r="D987" s="1">
        <v>1056000</v>
      </c>
      <c r="E987" s="1">
        <f t="shared" si="24"/>
        <v>32324.850009310605</v>
      </c>
    </row>
    <row r="988" spans="4:5" x14ac:dyDescent="0.25">
      <c r="D988" s="1">
        <v>1057000</v>
      </c>
      <c r="E988" s="1">
        <f t="shared" si="24"/>
        <v>32293.351312169776</v>
      </c>
    </row>
    <row r="989" spans="4:5" x14ac:dyDescent="0.25">
      <c r="D989" s="1">
        <v>1058000</v>
      </c>
      <c r="E989" s="1">
        <f t="shared" si="24"/>
        <v>32261.91305118048</v>
      </c>
    </row>
    <row r="990" spans="4:5" x14ac:dyDescent="0.25">
      <c r="D990" s="1">
        <v>1059000</v>
      </c>
      <c r="E990" s="1">
        <f t="shared" si="24"/>
        <v>32230.535053425661</v>
      </c>
    </row>
    <row r="991" spans="4:5" x14ac:dyDescent="0.25">
      <c r="D991" s="1">
        <v>1060000</v>
      </c>
      <c r="E991" s="1">
        <f t="shared" si="24"/>
        <v>32199.217146646075</v>
      </c>
    </row>
    <row r="992" spans="4:5" x14ac:dyDescent="0.25">
      <c r="D992" s="1">
        <v>1061000</v>
      </c>
      <c r="E992" s="1">
        <f t="shared" si="24"/>
        <v>32167.959159236423</v>
      </c>
    </row>
    <row r="993" spans="4:5" x14ac:dyDescent="0.25">
      <c r="D993" s="1">
        <v>1062000</v>
      </c>
      <c r="E993" s="1">
        <f t="shared" si="24"/>
        <v>32136.760920242719</v>
      </c>
    </row>
    <row r="994" spans="4:5" x14ac:dyDescent="0.25">
      <c r="D994" s="1">
        <v>1063000</v>
      </c>
      <c r="E994" s="1">
        <f t="shared" si="24"/>
        <v>32105.622259359228</v>
      </c>
    </row>
    <row r="995" spans="4:5" x14ac:dyDescent="0.25">
      <c r="D995" s="1">
        <v>1064000</v>
      </c>
      <c r="E995" s="1">
        <f t="shared" si="24"/>
        <v>32074.543006924916</v>
      </c>
    </row>
    <row r="996" spans="4:5" x14ac:dyDescent="0.25">
      <c r="D996" s="1">
        <v>1065000</v>
      </c>
      <c r="E996" s="1">
        <f t="shared" si="24"/>
        <v>32043.522993921146</v>
      </c>
    </row>
    <row r="997" spans="4:5" x14ac:dyDescent="0.25">
      <c r="D997" s="1">
        <v>1066000</v>
      </c>
      <c r="E997" s="1">
        <f t="shared" si="24"/>
        <v>32012.562051967885</v>
      </c>
    </row>
    <row r="998" spans="4:5" x14ac:dyDescent="0.25">
      <c r="D998" s="1">
        <v>1067000</v>
      </c>
      <c r="E998" s="1">
        <f t="shared" si="24"/>
        <v>31981.660013321314</v>
      </c>
    </row>
    <row r="999" spans="4:5" x14ac:dyDescent="0.25">
      <c r="D999" s="1">
        <v>1068000</v>
      </c>
      <c r="E999" s="1">
        <f t="shared" si="24"/>
        <v>31950.816710870466</v>
      </c>
    </row>
    <row r="1000" spans="4:5" x14ac:dyDescent="0.25">
      <c r="D1000" s="1">
        <v>1069000</v>
      </c>
      <c r="E1000" s="1">
        <f t="shared" si="24"/>
        <v>31920.031978134248</v>
      </c>
    </row>
    <row r="1001" spans="4:5" x14ac:dyDescent="0.25">
      <c r="D1001" s="1">
        <v>1070000</v>
      </c>
      <c r="E1001" s="1">
        <f t="shared" si="24"/>
        <v>31889.305649258775</v>
      </c>
    </row>
    <row r="1002" spans="4:5" x14ac:dyDescent="0.25">
      <c r="D1002" s="1">
        <v>1071000</v>
      </c>
      <c r="E1002" s="1">
        <f t="shared" si="24"/>
        <v>31858.637559014183</v>
      </c>
    </row>
    <row r="1003" spans="4:5" x14ac:dyDescent="0.25">
      <c r="D1003" s="1">
        <v>1072000</v>
      </c>
      <c r="E1003" s="1">
        <f t="shared" si="24"/>
        <v>31828.027542791613</v>
      </c>
    </row>
    <row r="1004" spans="4:5" x14ac:dyDescent="0.25">
      <c r="D1004" s="1">
        <v>1073000</v>
      </c>
      <c r="E1004" s="1">
        <f t="shared" si="24"/>
        <v>31797.475436600664</v>
      </c>
    </row>
    <row r="1005" spans="4:5" x14ac:dyDescent="0.25">
      <c r="D1005" s="1">
        <v>1074000</v>
      </c>
      <c r="E1005" s="1">
        <f t="shared" si="24"/>
        <v>31766.98107706611</v>
      </c>
    </row>
    <row r="1006" spans="4:5" x14ac:dyDescent="0.25">
      <c r="D1006" s="1">
        <v>1075000</v>
      </c>
      <c r="E1006" s="1">
        <f t="shared" si="24"/>
        <v>31736.544301425143</v>
      </c>
    </row>
    <row r="1007" spans="4:5" x14ac:dyDescent="0.25">
      <c r="D1007" s="1">
        <v>1076000</v>
      </c>
      <c r="E1007" s="1">
        <f t="shared" si="24"/>
        <v>31706.164947524743</v>
      </c>
    </row>
    <row r="1008" spans="4:5" x14ac:dyDescent="0.25">
      <c r="D1008" s="1">
        <v>1077000</v>
      </c>
      <c r="E1008" s="1">
        <f t="shared" si="24"/>
        <v>31675.84285381854</v>
      </c>
    </row>
    <row r="1009" spans="4:5" x14ac:dyDescent="0.25">
      <c r="D1009" s="1">
        <v>1078000</v>
      </c>
      <c r="E1009" s="1">
        <f t="shared" si="24"/>
        <v>31645.577859364043</v>
      </c>
    </row>
    <row r="1010" spans="4:5" x14ac:dyDescent="0.25">
      <c r="D1010" s="1">
        <v>1079000</v>
      </c>
      <c r="E1010" s="1">
        <f t="shared" si="24"/>
        <v>31615.3698038199</v>
      </c>
    </row>
    <row r="1011" spans="4:5" x14ac:dyDescent="0.25">
      <c r="D1011" s="1">
        <v>1080000</v>
      </c>
      <c r="E1011" s="1">
        <f t="shared" si="24"/>
        <v>31585.218527443012</v>
      </c>
    </row>
    <row r="1012" spans="4:5" x14ac:dyDescent="0.25">
      <c r="D1012" s="1">
        <v>1081000</v>
      </c>
      <c r="E1012" s="1">
        <f t="shared" si="24"/>
        <v>31555.123871085791</v>
      </c>
    </row>
    <row r="1013" spans="4:5" x14ac:dyDescent="0.25">
      <c r="D1013" s="1">
        <v>1082000</v>
      </c>
      <c r="E1013" s="1">
        <f t="shared" si="24"/>
        <v>31525.085676193652</v>
      </c>
    </row>
    <row r="1014" spans="4:5" x14ac:dyDescent="0.25">
      <c r="D1014" s="1">
        <v>1083000</v>
      </c>
      <c r="E1014" s="1">
        <f t="shared" si="24"/>
        <v>31495.103784801628</v>
      </c>
    </row>
    <row r="1015" spans="4:5" x14ac:dyDescent="0.25">
      <c r="D1015" s="1">
        <v>1084000</v>
      </c>
      <c r="E1015" s="1">
        <f t="shared" si="24"/>
        <v>31465.178039532286</v>
      </c>
    </row>
    <row r="1016" spans="4:5" x14ac:dyDescent="0.25">
      <c r="D1016" s="1">
        <v>1085000</v>
      </c>
      <c r="E1016" s="1">
        <f t="shared" si="24"/>
        <v>31435.308283592542</v>
      </c>
    </row>
    <row r="1017" spans="4:5" x14ac:dyDescent="0.25">
      <c r="D1017" s="1">
        <v>1086000</v>
      </c>
      <c r="E1017" s="1">
        <f t="shared" si="24"/>
        <v>31405.494360771307</v>
      </c>
    </row>
    <row r="1018" spans="4:5" x14ac:dyDescent="0.25">
      <c r="D1018" s="1">
        <v>1087000</v>
      </c>
      <c r="E1018" s="1">
        <f t="shared" si="24"/>
        <v>31375.736115436503</v>
      </c>
    </row>
    <row r="1019" spans="4:5" x14ac:dyDescent="0.25">
      <c r="D1019" s="1">
        <v>1088000</v>
      </c>
      <c r="E1019" s="1">
        <f t="shared" si="24"/>
        <v>31346.033392532609</v>
      </c>
    </row>
    <row r="1020" spans="4:5" x14ac:dyDescent="0.25">
      <c r="D1020" s="1">
        <v>1089000</v>
      </c>
      <c r="E1020" s="1">
        <f t="shared" si="24"/>
        <v>31316.386037577806</v>
      </c>
    </row>
    <row r="1021" spans="4:5" x14ac:dyDescent="0.25">
      <c r="D1021" s="1">
        <v>1090000</v>
      </c>
      <c r="E1021" s="1">
        <f t="shared" si="24"/>
        <v>31286.793896661529</v>
      </c>
    </row>
    <row r="1022" spans="4:5" x14ac:dyDescent="0.25">
      <c r="D1022" s="1">
        <v>1091000</v>
      </c>
      <c r="E1022" s="1">
        <f t="shared" si="24"/>
        <v>31257.256816441703</v>
      </c>
    </row>
    <row r="1023" spans="4:5" x14ac:dyDescent="0.25">
      <c r="D1023" s="1">
        <v>1092000</v>
      </c>
      <c r="E1023" s="1">
        <f t="shared" si="24"/>
        <v>31227.774644141933</v>
      </c>
    </row>
    <row r="1024" spans="4:5" x14ac:dyDescent="0.25">
      <c r="D1024" s="1">
        <v>1093000</v>
      </c>
      <c r="E1024" s="1">
        <f t="shared" si="24"/>
        <v>31198.347227549555</v>
      </c>
    </row>
    <row r="1025" spans="4:5" x14ac:dyDescent="0.25">
      <c r="D1025" s="1">
        <v>1094000</v>
      </c>
      <c r="E1025" s="1">
        <f t="shared" si="24"/>
        <v>31168.974415012148</v>
      </c>
    </row>
    <row r="1026" spans="4:5" x14ac:dyDescent="0.25">
      <c r="D1026" s="1">
        <v>1095000</v>
      </c>
      <c r="E1026" s="1">
        <f t="shared" si="24"/>
        <v>31139.656055435818</v>
      </c>
    </row>
    <row r="1027" spans="4:5" x14ac:dyDescent="0.25">
      <c r="D1027" s="1">
        <v>1096000</v>
      </c>
      <c r="E1027" s="1">
        <f t="shared" si="24"/>
        <v>31110.391998281961</v>
      </c>
    </row>
    <row r="1028" spans="4:5" x14ac:dyDescent="0.25">
      <c r="D1028" s="1">
        <v>1097000</v>
      </c>
      <c r="E1028" s="1">
        <f t="shared" si="24"/>
        <v>31081.182093565014</v>
      </c>
    </row>
    <row r="1029" spans="4:5" x14ac:dyDescent="0.25">
      <c r="D1029" s="1">
        <v>1098000</v>
      </c>
      <c r="E1029" s="1">
        <f t="shared" si="24"/>
        <v>31052.026191850044</v>
      </c>
    </row>
    <row r="1030" spans="4:5" x14ac:dyDescent="0.25">
      <c r="D1030" s="1">
        <v>1099000</v>
      </c>
      <c r="E1030" s="1">
        <f t="shared" si="24"/>
        <v>31022.924144250021</v>
      </c>
    </row>
    <row r="1031" spans="4:5" x14ac:dyDescent="0.25">
      <c r="D1031" s="1">
        <v>1100000</v>
      </c>
      <c r="E1031" s="1">
        <f t="shared" si="24"/>
        <v>30993.875802423281</v>
      </c>
    </row>
    <row r="1032" spans="4:5" x14ac:dyDescent="0.25">
      <c r="D1032" s="1">
        <v>1101000</v>
      </c>
      <c r="E1032" s="1">
        <f t="shared" si="24"/>
        <v>30964.881018571297</v>
      </c>
    </row>
    <row r="1033" spans="4:5" x14ac:dyDescent="0.25">
      <c r="D1033" s="1">
        <v>1102000</v>
      </c>
      <c r="E1033" s="1">
        <f t="shared" si="24"/>
        <v>30935.939645435934</v>
      </c>
    </row>
    <row r="1034" spans="4:5" x14ac:dyDescent="0.25">
      <c r="D1034" s="1">
        <v>1103000</v>
      </c>
      <c r="E1034" s="1">
        <f t="shared" si="24"/>
        <v>30907.051536297065</v>
      </c>
    </row>
    <row r="1035" spans="4:5" x14ac:dyDescent="0.25">
      <c r="D1035" s="1">
        <v>1104000</v>
      </c>
      <c r="E1035" s="1">
        <f t="shared" ref="E1035:E1098" si="25">57500*(D1035^-1.03)*900000</f>
        <v>30878.216544970161</v>
      </c>
    </row>
    <row r="1036" spans="4:5" x14ac:dyDescent="0.25">
      <c r="D1036" s="1">
        <v>1105000</v>
      </c>
      <c r="E1036" s="1">
        <f t="shared" si="25"/>
        <v>30849.434525803859</v>
      </c>
    </row>
    <row r="1037" spans="4:5" x14ac:dyDescent="0.25">
      <c r="D1037" s="1">
        <v>1106000</v>
      </c>
      <c r="E1037" s="1">
        <f t="shared" si="25"/>
        <v>30820.705333677448</v>
      </c>
    </row>
    <row r="1038" spans="4:5" x14ac:dyDescent="0.25">
      <c r="D1038" s="1">
        <v>1107000</v>
      </c>
      <c r="E1038" s="1">
        <f t="shared" si="25"/>
        <v>30792.028823998535</v>
      </c>
    </row>
    <row r="1039" spans="4:5" x14ac:dyDescent="0.25">
      <c r="D1039" s="1">
        <v>1108000</v>
      </c>
      <c r="E1039" s="1">
        <f t="shared" si="25"/>
        <v>30763.404852700696</v>
      </c>
    </row>
    <row r="1040" spans="4:5" x14ac:dyDescent="0.25">
      <c r="D1040" s="1">
        <v>1109000</v>
      </c>
      <c r="E1040" s="1">
        <f t="shared" si="25"/>
        <v>30734.833276241025</v>
      </c>
    </row>
    <row r="1041" spans="4:5" x14ac:dyDescent="0.25">
      <c r="D1041" s="1">
        <v>1110000</v>
      </c>
      <c r="E1041" s="1">
        <f t="shared" si="25"/>
        <v>30706.313951597593</v>
      </c>
    </row>
    <row r="1042" spans="4:5" x14ac:dyDescent="0.25">
      <c r="D1042" s="1">
        <v>1111000</v>
      </c>
      <c r="E1042" s="1">
        <f t="shared" si="25"/>
        <v>30677.846736267453</v>
      </c>
    </row>
    <row r="1043" spans="4:5" x14ac:dyDescent="0.25">
      <c r="D1043" s="1">
        <v>1112000</v>
      </c>
      <c r="E1043" s="1">
        <f t="shared" si="25"/>
        <v>30649.431488263905</v>
      </c>
    </row>
    <row r="1044" spans="4:5" x14ac:dyDescent="0.25">
      <c r="D1044" s="1">
        <v>1113000</v>
      </c>
      <c r="E1044" s="1">
        <f t="shared" si="25"/>
        <v>30621.068066114603</v>
      </c>
    </row>
    <row r="1045" spans="4:5" x14ac:dyDescent="0.25">
      <c r="D1045" s="1">
        <v>1114000</v>
      </c>
      <c r="E1045" s="1">
        <f t="shared" si="25"/>
        <v>30592.756328858741</v>
      </c>
    </row>
    <row r="1046" spans="4:5" x14ac:dyDescent="0.25">
      <c r="D1046" s="1">
        <v>1115000</v>
      </c>
      <c r="E1046" s="1">
        <f t="shared" si="25"/>
        <v>30564.496136045138</v>
      </c>
    </row>
    <row r="1047" spans="4:5" x14ac:dyDescent="0.25">
      <c r="D1047" s="1">
        <v>1116000</v>
      </c>
      <c r="E1047" s="1">
        <f t="shared" si="25"/>
        <v>30536.287347729813</v>
      </c>
    </row>
    <row r="1048" spans="4:5" x14ac:dyDescent="0.25">
      <c r="D1048" s="1">
        <v>1117000</v>
      </c>
      <c r="E1048" s="1">
        <f t="shared" si="25"/>
        <v>30508.129824473475</v>
      </c>
    </row>
    <row r="1049" spans="4:5" x14ac:dyDescent="0.25">
      <c r="D1049" s="1">
        <v>1118000</v>
      </c>
      <c r="E1049" s="1">
        <f t="shared" si="25"/>
        <v>30480.023427339635</v>
      </c>
    </row>
    <row r="1050" spans="4:5" x14ac:dyDescent="0.25">
      <c r="D1050" s="1">
        <v>1119000</v>
      </c>
      <c r="E1050" s="1">
        <f t="shared" si="25"/>
        <v>30451.968017892177</v>
      </c>
    </row>
    <row r="1051" spans="4:5" x14ac:dyDescent="0.25">
      <c r="D1051" s="1">
        <v>1120000</v>
      </c>
      <c r="E1051" s="1">
        <f t="shared" si="25"/>
        <v>30423.963458193026</v>
      </c>
    </row>
    <row r="1052" spans="4:5" x14ac:dyDescent="0.25">
      <c r="D1052" s="1">
        <v>1121000</v>
      </c>
      <c r="E1052" s="1">
        <f t="shared" si="25"/>
        <v>30396.00961079992</v>
      </c>
    </row>
    <row r="1053" spans="4:5" x14ac:dyDescent="0.25">
      <c r="D1053" s="1">
        <v>1122000</v>
      </c>
      <c r="E1053" s="1">
        <f t="shared" si="25"/>
        <v>30368.106338764461</v>
      </c>
    </row>
    <row r="1054" spans="4:5" x14ac:dyDescent="0.25">
      <c r="D1054" s="1">
        <v>1123000</v>
      </c>
      <c r="E1054" s="1">
        <f t="shared" si="25"/>
        <v>30340.253505629531</v>
      </c>
    </row>
    <row r="1055" spans="4:5" x14ac:dyDescent="0.25">
      <c r="D1055" s="1">
        <v>1124000</v>
      </c>
      <c r="E1055" s="1">
        <f t="shared" si="25"/>
        <v>30312.450975427386</v>
      </c>
    </row>
    <row r="1056" spans="4:5" x14ac:dyDescent="0.25">
      <c r="D1056" s="1">
        <v>1125000</v>
      </c>
      <c r="E1056" s="1">
        <f t="shared" si="25"/>
        <v>30284.698612677137</v>
      </c>
    </row>
    <row r="1057" spans="4:5" x14ac:dyDescent="0.25">
      <c r="D1057" s="1">
        <v>1126000</v>
      </c>
      <c r="E1057" s="1">
        <f t="shared" si="25"/>
        <v>30256.996282383039</v>
      </c>
    </row>
    <row r="1058" spans="4:5" x14ac:dyDescent="0.25">
      <c r="D1058" s="1">
        <v>1127000</v>
      </c>
      <c r="E1058" s="1">
        <f t="shared" si="25"/>
        <v>30229.343850031819</v>
      </c>
    </row>
    <row r="1059" spans="4:5" x14ac:dyDescent="0.25">
      <c r="D1059" s="1">
        <v>1128000</v>
      </c>
      <c r="E1059" s="1">
        <f t="shared" si="25"/>
        <v>30201.741181591005</v>
      </c>
    </row>
    <row r="1060" spans="4:5" x14ac:dyDescent="0.25">
      <c r="D1060" s="1">
        <v>1129000</v>
      </c>
      <c r="E1060" s="1">
        <f t="shared" si="25"/>
        <v>30174.188143506348</v>
      </c>
    </row>
    <row r="1061" spans="4:5" x14ac:dyDescent="0.25">
      <c r="D1061" s="1">
        <v>1130000</v>
      </c>
      <c r="E1061" s="1">
        <f t="shared" si="25"/>
        <v>30146.68460270005</v>
      </c>
    </row>
    <row r="1062" spans="4:5" x14ac:dyDescent="0.25">
      <c r="D1062" s="1">
        <v>1131000</v>
      </c>
      <c r="E1062" s="1">
        <f t="shared" si="25"/>
        <v>30119.230426568443</v>
      </c>
    </row>
    <row r="1063" spans="4:5" x14ac:dyDescent="0.25">
      <c r="D1063" s="1">
        <v>1132000</v>
      </c>
      <c r="E1063" s="1">
        <f t="shared" si="25"/>
        <v>30091.825482979832</v>
      </c>
    </row>
    <row r="1064" spans="4:5" x14ac:dyDescent="0.25">
      <c r="D1064" s="1">
        <v>1133000</v>
      </c>
      <c r="E1064" s="1">
        <f t="shared" si="25"/>
        <v>30064.469640272615</v>
      </c>
    </row>
    <row r="1065" spans="4:5" x14ac:dyDescent="0.25">
      <c r="D1065" s="1">
        <v>1134000</v>
      </c>
      <c r="E1065" s="1">
        <f t="shared" si="25"/>
        <v>30037.16276725315</v>
      </c>
    </row>
    <row r="1066" spans="4:5" x14ac:dyDescent="0.25">
      <c r="D1066" s="1">
        <v>1135000</v>
      </c>
      <c r="E1066" s="1">
        <f t="shared" si="25"/>
        <v>30009.90473319334</v>
      </c>
    </row>
    <row r="1067" spans="4:5" x14ac:dyDescent="0.25">
      <c r="D1067" s="1">
        <v>1136000</v>
      </c>
      <c r="E1067" s="1">
        <f t="shared" si="25"/>
        <v>29982.695407829207</v>
      </c>
    </row>
    <row r="1068" spans="4:5" x14ac:dyDescent="0.25">
      <c r="D1068" s="1">
        <v>1137000</v>
      </c>
      <c r="E1068" s="1">
        <f t="shared" si="25"/>
        <v>29955.53466135811</v>
      </c>
    </row>
    <row r="1069" spans="4:5" x14ac:dyDescent="0.25">
      <c r="D1069" s="1">
        <v>1138000</v>
      </c>
      <c r="E1069" s="1">
        <f t="shared" si="25"/>
        <v>29928.422364437421</v>
      </c>
    </row>
    <row r="1070" spans="4:5" x14ac:dyDescent="0.25">
      <c r="D1070" s="1">
        <v>1139000</v>
      </c>
      <c r="E1070" s="1">
        <f t="shared" si="25"/>
        <v>29901.358388181845</v>
      </c>
    </row>
    <row r="1071" spans="4:5" x14ac:dyDescent="0.25">
      <c r="D1071" s="1">
        <v>1140000</v>
      </c>
      <c r="E1071" s="1">
        <f t="shared" si="25"/>
        <v>29874.342604161888</v>
      </c>
    </row>
    <row r="1072" spans="4:5" x14ac:dyDescent="0.25">
      <c r="D1072" s="1">
        <v>1141000</v>
      </c>
      <c r="E1072" s="1">
        <f t="shared" si="25"/>
        <v>29847.374884401586</v>
      </c>
    </row>
    <row r="1073" spans="4:5" x14ac:dyDescent="0.25">
      <c r="D1073" s="1">
        <v>1142000</v>
      </c>
      <c r="E1073" s="1">
        <f t="shared" si="25"/>
        <v>29820.45510137669</v>
      </c>
    </row>
    <row r="1074" spans="4:5" x14ac:dyDescent="0.25">
      <c r="D1074" s="1">
        <v>1143000</v>
      </c>
      <c r="E1074" s="1">
        <f t="shared" si="25"/>
        <v>29793.583128012277</v>
      </c>
    </row>
    <row r="1075" spans="4:5" x14ac:dyDescent="0.25">
      <c r="D1075" s="1">
        <v>1144000</v>
      </c>
      <c r="E1075" s="1">
        <f t="shared" si="25"/>
        <v>29766.758837681471</v>
      </c>
    </row>
    <row r="1076" spans="4:5" x14ac:dyDescent="0.25">
      <c r="D1076" s="1">
        <v>1145000</v>
      </c>
      <c r="E1076" s="1">
        <f t="shared" si="25"/>
        <v>29739.982104202827</v>
      </c>
    </row>
    <row r="1077" spans="4:5" x14ac:dyDescent="0.25">
      <c r="D1077" s="1">
        <v>1146000</v>
      </c>
      <c r="E1077" s="1">
        <f t="shared" si="25"/>
        <v>29713.252801838637</v>
      </c>
    </row>
    <row r="1078" spans="4:5" x14ac:dyDescent="0.25">
      <c r="D1078" s="1">
        <v>1147000</v>
      </c>
      <c r="E1078" s="1">
        <f t="shared" si="25"/>
        <v>29686.570805292984</v>
      </c>
    </row>
    <row r="1079" spans="4:5" x14ac:dyDescent="0.25">
      <c r="D1079" s="1">
        <v>1148000</v>
      </c>
      <c r="E1079" s="1">
        <f t="shared" si="25"/>
        <v>29659.935989709909</v>
      </c>
    </row>
    <row r="1080" spans="4:5" x14ac:dyDescent="0.25">
      <c r="D1080" s="1">
        <v>1149000</v>
      </c>
      <c r="E1080" s="1">
        <f t="shared" si="25"/>
        <v>29633.348230671112</v>
      </c>
    </row>
    <row r="1081" spans="4:5" x14ac:dyDescent="0.25">
      <c r="D1081" s="1">
        <v>1150000</v>
      </c>
      <c r="E1081" s="1">
        <f t="shared" si="25"/>
        <v>29606.807404194587</v>
      </c>
    </row>
    <row r="1082" spans="4:5" x14ac:dyDescent="0.25">
      <c r="D1082" s="1">
        <v>1151000</v>
      </c>
      <c r="E1082" s="1">
        <f t="shared" si="25"/>
        <v>29580.313386732203</v>
      </c>
    </row>
    <row r="1083" spans="4:5" x14ac:dyDescent="0.25">
      <c r="D1083" s="1">
        <v>1152000</v>
      </c>
      <c r="E1083" s="1">
        <f t="shared" si="25"/>
        <v>29553.86605516815</v>
      </c>
    </row>
    <row r="1084" spans="4:5" x14ac:dyDescent="0.25">
      <c r="D1084" s="1">
        <v>1153000</v>
      </c>
      <c r="E1084" s="1">
        <f t="shared" si="25"/>
        <v>29527.465286816838</v>
      </c>
    </row>
    <row r="1085" spans="4:5" x14ac:dyDescent="0.25">
      <c r="D1085" s="1">
        <v>1154000</v>
      </c>
      <c r="E1085" s="1">
        <f t="shared" si="25"/>
        <v>29501.110959421254</v>
      </c>
    </row>
    <row r="1086" spans="4:5" x14ac:dyDescent="0.25">
      <c r="D1086" s="1">
        <v>1155000</v>
      </c>
      <c r="E1086" s="1">
        <f t="shared" si="25"/>
        <v>29474.80295115069</v>
      </c>
    </row>
    <row r="1087" spans="4:5" x14ac:dyDescent="0.25">
      <c r="D1087" s="1">
        <v>1156000</v>
      </c>
      <c r="E1087" s="1">
        <f t="shared" si="25"/>
        <v>29448.541140599511</v>
      </c>
    </row>
    <row r="1088" spans="4:5" x14ac:dyDescent="0.25">
      <c r="D1088" s="1">
        <v>1157000</v>
      </c>
      <c r="E1088" s="1">
        <f t="shared" si="25"/>
        <v>29422.325406784705</v>
      </c>
    </row>
    <row r="1089" spans="4:5" x14ac:dyDescent="0.25">
      <c r="D1089" s="1">
        <v>1158000</v>
      </c>
      <c r="E1089" s="1">
        <f t="shared" si="25"/>
        <v>29396.155629144272</v>
      </c>
    </row>
    <row r="1090" spans="4:5" x14ac:dyDescent="0.25">
      <c r="D1090" s="1">
        <v>1159000</v>
      </c>
      <c r="E1090" s="1">
        <f t="shared" si="25"/>
        <v>29370.031687535564</v>
      </c>
    </row>
    <row r="1091" spans="4:5" x14ac:dyDescent="0.25">
      <c r="D1091" s="1">
        <v>1160000</v>
      </c>
      <c r="E1091" s="1">
        <f t="shared" si="25"/>
        <v>29343.953462233319</v>
      </c>
    </row>
    <row r="1092" spans="4:5" x14ac:dyDescent="0.25">
      <c r="D1092" s="1">
        <v>1161000</v>
      </c>
      <c r="E1092" s="1">
        <f t="shared" si="25"/>
        <v>29317.920833927707</v>
      </c>
    </row>
    <row r="1093" spans="4:5" x14ac:dyDescent="0.25">
      <c r="D1093" s="1">
        <v>1162000</v>
      </c>
      <c r="E1093" s="1">
        <f t="shared" si="25"/>
        <v>29291.933683722746</v>
      </c>
    </row>
    <row r="1094" spans="4:5" x14ac:dyDescent="0.25">
      <c r="D1094" s="1">
        <v>1163000</v>
      </c>
      <c r="E1094" s="1">
        <f t="shared" si="25"/>
        <v>29265.991893134509</v>
      </c>
    </row>
    <row r="1095" spans="4:5" x14ac:dyDescent="0.25">
      <c r="D1095" s="1">
        <v>1164000</v>
      </c>
      <c r="E1095" s="1">
        <f t="shared" si="25"/>
        <v>29240.095344089215</v>
      </c>
    </row>
    <row r="1096" spans="4:5" x14ac:dyDescent="0.25">
      <c r="D1096" s="1">
        <v>1165000</v>
      </c>
      <c r="E1096" s="1">
        <f t="shared" si="25"/>
        <v>29214.243918921493</v>
      </c>
    </row>
    <row r="1097" spans="4:5" x14ac:dyDescent="0.25">
      <c r="D1097" s="1">
        <v>1166000</v>
      </c>
      <c r="E1097" s="1">
        <f t="shared" si="25"/>
        <v>29188.437500372729</v>
      </c>
    </row>
    <row r="1098" spans="4:5" x14ac:dyDescent="0.25">
      <c r="D1098" s="1">
        <v>1167000</v>
      </c>
      <c r="E1098" s="1">
        <f t="shared" si="25"/>
        <v>29162.675971589215</v>
      </c>
    </row>
    <row r="1099" spans="4:5" x14ac:dyDescent="0.25">
      <c r="D1099" s="1">
        <v>1168000</v>
      </c>
      <c r="E1099" s="1">
        <f t="shared" ref="E1099:E1131" si="26">57500*(D1099^-1.03)*900000</f>
        <v>29136.959216120398</v>
      </c>
    </row>
    <row r="1100" spans="4:5" x14ac:dyDescent="0.25">
      <c r="D1100" s="1">
        <v>1169000</v>
      </c>
      <c r="E1100" s="1">
        <f t="shared" si="26"/>
        <v>29111.287117917138</v>
      </c>
    </row>
    <row r="1101" spans="4:5" x14ac:dyDescent="0.25">
      <c r="D1101" s="1">
        <v>1170000</v>
      </c>
      <c r="E1101" s="1">
        <f t="shared" si="26"/>
        <v>29085.659561330052</v>
      </c>
    </row>
    <row r="1102" spans="4:5" x14ac:dyDescent="0.25">
      <c r="D1102" s="1">
        <v>1171000</v>
      </c>
      <c r="E1102" s="1">
        <f t="shared" si="26"/>
        <v>29060.076431107696</v>
      </c>
    </row>
    <row r="1103" spans="4:5" x14ac:dyDescent="0.25">
      <c r="D1103" s="1">
        <v>1172000</v>
      </c>
      <c r="E1103" s="1">
        <f t="shared" si="26"/>
        <v>29034.537612395179</v>
      </c>
    </row>
    <row r="1104" spans="4:5" x14ac:dyDescent="0.25">
      <c r="D1104" s="1">
        <v>1173000</v>
      </c>
      <c r="E1104" s="1">
        <f t="shared" si="26"/>
        <v>29009.042990731839</v>
      </c>
    </row>
    <row r="1105" spans="4:5" x14ac:dyDescent="0.25">
      <c r="D1105" s="1">
        <v>1174000</v>
      </c>
      <c r="E1105" s="1">
        <f t="shared" si="26"/>
        <v>28983.592452050118</v>
      </c>
    </row>
    <row r="1106" spans="4:5" x14ac:dyDescent="0.25">
      <c r="D1106" s="1">
        <v>1175000</v>
      </c>
      <c r="E1106" s="1">
        <f t="shared" si="26"/>
        <v>28958.185882673672</v>
      </c>
    </row>
    <row r="1107" spans="4:5" x14ac:dyDescent="0.25">
      <c r="D1107" s="1">
        <v>1176000</v>
      </c>
      <c r="E1107" s="1">
        <f t="shared" si="26"/>
        <v>28932.823169315798</v>
      </c>
    </row>
    <row r="1108" spans="4:5" x14ac:dyDescent="0.25">
      <c r="D1108" s="1">
        <v>1177000</v>
      </c>
      <c r="E1108" s="1">
        <f t="shared" si="26"/>
        <v>28907.504199077342</v>
      </c>
    </row>
    <row r="1109" spans="4:5" x14ac:dyDescent="0.25">
      <c r="D1109" s="1">
        <v>1178000</v>
      </c>
      <c r="E1109" s="1">
        <f t="shared" si="26"/>
        <v>28882.228859445728</v>
      </c>
    </row>
    <row r="1110" spans="4:5" x14ac:dyDescent="0.25">
      <c r="D1110" s="1">
        <v>1179000</v>
      </c>
      <c r="E1110" s="1">
        <f t="shared" si="26"/>
        <v>28856.997038292859</v>
      </c>
    </row>
    <row r="1111" spans="4:5" x14ac:dyDescent="0.25">
      <c r="D1111" s="1">
        <v>1180000</v>
      </c>
      <c r="E1111" s="1">
        <f t="shared" si="26"/>
        <v>28831.808623873501</v>
      </c>
    </row>
    <row r="1112" spans="4:5" x14ac:dyDescent="0.25">
      <c r="D1112" s="1">
        <v>1181000</v>
      </c>
      <c r="E1112" s="1">
        <f t="shared" si="26"/>
        <v>28806.663504823817</v>
      </c>
    </row>
    <row r="1113" spans="4:5" x14ac:dyDescent="0.25">
      <c r="D1113" s="1">
        <v>1182000</v>
      </c>
      <c r="E1113" s="1">
        <f t="shared" si="26"/>
        <v>28781.561570159556</v>
      </c>
    </row>
    <row r="1114" spans="4:5" x14ac:dyDescent="0.25">
      <c r="D1114" s="1">
        <v>1183000</v>
      </c>
      <c r="E1114" s="1">
        <f t="shared" si="26"/>
        <v>28756.502709274646</v>
      </c>
    </row>
    <row r="1115" spans="4:5" x14ac:dyDescent="0.25">
      <c r="D1115" s="1">
        <v>1184000</v>
      </c>
      <c r="E1115" s="1">
        <f t="shared" si="26"/>
        <v>28731.486811939551</v>
      </c>
    </row>
    <row r="1116" spans="4:5" x14ac:dyDescent="0.25">
      <c r="D1116" s="1">
        <v>1185000</v>
      </c>
      <c r="E1116" s="1">
        <f t="shared" si="26"/>
        <v>28706.513768299363</v>
      </c>
    </row>
    <row r="1117" spans="4:5" x14ac:dyDescent="0.25">
      <c r="D1117" s="1">
        <v>1186000</v>
      </c>
      <c r="E1117" s="1">
        <f t="shared" si="26"/>
        <v>28681.58346887253</v>
      </c>
    </row>
    <row r="1118" spans="4:5" x14ac:dyDescent="0.25">
      <c r="D1118" s="1">
        <v>1187000</v>
      </c>
      <c r="E1118" s="1">
        <f t="shared" si="26"/>
        <v>28656.695804549458</v>
      </c>
    </row>
    <row r="1119" spans="4:5" x14ac:dyDescent="0.25">
      <c r="D1119" s="1">
        <v>1188000</v>
      </c>
      <c r="E1119" s="1">
        <f t="shared" si="26"/>
        <v>28631.85066659033</v>
      </c>
    </row>
    <row r="1120" spans="4:5" x14ac:dyDescent="0.25">
      <c r="D1120" s="1">
        <v>1189000</v>
      </c>
      <c r="E1120" s="1">
        <f t="shared" si="26"/>
        <v>28607.047946624079</v>
      </c>
    </row>
    <row r="1121" spans="4:5" x14ac:dyDescent="0.25">
      <c r="D1121" s="1">
        <v>1190000</v>
      </c>
      <c r="E1121" s="1">
        <f t="shared" si="26"/>
        <v>28582.287536646556</v>
      </c>
    </row>
    <row r="1122" spans="4:5" x14ac:dyDescent="0.25">
      <c r="D1122" s="1">
        <v>1191000</v>
      </c>
      <c r="E1122" s="1">
        <f t="shared" si="26"/>
        <v>28557.569329019167</v>
      </c>
    </row>
    <row r="1123" spans="4:5" x14ac:dyDescent="0.25">
      <c r="D1123" s="1">
        <v>1192000</v>
      </c>
      <c r="E1123" s="1">
        <f t="shared" si="26"/>
        <v>28532.893216467084</v>
      </c>
    </row>
    <row r="1124" spans="4:5" x14ac:dyDescent="0.25">
      <c r="D1124" s="1">
        <v>1193000</v>
      </c>
      <c r="E1124" s="1">
        <f t="shared" si="26"/>
        <v>28508.259092077904</v>
      </c>
    </row>
    <row r="1125" spans="4:5" x14ac:dyDescent="0.25">
      <c r="D1125" s="1">
        <v>1194000</v>
      </c>
      <c r="E1125" s="1">
        <f t="shared" si="26"/>
        <v>28483.666849300196</v>
      </c>
    </row>
    <row r="1126" spans="4:5" x14ac:dyDescent="0.25">
      <c r="D1126" s="1">
        <v>1195000</v>
      </c>
      <c r="E1126" s="1">
        <f t="shared" si="26"/>
        <v>28459.116381941662</v>
      </c>
    </row>
    <row r="1127" spans="4:5" x14ac:dyDescent="0.25">
      <c r="D1127" s="1">
        <v>1196000</v>
      </c>
      <c r="E1127" s="1">
        <f t="shared" si="26"/>
        <v>28434.60758416789</v>
      </c>
    </row>
    <row r="1128" spans="4:5" x14ac:dyDescent="0.25">
      <c r="D1128" s="1">
        <v>1197000</v>
      </c>
      <c r="E1128" s="1">
        <f t="shared" si="26"/>
        <v>28410.14035050086</v>
      </c>
    </row>
    <row r="1129" spans="4:5" x14ac:dyDescent="0.25">
      <c r="D1129" s="1">
        <v>1198000</v>
      </c>
      <c r="E1129" s="1">
        <f t="shared" si="26"/>
        <v>28385.714575817292</v>
      </c>
    </row>
    <row r="1130" spans="4:5" x14ac:dyDescent="0.25">
      <c r="D1130" s="1">
        <v>1199000</v>
      </c>
      <c r="E1130" s="1">
        <f t="shared" si="26"/>
        <v>28361.330155347314</v>
      </c>
    </row>
    <row r="1131" spans="4:5" x14ac:dyDescent="0.25">
      <c r="D1131" s="1">
        <v>1200000</v>
      </c>
      <c r="E1131" s="1">
        <f t="shared" si="26"/>
        <v>28336.986984672785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Design</vt:lpstr>
      <vt:lpstr>Freq equation ratio finding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belval</dc:creator>
  <cp:lastModifiedBy>olivier belval</cp:lastModifiedBy>
  <dcterms:created xsi:type="dcterms:W3CDTF">2019-03-04T13:36:04Z</dcterms:created>
  <dcterms:modified xsi:type="dcterms:W3CDTF">2019-03-06T21:37:37Z</dcterms:modified>
</cp:coreProperties>
</file>