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Evaluacion" sheetId="2" r:id="rId5"/>
    <sheet state="visible" name="Resumen" sheetId="3" r:id="rId6"/>
    <sheet state="visible" name="Referencia" sheetId="4" r:id="rId7"/>
    <sheet state="hidden" name="Hoja1" sheetId="5" r:id="rId8"/>
  </sheets>
  <definedNames/>
  <calcPr/>
  <extLst>
    <ext uri="GoogleSheetsCustomDataVersion2">
      <go:sheetsCustomData xmlns:go="http://customooxmlschemas.google.com/" r:id="rId9" roundtripDataChecksum="e5Yjg8xqpLZ2nYW9HH5GV67MR0evy2Iif56jDWtBoi8="/>
    </ext>
  </extLst>
</workbook>
</file>

<file path=xl/sharedStrings.xml><?xml version="1.0" encoding="utf-8"?>
<sst xmlns="http://schemas.openxmlformats.org/spreadsheetml/2006/main" count="163" uniqueCount="141">
  <si>
    <t>EVALUACION HEURISTICA DE USABILIDAD - NIELSEN</t>
  </si>
  <si>
    <t>Ingenieria de Software - Calidad y Pruebas - Plantilla de Evaluacion</t>
  </si>
  <si>
    <t>INSTRUCCIONES DE USO</t>
  </si>
  <si>
    <t>1. Complete los datos del equipo evaluador en esta hoja.</t>
  </si>
  <si>
    <t>2. Navegue por el MVP asignado durante al menos 20 minutos antes de evaluar.</t>
  </si>
  <si>
    <t>3. Use la hoja 'Evaluacion' para registrar todos los problemas encontrados.</t>
  </si>
  <si>
    <t>4. Para cada problema, asigne una severidad segun la escala de Nielsen (0 a 4).</t>
  </si>
  <si>
    <t>5. Documente con capturas de pantalla o notas descriptivas en la columna Evidencia.</t>
  </si>
  <si>
    <t>6. La hoja 'Resumen' se actualiza automaticamente al completar la evaluacion.</t>
  </si>
  <si>
    <t>7. La hoja 'Referencia' contiene los principios y ejemplos para consulta.</t>
  </si>
  <si>
    <t>ESCALA DE SEVERIDAD (Nielsen, 1994)</t>
  </si>
  <si>
    <t>0</t>
  </si>
  <si>
    <t>No es un problema de usabilidad</t>
  </si>
  <si>
    <t>1</t>
  </si>
  <si>
    <t>Problema cosmético | corregir solo si hay tiempo</t>
  </si>
  <si>
    <t>2</t>
  </si>
  <si>
    <t>Problema menor | baja prioridad de correccion</t>
  </si>
  <si>
    <t>3</t>
  </si>
  <si>
    <t>Problema mayor  | alta prioridad, dificulta el uso</t>
  </si>
  <si>
    <t>4</t>
  </si>
  <si>
    <t>CATASTROFICO | imperativo corregir antes del lanzamiento</t>
  </si>
  <si>
    <t>REGISTRO DE PROBLEMAS DE USABILIDAD — EVALUACION HEURISTICA</t>
  </si>
  <si>
    <t>Complete una fila por cada problema encontrado. Puede agregar mas filas segun sea necesario.</t>
  </si>
  <si>
    <t>#</t>
  </si>
  <si>
    <t>Heuristica</t>
  </si>
  <si>
    <t>Descripcion del problema</t>
  </si>
  <si>
    <t>Ubicacion en el MVP</t>
  </si>
  <si>
    <t>Severidad
(0-4)</t>
  </si>
  <si>
    <t>Evidencia
(captura/URL)</t>
  </si>
  <si>
    <t>Recomendacion de mejora</t>
  </si>
  <si>
    <t>Evaluador</t>
  </si>
  <si>
    <t>H1 - Visibilidad del estado</t>
  </si>
  <si>
    <t>La paginación al pie de la tabla ("Anterior · 1 · 2 · Siguiente") es decorativa: no responde al clic ni refleja el número real de páginas, por lo que el usuario no sabe en qué página está ni cuántas hay. Además, al registrar se indica "Se enviará un correo de bienvenida" pero no hay confirmación de que ocurra.</t>
  </si>
  <si>
    <t>Gestión de Usuarios &gt; pie de la tabla (paginación) y interfaz de registro</t>
  </si>
  <si>
    <t>Hacer funcional la paginación mostrando la página actual y el total real, o quitarla mientras no opere; confirmar el envío del correo de bienvenida con una notificación.</t>
  </si>
  <si>
    <t>H2 - Sistema y mundo real</t>
  </si>
  <si>
    <t>Inconsistencia de términos para el mismo dato: el formulario usa la etiqueta "Medio de Notificación" mientras la columna de la tabla se titula "Notificaciones". El ícono rojo UserX usado para "Desactivar" puede leerse como "eliminar/error" en lugar de un cambio de estado reversible.</t>
  </si>
  <si>
    <t>Gestión de Usuarios (tabla) y interfaz de usuario</t>
  </si>
  <si>
    <t xml:space="preserve">Unificar el término ("Medio de notificación") en formulario y tabla; usar para desactivar un ícono/color que comunique pausa o estado, no peligro.
</t>
  </si>
  <si>
    <t>H3 - Control y libertad</t>
  </si>
  <si>
    <t>Tras desactivar o eliminar un usuario no existe forma de deshacer la acción. En desactivación obliga a buscar de nuevo al usuario y reactivarlo manualmente; en eliminación, la pérdida es definitiva. No hay "deshacer" en la notificación de éxito.</t>
  </si>
  <si>
    <t xml:space="preserve">Gestión de Usuarios &gt; acciones de fila + pestaña de confirmacion </t>
  </si>
  <si>
    <t xml:space="preserve">Ofrecer un "Deshacer" temporal en la notificación toast tras desactivar/eliminar y permitir revertir el último cambio de estado.
</t>
  </si>
  <si>
    <t>H4 - Consistencia y estandares</t>
  </si>
  <si>
    <t xml:space="preserve">Los íconos UserCheck y UserX se usan a la vez con dos significados distintos en la misma fila: como indicador de estado (Activo/Inactivo) y como botón de acción para activar/desactivar al usuario. El mismo símbolo representa simultáneamente un estado y una acción, lo que rompe la consistencia visual.
</t>
  </si>
  <si>
    <t>Gestión de Usuarios &gt; columna Estado (píldora) y columna Acciones (botón activar/desactivar)</t>
  </si>
  <si>
    <t xml:space="preserve">Diferenciar la simbología: usar un ícono para el indicador de estado y otro distinto para la acción de cambiar el estado, evitando que un mismo símbolo tenga dos significados.
</t>
  </si>
  <si>
    <t>H5 - Prevencion de errores</t>
  </si>
  <si>
    <t xml:space="preserve">El sistema permite ELIMINAR permanentemente un usuario (acción irreversible); el único freno es la pestaña de confirmación. 
</t>
  </si>
  <si>
    <t>Gestión de Usuarios &gt; acción Eliminar</t>
  </si>
  <si>
    <t xml:space="preserve">Eliminar la opción de borrado físico (sustituir por desactivación, conforme al RF-01) y validar el dígito verificador del RUT chileno (módulo 11) antes de guardar.
</t>
  </si>
  <si>
    <t>H6 - Reconocimiento &gt; recuerdo</t>
  </si>
  <si>
    <t xml:space="preserve">Después de registrar o editar un usuario, el modal se cierra pero la fila correspondiente no se resalta ni la tabla se desplaza hasta ella. En una lista larga, el administrador debe recordar el nombre que acaba de ingresar y buscarlo manualmente para verificar que el cambio se aplicó.
</t>
  </si>
  <si>
    <t>Gestión de Usuarios &gt; tabla, tras guardar en el modal</t>
  </si>
  <si>
    <t xml:space="preserve">Resaltar momentáneamente la fila creada/editada y desplazar la tabla hasta ella, para que el usuario reconozca el resultado sin tener que recordar y buscar el dato.
</t>
  </si>
  <si>
    <t>H7 - Flexibilidad y eficiencia</t>
  </si>
  <si>
    <t xml:space="preserve">No hay acciones masivas (p. ej. desactivar varios usuarios a la vez) ni ordenamiento por columna; la paginación no funciona y no existe registro/importación múltiple. Con muchos usuarios, gestionar de a uno es ineficiente
</t>
  </si>
  <si>
    <t>Gestión de Usuarios &gt; tabla y barra de acciones</t>
  </si>
  <si>
    <t xml:space="preserve">Agregar selección múltiple con acciones masivas, ordenamiento por columna y paginación real; opcionalmente importar usuarios desde CSV.
</t>
  </si>
  <si>
    <t>H8 - Diseño minimalista</t>
  </si>
  <si>
    <t xml:space="preserve">Cada fila de la tabla concentra muchos elementos coloreados que compiten por la atención: el avatar con iniciales, el rol con cuatro colores distintos posibles, la píldora de estado con su propio ícono y color, y tres íconos de acción también coloreados. La densidad visual resta foco a la información clave del usuario.
</t>
  </si>
  <si>
    <t>Gestión de Usuarios &gt; filas de la tabla</t>
  </si>
  <si>
    <t xml:space="preserve">Reducir la cantidad de color por fila: usar una sola codificación cromática relevante (p. ej. estado) y mantener rol y acciones en tonos neutros para una lectura más limpia.
</t>
  </si>
  <si>
    <t>H9 - Recuperacion de errores</t>
  </si>
  <si>
    <t xml:space="preserve">Al registrar un usuario no se valida la duplicidad de RUT ni de correo: el formulario solo comprueba que no estén vacíos y que el correo tenga formato válido. Es posible crear dos usuarios con el mismo RUT o correo sin recibir ningún error, y el sistema no ofrece forma de detectar ni corregir el duplicado.
</t>
  </si>
  <si>
    <t>Gestión de Usuarios &gt; modal de usuario (validación al guardar)</t>
  </si>
  <si>
    <t xml:space="preserve">Validar que el RUT y el correo no existan ya en el sistema antes de guardar y mostrar un mensaje claro indicando el registro duplicado para que el usuario pueda corregirlo.
</t>
  </si>
  <si>
    <t>H10 - Ayuda y documentacion</t>
  </si>
  <si>
    <t xml:space="preserve">La nota del formulario indica que al registrar un usuario "Se enviará un correo de bienvenida con las credenciales de acceso", pero no documenta qué credenciales se generan, cómo se entregan, ni qué debe hacer el administrador o el usuario si el correo no llega. No hay ayuda sobre ese flujo posterior al registro.
</t>
  </si>
  <si>
    <t>Gestión de Usuarios &gt; modal de registro (nota inferior)</t>
  </si>
  <si>
    <t xml:space="preserve">Documentar el flujo del correo de bienvenida: qué credenciales se generan, cómo accede el usuario y qué hacer si no recibe el correo (reenviar, contactar a soporte), mediante ayuda contextual o un enlace a la guía.
</t>
  </si>
  <si>
    <t>RESUMEN EJECUTIVO  EVALUACION HEURISTICA</t>
  </si>
  <si>
    <t>Los valores se calculan automaticamente desde la hoja Evaluacion</t>
  </si>
  <si>
    <t>METRICAS GLOBALES</t>
  </si>
  <si>
    <t>Total de problemas registrados</t>
  </si>
  <si>
    <t>Promedio de severidad</t>
  </si>
  <si>
    <t>Problemas catastroficos (sev. 4)</t>
  </si>
  <si>
    <t>Problemas mayores (sev. 3)</t>
  </si>
  <si>
    <t>Problemas menores (sev. 1-2)</t>
  </si>
  <si>
    <t>DISTRIBUCION POR HEURISTICA</t>
  </si>
  <si>
    <t># Problemas</t>
  </si>
  <si>
    <t>Sev. Max.</t>
  </si>
  <si>
    <t>Sev. Prom.</t>
  </si>
  <si>
    <t>Estado</t>
  </si>
  <si>
    <t>Prioridad</t>
  </si>
  <si>
    <t>H8 - Diseno minimalista</t>
  </si>
  <si>
    <t>REFERENCIA RAPIDA — 10 HEURISTICAS DE NIELSEN</t>
  </si>
  <si>
    <t>Consulta este panel mientras evaluas el MVP. Los ejemplos son orientativos para sistemas web/movil.</t>
  </si>
  <si>
    <t>Descripcion del principio</t>
  </si>
  <si>
    <t>Ejemplo en MVP (buena practica)</t>
  </si>
  <si>
    <t>Señal de problema a registrar</t>
  </si>
  <si>
    <t>H1</t>
  </si>
  <si>
    <t>Visibilidad del estado</t>
  </si>
  <si>
    <t>El sistema mantiene informado al usuario sobre lo que ocurre mediante feedback oportuno.</t>
  </si>
  <si>
    <t>Barra de progreso al subir archivos. Spinner de carga. Toast de confirmacion al guardar datos.</t>
  </si>
  <si>
    <t>Boton que no responde visualmente. Sin indicador de carga. Usuario no sabe si la accion funciono.</t>
  </si>
  <si>
    <t>H2</t>
  </si>
  <si>
    <t>Sistema y mundo real</t>
  </si>
  <si>
    <t>El sistema usa el lenguaje del usuario: palabras y conceptos familiares, no tecnicos.</t>
  </si>
  <si>
    <t>Icono de carrito para compras. 'Papelera' para eliminar. Fechas en formato dd/mm/aaaa.</t>
  </si>
  <si>
    <t>Mensajes tecnicos: 'Error 403 Forbidden'. Terminos internos del sistema expuestos al usuario.</t>
  </si>
  <si>
    <t>H3</t>
  </si>
  <si>
    <t>Control y libertad</t>
  </si>
  <si>
    <t>El usuario puede salir de acciones no deseadas con salidas de emergencia claras.</t>
  </si>
  <si>
    <t>Opcion Deshacer al eliminar elemento. Boton Cancelar en formularios. Navegacion por pasos reversible.</t>
  </si>
  <si>
    <t>Sin forma de cancelar un proceso. Formulario sin boton Atras. Sin opcion de deshacer eliminacion.</t>
  </si>
  <si>
    <t>H4</t>
  </si>
  <si>
    <t>Consistencia y estandares</t>
  </si>
  <si>
    <t>Las mismas acciones y elementos se comportan igual en todo el sistema.</t>
  </si>
  <si>
    <t>Boton primario mismo color en todo el sistema. Color rojo siempre indica error. Campos en mismo orden.</t>
  </si>
  <si>
    <t>Guardar, Registrar y Confirmar para la misma accion. Botones de distinto color por modulo.</t>
  </si>
  <si>
    <t>H5</t>
  </si>
  <si>
    <t>Prevencion de errores</t>
  </si>
  <si>
    <t>El diseño evita que los errores ocurran antes de que el usuario los cometa.</t>
  </si>
  <si>
    <t>Campo deshabilitado si falta informacion. Confirmacion antes de eliminar. Validacion en tiempo real.</t>
  </si>
  <si>
    <t>Fecha 30/02 se acepta sin validar. Boton Enviar activo con campos requeridos vacios.</t>
  </si>
  <si>
    <t>H6</t>
  </si>
  <si>
    <t>Reconocimiento &gt; recuerdo</t>
  </si>
  <si>
    <t>Minimizar la carga de memoria: las opciones disponibles deben ser visibles, no memorizadas.</t>
  </si>
  <si>
    <t>Autocompletado en busquedas. Historial de elementos recientes. Breadcrumbs de navegacion.</t>
  </si>
  <si>
    <t>Usuario debe recordar sintaxis exacta. Formulario borra datos al navegar hacia atras.</t>
  </si>
  <si>
    <t>H7</t>
  </si>
  <si>
    <t>Flexibilidad y eficiencia</t>
  </si>
  <si>
    <t>Atajos para expertos sin afectar la experiencia de usuarios nuevos.</t>
  </si>
  <si>
    <t>Atajos de teclado Ctrl+N. Filtros guardados. Exportacion masiva de datos con un clic.</t>
  </si>
  <si>
    <t>Solo se puede registrar de uno en uno. No hay forma de repetir la ultima accion ejecutada.</t>
  </si>
  <si>
    <t>H8</t>
  </si>
  <si>
    <t>Diseño minimalista</t>
  </si>
  <si>
    <t>Solo la informacion necesaria: los elementos irrelevantes compiten por la atencion del usuario.</t>
  </si>
  <si>
    <t>Dashboard con 3 a 5 metricas clave. Formulario en pasos, no todo en una pantalla.</t>
  </si>
  <si>
    <t>20 botones visibles simultaneamente. Panel con informacion que nunca se usa en el flujo principal.</t>
  </si>
  <si>
    <t>H9</t>
  </si>
  <si>
    <t>Recuperacion de errores</t>
  </si>
  <si>
    <t>Los mensajes de error son claros, indican el problema exacto y sugieren una solucion concreta.</t>
  </si>
  <si>
    <t>'El correo no tiene formato valido (ej: usuario@dominio.com)'. Enlace directo a solucion del error.</t>
  </si>
  <si>
    <t>'Error 500'. 'Operacion fallida'. Mensaje generico sin indicar que hacer para resolverlo.</t>
  </si>
  <si>
    <t>H10</t>
  </si>
  <si>
    <t>Ayuda y documentacion</t>
  </si>
  <si>
    <t>La ayuda es facil de encontrar, orientada a tareas concretas y accesible desde el flujo.</t>
  </si>
  <si>
    <t>Tooltip contextual en campos complejos. Guia de inicio rapido. FAQ con buscador integrado.</t>
  </si>
  <si>
    <t>Manual PDF de 80 paginas sin buscador. Ayuda solo accesible desde el menu principal oculto.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</si>
</sst>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8">
    <font>
      <sz val="11.0"/>
      <color theme="1"/>
      <name val="Calibri"/>
      <scheme val="minor"/>
    </font>
    <font>
      <b/>
      <sz val="16.0"/>
      <color theme="1"/>
      <name val="Arial"/>
    </font>
    <font/>
    <font>
      <i/>
      <sz val="11.0"/>
      <color theme="1"/>
      <name val="Arial"/>
    </font>
    <font>
      <b/>
      <sz val="10.0"/>
      <color theme="1"/>
      <name val="Arial"/>
    </font>
    <font>
      <sz val="10.0"/>
      <color theme="1"/>
      <name val="Arial"/>
    </font>
    <font>
      <b/>
      <sz val="12.0"/>
      <color theme="1"/>
      <name val="Arial"/>
    </font>
    <font>
      <b/>
      <sz val="13.0"/>
      <color theme="1"/>
      <name val="Arial"/>
    </font>
    <font>
      <i/>
      <sz val="9.0"/>
      <color theme="1"/>
      <name val="Arial"/>
    </font>
    <font>
      <b/>
      <sz val="10.0"/>
      <color rgb="FF5F5E5A"/>
      <name val="Arial"/>
    </font>
    <font>
      <sz val="10.0"/>
      <color rgb="FF2C2C2A"/>
      <name val="Arial"/>
    </font>
    <font>
      <sz val="9.0"/>
      <color rgb="FF374151"/>
      <name val="Arial"/>
    </font>
    <font>
      <sz val="9.0"/>
      <color rgb="FF374151"/>
      <name val="Monospace"/>
    </font>
    <font>
      <b/>
      <sz val="10.0"/>
      <color rgb="FFFFFFFF"/>
      <name val="Arial"/>
    </font>
    <font>
      <sz val="14.0"/>
      <color theme="1"/>
      <name val="Arial"/>
    </font>
    <font>
      <sz val="12.0"/>
      <color theme="1"/>
      <name val="Arial"/>
    </font>
    <font>
      <sz val="11.0"/>
      <color theme="1"/>
      <name val="Calibri"/>
    </font>
    <font>
      <b/>
      <sz val="11.0"/>
      <color theme="1"/>
      <name val="Arial"/>
    </font>
  </fonts>
  <fills count="7">
    <fill>
      <patternFill patternType="none"/>
    </fill>
    <fill>
      <patternFill patternType="lightGray"/>
    </fill>
    <fill>
      <patternFill patternType="solid">
        <fgColor rgb="FFA5A5A5"/>
        <bgColor rgb="FFA5A5A5"/>
      </patternFill>
    </fill>
    <fill>
      <patternFill patternType="solid">
        <fgColor rgb="FFF8F8F6"/>
        <bgColor rgb="FFF8F8F6"/>
      </patternFill>
    </fill>
    <fill>
      <patternFill patternType="solid">
        <fgColor rgb="FFFFFFFF"/>
        <bgColor rgb="FFFFFFFF"/>
      </patternFill>
    </fill>
    <fill>
      <patternFill patternType="solid">
        <fgColor rgb="FF5F5E5A"/>
        <bgColor rgb="FF5F5E5A"/>
      </patternFill>
    </fill>
    <fill>
      <patternFill patternType="solid">
        <fgColor rgb="FFF2F2F2"/>
        <bgColor rgb="FFF2F2F2"/>
      </patternFill>
    </fill>
  </fills>
  <borders count="9">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3D1C7"/>
      </left>
      <right style="thin">
        <color rgb="FFD3D1C7"/>
      </right>
      <top style="thin">
        <color rgb="FFD3D1C7"/>
      </top>
      <bottom style="thin">
        <color rgb="FFD3D1C7"/>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2" fontId="3" numFmtId="0" xfId="0" applyAlignment="1" applyBorder="1" applyFont="1">
      <alignment horizontal="center" shrinkToFit="0" vertical="center" wrapText="1"/>
    </xf>
    <xf borderId="4" fillId="2" fontId="4" numFmtId="0" xfId="0" applyAlignment="1" applyBorder="1" applyFont="1">
      <alignment horizontal="left" shrinkToFit="0" vertical="center" wrapText="1"/>
    </xf>
    <xf borderId="5" fillId="0" fontId="2" numFmtId="0" xfId="0" applyBorder="1" applyFont="1"/>
    <xf borderId="6" fillId="0" fontId="2" numFmtId="0" xfId="0" applyBorder="1" applyFont="1"/>
    <xf borderId="4" fillId="0" fontId="5" numFmtId="0" xfId="0" applyAlignment="1" applyBorder="1" applyFont="1">
      <alignment horizontal="left" shrinkToFit="0" vertical="center" wrapText="1"/>
    </xf>
    <xf borderId="4" fillId="0" fontId="4" numFmtId="0" xfId="0" applyAlignment="1" applyBorder="1" applyFont="1">
      <alignment horizontal="left" shrinkToFit="0" vertical="center" wrapText="1"/>
    </xf>
    <xf borderId="7" fillId="0" fontId="6" numFmtId="0" xfId="0" applyAlignment="1" applyBorder="1" applyFont="1">
      <alignment horizontal="center" shrinkToFit="0" vertical="center" wrapText="1"/>
    </xf>
    <xf borderId="1" fillId="2" fontId="7"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8" fillId="2" fontId="4" numFmtId="0" xfId="0" applyAlignment="1" applyBorder="1" applyFont="1">
      <alignment horizontal="center" shrinkToFit="0" vertical="center" wrapText="1"/>
    </xf>
    <xf borderId="8" fillId="3" fontId="9" numFmtId="0" xfId="0" applyAlignment="1" applyBorder="1" applyFill="1" applyFont="1">
      <alignment horizontal="center" shrinkToFit="0" vertical="center" wrapText="1"/>
    </xf>
    <xf borderId="8" fillId="3" fontId="10" numFmtId="0" xfId="0" applyAlignment="1" applyBorder="1" applyFont="1">
      <alignment horizontal="left" readingOrder="0" shrinkToFit="0" vertical="center" wrapText="1"/>
    </xf>
    <xf borderId="0" fillId="0" fontId="11" numFmtId="0" xfId="0" applyAlignment="1" applyFont="1">
      <alignment readingOrder="0" shrinkToFit="0" wrapText="0"/>
    </xf>
    <xf borderId="8" fillId="3" fontId="7" numFmtId="0" xfId="0" applyAlignment="1" applyBorder="1" applyFont="1">
      <alignment horizontal="center" readingOrder="0" shrinkToFit="0" vertical="center" wrapText="1"/>
    </xf>
    <xf borderId="8" fillId="3" fontId="10" numFmtId="0" xfId="0" applyAlignment="1" applyBorder="1" applyFont="1">
      <alignment horizontal="left" shrinkToFit="0" vertical="center" wrapText="1"/>
    </xf>
    <xf borderId="8" fillId="4" fontId="9" numFmtId="0" xfId="0" applyAlignment="1" applyBorder="1" applyFill="1" applyFont="1">
      <alignment horizontal="center" shrinkToFit="0" vertical="center" wrapText="1"/>
    </xf>
    <xf borderId="8" fillId="4" fontId="10" numFmtId="0" xfId="0" applyAlignment="1" applyBorder="1" applyFont="1">
      <alignment horizontal="left" readingOrder="0" shrinkToFit="0" vertical="center" wrapText="1"/>
    </xf>
    <xf borderId="8" fillId="4" fontId="7" numFmtId="0" xfId="0" applyAlignment="1" applyBorder="1" applyFont="1">
      <alignment horizontal="center" readingOrder="0" shrinkToFit="0" vertical="center" wrapText="1"/>
    </xf>
    <xf borderId="8" fillId="4" fontId="10" numFmtId="0" xfId="0" applyAlignment="1" applyBorder="1" applyFont="1">
      <alignment horizontal="left" shrinkToFit="0" vertical="center" wrapText="1"/>
    </xf>
    <xf borderId="0" fillId="0" fontId="12" numFmtId="0" xfId="0" applyAlignment="1" applyFont="1">
      <alignment readingOrder="0" shrinkToFit="0" wrapText="0"/>
    </xf>
    <xf borderId="8" fillId="3" fontId="7" numFmtId="0" xfId="0" applyAlignment="1" applyBorder="1" applyFont="1">
      <alignment horizontal="center" shrinkToFit="0" vertical="center" wrapText="1"/>
    </xf>
    <xf borderId="8" fillId="4" fontId="7" numFmtId="0" xfId="0" applyAlignment="1" applyBorder="1" applyFont="1">
      <alignment horizontal="center" shrinkToFit="0" vertical="center" wrapText="1"/>
    </xf>
    <xf borderId="1" fillId="5" fontId="13" numFmtId="0" xfId="0" applyAlignment="1" applyBorder="1" applyFill="1" applyFont="1">
      <alignment horizontal="left" shrinkToFit="0" vertical="center" wrapText="1"/>
    </xf>
    <xf borderId="7" fillId="3" fontId="4" numFmtId="0" xfId="0" applyAlignment="1" applyBorder="1" applyFont="1">
      <alignment horizontal="left" shrinkToFit="0" vertical="center" wrapText="1"/>
    </xf>
    <xf borderId="4" fillId="4" fontId="14" numFmtId="0" xfId="0" applyAlignment="1" applyBorder="1" applyFont="1">
      <alignment horizontal="center" shrinkToFit="0" vertical="center" wrapText="1"/>
    </xf>
    <xf borderId="4" fillId="4" fontId="14" numFmtId="164" xfId="0" applyAlignment="1" applyBorder="1" applyFont="1" applyNumberFormat="1">
      <alignment horizontal="center" shrinkToFit="0" vertical="center" wrapText="1"/>
    </xf>
    <xf borderId="1" fillId="2" fontId="4" numFmtId="0" xfId="0" applyAlignment="1" applyBorder="1" applyFont="1">
      <alignment horizontal="left" shrinkToFit="0" vertical="center" wrapText="1"/>
    </xf>
    <xf borderId="8" fillId="6" fontId="4" numFmtId="0" xfId="0" applyAlignment="1" applyBorder="1" applyFill="1" applyFont="1">
      <alignment horizontal="left" shrinkToFit="0" vertical="center" wrapText="1"/>
    </xf>
    <xf borderId="8" fillId="6" fontId="15" numFmtId="0" xfId="0" applyAlignment="1" applyBorder="1" applyFont="1">
      <alignment horizontal="center" readingOrder="0" shrinkToFit="0" vertical="center" wrapText="1"/>
    </xf>
    <xf borderId="8" fillId="6" fontId="16" numFmtId="164" xfId="0" applyAlignment="1" applyBorder="1" applyFont="1" applyNumberFormat="1">
      <alignment horizontal="center" shrinkToFit="0" vertical="center" wrapText="1"/>
    </xf>
    <xf borderId="8" fillId="6" fontId="5" numFmtId="0" xfId="0" applyAlignment="1" applyBorder="1" applyFont="1">
      <alignment horizontal="center" shrinkToFit="0" vertical="center" wrapText="1"/>
    </xf>
    <xf borderId="8" fillId="4" fontId="4" numFmtId="0" xfId="0" applyAlignment="1" applyBorder="1" applyFont="1">
      <alignment horizontal="left" shrinkToFit="0" vertical="center" wrapText="1"/>
    </xf>
    <xf borderId="8" fillId="4" fontId="15" numFmtId="0" xfId="0" applyAlignment="1" applyBorder="1" applyFont="1">
      <alignment horizontal="center" shrinkToFit="0" vertical="center" wrapText="1"/>
    </xf>
    <xf borderId="8" fillId="4" fontId="15" numFmtId="0" xfId="0" applyAlignment="1" applyBorder="1" applyFont="1">
      <alignment horizontal="center" readingOrder="0" shrinkToFit="0" vertical="center" wrapText="1"/>
    </xf>
    <xf borderId="8" fillId="4" fontId="16" numFmtId="164" xfId="0" applyAlignment="1" applyBorder="1" applyFont="1" applyNumberFormat="1">
      <alignment horizontal="center" shrinkToFit="0" vertical="center" wrapText="1"/>
    </xf>
    <xf borderId="8" fillId="4" fontId="5" numFmtId="0" xfId="0" applyAlignment="1" applyBorder="1" applyFont="1">
      <alignment horizontal="center" shrinkToFit="0" vertical="center" wrapText="1"/>
    </xf>
    <xf borderId="8" fillId="6" fontId="15" numFmtId="0" xfId="0" applyAlignment="1" applyBorder="1" applyFont="1">
      <alignment horizontal="center" shrinkToFit="0" vertical="center" wrapText="1"/>
    </xf>
    <xf borderId="8" fillId="0" fontId="17" numFmtId="0" xfId="0" applyAlignment="1" applyBorder="1" applyFont="1">
      <alignment horizontal="center" shrinkToFit="0" vertical="center" wrapText="1"/>
    </xf>
    <xf borderId="8" fillId="0" fontId="4" numFmtId="0" xfId="0" applyAlignment="1" applyBorder="1" applyFont="1">
      <alignment horizontal="left" shrinkToFit="0" vertical="center" wrapText="1"/>
    </xf>
    <xf borderId="8" fillId="0" fontId="5" numFmtId="0" xfId="0" applyAlignment="1" applyBorder="1" applyFont="1">
      <alignment horizontal="left" shrinkToFit="0" vertical="center" wrapText="1"/>
    </xf>
  </cellXfs>
  <cellStyles count="1">
    <cellStyle xfId="0" name="Normal" builtinId="0"/>
  </cellStyles>
  <dxfs count="8">
    <dxf>
      <font>
        <b/>
        <sz val="13.0"/>
        <color rgb="FF5F5E5A"/>
        <name val="Arial"/>
      </font>
      <fill>
        <patternFill patternType="solid">
          <fgColor rgb="FFFFFFFF"/>
          <bgColor rgb="FFFFFFFF"/>
        </patternFill>
      </fill>
      <border/>
    </dxf>
    <dxf>
      <font>
        <b/>
        <sz val="13.0"/>
        <color rgb="FF633806"/>
        <name val="Arial"/>
      </font>
      <fill>
        <patternFill patternType="solid">
          <fgColor rgb="FFFFF9F0"/>
          <bgColor rgb="FFFFF9F0"/>
        </patternFill>
      </fill>
      <border/>
    </dxf>
    <dxf>
      <font>
        <b/>
        <sz val="13.0"/>
        <color rgb="FF633806"/>
        <name val="Arial"/>
      </font>
      <fill>
        <patternFill patternType="solid">
          <fgColor rgb="FFFAEEDA"/>
          <bgColor rgb="FFFAEEDA"/>
        </patternFill>
      </fill>
      <border/>
    </dxf>
    <dxf>
      <font>
        <b/>
        <sz val="13.0"/>
        <color rgb="FF8B4000"/>
        <name val="Arial"/>
      </font>
      <fill>
        <patternFill patternType="solid">
          <fgColor rgb="FFFCEBD0"/>
          <bgColor rgb="FFFCEBD0"/>
        </patternFill>
      </fill>
      <border/>
    </dxf>
    <dxf>
      <font>
        <b/>
        <sz val="13.0"/>
        <color rgb="FF791F1F"/>
        <name val="Arial"/>
      </font>
      <fill>
        <patternFill patternType="solid">
          <fgColor rgb="FFFCEBEB"/>
          <bgColor rgb="FFFCEBEB"/>
        </patternFill>
      </fill>
      <border/>
    </dxf>
    <dxf>
      <font>
        <b/>
        <color rgb="FF791F1F"/>
        <name val="Arial"/>
      </font>
      <fill>
        <patternFill patternType="solid">
          <fgColor rgb="FFFCEBEB"/>
          <bgColor rgb="FFFCEBEB"/>
        </patternFill>
      </fill>
      <border/>
    </dxf>
    <dxf>
      <font>
        <b/>
        <color rgb="FF633806"/>
        <name val="Arial"/>
      </font>
      <fill>
        <patternFill patternType="solid">
          <fgColor rgb="FFFAEEDA"/>
          <bgColor rgb="FFFAEEDA"/>
        </patternFill>
      </fill>
      <border/>
    </dxf>
    <dxf>
      <font>
        <color rgb="FF27500A"/>
        <name val="Arial"/>
      </font>
      <fill>
        <patternFill patternType="solid">
          <fgColor rgb="FFEAF3DE"/>
          <bgColor rgb="FFEAF3D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1" Type="http://schemas.openxmlformats.org/officeDocument/2006/relationships/image" Target="../media/image14.png"/><Relationship Id="rId10" Type="http://schemas.openxmlformats.org/officeDocument/2006/relationships/image" Target="../media/image12.png"/><Relationship Id="rId13" Type="http://schemas.openxmlformats.org/officeDocument/2006/relationships/image" Target="../media/image4.png"/><Relationship Id="rId12" Type="http://schemas.openxmlformats.org/officeDocument/2006/relationships/image" Target="../media/image3.png"/><Relationship Id="rId1" Type="http://schemas.openxmlformats.org/officeDocument/2006/relationships/image" Target="../media/image2.png"/><Relationship Id="rId2" Type="http://schemas.openxmlformats.org/officeDocument/2006/relationships/image" Target="../media/image8.png"/><Relationship Id="rId3" Type="http://schemas.openxmlformats.org/officeDocument/2006/relationships/image" Target="../media/image5.png"/><Relationship Id="rId4" Type="http://schemas.openxmlformats.org/officeDocument/2006/relationships/image" Target="../media/image10.png"/><Relationship Id="rId9" Type="http://schemas.openxmlformats.org/officeDocument/2006/relationships/image" Target="../media/image6.png"/><Relationship Id="rId14" Type="http://schemas.openxmlformats.org/officeDocument/2006/relationships/image" Target="../media/image1.png"/><Relationship Id="rId5" Type="http://schemas.openxmlformats.org/officeDocument/2006/relationships/image" Target="../media/image11.png"/><Relationship Id="rId6" Type="http://schemas.openxmlformats.org/officeDocument/2006/relationships/image" Target="../media/image9.png"/><Relationship Id="rId7" Type="http://schemas.openxmlformats.org/officeDocument/2006/relationships/image" Target="../media/image13.png"/><Relationship Id="rId8"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4</xdr:row>
      <xdr:rowOff>1371600</xdr:rowOff>
    </xdr:from>
    <xdr:ext cx="2238375" cy="13620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133350</xdr:colOff>
      <xdr:row>3</xdr:row>
      <xdr:rowOff>104775</xdr:rowOff>
    </xdr:from>
    <xdr:ext cx="1971675" cy="1219200"/>
    <xdr:pic>
      <xdr:nvPicPr>
        <xdr:cNvPr id="0" name="image8.pn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2305050</xdr:colOff>
      <xdr:row>3</xdr:row>
      <xdr:rowOff>104775</xdr:rowOff>
    </xdr:from>
    <xdr:ext cx="1971675" cy="1266825"/>
    <xdr:pic>
      <xdr:nvPicPr>
        <xdr:cNvPr id="0" name="image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66675</xdr:colOff>
      <xdr:row>3</xdr:row>
      <xdr:rowOff>1457325</xdr:rowOff>
    </xdr:from>
    <xdr:ext cx="2238375" cy="1362075"/>
    <xdr:pic>
      <xdr:nvPicPr>
        <xdr:cNvPr id="0" name="image10.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2371725</xdr:colOff>
      <xdr:row>10</xdr:row>
      <xdr:rowOff>85725</xdr:rowOff>
    </xdr:from>
    <xdr:ext cx="2143125" cy="1438275"/>
    <xdr:pic>
      <xdr:nvPicPr>
        <xdr:cNvPr id="0" name="image11.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114300</xdr:colOff>
      <xdr:row>7</xdr:row>
      <xdr:rowOff>28575</xdr:rowOff>
    </xdr:from>
    <xdr:ext cx="2143125" cy="1162050"/>
    <xdr:pic>
      <xdr:nvPicPr>
        <xdr:cNvPr id="0" name="image9.pn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5</xdr:col>
      <xdr:colOff>2305050</xdr:colOff>
      <xdr:row>7</xdr:row>
      <xdr:rowOff>123825</xdr:rowOff>
    </xdr:from>
    <xdr:ext cx="2057400" cy="1162050"/>
    <xdr:pic>
      <xdr:nvPicPr>
        <xdr:cNvPr id="0" name="image13.pn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2838450</xdr:colOff>
      <xdr:row>12</xdr:row>
      <xdr:rowOff>352425</xdr:rowOff>
    </xdr:from>
    <xdr:ext cx="1619250" cy="1066800"/>
    <xdr:pic>
      <xdr:nvPicPr>
        <xdr:cNvPr id="0" name="image7.png" title="Imagen"/>
        <xdr:cNvPicPr preferRelativeResize="0"/>
      </xdr:nvPicPr>
      <xdr:blipFill>
        <a:blip cstate="print" r:embed="rId8"/>
        <a:stretch>
          <a:fillRect/>
        </a:stretch>
      </xdr:blipFill>
      <xdr:spPr>
        <a:prstGeom prst="rect">
          <a:avLst/>
        </a:prstGeom>
        <a:noFill/>
      </xdr:spPr>
    </xdr:pic>
    <xdr:clientData fLocksWithSheet="0"/>
  </xdr:oneCellAnchor>
  <xdr:oneCellAnchor>
    <xdr:from>
      <xdr:col>5</xdr:col>
      <xdr:colOff>133350</xdr:colOff>
      <xdr:row>9</xdr:row>
      <xdr:rowOff>19050</xdr:rowOff>
    </xdr:from>
    <xdr:ext cx="1733550" cy="1066800"/>
    <xdr:pic>
      <xdr:nvPicPr>
        <xdr:cNvPr id="0" name="image6.png" title="Imagen"/>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800100</xdr:colOff>
      <xdr:row>5</xdr:row>
      <xdr:rowOff>1419225</xdr:rowOff>
    </xdr:from>
    <xdr:ext cx="2838450" cy="1724025"/>
    <xdr:pic>
      <xdr:nvPicPr>
        <xdr:cNvPr id="0" name="image12.png" title="Imagen"/>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133350</xdr:colOff>
      <xdr:row>8</xdr:row>
      <xdr:rowOff>28575</xdr:rowOff>
    </xdr:from>
    <xdr:ext cx="2238375" cy="1266825"/>
    <xdr:pic>
      <xdr:nvPicPr>
        <xdr:cNvPr id="0" name="image14.png" title="Imagen"/>
        <xdr:cNvPicPr preferRelativeResize="0"/>
      </xdr:nvPicPr>
      <xdr:blipFill>
        <a:blip cstate="print" r:embed="rId11"/>
        <a:stretch>
          <a:fillRect/>
        </a:stretch>
      </xdr:blipFill>
      <xdr:spPr>
        <a:prstGeom prst="rect">
          <a:avLst/>
        </a:prstGeom>
        <a:noFill/>
      </xdr:spPr>
    </xdr:pic>
    <xdr:clientData fLocksWithSheet="0"/>
  </xdr:oneCellAnchor>
  <xdr:oneCellAnchor>
    <xdr:from>
      <xdr:col>5</xdr:col>
      <xdr:colOff>2371725</xdr:colOff>
      <xdr:row>8</xdr:row>
      <xdr:rowOff>28575</xdr:rowOff>
    </xdr:from>
    <xdr:ext cx="2143125" cy="1266825"/>
    <xdr:pic>
      <xdr:nvPicPr>
        <xdr:cNvPr id="0" name="image3.png" title="Imagen"/>
        <xdr:cNvPicPr preferRelativeResize="0"/>
      </xdr:nvPicPr>
      <xdr:blipFill>
        <a:blip cstate="print" r:embed="rId12"/>
        <a:stretch>
          <a:fillRect/>
        </a:stretch>
      </xdr:blipFill>
      <xdr:spPr>
        <a:prstGeom prst="rect">
          <a:avLst/>
        </a:prstGeom>
        <a:noFill/>
      </xdr:spPr>
    </xdr:pic>
    <xdr:clientData fLocksWithSheet="0"/>
  </xdr:oneCellAnchor>
  <xdr:oneCellAnchor>
    <xdr:from>
      <xdr:col>5</xdr:col>
      <xdr:colOff>2371725</xdr:colOff>
      <xdr:row>11</xdr:row>
      <xdr:rowOff>190500</xdr:rowOff>
    </xdr:from>
    <xdr:ext cx="2238375" cy="1066800"/>
    <xdr:pic>
      <xdr:nvPicPr>
        <xdr:cNvPr id="0" name="image4.png" title="Imagen"/>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800100</xdr:colOff>
      <xdr:row>10</xdr:row>
      <xdr:rowOff>1590675</xdr:rowOff>
    </xdr:from>
    <xdr:ext cx="4524375" cy="1543050"/>
    <xdr:pic>
      <xdr:nvPicPr>
        <xdr:cNvPr id="0" name="image1.png" title="Imagen"/>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50.0"/>
    <col customWidth="1" min="4" max="4" width="22.0"/>
    <col customWidth="1" min="5" max="5" width="18.0"/>
    <col customWidth="1" min="6" max="26" width="8.86"/>
  </cols>
  <sheetData>
    <row r="2" ht="39.75" customHeight="1">
      <c r="B2" s="1" t="s">
        <v>0</v>
      </c>
      <c r="C2" s="2"/>
      <c r="D2" s="2"/>
      <c r="E2" s="3"/>
    </row>
    <row r="3" ht="21.75" customHeight="1">
      <c r="B3" s="4" t="s">
        <v>1</v>
      </c>
      <c r="C3" s="2"/>
      <c r="D3" s="2"/>
      <c r="E3" s="3"/>
    </row>
    <row r="5" ht="18.0" customHeight="1">
      <c r="B5" s="5" t="s">
        <v>2</v>
      </c>
      <c r="C5" s="6"/>
      <c r="D5" s="6"/>
      <c r="E5" s="7"/>
    </row>
    <row r="6" ht="18.0" customHeight="1">
      <c r="B6" s="8" t="s">
        <v>3</v>
      </c>
      <c r="C6" s="6"/>
      <c r="D6" s="6"/>
      <c r="E6" s="7"/>
    </row>
    <row r="7" ht="18.0" customHeight="1">
      <c r="B7" s="8" t="s">
        <v>4</v>
      </c>
      <c r="C7" s="6"/>
      <c r="D7" s="6"/>
      <c r="E7" s="7"/>
    </row>
    <row r="8" ht="18.0" customHeight="1">
      <c r="B8" s="8" t="s">
        <v>5</v>
      </c>
      <c r="C8" s="6"/>
      <c r="D8" s="6"/>
      <c r="E8" s="7"/>
    </row>
    <row r="9" ht="18.0" customHeight="1">
      <c r="B9" s="8" t="s">
        <v>6</v>
      </c>
      <c r="C9" s="6"/>
      <c r="D9" s="6"/>
      <c r="E9" s="7"/>
    </row>
    <row r="10" ht="18.0" customHeight="1">
      <c r="B10" s="8" t="s">
        <v>7</v>
      </c>
      <c r="C10" s="6"/>
      <c r="D10" s="6"/>
      <c r="E10" s="7"/>
    </row>
    <row r="11" ht="18.0" customHeight="1">
      <c r="B11" s="8" t="s">
        <v>8</v>
      </c>
      <c r="C11" s="6"/>
      <c r="D11" s="6"/>
      <c r="E11" s="7"/>
    </row>
    <row r="12" ht="18.0" customHeight="1">
      <c r="B12" s="8" t="s">
        <v>9</v>
      </c>
      <c r="C12" s="6"/>
      <c r="D12" s="6"/>
      <c r="E12" s="7"/>
    </row>
    <row r="15" ht="18.0" customHeight="1">
      <c r="B15" s="9" t="s">
        <v>10</v>
      </c>
      <c r="C15" s="6"/>
      <c r="D15" s="6"/>
      <c r="E15" s="7"/>
    </row>
    <row r="16" ht="18.0" customHeight="1">
      <c r="B16" s="10" t="s">
        <v>11</v>
      </c>
      <c r="C16" s="8" t="s">
        <v>12</v>
      </c>
      <c r="D16" s="6"/>
      <c r="E16" s="7"/>
    </row>
    <row r="17" ht="18.0" customHeight="1">
      <c r="B17" s="10" t="s">
        <v>13</v>
      </c>
      <c r="C17" s="8" t="s">
        <v>14</v>
      </c>
      <c r="D17" s="6"/>
      <c r="E17" s="7"/>
    </row>
    <row r="18" ht="18.0" customHeight="1">
      <c r="B18" s="10" t="s">
        <v>15</v>
      </c>
      <c r="C18" s="8" t="s">
        <v>16</v>
      </c>
      <c r="D18" s="6"/>
      <c r="E18" s="7"/>
    </row>
    <row r="19" ht="18.0" customHeight="1">
      <c r="B19" s="10" t="s">
        <v>17</v>
      </c>
      <c r="C19" s="8" t="s">
        <v>18</v>
      </c>
      <c r="D19" s="6"/>
      <c r="E19" s="7"/>
    </row>
    <row r="20" ht="18.0" customHeight="1">
      <c r="B20" s="10" t="s">
        <v>19</v>
      </c>
      <c r="C20" s="8" t="s">
        <v>20</v>
      </c>
      <c r="D20" s="6"/>
      <c r="E20"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E2"/>
    <mergeCell ref="B3:E3"/>
    <mergeCell ref="B5:E5"/>
    <mergeCell ref="B6:E6"/>
    <mergeCell ref="B7:E7"/>
    <mergeCell ref="B8:E8"/>
    <mergeCell ref="B9:E9"/>
    <mergeCell ref="C19:E19"/>
    <mergeCell ref="C20:E20"/>
    <mergeCell ref="B10:E10"/>
    <mergeCell ref="B11:E11"/>
    <mergeCell ref="B12:E12"/>
    <mergeCell ref="B15:E15"/>
    <mergeCell ref="C16:E16"/>
    <mergeCell ref="C17:E17"/>
    <mergeCell ref="C18:E1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16.0"/>
    <col customWidth="1" min="3" max="3" width="32.0"/>
    <col customWidth="1" min="4" max="4" width="60.14"/>
    <col customWidth="1" min="5" max="5" width="12.0"/>
    <col customWidth="1" min="6" max="6" width="68.43"/>
    <col customWidth="1" min="7" max="7" width="30.0"/>
    <col customWidth="1" min="8" max="8" width="16.0"/>
    <col customWidth="1" min="9" max="26" width="8.86"/>
  </cols>
  <sheetData>
    <row r="1" ht="31.5" customHeight="1">
      <c r="A1" s="11" t="s">
        <v>21</v>
      </c>
      <c r="B1" s="2"/>
      <c r="C1" s="2"/>
      <c r="D1" s="2"/>
      <c r="E1" s="2"/>
      <c r="F1" s="2"/>
      <c r="G1" s="2"/>
      <c r="H1" s="3"/>
    </row>
    <row r="2" ht="15.75" customHeight="1">
      <c r="A2" s="12" t="s">
        <v>22</v>
      </c>
      <c r="B2" s="2"/>
      <c r="C2" s="2"/>
      <c r="D2" s="2"/>
      <c r="E2" s="2"/>
      <c r="F2" s="2"/>
      <c r="G2" s="2"/>
      <c r="H2" s="3"/>
    </row>
    <row r="3" ht="31.5" customHeight="1">
      <c r="A3" s="13" t="s">
        <v>23</v>
      </c>
      <c r="B3" s="13" t="s">
        <v>24</v>
      </c>
      <c r="C3" s="13" t="s">
        <v>25</v>
      </c>
      <c r="D3" s="13" t="s">
        <v>26</v>
      </c>
      <c r="E3" s="13" t="s">
        <v>27</v>
      </c>
      <c r="F3" s="13" t="s">
        <v>28</v>
      </c>
      <c r="G3" s="13" t="s">
        <v>29</v>
      </c>
      <c r="H3" s="13" t="s">
        <v>30</v>
      </c>
    </row>
    <row r="4" ht="117.0" customHeight="1">
      <c r="A4" s="14">
        <v>1.0</v>
      </c>
      <c r="B4" s="15" t="s">
        <v>31</v>
      </c>
      <c r="C4" s="15" t="s">
        <v>32</v>
      </c>
      <c r="D4" s="16" t="s">
        <v>33</v>
      </c>
      <c r="E4" s="17">
        <v>2.0</v>
      </c>
      <c r="F4" s="18"/>
      <c r="G4" s="15" t="s">
        <v>34</v>
      </c>
      <c r="H4" s="18"/>
    </row>
    <row r="5" ht="108.0" customHeight="1">
      <c r="A5" s="19">
        <v>2.0</v>
      </c>
      <c r="B5" s="15" t="s">
        <v>35</v>
      </c>
      <c r="C5" s="20" t="s">
        <v>36</v>
      </c>
      <c r="D5" s="16" t="s">
        <v>37</v>
      </c>
      <c r="E5" s="21">
        <v>1.0</v>
      </c>
      <c r="F5" s="22"/>
      <c r="G5" s="15" t="s">
        <v>38</v>
      </c>
      <c r="H5" s="18"/>
    </row>
    <row r="6" ht="111.75" customHeight="1">
      <c r="A6" s="14">
        <v>3.0</v>
      </c>
      <c r="B6" s="15" t="s">
        <v>39</v>
      </c>
      <c r="C6" s="15" t="s">
        <v>40</v>
      </c>
      <c r="D6" s="16" t="s">
        <v>41</v>
      </c>
      <c r="E6" s="17">
        <v>3.0</v>
      </c>
      <c r="F6" s="18"/>
      <c r="G6" s="15" t="s">
        <v>42</v>
      </c>
      <c r="H6" s="18"/>
    </row>
    <row r="7" ht="148.5" customHeight="1">
      <c r="A7" s="19">
        <v>4.0</v>
      </c>
      <c r="B7" s="15" t="s">
        <v>43</v>
      </c>
      <c r="C7" s="20" t="s">
        <v>44</v>
      </c>
      <c r="D7" s="16" t="s">
        <v>45</v>
      </c>
      <c r="E7" s="21">
        <v>2.0</v>
      </c>
      <c r="F7" s="20"/>
      <c r="G7" s="15" t="s">
        <v>46</v>
      </c>
      <c r="H7" s="18"/>
    </row>
    <row r="8" ht="184.5" customHeight="1">
      <c r="A8" s="14">
        <v>5.0</v>
      </c>
      <c r="B8" s="15" t="s">
        <v>47</v>
      </c>
      <c r="C8" s="15" t="s">
        <v>48</v>
      </c>
      <c r="D8" s="16" t="s">
        <v>49</v>
      </c>
      <c r="E8" s="17">
        <v>4.0</v>
      </c>
      <c r="F8" s="18"/>
      <c r="G8" s="15" t="s">
        <v>50</v>
      </c>
      <c r="H8" s="18"/>
    </row>
    <row r="9" ht="105.0" customHeight="1">
      <c r="A9" s="19">
        <v>6.0</v>
      </c>
      <c r="B9" s="15" t="s">
        <v>51</v>
      </c>
      <c r="C9" s="20" t="s">
        <v>52</v>
      </c>
      <c r="D9" s="16" t="s">
        <v>53</v>
      </c>
      <c r="E9" s="21">
        <v>2.0</v>
      </c>
      <c r="F9" s="20"/>
      <c r="G9" s="15" t="s">
        <v>54</v>
      </c>
      <c r="H9" s="18"/>
    </row>
    <row r="10" ht="88.5" customHeight="1">
      <c r="A10" s="14">
        <v>7.0</v>
      </c>
      <c r="B10" s="15" t="s">
        <v>55</v>
      </c>
      <c r="C10" s="15" t="s">
        <v>56</v>
      </c>
      <c r="D10" s="23" t="s">
        <v>57</v>
      </c>
      <c r="E10" s="17">
        <v>2.0</v>
      </c>
      <c r="F10" s="18"/>
      <c r="G10" s="15" t="s">
        <v>58</v>
      </c>
      <c r="H10" s="18"/>
    </row>
    <row r="11" ht="125.25" customHeight="1">
      <c r="A11" s="19">
        <v>8.0</v>
      </c>
      <c r="B11" s="15" t="s">
        <v>59</v>
      </c>
      <c r="C11" s="20" t="s">
        <v>60</v>
      </c>
      <c r="D11" s="23" t="s">
        <v>61</v>
      </c>
      <c r="E11" s="21">
        <v>1.0</v>
      </c>
      <c r="F11" s="20"/>
      <c r="G11" s="15" t="s">
        <v>62</v>
      </c>
      <c r="H11" s="18"/>
    </row>
    <row r="12" ht="122.25" customHeight="1">
      <c r="A12" s="14">
        <v>9.0</v>
      </c>
      <c r="B12" s="15" t="s">
        <v>63</v>
      </c>
      <c r="C12" s="15" t="s">
        <v>64</v>
      </c>
      <c r="D12" s="23" t="s">
        <v>65</v>
      </c>
      <c r="E12" s="17">
        <v>3.0</v>
      </c>
      <c r="F12" s="15"/>
      <c r="G12" s="15" t="s">
        <v>66</v>
      </c>
      <c r="H12" s="15"/>
    </row>
    <row r="13" ht="135.75" customHeight="1">
      <c r="A13" s="19">
        <v>10.0</v>
      </c>
      <c r="B13" s="15" t="s">
        <v>67</v>
      </c>
      <c r="C13" s="20" t="s">
        <v>68</v>
      </c>
      <c r="D13" s="23" t="s">
        <v>69</v>
      </c>
      <c r="E13" s="21">
        <v>2.0</v>
      </c>
      <c r="F13" s="18"/>
      <c r="G13" s="15" t="s">
        <v>70</v>
      </c>
      <c r="H13" s="18"/>
    </row>
    <row r="14" ht="42.0" customHeight="1">
      <c r="A14" s="14">
        <v>11.0</v>
      </c>
      <c r="B14" s="18"/>
      <c r="C14" s="18"/>
      <c r="D14" s="18"/>
      <c r="E14" s="24"/>
      <c r="F14" s="18"/>
      <c r="G14" s="18"/>
      <c r="H14" s="18"/>
    </row>
    <row r="15" ht="42.0" customHeight="1">
      <c r="A15" s="19">
        <v>12.0</v>
      </c>
      <c r="B15" s="18"/>
      <c r="C15" s="22"/>
      <c r="D15" s="22"/>
      <c r="E15" s="25"/>
      <c r="F15" s="22"/>
      <c r="G15" s="22"/>
      <c r="H15" s="22"/>
    </row>
    <row r="16" ht="42.0" customHeight="1">
      <c r="A16" s="14">
        <v>13.0</v>
      </c>
      <c r="B16" s="18"/>
      <c r="C16" s="18"/>
      <c r="D16" s="18"/>
      <c r="E16" s="24"/>
      <c r="F16" s="18"/>
      <c r="G16" s="18"/>
      <c r="H16" s="18"/>
    </row>
    <row r="17" ht="42.0" customHeight="1">
      <c r="A17" s="19">
        <v>14.0</v>
      </c>
      <c r="B17" s="18"/>
      <c r="C17" s="22"/>
      <c r="D17" s="22"/>
      <c r="E17" s="25"/>
      <c r="F17" s="22"/>
      <c r="G17" s="22"/>
      <c r="H17" s="22"/>
    </row>
    <row r="18" ht="42.0" customHeight="1">
      <c r="A18" s="14">
        <v>15.0</v>
      </c>
      <c r="B18" s="18"/>
      <c r="C18" s="18"/>
      <c r="D18" s="18"/>
      <c r="E18" s="24"/>
      <c r="F18" s="18"/>
      <c r="G18" s="18"/>
      <c r="H18" s="18"/>
    </row>
    <row r="19" ht="42.0" customHeight="1">
      <c r="A19" s="19">
        <v>16.0</v>
      </c>
      <c r="B19" s="18"/>
      <c r="C19" s="22"/>
      <c r="D19" s="22"/>
      <c r="E19" s="25"/>
      <c r="F19" s="22"/>
      <c r="G19" s="22"/>
      <c r="H19" s="22"/>
    </row>
    <row r="20" ht="42.0" customHeight="1">
      <c r="A20" s="14">
        <v>17.0</v>
      </c>
      <c r="B20" s="18"/>
      <c r="C20" s="18"/>
      <c r="D20" s="18"/>
      <c r="E20" s="24"/>
      <c r="F20" s="18"/>
      <c r="G20" s="18"/>
      <c r="H20" s="18"/>
    </row>
    <row r="21" ht="42.0" customHeight="1">
      <c r="A21" s="19">
        <v>18.0</v>
      </c>
      <c r="B21" s="18"/>
      <c r="C21" s="22"/>
      <c r="D21" s="22"/>
      <c r="E21" s="25"/>
      <c r="F21" s="22"/>
      <c r="G21" s="22"/>
      <c r="H21" s="22"/>
    </row>
    <row r="22" ht="42.0" customHeight="1">
      <c r="A22" s="14">
        <v>19.0</v>
      </c>
      <c r="B22" s="18"/>
      <c r="C22" s="18"/>
      <c r="D22" s="18"/>
      <c r="E22" s="24"/>
      <c r="F22" s="18"/>
      <c r="G22" s="18"/>
      <c r="H22" s="18"/>
    </row>
    <row r="23" ht="42.0" customHeight="1">
      <c r="A23" s="19">
        <v>20.0</v>
      </c>
      <c r="B23" s="18"/>
      <c r="C23" s="22"/>
      <c r="D23" s="22"/>
      <c r="E23" s="25"/>
      <c r="F23" s="22"/>
      <c r="G23" s="22"/>
      <c r="H23" s="22"/>
    </row>
    <row r="24" ht="42.0" customHeight="1">
      <c r="A24" s="14">
        <v>21.0</v>
      </c>
      <c r="B24" s="18"/>
      <c r="C24" s="18"/>
      <c r="D24" s="18"/>
      <c r="E24" s="24"/>
      <c r="F24" s="18"/>
      <c r="G24" s="18"/>
      <c r="H24" s="18"/>
    </row>
    <row r="25" ht="42.0" customHeight="1">
      <c r="A25" s="19">
        <v>22.0</v>
      </c>
      <c r="B25" s="18"/>
      <c r="C25" s="22"/>
      <c r="D25" s="22"/>
      <c r="E25" s="25"/>
      <c r="F25" s="22"/>
      <c r="G25" s="22"/>
      <c r="H25" s="22"/>
    </row>
    <row r="26" ht="42.0" customHeight="1">
      <c r="A26" s="14">
        <v>23.0</v>
      </c>
      <c r="B26" s="18"/>
      <c r="C26" s="18"/>
      <c r="D26" s="18"/>
      <c r="E26" s="24"/>
      <c r="F26" s="18"/>
      <c r="G26" s="18"/>
      <c r="H26" s="18"/>
    </row>
    <row r="27" ht="42.0" customHeight="1">
      <c r="A27" s="19">
        <v>24.0</v>
      </c>
      <c r="B27" s="18"/>
      <c r="C27" s="22"/>
      <c r="D27" s="22"/>
      <c r="E27" s="25"/>
      <c r="F27" s="22"/>
      <c r="G27" s="22"/>
      <c r="H27" s="22"/>
    </row>
    <row r="28" ht="42.0" customHeight="1">
      <c r="A28" s="14">
        <v>25.0</v>
      </c>
      <c r="B28" s="18"/>
      <c r="C28" s="18"/>
      <c r="D28" s="18"/>
      <c r="E28" s="24"/>
      <c r="F28" s="18"/>
      <c r="G28" s="18"/>
      <c r="H28" s="18"/>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conditionalFormatting sqref="E4:E28">
    <cfRule type="cellIs" dxfId="0" priority="1" operator="equal">
      <formula>0</formula>
    </cfRule>
  </conditionalFormatting>
  <conditionalFormatting sqref="E4:E28">
    <cfRule type="cellIs" dxfId="1" priority="2" operator="equal">
      <formula>1</formula>
    </cfRule>
  </conditionalFormatting>
  <conditionalFormatting sqref="E4:E28">
    <cfRule type="cellIs" dxfId="2" priority="3" operator="equal">
      <formula>2</formula>
    </cfRule>
  </conditionalFormatting>
  <conditionalFormatting sqref="E4:E28">
    <cfRule type="cellIs" dxfId="3" priority="4" operator="equal">
      <formula>3</formula>
    </cfRule>
  </conditionalFormatting>
  <conditionalFormatting sqref="E4:E28">
    <cfRule type="cellIs" dxfId="4" priority="5" operator="equal">
      <formula>4</formula>
    </cfRule>
  </conditionalFormatting>
  <dataValidations>
    <dataValidation type="decimal" allowBlank="1" showInputMessage="1" showErrorMessage="1" prompt="Escala de severidad - 0=No problema  1=Cosmético  2=Menor  3=Mayor  4=Catastrófico" sqref="E4:E28">
      <formula1>0.0</formula1>
      <formula2>4.0</formula2>
    </dataValidation>
    <dataValidation type="list" allowBlank="1" showInputMessage="1" showErrorMessage="1" prompt="Valor invalido - Seleccione una heuristica de la lista." sqref="B4:B28">
      <formula1>Hoja1!$A$1:$A$10</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5" width="14.0"/>
    <col customWidth="1" min="6" max="6" width="18.0"/>
    <col customWidth="1" min="7" max="7" width="20.0"/>
    <col customWidth="1" min="8" max="26" width="8.86"/>
  </cols>
  <sheetData>
    <row r="1" ht="31.5" customHeight="1">
      <c r="B1" s="11" t="s">
        <v>71</v>
      </c>
      <c r="C1" s="2"/>
      <c r="D1" s="2"/>
      <c r="E1" s="2"/>
      <c r="F1" s="2"/>
      <c r="G1" s="3"/>
    </row>
    <row r="2" ht="15.75" customHeight="1">
      <c r="B2" s="12" t="s">
        <v>72</v>
      </c>
      <c r="C2" s="2"/>
      <c r="D2" s="2"/>
      <c r="E2" s="2"/>
      <c r="F2" s="2"/>
      <c r="G2" s="3"/>
    </row>
    <row r="4" ht="18.0" customHeight="1">
      <c r="B4" s="26" t="s">
        <v>73</v>
      </c>
      <c r="C4" s="2"/>
      <c r="D4" s="2"/>
      <c r="E4" s="2"/>
      <c r="F4" s="2"/>
      <c r="G4" s="3"/>
    </row>
    <row r="5" ht="21.75" customHeight="1">
      <c r="B5" s="27" t="s">
        <v>74</v>
      </c>
      <c r="C5" s="28">
        <f>COUNTA(Evaluacion!C4:C28)</f>
        <v>10</v>
      </c>
      <c r="D5" s="7"/>
    </row>
    <row r="6" ht="21.75" customHeight="1">
      <c r="B6" s="27" t="s">
        <v>75</v>
      </c>
      <c r="C6" s="29">
        <f>IFERROR(AVERAGE(Evaluacion!E4:E28),0)</f>
        <v>2.2</v>
      </c>
      <c r="D6" s="7"/>
    </row>
    <row r="7" ht="21.75" customHeight="1">
      <c r="B7" s="27" t="s">
        <v>76</v>
      </c>
      <c r="C7" s="28">
        <f>COUNTIF(Evaluacion!E4:E28,4)</f>
        <v>1</v>
      </c>
      <c r="D7" s="7"/>
    </row>
    <row r="8" ht="21.75" customHeight="1">
      <c r="B8" s="27" t="s">
        <v>77</v>
      </c>
      <c r="C8" s="28">
        <f>COUNTIF(Evaluacion!E4:E28,3)</f>
        <v>2</v>
      </c>
      <c r="D8" s="7"/>
    </row>
    <row r="9" ht="21.75" customHeight="1">
      <c r="B9" s="27" t="s">
        <v>78</v>
      </c>
      <c r="C9" s="28">
        <f>COUNTIFS(Evaluacion!E4:E28,"&gt;=1",Evaluacion!E4:E28,"&lt;=2")</f>
        <v>7</v>
      </c>
      <c r="D9" s="7"/>
    </row>
    <row r="11" ht="18.0" customHeight="1">
      <c r="B11" s="30" t="s">
        <v>79</v>
      </c>
      <c r="C11" s="2"/>
      <c r="D11" s="2"/>
      <c r="E11" s="2"/>
      <c r="F11" s="2"/>
      <c r="G11" s="3"/>
    </row>
    <row r="12" ht="19.5" customHeight="1">
      <c r="B12" s="13" t="s">
        <v>24</v>
      </c>
      <c r="C12" s="13" t="s">
        <v>80</v>
      </c>
      <c r="D12" s="13" t="s">
        <v>81</v>
      </c>
      <c r="E12" s="13" t="s">
        <v>82</v>
      </c>
      <c r="F12" s="13" t="s">
        <v>83</v>
      </c>
      <c r="G12" s="13" t="s">
        <v>84</v>
      </c>
    </row>
    <row r="13" ht="19.5" customHeight="1">
      <c r="B13" s="31" t="s">
        <v>31</v>
      </c>
      <c r="C13" s="32">
        <v>1.0</v>
      </c>
      <c r="D13" s="32">
        <v>2.0</v>
      </c>
      <c r="E13" s="33">
        <f>IFERROR(AVERAGEIF(Evaluacion!B4:B28,"*H1*",Evaluacion!E4:E28),0)</f>
        <v>2</v>
      </c>
      <c r="F13" s="34" t="str">
        <f t="shared" ref="F13:F22" si="1">IF(C13=0,"Sin problemas",IF(D13&gt;=4,"CRITICO",IF(D13&gt;=3,"MAYOR","MENOR")))</f>
        <v>MENOR</v>
      </c>
      <c r="G13" s="34" t="str">
        <f t="shared" ref="G13:G22" si="2">IF(C13=0,"Sin problemas",IF(D13=4,"1 - Inmediata",IF(D13=3,"2 - Alta",IF(D13=2,"3 - Media","4 - Baja"))))</f>
        <v>3 - Media</v>
      </c>
    </row>
    <row r="14" ht="19.5" customHeight="1">
      <c r="B14" s="35" t="s">
        <v>35</v>
      </c>
      <c r="C14" s="36">
        <f>COUNTIF(Evaluacion!B4:B28,"*H2*")</f>
        <v>1</v>
      </c>
      <c r="D14" s="37">
        <v>1.0</v>
      </c>
      <c r="E14" s="38">
        <f>IFERROR(AVERAGEIF(Evaluacion!B4:B28,"*H2*",Evaluacion!E4:E28),0)</f>
        <v>1</v>
      </c>
      <c r="F14" s="39" t="str">
        <f t="shared" si="1"/>
        <v>MENOR</v>
      </c>
      <c r="G14" s="39" t="str">
        <f t="shared" si="2"/>
        <v>4 - Baja</v>
      </c>
    </row>
    <row r="15" ht="19.5" customHeight="1">
      <c r="B15" s="31" t="s">
        <v>39</v>
      </c>
      <c r="C15" s="40">
        <f>COUNTIF(Evaluacion!B4:B28,"*H3*")</f>
        <v>1</v>
      </c>
      <c r="D15" s="32">
        <v>3.0</v>
      </c>
      <c r="E15" s="33">
        <f>IFERROR(AVERAGEIF(Evaluacion!B4:B28,"*H3*",Evaluacion!E4:E28),0)</f>
        <v>3</v>
      </c>
      <c r="F15" s="34" t="str">
        <f t="shared" si="1"/>
        <v>MAYOR</v>
      </c>
      <c r="G15" s="34" t="str">
        <f t="shared" si="2"/>
        <v>2 - Alta</v>
      </c>
    </row>
    <row r="16" ht="19.5" customHeight="1">
      <c r="B16" s="35" t="s">
        <v>43</v>
      </c>
      <c r="C16" s="36">
        <f>COUNTIF(Evaluacion!B4:B28,"*H4*")</f>
        <v>1</v>
      </c>
      <c r="D16" s="37">
        <v>2.0</v>
      </c>
      <c r="E16" s="38">
        <f>IFERROR(AVERAGEIF(Evaluacion!B4:B28,"*H4*",Evaluacion!E4:E28),0)</f>
        <v>2</v>
      </c>
      <c r="F16" s="39" t="str">
        <f t="shared" si="1"/>
        <v>MENOR</v>
      </c>
      <c r="G16" s="39" t="str">
        <f t="shared" si="2"/>
        <v>3 - Media</v>
      </c>
    </row>
    <row r="17" ht="19.5" customHeight="1">
      <c r="B17" s="31" t="s">
        <v>47</v>
      </c>
      <c r="C17" s="40">
        <f>COUNTIF(Evaluacion!B4:B28,"*H5*")</f>
        <v>1</v>
      </c>
      <c r="D17" s="32">
        <v>4.0</v>
      </c>
      <c r="E17" s="33">
        <f>IFERROR(AVERAGEIF(Evaluacion!B4:B28,"*H5*",Evaluacion!E4:E28),0)</f>
        <v>4</v>
      </c>
      <c r="F17" s="34" t="str">
        <f t="shared" si="1"/>
        <v>CRITICO</v>
      </c>
      <c r="G17" s="34" t="str">
        <f t="shared" si="2"/>
        <v>1 - Inmediata</v>
      </c>
    </row>
    <row r="18" ht="19.5" customHeight="1">
      <c r="B18" s="35" t="s">
        <v>51</v>
      </c>
      <c r="C18" s="36">
        <f>COUNTIF(Evaluacion!B4:B28,"*H6*")</f>
        <v>1</v>
      </c>
      <c r="D18" s="37">
        <v>2.0</v>
      </c>
      <c r="E18" s="38">
        <f>IFERROR(AVERAGEIF(Evaluacion!B4:B28,"*H6*",Evaluacion!E4:E28),0)</f>
        <v>2</v>
      </c>
      <c r="F18" s="39" t="str">
        <f t="shared" si="1"/>
        <v>MENOR</v>
      </c>
      <c r="G18" s="39" t="str">
        <f t="shared" si="2"/>
        <v>3 - Media</v>
      </c>
    </row>
    <row r="19" ht="19.5" customHeight="1">
      <c r="B19" s="31" t="s">
        <v>55</v>
      </c>
      <c r="C19" s="40">
        <f>COUNTIF(Evaluacion!B4:B28,"*H7*")</f>
        <v>1</v>
      </c>
      <c r="D19" s="32">
        <v>2.0</v>
      </c>
      <c r="E19" s="33">
        <f>IFERROR(AVERAGEIF(Evaluacion!B4:B28,"*H7*",Evaluacion!E4:E28),0)</f>
        <v>2</v>
      </c>
      <c r="F19" s="34" t="str">
        <f t="shared" si="1"/>
        <v>MENOR</v>
      </c>
      <c r="G19" s="34" t="str">
        <f t="shared" si="2"/>
        <v>3 - Media</v>
      </c>
    </row>
    <row r="20" ht="19.5" customHeight="1">
      <c r="B20" s="35" t="s">
        <v>85</v>
      </c>
      <c r="C20" s="36">
        <f>COUNTIF(Evaluacion!B4:B28,"*H8*")</f>
        <v>1</v>
      </c>
      <c r="D20" s="37">
        <v>1.0</v>
      </c>
      <c r="E20" s="38">
        <f>IFERROR(AVERAGEIF(Evaluacion!B4:B28,"*H8*",Evaluacion!E4:E28),0)</f>
        <v>1</v>
      </c>
      <c r="F20" s="39" t="str">
        <f t="shared" si="1"/>
        <v>MENOR</v>
      </c>
      <c r="G20" s="39" t="str">
        <f t="shared" si="2"/>
        <v>4 - Baja</v>
      </c>
    </row>
    <row r="21" ht="19.5" customHeight="1">
      <c r="B21" s="31" t="s">
        <v>63</v>
      </c>
      <c r="C21" s="40">
        <f>COUNTIF(Evaluacion!B4:B28,"*H9*")</f>
        <v>1</v>
      </c>
      <c r="D21" s="32">
        <v>3.0</v>
      </c>
      <c r="E21" s="33">
        <f>IFERROR(AVERAGEIF(Evaluacion!B4:B28,"*H9*",Evaluacion!E4:E28),0)</f>
        <v>3</v>
      </c>
      <c r="F21" s="34" t="str">
        <f t="shared" si="1"/>
        <v>MAYOR</v>
      </c>
      <c r="G21" s="34" t="str">
        <f t="shared" si="2"/>
        <v>2 - Alta</v>
      </c>
    </row>
    <row r="22" ht="19.5" customHeight="1">
      <c r="B22" s="35" t="s">
        <v>67</v>
      </c>
      <c r="C22" s="36">
        <f>COUNTIF(Evaluacion!B4:B28,"*H10*")</f>
        <v>1</v>
      </c>
      <c r="D22" s="37">
        <v>2.0</v>
      </c>
      <c r="E22" s="38">
        <f>IFERROR(AVERAGEIF(Evaluacion!B4:B28,"*H10*",Evaluacion!E4:E28),0)</f>
        <v>2</v>
      </c>
      <c r="F22" s="39" t="str">
        <f t="shared" si="1"/>
        <v>MENOR</v>
      </c>
      <c r="G22" s="39" t="str">
        <f t="shared" si="2"/>
        <v>3 - Media</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9:D9"/>
    <mergeCell ref="B11:G11"/>
    <mergeCell ref="B1:G1"/>
    <mergeCell ref="B2:G2"/>
    <mergeCell ref="B4:G4"/>
    <mergeCell ref="C5:D5"/>
    <mergeCell ref="C6:D6"/>
    <mergeCell ref="C7:D7"/>
    <mergeCell ref="C8:D8"/>
  </mergeCells>
  <conditionalFormatting sqref="F13:F22">
    <cfRule type="cellIs" dxfId="5" priority="1" operator="equal">
      <formula>"CRITICO"</formula>
    </cfRule>
  </conditionalFormatting>
  <conditionalFormatting sqref="F13:F22">
    <cfRule type="cellIs" dxfId="6" priority="2" operator="equal">
      <formula>"MAYOR"</formula>
    </cfRule>
  </conditionalFormatting>
  <conditionalFormatting sqref="F13:F22">
    <cfRule type="cellIs" dxfId="7" priority="3" operator="equal">
      <formula>"Sin problemas"</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7.0"/>
    <col customWidth="1" min="3" max="3" width="26.0"/>
    <col customWidth="1" min="4" max="4" width="38.0"/>
    <col customWidth="1" min="5" max="5" width="32.0"/>
    <col customWidth="1" min="6" max="6" width="28.0"/>
    <col customWidth="1" min="7" max="26" width="8.86"/>
  </cols>
  <sheetData>
    <row r="1" ht="31.5" customHeight="1">
      <c r="B1" s="11" t="s">
        <v>86</v>
      </c>
      <c r="C1" s="2"/>
      <c r="D1" s="2"/>
      <c r="E1" s="2"/>
      <c r="F1" s="3"/>
    </row>
    <row r="2" ht="15.75" customHeight="1">
      <c r="B2" s="12" t="s">
        <v>87</v>
      </c>
      <c r="C2" s="2"/>
      <c r="D2" s="2"/>
      <c r="E2" s="2"/>
      <c r="F2" s="3"/>
    </row>
    <row r="3" ht="21.75" customHeight="1">
      <c r="B3" s="13" t="s">
        <v>23</v>
      </c>
      <c r="C3" s="13" t="s">
        <v>24</v>
      </c>
      <c r="D3" s="13" t="s">
        <v>88</v>
      </c>
      <c r="E3" s="13" t="s">
        <v>89</v>
      </c>
      <c r="F3" s="13" t="s">
        <v>90</v>
      </c>
    </row>
    <row r="4" ht="57.75" customHeight="1">
      <c r="B4" s="41" t="s">
        <v>91</v>
      </c>
      <c r="C4" s="42" t="s">
        <v>92</v>
      </c>
      <c r="D4" s="43" t="s">
        <v>93</v>
      </c>
      <c r="E4" s="43" t="s">
        <v>94</v>
      </c>
      <c r="F4" s="43" t="s">
        <v>95</v>
      </c>
    </row>
    <row r="5" ht="57.75" customHeight="1">
      <c r="B5" s="41" t="s">
        <v>96</v>
      </c>
      <c r="C5" s="42" t="s">
        <v>97</v>
      </c>
      <c r="D5" s="43" t="s">
        <v>98</v>
      </c>
      <c r="E5" s="43" t="s">
        <v>99</v>
      </c>
      <c r="F5" s="43" t="s">
        <v>100</v>
      </c>
    </row>
    <row r="6" ht="57.75" customHeight="1">
      <c r="B6" s="41" t="s">
        <v>101</v>
      </c>
      <c r="C6" s="42" t="s">
        <v>102</v>
      </c>
      <c r="D6" s="43" t="s">
        <v>103</v>
      </c>
      <c r="E6" s="43" t="s">
        <v>104</v>
      </c>
      <c r="F6" s="43" t="s">
        <v>105</v>
      </c>
    </row>
    <row r="7" ht="57.75" customHeight="1">
      <c r="B7" s="41" t="s">
        <v>106</v>
      </c>
      <c r="C7" s="42" t="s">
        <v>107</v>
      </c>
      <c r="D7" s="43" t="s">
        <v>108</v>
      </c>
      <c r="E7" s="43" t="s">
        <v>109</v>
      </c>
      <c r="F7" s="43" t="s">
        <v>110</v>
      </c>
    </row>
    <row r="8" ht="57.75" customHeight="1">
      <c r="B8" s="41" t="s">
        <v>111</v>
      </c>
      <c r="C8" s="42" t="s">
        <v>112</v>
      </c>
      <c r="D8" s="43" t="s">
        <v>113</v>
      </c>
      <c r="E8" s="43" t="s">
        <v>114</v>
      </c>
      <c r="F8" s="43" t="s">
        <v>115</v>
      </c>
    </row>
    <row r="9" ht="57.75" customHeight="1">
      <c r="B9" s="41" t="s">
        <v>116</v>
      </c>
      <c r="C9" s="42" t="s">
        <v>117</v>
      </c>
      <c r="D9" s="43" t="s">
        <v>118</v>
      </c>
      <c r="E9" s="43" t="s">
        <v>119</v>
      </c>
      <c r="F9" s="43" t="s">
        <v>120</v>
      </c>
    </row>
    <row r="10" ht="57.75" customHeight="1">
      <c r="B10" s="41" t="s">
        <v>121</v>
      </c>
      <c r="C10" s="42" t="s">
        <v>122</v>
      </c>
      <c r="D10" s="43" t="s">
        <v>123</v>
      </c>
      <c r="E10" s="43" t="s">
        <v>124</v>
      </c>
      <c r="F10" s="43" t="s">
        <v>125</v>
      </c>
    </row>
    <row r="11" ht="57.75" customHeight="1">
      <c r="B11" s="41" t="s">
        <v>126</v>
      </c>
      <c r="C11" s="42" t="s">
        <v>127</v>
      </c>
      <c r="D11" s="43" t="s">
        <v>128</v>
      </c>
      <c r="E11" s="43" t="s">
        <v>129</v>
      </c>
      <c r="F11" s="43" t="s">
        <v>130</v>
      </c>
    </row>
    <row r="12" ht="57.75" customHeight="1">
      <c r="B12" s="41" t="s">
        <v>131</v>
      </c>
      <c r="C12" s="42" t="s">
        <v>132</v>
      </c>
      <c r="D12" s="43" t="s">
        <v>133</v>
      </c>
      <c r="E12" s="43" t="s">
        <v>134</v>
      </c>
      <c r="F12" s="43" t="s">
        <v>135</v>
      </c>
    </row>
    <row r="13" ht="57.75" customHeight="1">
      <c r="B13" s="41" t="s">
        <v>136</v>
      </c>
      <c r="C13" s="42" t="s">
        <v>137</v>
      </c>
      <c r="D13" s="43" t="s">
        <v>138</v>
      </c>
      <c r="E13" s="43" t="s">
        <v>139</v>
      </c>
      <c r="F13" s="43" t="s">
        <v>140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F1"/>
    <mergeCell ref="B2:F2"/>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86"/>
    <col customWidth="1" min="2" max="26" width="10.71"/>
  </cols>
  <sheetData>
    <row r="1">
      <c r="A1" s="42" t="s">
        <v>31</v>
      </c>
    </row>
    <row r="2">
      <c r="A2" s="42" t="s">
        <v>35</v>
      </c>
    </row>
    <row r="3">
      <c r="A3" s="42" t="s">
        <v>39</v>
      </c>
    </row>
    <row r="4">
      <c r="A4" s="42" t="s">
        <v>43</v>
      </c>
    </row>
    <row r="5">
      <c r="A5" s="42" t="s">
        <v>47</v>
      </c>
    </row>
    <row r="6">
      <c r="A6" s="42" t="s">
        <v>51</v>
      </c>
    </row>
    <row r="7">
      <c r="A7" s="42" t="s">
        <v>55</v>
      </c>
    </row>
    <row r="8">
      <c r="A8" s="42" t="s">
        <v>59</v>
      </c>
    </row>
    <row r="9">
      <c r="A9" s="42" t="s">
        <v>63</v>
      </c>
    </row>
    <row r="10">
      <c r="A10" s="42" t="s">
        <v>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2026-06-12T14:00:04Z</dcterms:created>
  <dc:creator>openpyxl</dc:creator>
</cp:coreProperties>
</file>