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/>
  </bookViews>
  <sheets>
    <sheet name="PLANILLA ENTREGA DPTOS" sheetId="3" r:id="rId1"/>
    <sheet name="PROGRAMA REVISION IT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3" l="1"/>
  <c r="O30" i="3" l="1"/>
  <c r="K47" i="3" l="1"/>
  <c r="N30" i="3"/>
  <c r="K46" i="3" l="1"/>
  <c r="K45" i="3" l="1"/>
  <c r="K44" i="3" l="1"/>
  <c r="K43" i="3" l="1"/>
  <c r="K42" i="3" l="1"/>
  <c r="K30" i="3"/>
  <c r="K41" i="3" l="1"/>
  <c r="K40" i="3" l="1"/>
  <c r="K39" i="3" l="1"/>
  <c r="K38" i="3" l="1"/>
  <c r="K37" i="3" l="1"/>
  <c r="K31" i="3" l="1"/>
  <c r="K32" i="3"/>
  <c r="K33" i="3"/>
  <c r="K34" i="3"/>
  <c r="K35" i="3"/>
  <c r="K36" i="3"/>
  <c r="E9" i="3" l="1"/>
  <c r="E10" i="3"/>
  <c r="E8" i="3"/>
  <c r="V25" i="3"/>
  <c r="U25" i="3"/>
  <c r="H5" i="2" l="1"/>
  <c r="H6" i="2" s="1"/>
  <c r="G6" i="2"/>
  <c r="G7" i="2" s="1"/>
  <c r="G8" i="2" s="1"/>
  <c r="G9" i="2" s="1"/>
  <c r="I6" i="2" l="1"/>
  <c r="H7" i="2"/>
  <c r="I5" i="2"/>
  <c r="G10" i="2"/>
  <c r="G11" i="2" l="1"/>
  <c r="G12" i="2" s="1"/>
  <c r="I7" i="2"/>
  <c r="H8" i="2"/>
  <c r="G13" i="2" l="1"/>
  <c r="G14" i="2" s="1"/>
  <c r="H9" i="2"/>
  <c r="I8" i="2"/>
  <c r="G15" i="2" l="1"/>
  <c r="G16" i="2" s="1"/>
  <c r="H10" i="2"/>
  <c r="I9" i="2"/>
  <c r="G17" i="2" l="1"/>
  <c r="G18" i="2" s="1"/>
  <c r="H11" i="2"/>
  <c r="I10" i="2"/>
  <c r="G19" i="2" l="1"/>
  <c r="G20" i="2" s="1"/>
  <c r="H12" i="2"/>
  <c r="I11" i="2"/>
  <c r="G21" i="2" l="1"/>
  <c r="G22" i="2" s="1"/>
  <c r="H13" i="2"/>
  <c r="I12" i="2"/>
  <c r="G23" i="2" l="1"/>
  <c r="G24" i="2" s="1"/>
  <c r="H14" i="2"/>
  <c r="I13" i="2"/>
  <c r="G25" i="2" l="1"/>
  <c r="G26" i="2" s="1"/>
  <c r="H15" i="2"/>
  <c r="I14" i="2"/>
  <c r="G27" i="2" l="1"/>
  <c r="G28" i="2" s="1"/>
  <c r="H16" i="2"/>
  <c r="I15" i="2"/>
  <c r="G29" i="2" l="1"/>
  <c r="G30" i="2" s="1"/>
  <c r="G31" i="2" s="1"/>
  <c r="H17" i="2"/>
  <c r="I16" i="2"/>
  <c r="H18" i="2" l="1"/>
  <c r="I17" i="2"/>
  <c r="H19" i="2" l="1"/>
  <c r="I18" i="2"/>
  <c r="H20" i="2" l="1"/>
  <c r="I19" i="2"/>
  <c r="H21" i="2" l="1"/>
  <c r="I20" i="2"/>
  <c r="H22" i="2" l="1"/>
  <c r="I21" i="2"/>
  <c r="I22" i="2" l="1"/>
  <c r="H23" i="2"/>
  <c r="H24" i="2" l="1"/>
  <c r="I23" i="2"/>
  <c r="H25" i="2" l="1"/>
  <c r="I24" i="2"/>
  <c r="H26" i="2" l="1"/>
  <c r="I25" i="2"/>
  <c r="H27" i="2" l="1"/>
  <c r="I26" i="2"/>
  <c r="H28" i="2" l="1"/>
  <c r="I27" i="2"/>
  <c r="H29" i="2" l="1"/>
  <c r="I29" i="2" s="1"/>
  <c r="I28" i="2"/>
  <c r="H30" i="2" l="1"/>
  <c r="H31" i="2" s="1"/>
</calcChain>
</file>

<file path=xl/sharedStrings.xml><?xml version="1.0" encoding="utf-8"?>
<sst xmlns="http://schemas.openxmlformats.org/spreadsheetml/2006/main" count="104" uniqueCount="100">
  <si>
    <t>Recibidos con RF</t>
  </si>
  <si>
    <t>708 - 709 - 710 - 801 - 802 - 803</t>
  </si>
  <si>
    <t>804 - 805 - 806 - 807 - 808</t>
  </si>
  <si>
    <t>809 - 810 - 811 - 812 - 813 - 901</t>
  </si>
  <si>
    <t>902 - 903 - 904 - 905 - 906</t>
  </si>
  <si>
    <t>907 - 908 - 909 - 910 -911 - 912</t>
  </si>
  <si>
    <t xml:space="preserve">913 - 1001 - 1002 - 1003 - 1004 </t>
  </si>
  <si>
    <t>1005 - 1006 - 1007 - 1008 - 1009 - 1010</t>
  </si>
  <si>
    <t>PISO A REVISAR</t>
  </si>
  <si>
    <t>FECHA</t>
  </si>
  <si>
    <t>Piso 8 (5 Departamentos)</t>
  </si>
  <si>
    <t>Piso 8 (5 Departamentos) - Piso 9 (1 Departamento)</t>
  </si>
  <si>
    <t>Piso 9 (5 Departamentos)</t>
  </si>
  <si>
    <t>Piso 9 (6 Departamentos)</t>
  </si>
  <si>
    <t>1011 - 1012 - 1013 - 1101 - 1102</t>
  </si>
  <si>
    <t>1103 - 1104 - 1105 - 1106 - 1107 - 1108</t>
  </si>
  <si>
    <t>Piso 10 (6 Departamentos)</t>
  </si>
  <si>
    <t>Piso 10 (3 Departamento) - Piso 11 (2 Departamento)</t>
  </si>
  <si>
    <t>Piso 11 (6 Departamentos)</t>
  </si>
  <si>
    <t>Piso 7 (3 Departamentos) - Piso 8 (3 Departamentos)</t>
  </si>
  <si>
    <t>1109 - 1110 - 1111 - 1112 - 1113</t>
  </si>
  <si>
    <t>Piso 11 (5 Departamentos)</t>
  </si>
  <si>
    <t>1201 - 1202 - 1203 - 1204 - 1205 - 1206</t>
  </si>
  <si>
    <t>Piso 12 (6 Departamentos)</t>
  </si>
  <si>
    <t>1207 - 1208 - 1209 - 1210 - 1211</t>
  </si>
  <si>
    <t>Piso 12 (5 Departamentos)</t>
  </si>
  <si>
    <t>1212 - 1213 - 1301 -1302 - 1303 - 1304</t>
  </si>
  <si>
    <t>1305 - 1306 - 1307 - 1308 - 1309</t>
  </si>
  <si>
    <t>Piso 13 (5 Departamentos)</t>
  </si>
  <si>
    <t>1310 - 1311 - 1313 - 1401 - 1402 - 1403</t>
  </si>
  <si>
    <t>1404 - 1405 - 1406 - 1407 - 1408</t>
  </si>
  <si>
    <t>Piso 14 (5 Departamentos)</t>
  </si>
  <si>
    <t>1409 - 1410 -1411 -1412 - 1413 - 1501</t>
  </si>
  <si>
    <t>Piso 14 (5 Departamentos) - Piso 15 (1 Departamento)</t>
  </si>
  <si>
    <t>Piso 13 (3 Departamentos) - Piso 14 (3 Departamentos)</t>
  </si>
  <si>
    <t>Piso 12 (2 Departamentos) - Piso 13 (4 Departamentos)</t>
  </si>
  <si>
    <t>Piso 9 (1 Departamento) - Piso 10 (4 Departamentos)</t>
  </si>
  <si>
    <t>1502 - 1503 -1504 -1505 - 1506</t>
  </si>
  <si>
    <t>Piso 15 (5 Departamentos)</t>
  </si>
  <si>
    <t>1507 - 1508 - 1509 - 1510 - 1511 -1512</t>
  </si>
  <si>
    <t>Piso 16 (6 Departamentos)</t>
  </si>
  <si>
    <t>1513 - 1601 - 1602 -1603 - 1604</t>
  </si>
  <si>
    <t>Piso 15 (1 Departamento) - Piso 16 (4 Departamentos)</t>
  </si>
  <si>
    <t>1605 - 1606 - 1607 - 1608 - 1609 -1610</t>
  </si>
  <si>
    <t>Piso 15 (6 Departamentos)</t>
  </si>
  <si>
    <t>1611 - 1612 - 1613 - 1701 - 1702</t>
  </si>
  <si>
    <t>Piso 16 (3 Departamentos) - Piso 17 (2 Departamentos)</t>
  </si>
  <si>
    <t>1703 - 1704 - 1705 -1706 - 1707 - 1708</t>
  </si>
  <si>
    <t>Piso 17 (6 Departamentos)</t>
  </si>
  <si>
    <t>1709 - 1710 - 1711 - 1712 -1713</t>
  </si>
  <si>
    <t>Piso 17 (5 Departamentos)</t>
  </si>
  <si>
    <t>1801 - 1802 - 1803 - 1804 -1805 - 1806</t>
  </si>
  <si>
    <t>Piso 18 (6 Departamentos)</t>
  </si>
  <si>
    <t>1807 - 1808 - 1809 - 1810 - 1811</t>
  </si>
  <si>
    <t>Piso 18 (5 Departamentos)</t>
  </si>
  <si>
    <t>1812 - 1813</t>
  </si>
  <si>
    <t>Piso 18 (2 Departamentos)</t>
  </si>
  <si>
    <t xml:space="preserve">PLANILLA ENTREGA DE LISTADOS R2 POR PARTE DE ITO </t>
  </si>
  <si>
    <t>DEPARTAMENTOS SUGERIDOS</t>
  </si>
  <si>
    <t>CANTIDAD</t>
  </si>
  <si>
    <t>LISTADOS R2 ENTREGADOS</t>
  </si>
  <si>
    <t>-</t>
  </si>
  <si>
    <t>708 - 709 - 710 - 801 -802</t>
  </si>
  <si>
    <t>ACUMULADO SEGÚN PROPUESTA</t>
  </si>
  <si>
    <t>ACUMULADO REAL</t>
  </si>
  <si>
    <t>Deficit acumulado según programa</t>
  </si>
  <si>
    <t>803 - 804 - 805</t>
  </si>
  <si>
    <t>806 - 807 - 810 - 811 - 812</t>
  </si>
  <si>
    <t>808 - 809 - 813</t>
  </si>
  <si>
    <t>901 - 902</t>
  </si>
  <si>
    <t>903 - 906 - 907 - 911</t>
  </si>
  <si>
    <t>905 - 909 - 910 - 912 - 913</t>
  </si>
  <si>
    <t>904 - 908 - 1001 - 1002 - 1006 - 1007 - 1011</t>
  </si>
  <si>
    <t>1003 - 1012 - 1101 - 1103</t>
  </si>
  <si>
    <t>1104 - 1106 - 1107 - 1111 - 1112 - 1113 - 1110</t>
  </si>
  <si>
    <t>1004 - 1005 - 1009 - 1010 -1102 - 1105 - 1108</t>
  </si>
  <si>
    <t>1008 - 1109</t>
  </si>
  <si>
    <t>1201 - 1202 - 1206</t>
  </si>
  <si>
    <t>1207 - 1211 - 1212 - 1213</t>
  </si>
  <si>
    <t>1208 - 1209 - 1210 - 1203 - 1204 - 1205 - 1302 -1303 -1307 - 1301 - 1304 -1306 - 1310 - 1311 - 1312 - 1313</t>
  </si>
  <si>
    <t>1305 - 1308</t>
  </si>
  <si>
    <t>1402 - 1404</t>
  </si>
  <si>
    <t>1409 - 1412 - 1501 - 1505 - 1508 - 1512 - 1309 - 1401 - 1403 - 1406 - 1407 - 1405 - 1408 - 1410 - 1411 - 1413 - 1502 - 1510 - 1507</t>
  </si>
  <si>
    <t>Departamentos Totales</t>
  </si>
  <si>
    <t>Departamentos con R2</t>
  </si>
  <si>
    <t>Departamentos disponibles para RF</t>
  </si>
  <si>
    <t>Departamentos recibidos</t>
  </si>
  <si>
    <t>Cantidad</t>
  </si>
  <si>
    <t>Porcentaje del total de departamentos</t>
  </si>
  <si>
    <t>PLANILLA ENTREGA RF LAVANDA</t>
  </si>
  <si>
    <t>Piso 6 - 7 - 8 - 9</t>
  </si>
  <si>
    <t>Piso 2 - 3 - 4 - 5</t>
  </si>
  <si>
    <t>Resumen de entregas</t>
  </si>
  <si>
    <t>Semana</t>
  </si>
  <si>
    <t>Dias disponibles para entregar</t>
  </si>
  <si>
    <t>Velocidad diaria por semana</t>
  </si>
  <si>
    <t>Deptos entregados por semana</t>
  </si>
  <si>
    <t>Velocidad diaria acumulada</t>
  </si>
  <si>
    <t>Velocidad semanal acumulada</t>
  </si>
  <si>
    <t>Disponibles para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</si>
</sst>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6" fontId="0" fillId="0" borderId="14" xfId="0" applyNumberFormat="1" applyFill="1" applyBorder="1" applyAlignment="1">
      <alignment horizontal="center" vertical="center"/>
    </xf>
    <xf numFmtId="16" fontId="0" fillId="5" borderId="15" xfId="0" applyNumberFormat="1" applyFill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16" fontId="0" fillId="0" borderId="15" xfId="0" applyNumberForma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9" xfId="0" applyBorder="1"/>
    <xf numFmtId="0" fontId="0" fillId="2" borderId="28" xfId="0" applyFill="1" applyBorder="1"/>
    <xf numFmtId="0" fontId="0" fillId="4" borderId="9" xfId="0" applyFill="1" applyBorder="1"/>
    <xf numFmtId="0" fontId="0" fillId="7" borderId="29" xfId="0" applyFill="1" applyBorder="1"/>
    <xf numFmtId="0" fontId="0" fillId="0" borderId="1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9" fontId="2" fillId="0" borderId="33" xfId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9" fontId="2" fillId="0" borderId="35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16" fontId="0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0</xdr:row>
      <xdr:rowOff>84666</xdr:rowOff>
    </xdr:from>
    <xdr:to>
      <xdr:col>1</xdr:col>
      <xdr:colOff>1375833</xdr:colOff>
      <xdr:row>3</xdr:row>
      <xdr:rowOff>105884</xdr:rowOff>
    </xdr:to>
    <xdr:pic>
      <xdr:nvPicPr>
        <xdr:cNvPr id="2" name="2 Imagen" descr="Ingevec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84666"/>
          <a:ext cx="1248833" cy="603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V48"/>
  <sheetViews>
    <sheetView tabSelected="1" topLeftCell="B1" zoomScale="70" zoomScaleNormal="70" workbookViewId="0">
      <selection activeCell="D15" sqref="D15"/>
    </sheetView>
  </sheetViews>
  <sheetFormatPr baseColWidth="10" defaultRowHeight="15" x14ac:dyDescent="0.25"/>
  <cols>
    <col min="2" max="2" width="37.5703125" style="10" customWidth="1"/>
    <col min="3" max="3" width="6.42578125" customWidth="1"/>
    <col min="4" max="4" width="14.7109375" style="11" customWidth="1"/>
    <col min="5" max="5" width="15.5703125" customWidth="1"/>
    <col min="6" max="6" width="15.5703125" hidden="1" customWidth="1"/>
    <col min="7" max="7" width="9.5703125" customWidth="1"/>
    <col min="8" max="9" width="11.7109375" customWidth="1"/>
    <col min="10" max="10" width="12.28515625" customWidth="1"/>
    <col min="11" max="20" width="11.7109375" customWidth="1"/>
    <col min="21" max="21" width="14.5703125" bestFit="1" customWidth="1"/>
    <col min="22" max="22" width="14.5703125" customWidth="1"/>
  </cols>
  <sheetData>
    <row r="3" spans="2:22" ht="15.75" thickBot="1" x14ac:dyDescent="0.3"/>
    <row r="4" spans="2:22" x14ac:dyDescent="0.25">
      <c r="B4" s="76" t="s">
        <v>89</v>
      </c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2:22" ht="16.5" thickBot="1" x14ac:dyDescent="0.3">
      <c r="B5" s="77"/>
      <c r="J5" s="47"/>
      <c r="K5" s="47"/>
      <c r="L5" s="48"/>
      <c r="M5" s="47"/>
      <c r="N5" s="47"/>
      <c r="O5" s="47"/>
      <c r="P5" s="47"/>
      <c r="Q5" s="47"/>
      <c r="R5" s="47"/>
      <c r="S5" s="47"/>
    </row>
    <row r="6" spans="2:22" ht="45.75" thickBot="1" x14ac:dyDescent="0.3">
      <c r="D6" s="36" t="s">
        <v>87</v>
      </c>
      <c r="E6" s="53" t="s">
        <v>88</v>
      </c>
      <c r="F6" s="60"/>
      <c r="U6" s="75" t="s">
        <v>99</v>
      </c>
      <c r="V6" s="75" t="s">
        <v>0</v>
      </c>
    </row>
    <row r="7" spans="2:22" ht="16.5" thickBot="1" x14ac:dyDescent="0.3">
      <c r="B7" s="10" t="s">
        <v>83</v>
      </c>
      <c r="C7" s="49"/>
      <c r="D7" s="54">
        <v>223</v>
      </c>
      <c r="E7" s="55"/>
      <c r="F7" s="61"/>
      <c r="H7" s="2">
        <v>1801</v>
      </c>
      <c r="I7" s="2">
        <v>1802</v>
      </c>
      <c r="J7" s="2">
        <v>1803</v>
      </c>
      <c r="K7" s="2">
        <v>1804</v>
      </c>
      <c r="L7" s="2">
        <v>1805</v>
      </c>
      <c r="M7" s="2">
        <v>1806</v>
      </c>
      <c r="N7" s="2">
        <v>1807</v>
      </c>
      <c r="O7" s="2">
        <v>1808</v>
      </c>
      <c r="P7" s="40">
        <v>1809</v>
      </c>
      <c r="Q7" s="40">
        <v>1810</v>
      </c>
      <c r="R7" s="2">
        <v>1811</v>
      </c>
      <c r="S7" s="2">
        <v>1812</v>
      </c>
      <c r="T7" s="2">
        <v>1813</v>
      </c>
      <c r="U7" s="6">
        <v>11</v>
      </c>
      <c r="V7" s="5">
        <v>2</v>
      </c>
    </row>
    <row r="8" spans="2:22" ht="16.5" thickBot="1" x14ac:dyDescent="0.3">
      <c r="B8" s="10" t="s">
        <v>84</v>
      </c>
      <c r="C8" s="50"/>
      <c r="D8" s="56">
        <v>200</v>
      </c>
      <c r="E8" s="57">
        <f>D8/D7</f>
        <v>0.89686098654708524</v>
      </c>
      <c r="F8" s="62"/>
      <c r="H8" s="40">
        <v>1701</v>
      </c>
      <c r="I8" s="2">
        <v>1702</v>
      </c>
      <c r="J8" s="2">
        <v>1703</v>
      </c>
      <c r="K8" s="40">
        <v>1704</v>
      </c>
      <c r="L8" s="40">
        <v>1705</v>
      </c>
      <c r="M8" s="2">
        <v>1706</v>
      </c>
      <c r="N8" s="2">
        <v>1707</v>
      </c>
      <c r="O8" s="2">
        <v>1708</v>
      </c>
      <c r="P8" s="2">
        <v>1709</v>
      </c>
      <c r="Q8" s="40">
        <v>1710</v>
      </c>
      <c r="R8" s="2">
        <v>1711</v>
      </c>
      <c r="S8" s="2">
        <v>1712</v>
      </c>
      <c r="T8" s="4">
        <v>1713</v>
      </c>
      <c r="U8" s="7">
        <v>9</v>
      </c>
      <c r="V8" s="8">
        <v>4</v>
      </c>
    </row>
    <row r="9" spans="2:22" ht="16.5" thickBot="1" x14ac:dyDescent="0.3">
      <c r="B9" s="10" t="s">
        <v>85</v>
      </c>
      <c r="C9" s="51"/>
      <c r="D9" s="56">
        <v>85</v>
      </c>
      <c r="E9" s="57">
        <f>D9/D7</f>
        <v>0.3811659192825112</v>
      </c>
      <c r="F9" t="s">
        <v>90</v>
      </c>
      <c r="H9" s="2">
        <v>1601</v>
      </c>
      <c r="I9" s="2">
        <v>1602</v>
      </c>
      <c r="J9" s="40">
        <v>1603</v>
      </c>
      <c r="K9" s="2">
        <v>1604</v>
      </c>
      <c r="L9" s="40">
        <v>1605</v>
      </c>
      <c r="M9" s="2">
        <v>1606</v>
      </c>
      <c r="N9" s="2">
        <v>1607</v>
      </c>
      <c r="O9" s="2">
        <v>1608</v>
      </c>
      <c r="P9" s="2">
        <v>1609</v>
      </c>
      <c r="Q9" s="2">
        <v>1610</v>
      </c>
      <c r="R9" s="2">
        <v>1611</v>
      </c>
      <c r="S9" s="2">
        <v>1612</v>
      </c>
      <c r="T9" s="4">
        <v>1613</v>
      </c>
      <c r="U9" s="7">
        <v>11</v>
      </c>
      <c r="V9" s="8">
        <v>2</v>
      </c>
    </row>
    <row r="10" spans="2:22" ht="16.5" thickBot="1" x14ac:dyDescent="0.3">
      <c r="B10" s="10" t="s">
        <v>86</v>
      </c>
      <c r="C10" s="52"/>
      <c r="D10" s="58">
        <v>138</v>
      </c>
      <c r="E10" s="59">
        <f>D10/D7</f>
        <v>0.6188340807174888</v>
      </c>
      <c r="F10" t="s">
        <v>91</v>
      </c>
      <c r="H10" s="2">
        <v>1501</v>
      </c>
      <c r="I10" s="2">
        <v>1502</v>
      </c>
      <c r="J10" s="2">
        <v>1503</v>
      </c>
      <c r="K10" s="2">
        <v>1504</v>
      </c>
      <c r="L10" s="2">
        <v>1505</v>
      </c>
      <c r="M10" s="40">
        <v>1506</v>
      </c>
      <c r="N10" s="40">
        <v>1507</v>
      </c>
      <c r="O10" s="40">
        <v>1508</v>
      </c>
      <c r="P10" s="40">
        <v>1509</v>
      </c>
      <c r="Q10" s="2">
        <v>1510</v>
      </c>
      <c r="R10" s="40">
        <v>1511</v>
      </c>
      <c r="S10" s="2">
        <v>1512</v>
      </c>
      <c r="T10" s="4">
        <v>1513</v>
      </c>
      <c r="U10" s="7">
        <v>8</v>
      </c>
      <c r="V10" s="8">
        <v>5</v>
      </c>
    </row>
    <row r="11" spans="2:22" x14ac:dyDescent="0.25">
      <c r="H11" s="2">
        <v>1401</v>
      </c>
      <c r="I11" s="2">
        <v>1402</v>
      </c>
      <c r="J11" s="2">
        <v>1403</v>
      </c>
      <c r="K11" s="2">
        <v>1404</v>
      </c>
      <c r="L11" s="40">
        <v>1405</v>
      </c>
      <c r="M11" s="40">
        <v>1406</v>
      </c>
      <c r="N11" s="2">
        <v>1407</v>
      </c>
      <c r="O11" s="40">
        <v>1408</v>
      </c>
      <c r="P11" s="40">
        <v>1409</v>
      </c>
      <c r="Q11" s="40">
        <v>1410</v>
      </c>
      <c r="R11" s="40">
        <v>1411</v>
      </c>
      <c r="S11" s="2">
        <v>1412</v>
      </c>
      <c r="T11" s="2">
        <v>1413</v>
      </c>
      <c r="U11" s="7">
        <v>7</v>
      </c>
      <c r="V11" s="8">
        <v>6</v>
      </c>
    </row>
    <row r="12" spans="2:22" x14ac:dyDescent="0.25">
      <c r="H12" s="2">
        <v>1301</v>
      </c>
      <c r="I12" s="2">
        <v>1302</v>
      </c>
      <c r="J12" s="2">
        <v>1303</v>
      </c>
      <c r="K12" s="2">
        <v>1304</v>
      </c>
      <c r="L12" s="40">
        <v>1305</v>
      </c>
      <c r="M12" s="2">
        <v>1306</v>
      </c>
      <c r="N12" s="2">
        <v>1307</v>
      </c>
      <c r="O12" s="40">
        <v>1308</v>
      </c>
      <c r="P12" s="40">
        <v>1309</v>
      </c>
      <c r="Q12" s="40">
        <v>1310</v>
      </c>
      <c r="R12" s="2">
        <v>1311</v>
      </c>
      <c r="S12" s="2">
        <v>1312</v>
      </c>
      <c r="T12" s="4">
        <v>1313</v>
      </c>
      <c r="U12" s="7">
        <v>9</v>
      </c>
      <c r="V12" s="8">
        <v>4</v>
      </c>
    </row>
    <row r="13" spans="2:22" x14ac:dyDescent="0.25">
      <c r="H13" s="2">
        <v>1201</v>
      </c>
      <c r="I13" s="2">
        <v>1202</v>
      </c>
      <c r="J13" s="2">
        <v>1203</v>
      </c>
      <c r="K13" s="40">
        <v>1204</v>
      </c>
      <c r="L13" s="2">
        <v>1205</v>
      </c>
      <c r="M13" s="2">
        <v>1206</v>
      </c>
      <c r="N13" s="2">
        <v>1207</v>
      </c>
      <c r="O13" s="40">
        <v>1208</v>
      </c>
      <c r="P13" s="2">
        <v>1209</v>
      </c>
      <c r="Q13" s="2">
        <v>1210</v>
      </c>
      <c r="R13" s="2">
        <v>1211</v>
      </c>
      <c r="S13" s="40">
        <v>1212</v>
      </c>
      <c r="T13" s="4">
        <v>1213</v>
      </c>
      <c r="U13" s="7">
        <v>10</v>
      </c>
      <c r="V13" s="8">
        <v>3</v>
      </c>
    </row>
    <row r="14" spans="2:22" x14ac:dyDescent="0.25">
      <c r="H14" s="40">
        <v>1101</v>
      </c>
      <c r="I14" s="2">
        <v>1102</v>
      </c>
      <c r="J14" s="40">
        <v>1103</v>
      </c>
      <c r="K14" s="40">
        <v>1104</v>
      </c>
      <c r="L14" s="2">
        <v>1105</v>
      </c>
      <c r="M14" s="2">
        <v>1106</v>
      </c>
      <c r="N14" s="40">
        <v>1107</v>
      </c>
      <c r="O14" s="40">
        <v>1108</v>
      </c>
      <c r="P14" s="2">
        <v>1109</v>
      </c>
      <c r="Q14" s="40">
        <v>1110</v>
      </c>
      <c r="R14" s="2">
        <v>1111</v>
      </c>
      <c r="S14" s="2">
        <v>1112</v>
      </c>
      <c r="T14" s="41">
        <v>1113</v>
      </c>
      <c r="U14" s="7">
        <v>6</v>
      </c>
      <c r="V14" s="8">
        <v>7</v>
      </c>
    </row>
    <row r="15" spans="2:22" x14ac:dyDescent="0.25">
      <c r="H15" s="40">
        <v>1001</v>
      </c>
      <c r="I15" s="40">
        <v>1002</v>
      </c>
      <c r="J15" s="40">
        <v>1003</v>
      </c>
      <c r="K15" s="2">
        <v>1004</v>
      </c>
      <c r="L15" s="40">
        <v>1005</v>
      </c>
      <c r="M15" s="40">
        <v>1006</v>
      </c>
      <c r="N15" s="40">
        <v>1007</v>
      </c>
      <c r="O15" s="40">
        <v>1008</v>
      </c>
      <c r="P15" s="40">
        <v>1009</v>
      </c>
      <c r="Q15" s="40">
        <v>1010</v>
      </c>
      <c r="R15" s="40">
        <v>1011</v>
      </c>
      <c r="S15" s="40">
        <v>1012</v>
      </c>
      <c r="T15" s="41">
        <v>1013</v>
      </c>
      <c r="U15" s="7">
        <v>1</v>
      </c>
      <c r="V15" s="8">
        <v>12</v>
      </c>
    </row>
    <row r="16" spans="2:22" x14ac:dyDescent="0.25">
      <c r="H16" s="45">
        <v>901</v>
      </c>
      <c r="I16" s="46">
        <v>902</v>
      </c>
      <c r="J16" s="40">
        <v>903</v>
      </c>
      <c r="K16" s="40">
        <v>904</v>
      </c>
      <c r="L16" s="40">
        <v>905</v>
      </c>
      <c r="M16" s="40">
        <v>906</v>
      </c>
      <c r="N16" s="40">
        <v>907</v>
      </c>
      <c r="O16" s="40">
        <v>908</v>
      </c>
      <c r="P16" s="40">
        <v>909</v>
      </c>
      <c r="Q16" s="40">
        <v>910</v>
      </c>
      <c r="R16" s="40">
        <v>911</v>
      </c>
      <c r="S16" s="40">
        <v>912</v>
      </c>
      <c r="T16" s="41">
        <v>913</v>
      </c>
      <c r="U16" s="7">
        <v>0</v>
      </c>
      <c r="V16" s="8">
        <v>13</v>
      </c>
    </row>
    <row r="17" spans="7:22" x14ac:dyDescent="0.25">
      <c r="H17" s="40">
        <v>801</v>
      </c>
      <c r="I17" s="40">
        <v>802</v>
      </c>
      <c r="J17" s="40">
        <v>803</v>
      </c>
      <c r="K17" s="40">
        <v>804</v>
      </c>
      <c r="L17" s="2">
        <v>805</v>
      </c>
      <c r="M17" s="2">
        <v>806</v>
      </c>
      <c r="N17" s="2">
        <v>807</v>
      </c>
      <c r="O17" s="2">
        <v>808</v>
      </c>
      <c r="P17" s="2">
        <v>809</v>
      </c>
      <c r="Q17" s="2">
        <v>810</v>
      </c>
      <c r="R17" s="2">
        <v>811</v>
      </c>
      <c r="S17" s="40">
        <v>812</v>
      </c>
      <c r="T17" s="41">
        <v>813</v>
      </c>
      <c r="U17" s="7">
        <v>7</v>
      </c>
      <c r="V17" s="8">
        <v>6</v>
      </c>
    </row>
    <row r="18" spans="7:22" x14ac:dyDescent="0.25">
      <c r="H18" s="40">
        <v>701</v>
      </c>
      <c r="I18" s="40">
        <v>702</v>
      </c>
      <c r="J18" s="40">
        <v>703</v>
      </c>
      <c r="K18" s="40">
        <v>704</v>
      </c>
      <c r="L18" s="40">
        <v>705</v>
      </c>
      <c r="M18" s="40">
        <v>706</v>
      </c>
      <c r="N18" s="2">
        <v>707</v>
      </c>
      <c r="O18" s="2">
        <v>708</v>
      </c>
      <c r="P18" s="40">
        <v>709</v>
      </c>
      <c r="Q18" s="40">
        <v>710</v>
      </c>
      <c r="R18" s="40">
        <v>711</v>
      </c>
      <c r="S18" s="2">
        <v>712</v>
      </c>
      <c r="T18" s="41">
        <v>713</v>
      </c>
      <c r="U18" s="7">
        <v>3</v>
      </c>
      <c r="V18" s="8">
        <v>10</v>
      </c>
    </row>
    <row r="19" spans="7:22" x14ac:dyDescent="0.25">
      <c r="H19" s="40">
        <v>601</v>
      </c>
      <c r="I19" s="40">
        <v>602</v>
      </c>
      <c r="J19" s="40">
        <v>603</v>
      </c>
      <c r="K19" s="40">
        <v>604</v>
      </c>
      <c r="L19" s="40">
        <v>605</v>
      </c>
      <c r="M19" s="40">
        <v>606</v>
      </c>
      <c r="N19" s="40">
        <v>607</v>
      </c>
      <c r="O19" s="40">
        <v>608</v>
      </c>
      <c r="P19" s="40">
        <v>609</v>
      </c>
      <c r="Q19" s="40">
        <v>610</v>
      </c>
      <c r="R19" s="40">
        <v>611</v>
      </c>
      <c r="S19" s="40">
        <v>612</v>
      </c>
      <c r="T19" s="41">
        <v>613</v>
      </c>
      <c r="U19" s="7">
        <v>0</v>
      </c>
      <c r="V19" s="8">
        <v>13</v>
      </c>
    </row>
    <row r="20" spans="7:22" x14ac:dyDescent="0.25">
      <c r="H20" s="40">
        <v>501</v>
      </c>
      <c r="I20" s="40">
        <v>502</v>
      </c>
      <c r="J20" s="40">
        <v>503</v>
      </c>
      <c r="K20" s="40">
        <v>504</v>
      </c>
      <c r="L20" s="40">
        <v>505</v>
      </c>
      <c r="M20" s="40">
        <v>506</v>
      </c>
      <c r="N20" s="40">
        <v>507</v>
      </c>
      <c r="O20" s="40">
        <v>508</v>
      </c>
      <c r="P20" s="40">
        <v>509</v>
      </c>
      <c r="Q20" s="40">
        <v>510</v>
      </c>
      <c r="R20" s="40">
        <v>511</v>
      </c>
      <c r="S20" s="40">
        <v>512</v>
      </c>
      <c r="T20" s="40">
        <v>513</v>
      </c>
      <c r="U20" s="7">
        <v>0</v>
      </c>
      <c r="V20" s="8">
        <v>13</v>
      </c>
    </row>
    <row r="21" spans="7:22" x14ac:dyDescent="0.25">
      <c r="H21" s="40">
        <v>401</v>
      </c>
      <c r="I21" s="40">
        <v>402</v>
      </c>
      <c r="J21" s="40">
        <v>403</v>
      </c>
      <c r="K21" s="40">
        <v>404</v>
      </c>
      <c r="L21" s="40">
        <v>405</v>
      </c>
      <c r="M21" s="40">
        <v>406</v>
      </c>
      <c r="N21" s="40">
        <v>407</v>
      </c>
      <c r="O21" s="40">
        <v>408</v>
      </c>
      <c r="P21" s="40">
        <v>409</v>
      </c>
      <c r="Q21" s="40">
        <v>410</v>
      </c>
      <c r="R21" s="40">
        <v>411</v>
      </c>
      <c r="S21" s="40">
        <v>412</v>
      </c>
      <c r="T21" s="40">
        <v>413</v>
      </c>
      <c r="U21" s="7"/>
      <c r="V21" s="8">
        <v>13</v>
      </c>
    </row>
    <row r="22" spans="7:22" x14ac:dyDescent="0.25">
      <c r="H22" s="40">
        <v>301</v>
      </c>
      <c r="I22" s="40">
        <v>302</v>
      </c>
      <c r="J22" s="40">
        <v>303</v>
      </c>
      <c r="K22" s="40">
        <v>304</v>
      </c>
      <c r="L22" s="40">
        <v>305</v>
      </c>
      <c r="M22" s="40">
        <v>306</v>
      </c>
      <c r="N22" s="40">
        <v>307</v>
      </c>
      <c r="O22" s="40">
        <v>308</v>
      </c>
      <c r="P22" s="40">
        <v>309</v>
      </c>
      <c r="Q22" s="40">
        <v>310</v>
      </c>
      <c r="R22" s="40">
        <v>311</v>
      </c>
      <c r="S22" s="40">
        <v>312</v>
      </c>
      <c r="T22" s="41">
        <v>313</v>
      </c>
      <c r="U22" s="7"/>
      <c r="V22" s="8">
        <v>13</v>
      </c>
    </row>
    <row r="23" spans="7:22" x14ac:dyDescent="0.25">
      <c r="H23" s="40">
        <v>201</v>
      </c>
      <c r="I23" s="40">
        <v>202</v>
      </c>
      <c r="J23" s="40">
        <v>203</v>
      </c>
      <c r="K23" s="40">
        <v>204</v>
      </c>
      <c r="L23" s="40">
        <v>205</v>
      </c>
      <c r="M23" s="40">
        <v>206</v>
      </c>
      <c r="N23" s="40">
        <v>207</v>
      </c>
      <c r="O23" s="40">
        <v>208</v>
      </c>
      <c r="P23" s="40">
        <v>209</v>
      </c>
      <c r="Q23" s="40">
        <v>210</v>
      </c>
      <c r="R23" s="40">
        <v>211</v>
      </c>
      <c r="S23" s="40">
        <v>212</v>
      </c>
      <c r="T23" s="3"/>
      <c r="U23" s="7"/>
      <c r="V23" s="8">
        <v>12</v>
      </c>
    </row>
    <row r="24" spans="7:22" ht="15.75" thickBot="1" x14ac:dyDescent="0.3">
      <c r="H24" s="2">
        <v>101</v>
      </c>
      <c r="I24" s="2">
        <v>102</v>
      </c>
      <c r="J24" s="2">
        <v>103</v>
      </c>
      <c r="U24" s="7">
        <v>3</v>
      </c>
      <c r="V24" s="8">
        <v>0</v>
      </c>
    </row>
    <row r="25" spans="7:22" ht="16.5" thickBot="1" x14ac:dyDescent="0.3">
      <c r="U25" s="1">
        <f>SUM(U7:U24)</f>
        <v>85</v>
      </c>
      <c r="V25" s="9">
        <f>SUM(V7:V24)</f>
        <v>138</v>
      </c>
    </row>
    <row r="27" spans="7:22" x14ac:dyDescent="0.25">
      <c r="H27" t="s">
        <v>92</v>
      </c>
    </row>
    <row r="28" spans="7:22" ht="15.75" thickBot="1" x14ac:dyDescent="0.3"/>
    <row r="29" spans="7:22" ht="74.25" customHeight="1" thickBot="1" x14ac:dyDescent="0.3">
      <c r="H29" s="65" t="s">
        <v>93</v>
      </c>
      <c r="I29" s="66" t="s">
        <v>94</v>
      </c>
      <c r="J29" s="66" t="s">
        <v>96</v>
      </c>
      <c r="K29" s="68" t="s">
        <v>95</v>
      </c>
      <c r="L29" s="64"/>
      <c r="M29" s="63"/>
      <c r="N29" s="71" t="s">
        <v>97</v>
      </c>
      <c r="O29" s="72" t="s">
        <v>98</v>
      </c>
    </row>
    <row r="30" spans="7:22" ht="15.75" thickBot="1" x14ac:dyDescent="0.3">
      <c r="G30">
        <v>1</v>
      </c>
      <c r="H30" s="70">
        <v>43095</v>
      </c>
      <c r="I30" s="67">
        <v>5</v>
      </c>
      <c r="J30" s="67">
        <v>16</v>
      </c>
      <c r="K30" s="69">
        <f>J30/I30</f>
        <v>3.2</v>
      </c>
      <c r="L30" s="63"/>
      <c r="M30" s="63"/>
      <c r="N30" s="73">
        <f>(SUM(J30:J48))/(SUM(I30:I48))</f>
        <v>1.6</v>
      </c>
      <c r="O30" s="74">
        <f>(SUM(J30:J48))/18</f>
        <v>7.1111111111111107</v>
      </c>
    </row>
    <row r="31" spans="7:22" x14ac:dyDescent="0.25">
      <c r="G31">
        <v>2</v>
      </c>
      <c r="H31" s="70">
        <v>42738</v>
      </c>
      <c r="I31" s="67">
        <v>4</v>
      </c>
      <c r="J31" s="67">
        <v>0</v>
      </c>
      <c r="K31" s="69">
        <f t="shared" ref="K31:K36" si="0">J31/I31</f>
        <v>0</v>
      </c>
      <c r="L31" s="63"/>
      <c r="M31" s="63"/>
    </row>
    <row r="32" spans="7:22" x14ac:dyDescent="0.25">
      <c r="G32">
        <v>3</v>
      </c>
      <c r="H32" s="70">
        <v>42744</v>
      </c>
      <c r="I32" s="67">
        <v>2</v>
      </c>
      <c r="J32" s="67">
        <v>8</v>
      </c>
      <c r="K32" s="69">
        <f t="shared" si="0"/>
        <v>4</v>
      </c>
      <c r="L32" s="63"/>
      <c r="M32" s="63"/>
    </row>
    <row r="33" spans="7:13" x14ac:dyDescent="0.25">
      <c r="G33">
        <v>4</v>
      </c>
      <c r="H33" s="70">
        <v>42751</v>
      </c>
      <c r="I33" s="67">
        <v>2</v>
      </c>
      <c r="J33" s="67">
        <v>3</v>
      </c>
      <c r="K33" s="69">
        <f t="shared" si="0"/>
        <v>1.5</v>
      </c>
      <c r="L33" s="63"/>
      <c r="M33" s="63"/>
    </row>
    <row r="34" spans="7:13" x14ac:dyDescent="0.25">
      <c r="G34">
        <v>5</v>
      </c>
      <c r="H34" s="70">
        <v>42758</v>
      </c>
      <c r="I34" s="67">
        <v>2</v>
      </c>
      <c r="J34" s="67">
        <v>11</v>
      </c>
      <c r="K34" s="69">
        <f t="shared" si="0"/>
        <v>5.5</v>
      </c>
      <c r="L34" s="63"/>
      <c r="M34" s="63"/>
    </row>
    <row r="35" spans="7:13" x14ac:dyDescent="0.25">
      <c r="G35">
        <v>6</v>
      </c>
      <c r="H35" s="70">
        <v>42765</v>
      </c>
      <c r="I35" s="67">
        <v>3</v>
      </c>
      <c r="J35" s="67">
        <v>0</v>
      </c>
      <c r="K35" s="69">
        <f t="shared" si="0"/>
        <v>0</v>
      </c>
      <c r="L35" s="63"/>
      <c r="M35" s="63"/>
    </row>
    <row r="36" spans="7:13" x14ac:dyDescent="0.25">
      <c r="G36">
        <v>7</v>
      </c>
      <c r="H36" s="70">
        <v>42772</v>
      </c>
      <c r="I36" s="67">
        <v>5</v>
      </c>
      <c r="J36" s="67">
        <v>8</v>
      </c>
      <c r="K36" s="69">
        <f t="shared" si="0"/>
        <v>1.6</v>
      </c>
      <c r="L36" s="63"/>
      <c r="M36" s="63"/>
    </row>
    <row r="37" spans="7:13" x14ac:dyDescent="0.25">
      <c r="G37">
        <v>8</v>
      </c>
      <c r="H37" s="70">
        <v>42779</v>
      </c>
      <c r="I37" s="67">
        <v>5</v>
      </c>
      <c r="J37" s="67">
        <v>11</v>
      </c>
      <c r="K37" s="69">
        <f t="shared" ref="K37" si="1">J37/I37</f>
        <v>2.2000000000000002</v>
      </c>
      <c r="L37" s="63"/>
      <c r="M37" s="63"/>
    </row>
    <row r="38" spans="7:13" x14ac:dyDescent="0.25">
      <c r="G38">
        <v>9</v>
      </c>
      <c r="H38" s="70">
        <v>42786</v>
      </c>
      <c r="I38" s="67">
        <v>5</v>
      </c>
      <c r="J38" s="67">
        <v>5</v>
      </c>
      <c r="K38" s="69">
        <f t="shared" ref="K38:K45" si="2">J38/I38</f>
        <v>1</v>
      </c>
      <c r="L38" s="63"/>
      <c r="M38" s="63"/>
    </row>
    <row r="39" spans="7:13" x14ac:dyDescent="0.25">
      <c r="G39">
        <v>10</v>
      </c>
      <c r="H39" s="70">
        <v>42793</v>
      </c>
      <c r="I39" s="67">
        <v>5</v>
      </c>
      <c r="J39" s="67">
        <v>4</v>
      </c>
      <c r="K39" s="69">
        <f t="shared" si="2"/>
        <v>0.8</v>
      </c>
      <c r="L39" s="63"/>
      <c r="M39" s="63"/>
    </row>
    <row r="40" spans="7:13" x14ac:dyDescent="0.25">
      <c r="G40">
        <v>11</v>
      </c>
      <c r="H40" s="70">
        <v>42800</v>
      </c>
      <c r="I40" s="67">
        <v>5</v>
      </c>
      <c r="J40" s="67">
        <v>2</v>
      </c>
      <c r="K40" s="69">
        <f t="shared" si="2"/>
        <v>0.4</v>
      </c>
    </row>
    <row r="41" spans="7:13" x14ac:dyDescent="0.25">
      <c r="G41">
        <v>12</v>
      </c>
      <c r="H41" s="70">
        <v>42807</v>
      </c>
      <c r="I41" s="67">
        <v>5</v>
      </c>
      <c r="J41" s="67">
        <v>9</v>
      </c>
      <c r="K41" s="69">
        <f t="shared" si="2"/>
        <v>1.8</v>
      </c>
    </row>
    <row r="42" spans="7:13" x14ac:dyDescent="0.25">
      <c r="G42">
        <v>13</v>
      </c>
      <c r="H42" s="70">
        <v>42814</v>
      </c>
      <c r="I42" s="67">
        <v>5</v>
      </c>
      <c r="J42" s="67">
        <v>9</v>
      </c>
      <c r="K42" s="69">
        <f t="shared" si="2"/>
        <v>1.8</v>
      </c>
    </row>
    <row r="43" spans="7:13" x14ac:dyDescent="0.25">
      <c r="G43">
        <v>14</v>
      </c>
      <c r="H43" s="70">
        <v>42821</v>
      </c>
      <c r="I43" s="67">
        <v>5</v>
      </c>
      <c r="J43" s="67">
        <v>11</v>
      </c>
      <c r="K43" s="69">
        <f t="shared" si="2"/>
        <v>2.2000000000000002</v>
      </c>
    </row>
    <row r="44" spans="7:13" x14ac:dyDescent="0.25">
      <c r="G44">
        <v>15</v>
      </c>
      <c r="H44" s="70">
        <v>42828</v>
      </c>
      <c r="I44" s="67">
        <v>5</v>
      </c>
      <c r="J44" s="67">
        <v>8</v>
      </c>
      <c r="K44" s="69">
        <f t="shared" si="2"/>
        <v>1.6</v>
      </c>
    </row>
    <row r="45" spans="7:13" x14ac:dyDescent="0.25">
      <c r="G45">
        <v>16</v>
      </c>
      <c r="H45" s="70">
        <v>42835</v>
      </c>
      <c r="I45" s="67">
        <v>4</v>
      </c>
      <c r="J45" s="67">
        <v>6</v>
      </c>
      <c r="K45" s="69">
        <f t="shared" si="2"/>
        <v>1.5</v>
      </c>
    </row>
    <row r="46" spans="7:13" x14ac:dyDescent="0.25">
      <c r="G46">
        <v>17</v>
      </c>
      <c r="H46" s="70">
        <v>42842</v>
      </c>
      <c r="I46" s="67">
        <v>4</v>
      </c>
      <c r="J46" s="67">
        <v>6</v>
      </c>
      <c r="K46" s="69">
        <f t="shared" ref="K46:K48" si="3">J46/I46</f>
        <v>1.5</v>
      </c>
    </row>
    <row r="47" spans="7:13" x14ac:dyDescent="0.25">
      <c r="G47">
        <v>18</v>
      </c>
      <c r="H47" s="70">
        <v>42849</v>
      </c>
      <c r="I47" s="67">
        <v>5</v>
      </c>
      <c r="J47" s="67">
        <v>8</v>
      </c>
      <c r="K47" s="69">
        <f t="shared" si="3"/>
        <v>1.6</v>
      </c>
    </row>
    <row r="48" spans="7:13" x14ac:dyDescent="0.25">
      <c r="G48">
        <v>19</v>
      </c>
      <c r="H48" s="70">
        <v>42856</v>
      </c>
      <c r="I48" s="67">
        <v>4</v>
      </c>
      <c r="J48" s="67">
        <v>3</v>
      </c>
      <c r="K48" s="69">
        <f t="shared" si="3"/>
        <v>0.75</v>
      </c>
    </row>
  </sheetData>
  <mergeCells count="1">
    <mergeCell ref="B4:B5"/>
  </mergeCells>
  <printOptions horizontalCentered="1" verticalCentered="1"/>
  <pageMargins left="0.25" right="0.25" top="0.75" bottom="0.75" header="0.3" footer="0.3"/>
  <pageSetup scale="48" orientation="landscape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workbookViewId="0">
      <selection activeCell="C29" sqref="C29"/>
    </sheetView>
  </sheetViews>
  <sheetFormatPr baseColWidth="10" defaultRowHeight="15" outlineLevelCol="1" x14ac:dyDescent="0.25"/>
  <cols>
    <col min="2" max="2" width="11.42578125" style="11"/>
    <col min="3" max="3" width="24.42578125" style="10" customWidth="1" outlineLevel="1"/>
    <col min="4" max="4" width="24.42578125" style="10" customWidth="1"/>
    <col min="5" max="5" width="22.140625" bestFit="1" customWidth="1"/>
    <col min="6" max="6" width="12.5703125" customWidth="1"/>
    <col min="7" max="7" width="21.7109375" customWidth="1"/>
    <col min="8" max="8" width="19.85546875" customWidth="1"/>
    <col min="9" max="9" width="16.140625" style="11" bestFit="1" customWidth="1"/>
  </cols>
  <sheetData>
    <row r="1" spans="2:9" ht="15.75" thickBot="1" x14ac:dyDescent="0.3"/>
    <row r="2" spans="2:9" ht="16.5" thickBot="1" x14ac:dyDescent="0.3">
      <c r="B2" s="78" t="s">
        <v>57</v>
      </c>
      <c r="C2" s="79"/>
      <c r="D2" s="80"/>
    </row>
    <row r="3" spans="2:9" ht="15.75" thickBot="1" x14ac:dyDescent="0.3"/>
    <row r="4" spans="2:9" s="12" customFormat="1" ht="48" thickBot="1" x14ac:dyDescent="0.3">
      <c r="B4" s="13" t="s">
        <v>9</v>
      </c>
      <c r="C4" s="14" t="s">
        <v>58</v>
      </c>
      <c r="D4" s="15" t="s">
        <v>8</v>
      </c>
      <c r="E4" s="26" t="s">
        <v>60</v>
      </c>
      <c r="F4" s="26" t="s">
        <v>59</v>
      </c>
      <c r="G4" s="39" t="s">
        <v>63</v>
      </c>
      <c r="H4" s="26" t="s">
        <v>64</v>
      </c>
      <c r="I4" s="35" t="s">
        <v>65</v>
      </c>
    </row>
    <row r="5" spans="2:9" ht="30" x14ac:dyDescent="0.25">
      <c r="B5" s="16">
        <v>42720</v>
      </c>
      <c r="C5" s="20" t="s">
        <v>1</v>
      </c>
      <c r="D5" s="23" t="s">
        <v>19</v>
      </c>
      <c r="E5" s="43" t="s">
        <v>61</v>
      </c>
      <c r="F5" s="27">
        <v>0</v>
      </c>
      <c r="G5" s="32">
        <v>6</v>
      </c>
      <c r="H5" s="29">
        <f>F5</f>
        <v>0</v>
      </c>
      <c r="I5" s="36">
        <f>H5-G5</f>
        <v>-6</v>
      </c>
    </row>
    <row r="6" spans="2:9" ht="15.75" x14ac:dyDescent="0.25">
      <c r="B6" s="17">
        <v>42723</v>
      </c>
      <c r="C6" s="21" t="s">
        <v>2</v>
      </c>
      <c r="D6" s="24" t="s">
        <v>10</v>
      </c>
      <c r="E6" s="44" t="s">
        <v>62</v>
      </c>
      <c r="F6" s="28">
        <v>5</v>
      </c>
      <c r="G6" s="33">
        <f>G5+5</f>
        <v>11</v>
      </c>
      <c r="H6" s="30">
        <f>H5+F6</f>
        <v>5</v>
      </c>
      <c r="I6" s="37">
        <f>H6-G6</f>
        <v>-6</v>
      </c>
    </row>
    <row r="7" spans="2:9" ht="30" x14ac:dyDescent="0.25">
      <c r="B7" s="18">
        <v>42724</v>
      </c>
      <c r="C7" s="21" t="s">
        <v>3</v>
      </c>
      <c r="D7" s="24" t="s">
        <v>11</v>
      </c>
      <c r="E7" s="44" t="s">
        <v>66</v>
      </c>
      <c r="F7" s="28">
        <v>3</v>
      </c>
      <c r="G7" s="33">
        <f>G6+6</f>
        <v>17</v>
      </c>
      <c r="H7" s="30">
        <f t="shared" ref="H7:H31" si="0">H6+F7</f>
        <v>8</v>
      </c>
      <c r="I7" s="37">
        <f>H7-G7</f>
        <v>-9</v>
      </c>
    </row>
    <row r="8" spans="2:9" ht="30" x14ac:dyDescent="0.25">
      <c r="B8" s="18">
        <v>42725</v>
      </c>
      <c r="C8" s="21" t="s">
        <v>4</v>
      </c>
      <c r="D8" s="24" t="s">
        <v>12</v>
      </c>
      <c r="E8" s="44" t="s">
        <v>67</v>
      </c>
      <c r="F8" s="28">
        <v>5</v>
      </c>
      <c r="G8" s="33">
        <f t="shared" ref="G8:G30" si="1">G7+5</f>
        <v>22</v>
      </c>
      <c r="H8" s="30">
        <f t="shared" si="0"/>
        <v>13</v>
      </c>
      <c r="I8" s="37">
        <f>H8-G8</f>
        <v>-9</v>
      </c>
    </row>
    <row r="9" spans="2:9" ht="30" x14ac:dyDescent="0.25">
      <c r="B9" s="18">
        <v>42726</v>
      </c>
      <c r="C9" s="21" t="s">
        <v>5</v>
      </c>
      <c r="D9" s="24" t="s">
        <v>13</v>
      </c>
      <c r="E9" s="44" t="s">
        <v>68</v>
      </c>
      <c r="F9" s="28">
        <v>3</v>
      </c>
      <c r="G9" s="33">
        <f>G8+6</f>
        <v>28</v>
      </c>
      <c r="H9" s="30">
        <f t="shared" si="0"/>
        <v>16</v>
      </c>
      <c r="I9" s="37">
        <f>H9-G9</f>
        <v>-12</v>
      </c>
    </row>
    <row r="10" spans="2:9" ht="30" x14ac:dyDescent="0.25">
      <c r="B10" s="18">
        <v>42727</v>
      </c>
      <c r="C10" s="21" t="s">
        <v>6</v>
      </c>
      <c r="D10" s="24" t="s">
        <v>36</v>
      </c>
      <c r="E10" s="44" t="s">
        <v>61</v>
      </c>
      <c r="F10" s="28">
        <v>0</v>
      </c>
      <c r="G10" s="33">
        <f t="shared" si="1"/>
        <v>33</v>
      </c>
      <c r="H10" s="30">
        <f t="shared" si="0"/>
        <v>16</v>
      </c>
      <c r="I10" s="37">
        <f t="shared" ref="I10:I29" si="2">H10-G10</f>
        <v>-17</v>
      </c>
    </row>
    <row r="11" spans="2:9" ht="30" x14ac:dyDescent="0.25">
      <c r="B11" s="17">
        <v>42730</v>
      </c>
      <c r="C11" s="21" t="s">
        <v>7</v>
      </c>
      <c r="D11" s="24" t="s">
        <v>16</v>
      </c>
      <c r="E11" s="44" t="s">
        <v>61</v>
      </c>
      <c r="F11" s="28">
        <v>0</v>
      </c>
      <c r="G11" s="33">
        <f>G10+6</f>
        <v>39</v>
      </c>
      <c r="H11" s="30">
        <f t="shared" si="0"/>
        <v>16</v>
      </c>
      <c r="I11" s="37">
        <f t="shared" si="2"/>
        <v>-23</v>
      </c>
    </row>
    <row r="12" spans="2:9" ht="30" x14ac:dyDescent="0.25">
      <c r="B12" s="18">
        <v>42731</v>
      </c>
      <c r="C12" s="21" t="s">
        <v>14</v>
      </c>
      <c r="D12" s="24" t="s">
        <v>17</v>
      </c>
      <c r="E12" s="44" t="s">
        <v>61</v>
      </c>
      <c r="F12" s="28">
        <v>0</v>
      </c>
      <c r="G12" s="33">
        <f t="shared" si="1"/>
        <v>44</v>
      </c>
      <c r="H12" s="30">
        <f t="shared" si="0"/>
        <v>16</v>
      </c>
      <c r="I12" s="37">
        <f t="shared" si="2"/>
        <v>-28</v>
      </c>
    </row>
    <row r="13" spans="2:9" ht="30" x14ac:dyDescent="0.25">
      <c r="B13" s="18">
        <v>42732</v>
      </c>
      <c r="C13" s="21" t="s">
        <v>15</v>
      </c>
      <c r="D13" s="24" t="s">
        <v>18</v>
      </c>
      <c r="E13" s="44" t="s">
        <v>69</v>
      </c>
      <c r="F13" s="28">
        <v>2</v>
      </c>
      <c r="G13" s="33">
        <f>G12+6</f>
        <v>50</v>
      </c>
      <c r="H13" s="30">
        <f t="shared" si="0"/>
        <v>18</v>
      </c>
      <c r="I13" s="37">
        <f t="shared" si="2"/>
        <v>-32</v>
      </c>
    </row>
    <row r="14" spans="2:9" ht="30" x14ac:dyDescent="0.25">
      <c r="B14" s="18">
        <v>42733</v>
      </c>
      <c r="C14" s="21" t="s">
        <v>20</v>
      </c>
      <c r="D14" s="24" t="s">
        <v>21</v>
      </c>
      <c r="E14" s="44" t="s">
        <v>61</v>
      </c>
      <c r="F14" s="28">
        <v>0</v>
      </c>
      <c r="G14" s="33">
        <f t="shared" si="1"/>
        <v>55</v>
      </c>
      <c r="H14" s="30">
        <f t="shared" si="0"/>
        <v>18</v>
      </c>
      <c r="I14" s="37">
        <f t="shared" si="2"/>
        <v>-37</v>
      </c>
    </row>
    <row r="15" spans="2:9" ht="30" x14ac:dyDescent="0.25">
      <c r="B15" s="18">
        <v>42734</v>
      </c>
      <c r="C15" s="21" t="s">
        <v>22</v>
      </c>
      <c r="D15" s="24" t="s">
        <v>23</v>
      </c>
      <c r="E15" s="44" t="s">
        <v>70</v>
      </c>
      <c r="F15" s="28">
        <v>4</v>
      </c>
      <c r="G15" s="33">
        <f>G14+6</f>
        <v>61</v>
      </c>
      <c r="H15" s="30">
        <f t="shared" si="0"/>
        <v>22</v>
      </c>
      <c r="I15" s="37">
        <f t="shared" si="2"/>
        <v>-39</v>
      </c>
    </row>
    <row r="16" spans="2:9" ht="30" x14ac:dyDescent="0.25">
      <c r="B16" s="17">
        <v>42738</v>
      </c>
      <c r="C16" s="21" t="s">
        <v>24</v>
      </c>
      <c r="D16" s="24" t="s">
        <v>25</v>
      </c>
      <c r="E16" s="44" t="s">
        <v>71</v>
      </c>
      <c r="F16" s="28">
        <v>5</v>
      </c>
      <c r="G16" s="33">
        <f t="shared" si="1"/>
        <v>66</v>
      </c>
      <c r="H16" s="30">
        <f t="shared" si="0"/>
        <v>27</v>
      </c>
      <c r="I16" s="37">
        <f t="shared" si="2"/>
        <v>-39</v>
      </c>
    </row>
    <row r="17" spans="2:9" ht="45" x14ac:dyDescent="0.25">
      <c r="B17" s="18">
        <v>42739</v>
      </c>
      <c r="C17" s="21" t="s">
        <v>26</v>
      </c>
      <c r="D17" s="24" t="s">
        <v>35</v>
      </c>
      <c r="E17" s="44" t="s">
        <v>72</v>
      </c>
      <c r="F17" s="28">
        <v>7</v>
      </c>
      <c r="G17" s="33">
        <f>G16+6</f>
        <v>72</v>
      </c>
      <c r="H17" s="30">
        <f t="shared" si="0"/>
        <v>34</v>
      </c>
      <c r="I17" s="37">
        <f t="shared" si="2"/>
        <v>-38</v>
      </c>
    </row>
    <row r="18" spans="2:9" ht="30" x14ac:dyDescent="0.25">
      <c r="B18" s="18">
        <v>42740</v>
      </c>
      <c r="C18" s="21" t="s">
        <v>27</v>
      </c>
      <c r="D18" s="24" t="s">
        <v>28</v>
      </c>
      <c r="E18" s="44" t="s">
        <v>73</v>
      </c>
      <c r="F18" s="28">
        <v>4</v>
      </c>
      <c r="G18" s="33">
        <f t="shared" si="1"/>
        <v>77</v>
      </c>
      <c r="H18" s="30">
        <f t="shared" si="0"/>
        <v>38</v>
      </c>
      <c r="I18" s="37">
        <f t="shared" si="2"/>
        <v>-39</v>
      </c>
    </row>
    <row r="19" spans="2:9" ht="45" x14ac:dyDescent="0.25">
      <c r="B19" s="18">
        <v>42741</v>
      </c>
      <c r="C19" s="21" t="s">
        <v>29</v>
      </c>
      <c r="D19" s="24" t="s">
        <v>34</v>
      </c>
      <c r="E19" s="44" t="s">
        <v>74</v>
      </c>
      <c r="F19" s="28">
        <v>7</v>
      </c>
      <c r="G19" s="33">
        <f>G18+6</f>
        <v>83</v>
      </c>
      <c r="H19" s="30">
        <f t="shared" si="0"/>
        <v>45</v>
      </c>
      <c r="I19" s="37">
        <f t="shared" si="2"/>
        <v>-38</v>
      </c>
    </row>
    <row r="20" spans="2:9" ht="30" x14ac:dyDescent="0.25">
      <c r="B20" s="17">
        <v>42378</v>
      </c>
      <c r="C20" s="21" t="s">
        <v>30</v>
      </c>
      <c r="D20" s="24" t="s">
        <v>31</v>
      </c>
      <c r="E20" s="44" t="s">
        <v>75</v>
      </c>
      <c r="F20" s="28">
        <v>7</v>
      </c>
      <c r="G20" s="33">
        <f t="shared" si="1"/>
        <v>88</v>
      </c>
      <c r="H20" s="30">
        <f t="shared" si="0"/>
        <v>52</v>
      </c>
      <c r="I20" s="37">
        <f t="shared" si="2"/>
        <v>-36</v>
      </c>
    </row>
    <row r="21" spans="2:9" ht="45" x14ac:dyDescent="0.25">
      <c r="B21" s="18">
        <v>42379</v>
      </c>
      <c r="C21" s="21" t="s">
        <v>32</v>
      </c>
      <c r="D21" s="24" t="s">
        <v>33</v>
      </c>
      <c r="E21" s="44" t="s">
        <v>76</v>
      </c>
      <c r="F21" s="28">
        <v>2</v>
      </c>
      <c r="G21" s="33">
        <f>G20+6</f>
        <v>94</v>
      </c>
      <c r="H21" s="30">
        <f t="shared" si="0"/>
        <v>54</v>
      </c>
      <c r="I21" s="37">
        <f t="shared" si="2"/>
        <v>-40</v>
      </c>
    </row>
    <row r="22" spans="2:9" ht="30" x14ac:dyDescent="0.25">
      <c r="B22" s="18">
        <v>42380</v>
      </c>
      <c r="C22" s="21" t="s">
        <v>37</v>
      </c>
      <c r="D22" s="24" t="s">
        <v>38</v>
      </c>
      <c r="E22" s="44" t="s">
        <v>77</v>
      </c>
      <c r="F22" s="28">
        <v>4</v>
      </c>
      <c r="G22" s="33">
        <f t="shared" si="1"/>
        <v>99</v>
      </c>
      <c r="H22" s="30">
        <f t="shared" si="0"/>
        <v>58</v>
      </c>
      <c r="I22" s="37">
        <f t="shared" si="2"/>
        <v>-41</v>
      </c>
    </row>
    <row r="23" spans="2:9" ht="30" x14ac:dyDescent="0.25">
      <c r="B23" s="18">
        <v>42381</v>
      </c>
      <c r="C23" s="21" t="s">
        <v>39</v>
      </c>
      <c r="D23" s="24" t="s">
        <v>44</v>
      </c>
      <c r="E23" s="44" t="s">
        <v>78</v>
      </c>
      <c r="F23" s="28">
        <v>4</v>
      </c>
      <c r="G23" s="33">
        <f>G22+6</f>
        <v>105</v>
      </c>
      <c r="H23" s="30">
        <f t="shared" si="0"/>
        <v>62</v>
      </c>
      <c r="I23" s="37">
        <f t="shared" si="2"/>
        <v>-43</v>
      </c>
    </row>
    <row r="24" spans="2:9" ht="75" x14ac:dyDescent="0.25">
      <c r="B24" s="18">
        <v>42382</v>
      </c>
      <c r="C24" s="21" t="s">
        <v>41</v>
      </c>
      <c r="D24" s="24" t="s">
        <v>42</v>
      </c>
      <c r="E24" s="44" t="s">
        <v>79</v>
      </c>
      <c r="F24" s="28">
        <v>16</v>
      </c>
      <c r="G24" s="33">
        <f t="shared" si="1"/>
        <v>110</v>
      </c>
      <c r="H24" s="30">
        <f t="shared" si="0"/>
        <v>78</v>
      </c>
      <c r="I24" s="37">
        <f t="shared" si="2"/>
        <v>-32</v>
      </c>
    </row>
    <row r="25" spans="2:9" ht="30" x14ac:dyDescent="0.25">
      <c r="B25" s="17">
        <v>42385</v>
      </c>
      <c r="C25" s="21" t="s">
        <v>43</v>
      </c>
      <c r="D25" s="24" t="s">
        <v>40</v>
      </c>
      <c r="E25" s="44" t="s">
        <v>80</v>
      </c>
      <c r="F25" s="28">
        <v>2</v>
      </c>
      <c r="G25" s="33">
        <f>G24+6</f>
        <v>116</v>
      </c>
      <c r="H25" s="30">
        <f t="shared" si="0"/>
        <v>80</v>
      </c>
      <c r="I25" s="37">
        <f t="shared" si="2"/>
        <v>-36</v>
      </c>
    </row>
    <row r="26" spans="2:9" ht="45" x14ac:dyDescent="0.25">
      <c r="B26" s="18">
        <v>42386</v>
      </c>
      <c r="C26" s="21" t="s">
        <v>45</v>
      </c>
      <c r="D26" s="24" t="s">
        <v>46</v>
      </c>
      <c r="E26" s="44"/>
      <c r="F26" s="28"/>
      <c r="G26" s="33">
        <f t="shared" si="1"/>
        <v>121</v>
      </c>
      <c r="H26" s="30">
        <f t="shared" si="0"/>
        <v>80</v>
      </c>
      <c r="I26" s="37">
        <f t="shared" si="2"/>
        <v>-41</v>
      </c>
    </row>
    <row r="27" spans="2:9" ht="30" x14ac:dyDescent="0.25">
      <c r="B27" s="18">
        <v>42387</v>
      </c>
      <c r="C27" s="21" t="s">
        <v>47</v>
      </c>
      <c r="D27" s="24" t="s">
        <v>48</v>
      </c>
      <c r="E27" s="44" t="s">
        <v>81</v>
      </c>
      <c r="F27" s="28">
        <v>2</v>
      </c>
      <c r="G27" s="33">
        <f>G26+6</f>
        <v>127</v>
      </c>
      <c r="H27" s="30">
        <f t="shared" si="0"/>
        <v>82</v>
      </c>
      <c r="I27" s="37">
        <f t="shared" si="2"/>
        <v>-45</v>
      </c>
    </row>
    <row r="28" spans="2:9" ht="30" x14ac:dyDescent="0.25">
      <c r="B28" s="18">
        <v>42388</v>
      </c>
      <c r="C28" s="21" t="s">
        <v>49</v>
      </c>
      <c r="D28" s="24" t="s">
        <v>50</v>
      </c>
      <c r="E28" s="44"/>
      <c r="F28" s="28"/>
      <c r="G28" s="33">
        <f t="shared" si="1"/>
        <v>132</v>
      </c>
      <c r="H28" s="30">
        <f t="shared" si="0"/>
        <v>82</v>
      </c>
      <c r="I28" s="37">
        <f t="shared" si="2"/>
        <v>-50</v>
      </c>
    </row>
    <row r="29" spans="2:9" ht="90" x14ac:dyDescent="0.25">
      <c r="B29" s="18">
        <v>42389</v>
      </c>
      <c r="C29" s="21" t="s">
        <v>51</v>
      </c>
      <c r="D29" s="24" t="s">
        <v>52</v>
      </c>
      <c r="E29" s="44" t="s">
        <v>82</v>
      </c>
      <c r="F29" s="28">
        <v>19</v>
      </c>
      <c r="G29" s="33">
        <f>G28+6</f>
        <v>138</v>
      </c>
      <c r="H29" s="30">
        <f>H28+F29</f>
        <v>101</v>
      </c>
      <c r="I29" s="37">
        <f t="shared" si="2"/>
        <v>-37</v>
      </c>
    </row>
    <row r="30" spans="2:9" ht="30" x14ac:dyDescent="0.25">
      <c r="B30" s="17">
        <v>42392</v>
      </c>
      <c r="C30" s="21" t="s">
        <v>53</v>
      </c>
      <c r="D30" s="24" t="s">
        <v>54</v>
      </c>
      <c r="E30" s="44"/>
      <c r="F30" s="28"/>
      <c r="G30" s="33">
        <f t="shared" si="1"/>
        <v>143</v>
      </c>
      <c r="H30" s="30">
        <f t="shared" si="0"/>
        <v>101</v>
      </c>
      <c r="I30" s="37"/>
    </row>
    <row r="31" spans="2:9" ht="15.75" x14ac:dyDescent="0.25">
      <c r="B31" s="18">
        <v>42393</v>
      </c>
      <c r="C31" s="21" t="s">
        <v>55</v>
      </c>
      <c r="D31" s="24" t="s">
        <v>56</v>
      </c>
      <c r="E31" s="44"/>
      <c r="F31" s="28"/>
      <c r="G31" s="33">
        <f>G30+2</f>
        <v>145</v>
      </c>
      <c r="H31" s="30">
        <f t="shared" si="0"/>
        <v>101</v>
      </c>
      <c r="I31" s="37"/>
    </row>
    <row r="32" spans="2:9" ht="15.75" x14ac:dyDescent="0.25">
      <c r="C32" s="21"/>
      <c r="D32" s="24"/>
      <c r="E32" s="44"/>
      <c r="F32" s="28"/>
      <c r="G32" s="33"/>
      <c r="H32" s="30"/>
      <c r="I32" s="37"/>
    </row>
    <row r="33" spans="2:9" ht="15.75" x14ac:dyDescent="0.25">
      <c r="B33" s="18"/>
      <c r="C33" s="21"/>
      <c r="D33" s="24"/>
      <c r="E33" s="44"/>
      <c r="F33" s="28"/>
      <c r="G33" s="33"/>
      <c r="H33" s="30"/>
      <c r="I33" s="37"/>
    </row>
    <row r="34" spans="2:9" ht="15.75" x14ac:dyDescent="0.25">
      <c r="B34" s="18"/>
      <c r="C34" s="21"/>
      <c r="D34" s="24"/>
      <c r="E34" s="44"/>
      <c r="F34" s="28"/>
      <c r="G34" s="33"/>
      <c r="H34" s="30"/>
      <c r="I34" s="37"/>
    </row>
    <row r="35" spans="2:9" ht="15.75" x14ac:dyDescent="0.25">
      <c r="B35" s="18"/>
      <c r="C35" s="21"/>
      <c r="D35" s="24"/>
      <c r="E35" s="44"/>
      <c r="F35" s="28"/>
      <c r="G35" s="33"/>
      <c r="H35" s="30"/>
      <c r="I35" s="37"/>
    </row>
    <row r="36" spans="2:9" ht="15.75" x14ac:dyDescent="0.25">
      <c r="B36" s="42"/>
      <c r="C36" s="21"/>
      <c r="D36" s="24"/>
      <c r="E36" s="44"/>
      <c r="F36" s="28"/>
      <c r="G36" s="33"/>
      <c r="H36" s="30"/>
      <c r="I36" s="37"/>
    </row>
    <row r="37" spans="2:9" ht="16.5" thickBot="1" x14ac:dyDescent="0.3">
      <c r="B37" s="19"/>
      <c r="C37" s="22"/>
      <c r="D37" s="25"/>
      <c r="E37" s="44"/>
      <c r="F37" s="28"/>
      <c r="G37" s="34"/>
      <c r="H37" s="31"/>
      <c r="I37" s="38"/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 ENTREGA DPTOS</vt:lpstr>
      <vt:lpstr>PROGRAMA REVISION 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Diaz Ortega</dc:creator>
  <cp:lastModifiedBy>Christian Esteban Martinez Guerrero</cp:lastModifiedBy>
  <cp:lastPrinted>2017-03-13T18:52:30Z</cp:lastPrinted>
  <dcterms:created xsi:type="dcterms:W3CDTF">2016-09-26T12:48:56Z</dcterms:created>
  <dcterms:modified xsi:type="dcterms:W3CDTF">2017-05-24T18:17:06Z</dcterms:modified>
</cp:coreProperties>
</file>