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6855"/>
  </bookViews>
  <sheets>
    <sheet name="Abril (2)" sheetId="1" r:id="rId1"/>
  </sheets>
  <externalReferences>
    <externalReference r:id="rId2"/>
  </externalReferences>
  <definedNames>
    <definedName name="_xlnm._FilterDatabase" localSheetId="0" hidden="1">'Abril (2)'!$A$1:$R$39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" i="1" s="1"/>
  <c r="M3" i="1"/>
  <c r="O3" i="1" s="1"/>
  <c r="M4" i="1"/>
  <c r="O4" i="1" s="1"/>
  <c r="M5" i="1"/>
  <c r="O5" i="1" s="1"/>
  <c r="M6" i="1"/>
  <c r="O6" i="1" s="1"/>
  <c r="D7" i="1"/>
  <c r="M7" i="1"/>
  <c r="O7" i="1" s="1"/>
  <c r="D8" i="1"/>
  <c r="M8" i="1"/>
  <c r="O8" i="1"/>
  <c r="D9" i="1"/>
  <c r="M9" i="1"/>
  <c r="O9" i="1" s="1"/>
  <c r="D10" i="1"/>
  <c r="M10" i="1"/>
  <c r="O10" i="1"/>
  <c r="M11" i="1"/>
  <c r="O11" i="1" s="1"/>
  <c r="M12" i="1"/>
  <c r="O12" i="1" s="1"/>
  <c r="D13" i="1"/>
  <c r="M13" i="1"/>
  <c r="O13" i="1" s="1"/>
  <c r="M14" i="1"/>
  <c r="O14" i="1" s="1"/>
  <c r="M15" i="1"/>
  <c r="O15" i="1" s="1"/>
  <c r="M16" i="1"/>
  <c r="O16" i="1" s="1"/>
  <c r="M17" i="1"/>
  <c r="O17" i="1" s="1"/>
  <c r="M18" i="1"/>
  <c r="O18" i="1" s="1"/>
  <c r="D19" i="1"/>
  <c r="M19" i="1"/>
  <c r="O19" i="1" s="1"/>
  <c r="M20" i="1"/>
  <c r="O20" i="1" s="1"/>
  <c r="M21" i="1"/>
  <c r="O21" i="1" s="1"/>
  <c r="M22" i="1"/>
  <c r="O22" i="1" s="1"/>
  <c r="M23" i="1"/>
  <c r="O23" i="1" s="1"/>
  <c r="M24" i="1"/>
  <c r="O24" i="1" s="1"/>
  <c r="M25" i="1"/>
  <c r="O25" i="1" s="1"/>
  <c r="M26" i="1"/>
  <c r="O26" i="1" s="1"/>
  <c r="M27" i="1"/>
  <c r="O27" i="1" s="1"/>
  <c r="D28" i="1"/>
  <c r="M28" i="1"/>
  <c r="O28" i="1" s="1"/>
  <c r="M29" i="1"/>
  <c r="O29" i="1" s="1"/>
  <c r="M30" i="1"/>
  <c r="O30" i="1" s="1"/>
  <c r="D31" i="1"/>
  <c r="M31" i="1"/>
  <c r="O31" i="1" s="1"/>
  <c r="D32" i="1"/>
  <c r="M32" i="1"/>
  <c r="O32" i="1" s="1"/>
  <c r="M33" i="1"/>
  <c r="O33" i="1" s="1"/>
  <c r="M34" i="1"/>
  <c r="O34" i="1" s="1"/>
  <c r="M35" i="1"/>
  <c r="O35" i="1" s="1"/>
  <c r="D36" i="1"/>
  <c r="M36" i="1"/>
  <c r="O36" i="1" s="1"/>
  <c r="M37" i="1"/>
  <c r="O37" i="1" s="1"/>
  <c r="M38" i="1"/>
  <c r="O38" i="1" s="1"/>
  <c r="M39" i="1"/>
  <c r="O39" i="1" s="1"/>
  <c r="M44" i="1"/>
  <c r="O44" i="1"/>
  <c r="M45" i="1"/>
  <c r="O45" i="1"/>
  <c r="M46" i="1"/>
  <c r="O46" i="1"/>
  <c r="M47" i="1"/>
  <c r="O47" i="1"/>
  <c r="M48" i="1"/>
  <c r="O48" i="1"/>
  <c r="M49" i="1"/>
  <c r="O49" i="1"/>
  <c r="M50" i="1"/>
  <c r="O50" i="1"/>
  <c r="M51" i="1"/>
  <c r="O51" i="1"/>
  <c r="M52" i="1"/>
  <c r="O52" i="1"/>
  <c r="M53" i="1"/>
  <c r="O53" i="1"/>
  <c r="M54" i="1"/>
  <c r="O54" i="1"/>
  <c r="M55" i="1"/>
  <c r="O55" i="1"/>
  <c r="M56" i="1"/>
  <c r="O56" i="1"/>
  <c r="M57" i="1"/>
  <c r="N57" i="1"/>
  <c r="O57" i="1" s="1"/>
  <c r="M58" i="1"/>
  <c r="O58" i="1" s="1"/>
  <c r="M59" i="1"/>
  <c r="O59" i="1" s="1"/>
  <c r="M60" i="1"/>
  <c r="O60" i="1" s="1"/>
  <c r="M61" i="1"/>
  <c r="O61" i="1" s="1"/>
  <c r="M62" i="1"/>
  <c r="O62" i="1" s="1"/>
  <c r="M63" i="1"/>
  <c r="O63" i="1" s="1"/>
  <c r="M64" i="1"/>
  <c r="O64" i="1" s="1"/>
  <c r="M65" i="1"/>
  <c r="O65" i="1" s="1"/>
  <c r="M66" i="1"/>
  <c r="O66" i="1" s="1"/>
  <c r="M67" i="1"/>
  <c r="O67" i="1" s="1"/>
  <c r="M68" i="1"/>
  <c r="O68" i="1" s="1"/>
  <c r="M69" i="1"/>
  <c r="O69" i="1" s="1"/>
  <c r="M70" i="1"/>
  <c r="O70" i="1" s="1"/>
  <c r="M71" i="1"/>
  <c r="O71" i="1" s="1"/>
  <c r="M72" i="1"/>
  <c r="O72" i="1" s="1"/>
  <c r="M73" i="1"/>
  <c r="O73" i="1" s="1"/>
  <c r="M74" i="1"/>
  <c r="O74" i="1" s="1"/>
  <c r="M75" i="1"/>
  <c r="O75" i="1" s="1"/>
  <c r="M76" i="1"/>
  <c r="O76" i="1" s="1"/>
  <c r="M77" i="1"/>
  <c r="O77" i="1" s="1"/>
  <c r="M78" i="1"/>
  <c r="O78" i="1" s="1"/>
  <c r="N78" i="1"/>
  <c r="M79" i="1"/>
  <c r="O79" i="1"/>
  <c r="M80" i="1"/>
  <c r="O80" i="1"/>
  <c r="M81" i="1"/>
  <c r="O81" i="1"/>
  <c r="M82" i="1"/>
  <c r="O82" i="1"/>
  <c r="M83" i="1"/>
  <c r="O83" i="1"/>
  <c r="D84" i="1"/>
  <c r="M84" i="1"/>
  <c r="O84" i="1" s="1"/>
  <c r="M85" i="1"/>
  <c r="O85" i="1" s="1"/>
</calcChain>
</file>

<file path=xl/comments1.xml><?xml version="1.0" encoding="utf-8"?>
<comments xmlns="http://schemas.openxmlformats.org/spreadsheetml/2006/main">
  <authors>
    <author>Javier Andres Gonzalez Palacios</author>
  </authors>
  <commentList>
    <comment ref="N84" authorId="0">
      <text>
        <r>
          <rPr>
            <b/>
            <sz val="9"/>
            <color indexed="81"/>
            <rFont val="Tahoma"/>
            <family val="2"/>
          </rPr>
          <t>Javier Andres Gonzalez Palacios:</t>
        </r>
        <r>
          <rPr>
            <sz val="9"/>
            <color indexed="81"/>
            <rFont val="Tahoma"/>
            <family val="2"/>
          </rPr>
          <t xml:space="preserve">
Trabajos EDU</t>
        </r>
      </text>
    </comment>
  </commentList>
</comments>
</file>

<file path=xl/sharedStrings.xml><?xml version="1.0" encoding="utf-8"?>
<sst xmlns="http://schemas.openxmlformats.org/spreadsheetml/2006/main" count="344" uniqueCount="120">
  <si>
    <t>Depto</t>
  </si>
  <si>
    <t>Yessica</t>
  </si>
  <si>
    <t>Latin capital</t>
  </si>
  <si>
    <t>Administracion</t>
  </si>
  <si>
    <t>Supervisores</t>
  </si>
  <si>
    <t>Casa Enriqeu Besa</t>
  </si>
  <si>
    <t>MM</t>
  </si>
  <si>
    <t>Andres</t>
  </si>
  <si>
    <t>Aqua La Serena</t>
  </si>
  <si>
    <t>Barbara</t>
  </si>
  <si>
    <t>Salar</t>
  </si>
  <si>
    <t>Jimmy</t>
  </si>
  <si>
    <t>Beacucheff</t>
  </si>
  <si>
    <t>Dagoberto</t>
  </si>
  <si>
    <t>Conjunto las condes</t>
  </si>
  <si>
    <t>Enzo</t>
  </si>
  <si>
    <t>San Felipe</t>
  </si>
  <si>
    <t>Alto Calama</t>
  </si>
  <si>
    <t>Javier</t>
  </si>
  <si>
    <t>Neveria</t>
  </si>
  <si>
    <t>Lizzy</t>
  </si>
  <si>
    <t>Manuel Orella</t>
  </si>
  <si>
    <t>Luna</t>
  </si>
  <si>
    <t>Marcelo</t>
  </si>
  <si>
    <t>Catedral</t>
  </si>
  <si>
    <t>Macul II</t>
  </si>
  <si>
    <t>Carlos Lira</t>
  </si>
  <si>
    <t>coventry II</t>
  </si>
  <si>
    <t>Coventry</t>
  </si>
  <si>
    <t>Comercial-Oficina</t>
  </si>
  <si>
    <t>OficinaLa Reina</t>
  </si>
  <si>
    <t>Copesa</t>
  </si>
  <si>
    <t>Ruben</t>
  </si>
  <si>
    <t>Conexión</t>
  </si>
  <si>
    <t>Arturo Prat</t>
  </si>
  <si>
    <t>Suarez Mujica</t>
  </si>
  <si>
    <t>Mario</t>
  </si>
  <si>
    <t>Valle Los ingleses 2</t>
  </si>
  <si>
    <t>Curico</t>
  </si>
  <si>
    <t>Exequiel Fernandez</t>
  </si>
  <si>
    <t>Plaza Dordova</t>
  </si>
  <si>
    <t>Victor</t>
  </si>
  <si>
    <t>Hermanos Cabot</t>
  </si>
  <si>
    <t>Parque Loa</t>
  </si>
  <si>
    <t>Hab La Reina</t>
  </si>
  <si>
    <t>Equinoccio</t>
  </si>
  <si>
    <t>Santa Elena</t>
  </si>
  <si>
    <t>Joaquin Vallejos</t>
  </si>
  <si>
    <t>Abaroa 2</t>
  </si>
  <si>
    <t>Tihuanaco</t>
  </si>
  <si>
    <t>Matta Valdes</t>
  </si>
  <si>
    <t>Inicia Rancagua</t>
  </si>
  <si>
    <t>Define</t>
  </si>
  <si>
    <t>San Damian</t>
  </si>
  <si>
    <t>Manantial</t>
  </si>
  <si>
    <t>Copesa 2</t>
  </si>
  <si>
    <t>Inicia La Serena</t>
  </si>
  <si>
    <t>Laredo</t>
  </si>
  <si>
    <t>Angamos</t>
  </si>
  <si>
    <t>Cierre Requerimientos</t>
  </si>
  <si>
    <t>Cierre Reclamos</t>
  </si>
  <si>
    <t>Reclamos Ingresadps</t>
  </si>
  <si>
    <t>GASTO</t>
  </si>
  <si>
    <t>INGRESOS V002</t>
  </si>
  <si>
    <t>V001</t>
  </si>
  <si>
    <t>Mano de Obra Supervisor</t>
  </si>
  <si>
    <t>41020000 Mano de Obra</t>
  </si>
  <si>
    <t>41050000 Arriendos</t>
  </si>
  <si>
    <t>41060000 Servicios</t>
  </si>
  <si>
    <t>41030000 Subcontrato</t>
  </si>
  <si>
    <t>41010000 Materiales</t>
  </si>
  <si>
    <t>Tipo</t>
  </si>
  <si>
    <t>JT</t>
  </si>
  <si>
    <t>Supervisor</t>
  </si>
  <si>
    <t>OBRA</t>
  </si>
  <si>
    <t>n°</t>
  </si>
  <si>
    <t>CM</t>
  </si>
  <si>
    <t>Jessica</t>
  </si>
  <si>
    <t>Parque Esmeralda</t>
  </si>
  <si>
    <t>Comercial</t>
  </si>
  <si>
    <t>Cristian</t>
  </si>
  <si>
    <t>Corpgroup</t>
  </si>
  <si>
    <t>Luis</t>
  </si>
  <si>
    <t>Ecourbano</t>
  </si>
  <si>
    <t>Donnelley</t>
  </si>
  <si>
    <t>11 de septiembre</t>
  </si>
  <si>
    <t>Iapt</t>
  </si>
  <si>
    <t>Santa Ana</t>
  </si>
  <si>
    <t>Don Nicolas</t>
  </si>
  <si>
    <t>infinity</t>
  </si>
  <si>
    <t>Egis</t>
  </si>
  <si>
    <t>Conjunto San Luis</t>
  </si>
  <si>
    <t>Morande</t>
  </si>
  <si>
    <t>Centro Com Mall Rancagua</t>
  </si>
  <si>
    <t xml:space="preserve">APA </t>
  </si>
  <si>
    <t xml:space="preserve">Parque Estacion </t>
  </si>
  <si>
    <t>Viva Elegant / Etnia</t>
  </si>
  <si>
    <t>San Nicolas Penta</t>
  </si>
  <si>
    <t>centroplaza</t>
  </si>
  <si>
    <t>Alvarez de Toledo</t>
  </si>
  <si>
    <t>Carmen</t>
  </si>
  <si>
    <t>Valle Los Ingleses</t>
  </si>
  <si>
    <t>San Nicolas Proyecta</t>
  </si>
  <si>
    <t xml:space="preserve">Arenamar </t>
  </si>
  <si>
    <t>Chillan</t>
  </si>
  <si>
    <t>Lavanda</t>
  </si>
  <si>
    <t>Garcia de la huerta</t>
  </si>
  <si>
    <t>San Nicolas Norte</t>
  </si>
  <si>
    <t>Parque Macul</t>
  </si>
  <si>
    <t>Saturnino</t>
  </si>
  <si>
    <t>Parque Davis II</t>
  </si>
  <si>
    <t>Escuela Luis Cruz</t>
  </si>
  <si>
    <t>La Florida</t>
  </si>
  <si>
    <t>VolksBath</t>
  </si>
  <si>
    <t>Onix</t>
  </si>
  <si>
    <t>Vista Ñuñoa</t>
  </si>
  <si>
    <t>velas de Montemar</t>
  </si>
  <si>
    <t>nataniel Cox</t>
  </si>
  <si>
    <t>Brown Norte</t>
  </si>
  <si>
    <t>Look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</si>
</sst>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340A]\ #,##0"/>
  </numFmts>
  <fonts count="5" x14ac:knownFonts="1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Border="1"/>
    <xf numFmtId="1" fontId="1" fillId="2" borderId="0" xfId="0" applyNumberFormat="1" applyFont="1" applyFill="1" applyBorder="1" applyAlignment="1">
      <alignment horizontal="center"/>
    </xf>
    <xf numFmtId="164" fontId="1" fillId="3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/>
    <xf numFmtId="0" fontId="1" fillId="2" borderId="1" xfId="0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164" fontId="2" fillId="9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 textRotation="90" wrapText="1"/>
    </xf>
    <xf numFmtId="164" fontId="2" fillId="10" borderId="1" xfId="0" applyNumberFormat="1" applyFont="1" applyFill="1" applyBorder="1" applyAlignment="1">
      <alignment horizontal="center" textRotation="90" wrapText="1"/>
    </xf>
    <xf numFmtId="1" fontId="2" fillId="10" borderId="1" xfId="0" applyNumberFormat="1" applyFont="1" applyFill="1" applyBorder="1" applyAlignment="1">
      <alignment horizont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gonzalezp/Documents/Informe%20de%20Gestion/JG/2017/LIBRO%20MAYOR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o "/>
      <sheetName val="Febrero"/>
      <sheetName val="marzo"/>
      <sheetName val="Abril"/>
      <sheetName val="Resumen"/>
      <sheetName val="Resumen partidas"/>
      <sheetName val="Aguas Lluvias TOTAL"/>
      <sheetName val="Cobro Lluviass"/>
      <sheetName val="Rol Privado"/>
    </sheetNames>
    <sheetDataSet>
      <sheetData sheetId="0"/>
      <sheetData sheetId="1"/>
      <sheetData sheetId="2">
        <row r="1">
          <cell r="B1" t="str">
            <v>OBRA</v>
          </cell>
          <cell r="C1" t="str">
            <v>Supervisor</v>
          </cell>
        </row>
        <row r="2">
          <cell r="B2">
            <v>238</v>
          </cell>
          <cell r="C2" t="str">
            <v>Doris Guajardo</v>
          </cell>
        </row>
        <row r="3">
          <cell r="B3">
            <v>251</v>
          </cell>
          <cell r="C3" t="str">
            <v>Doris Guajardo</v>
          </cell>
        </row>
        <row r="4">
          <cell r="B4">
            <v>358</v>
          </cell>
          <cell r="C4" t="str">
            <v>Doris Guajardo</v>
          </cell>
        </row>
        <row r="5">
          <cell r="B5">
            <v>372</v>
          </cell>
          <cell r="C5" t="str">
            <v>Enzo Roman</v>
          </cell>
        </row>
        <row r="6">
          <cell r="B6">
            <v>388</v>
          </cell>
          <cell r="C6" t="str">
            <v>Fuera de Garantia</v>
          </cell>
        </row>
        <row r="7">
          <cell r="B7">
            <v>389</v>
          </cell>
          <cell r="C7" t="str">
            <v>Fuera de Garantia</v>
          </cell>
        </row>
        <row r="8">
          <cell r="B8">
            <v>396</v>
          </cell>
          <cell r="C8" t="str">
            <v>Fuera de Garantia</v>
          </cell>
        </row>
        <row r="9">
          <cell r="B9">
            <v>397</v>
          </cell>
          <cell r="C9" t="str">
            <v>Fuera de Garantia</v>
          </cell>
        </row>
        <row r="10">
          <cell r="B10">
            <v>400</v>
          </cell>
          <cell r="C10" t="str">
            <v>Fuera de Garantia</v>
          </cell>
        </row>
        <row r="11">
          <cell r="B11">
            <v>401</v>
          </cell>
          <cell r="C11" t="str">
            <v>Fuera de Garantia</v>
          </cell>
        </row>
        <row r="12">
          <cell r="B12">
            <v>402</v>
          </cell>
          <cell r="C12" t="str">
            <v>Fuera de Garantia</v>
          </cell>
        </row>
        <row r="13">
          <cell r="B13">
            <v>404</v>
          </cell>
          <cell r="C13" t="str">
            <v>Fuera de Garantia</v>
          </cell>
        </row>
        <row r="14">
          <cell r="B14">
            <v>405</v>
          </cell>
          <cell r="C14" t="str">
            <v>Dagoberto Espinoza</v>
          </cell>
        </row>
        <row r="15">
          <cell r="B15">
            <v>406</v>
          </cell>
          <cell r="C15" t="str">
            <v>Fuera de Garantia</v>
          </cell>
        </row>
        <row r="16">
          <cell r="B16">
            <v>407</v>
          </cell>
          <cell r="C16" t="str">
            <v>Fuera de Garantia</v>
          </cell>
        </row>
        <row r="17">
          <cell r="B17">
            <v>408</v>
          </cell>
          <cell r="C17" t="str">
            <v>Fuera de Garantia</v>
          </cell>
        </row>
        <row r="18">
          <cell r="B18">
            <v>409</v>
          </cell>
          <cell r="C18" t="str">
            <v>Fuera de Garantia</v>
          </cell>
        </row>
        <row r="19">
          <cell r="B19">
            <v>410</v>
          </cell>
          <cell r="C19" t="str">
            <v>Fuera de Garantia</v>
          </cell>
        </row>
        <row r="20">
          <cell r="B20">
            <v>411</v>
          </cell>
          <cell r="C20" t="str">
            <v>Christian Martinez</v>
          </cell>
        </row>
        <row r="21">
          <cell r="B21">
            <v>412</v>
          </cell>
          <cell r="C21" t="str">
            <v>Fuera de Garantia</v>
          </cell>
        </row>
        <row r="22">
          <cell r="B22">
            <v>413</v>
          </cell>
          <cell r="C22" t="str">
            <v>Fuera de Garantia</v>
          </cell>
        </row>
        <row r="23">
          <cell r="B23">
            <v>416</v>
          </cell>
          <cell r="C23" t="str">
            <v>Victor Zuñiga</v>
          </cell>
        </row>
        <row r="24">
          <cell r="B24">
            <v>417</v>
          </cell>
          <cell r="C24" t="str">
            <v>Alejandro Ahumada</v>
          </cell>
        </row>
        <row r="25">
          <cell r="B25">
            <v>418</v>
          </cell>
          <cell r="C25" t="str">
            <v>Christian Martinez</v>
          </cell>
        </row>
        <row r="26">
          <cell r="B26">
            <v>419</v>
          </cell>
          <cell r="C26" t="e">
            <v>#N/A</v>
          </cell>
        </row>
        <row r="27">
          <cell r="B27">
            <v>421</v>
          </cell>
          <cell r="C27" t="str">
            <v>Enzo Roman</v>
          </cell>
        </row>
        <row r="28">
          <cell r="B28">
            <v>423</v>
          </cell>
          <cell r="C28" t="str">
            <v>Christian Martinez</v>
          </cell>
        </row>
        <row r="29">
          <cell r="B29">
            <v>424</v>
          </cell>
          <cell r="C29" t="str">
            <v>Cristian Hueraman</v>
          </cell>
        </row>
        <row r="30">
          <cell r="B30">
            <v>425</v>
          </cell>
          <cell r="C30" t="str">
            <v>Yessica Santander</v>
          </cell>
        </row>
        <row r="31">
          <cell r="B31">
            <v>426</v>
          </cell>
          <cell r="C31" t="str">
            <v>Enzo Roman</v>
          </cell>
        </row>
        <row r="32">
          <cell r="B32">
            <v>427</v>
          </cell>
          <cell r="C32" t="str">
            <v>Christian Martinez</v>
          </cell>
        </row>
        <row r="33">
          <cell r="B33">
            <v>428</v>
          </cell>
          <cell r="C33" t="str">
            <v>Hector Vega</v>
          </cell>
        </row>
        <row r="34">
          <cell r="B34">
            <v>429</v>
          </cell>
          <cell r="C34" t="str">
            <v>Yessica Santander</v>
          </cell>
        </row>
        <row r="35">
          <cell r="B35">
            <v>431</v>
          </cell>
          <cell r="C35" t="str">
            <v>Hector Vega</v>
          </cell>
        </row>
        <row r="36">
          <cell r="B36">
            <v>432</v>
          </cell>
          <cell r="C36" t="str">
            <v>Ruben Valdes</v>
          </cell>
        </row>
        <row r="37">
          <cell r="B37">
            <v>433</v>
          </cell>
          <cell r="C37" t="str">
            <v>Lizzy Rojas</v>
          </cell>
        </row>
        <row r="38">
          <cell r="B38">
            <v>434</v>
          </cell>
          <cell r="C38" t="str">
            <v>Hector Vega</v>
          </cell>
        </row>
        <row r="39">
          <cell r="B39">
            <v>435</v>
          </cell>
          <cell r="C39" t="str">
            <v>Marcelo Arancibia</v>
          </cell>
        </row>
        <row r="40">
          <cell r="B40">
            <v>436</v>
          </cell>
          <cell r="C40" t="str">
            <v>Yessica Santander</v>
          </cell>
        </row>
        <row r="41">
          <cell r="B41">
            <v>437</v>
          </cell>
          <cell r="C41" t="str">
            <v>Jimmy Gonzalez</v>
          </cell>
        </row>
        <row r="42">
          <cell r="B42">
            <v>439</v>
          </cell>
          <cell r="C42" t="str">
            <v>Alejandro Ahumada</v>
          </cell>
        </row>
        <row r="43">
          <cell r="B43">
            <v>440</v>
          </cell>
          <cell r="C43" t="str">
            <v>Dagoberto Espinoza</v>
          </cell>
        </row>
        <row r="44">
          <cell r="B44">
            <v>441</v>
          </cell>
          <cell r="C44" t="str">
            <v>Yessica Santander</v>
          </cell>
        </row>
        <row r="45">
          <cell r="B45">
            <v>442</v>
          </cell>
          <cell r="C45" t="str">
            <v>Alejandro Ahumada</v>
          </cell>
        </row>
        <row r="46">
          <cell r="B46">
            <v>443</v>
          </cell>
          <cell r="C46" t="str">
            <v>Hector Vega</v>
          </cell>
        </row>
        <row r="47">
          <cell r="B47">
            <v>444</v>
          </cell>
          <cell r="C47" t="str">
            <v>Ruben Valdes</v>
          </cell>
        </row>
        <row r="48">
          <cell r="B48">
            <v>445</v>
          </cell>
          <cell r="C48" t="str">
            <v>Jessica Reyes</v>
          </cell>
        </row>
        <row r="49">
          <cell r="B49">
            <v>448</v>
          </cell>
          <cell r="C49" t="str">
            <v>Dagoberto Espinoza</v>
          </cell>
        </row>
        <row r="50">
          <cell r="B50">
            <v>449</v>
          </cell>
          <cell r="C50" t="str">
            <v>Marcelo Arancibia</v>
          </cell>
        </row>
        <row r="51">
          <cell r="B51">
            <v>450</v>
          </cell>
          <cell r="C51" t="str">
            <v>Mario Mora</v>
          </cell>
        </row>
        <row r="52">
          <cell r="B52">
            <v>452</v>
          </cell>
          <cell r="C52" t="str">
            <v>Ruben Valdes</v>
          </cell>
        </row>
        <row r="53">
          <cell r="B53">
            <v>453</v>
          </cell>
          <cell r="C53" t="str">
            <v>Jessica Reyes</v>
          </cell>
        </row>
        <row r="54">
          <cell r="B54">
            <v>454</v>
          </cell>
          <cell r="C54" t="str">
            <v>Javier Aravena</v>
          </cell>
        </row>
        <row r="55">
          <cell r="B55">
            <v>455</v>
          </cell>
          <cell r="C55" t="str">
            <v>Ruben Valdes</v>
          </cell>
        </row>
        <row r="56">
          <cell r="B56">
            <v>457</v>
          </cell>
          <cell r="C56" t="str">
            <v>Hector Vega</v>
          </cell>
        </row>
        <row r="57">
          <cell r="B57">
            <v>458</v>
          </cell>
          <cell r="C57" t="str">
            <v>Christian Martinez</v>
          </cell>
        </row>
        <row r="58">
          <cell r="B58">
            <v>459</v>
          </cell>
          <cell r="C58" t="str">
            <v>Enzo Roman</v>
          </cell>
        </row>
        <row r="59">
          <cell r="B59">
            <v>460</v>
          </cell>
          <cell r="C59" t="str">
            <v>Mario Mora</v>
          </cell>
        </row>
        <row r="60">
          <cell r="B60">
            <v>461</v>
          </cell>
          <cell r="C60" t="str">
            <v>Ruben Valdes</v>
          </cell>
        </row>
        <row r="61">
          <cell r="B61">
            <v>463</v>
          </cell>
          <cell r="C61" t="str">
            <v>Enzo Roman</v>
          </cell>
        </row>
        <row r="62">
          <cell r="B62">
            <v>464</v>
          </cell>
          <cell r="C62" t="str">
            <v>Marcelo Arancibia</v>
          </cell>
        </row>
        <row r="63">
          <cell r="B63">
            <v>465</v>
          </cell>
          <cell r="C63" t="str">
            <v>Alejandro Ahumada</v>
          </cell>
        </row>
        <row r="64">
          <cell r="B64">
            <v>466</v>
          </cell>
          <cell r="C64" t="str">
            <v>Ruben Valdes</v>
          </cell>
        </row>
        <row r="65">
          <cell r="B65">
            <v>467</v>
          </cell>
          <cell r="C65" t="str">
            <v>Yessica Santander</v>
          </cell>
        </row>
        <row r="66">
          <cell r="B66">
            <v>468</v>
          </cell>
          <cell r="C66" t="str">
            <v>Jessica Reyes</v>
          </cell>
        </row>
        <row r="67">
          <cell r="B67">
            <v>470</v>
          </cell>
          <cell r="C67" t="str">
            <v>Lizzy Rojas</v>
          </cell>
        </row>
        <row r="68">
          <cell r="B68">
            <v>471</v>
          </cell>
          <cell r="C68" t="str">
            <v>Enzo Roman</v>
          </cell>
        </row>
        <row r="69">
          <cell r="B69">
            <v>472</v>
          </cell>
          <cell r="C69" t="str">
            <v>Jessica Reyes</v>
          </cell>
        </row>
        <row r="70">
          <cell r="B70">
            <v>473</v>
          </cell>
          <cell r="C70" t="str">
            <v>Marcelo Arancibia</v>
          </cell>
        </row>
        <row r="71">
          <cell r="B71">
            <v>474</v>
          </cell>
          <cell r="C71" t="str">
            <v>Andres Gonzalez</v>
          </cell>
        </row>
        <row r="72">
          <cell r="B72">
            <v>475</v>
          </cell>
          <cell r="C72" t="str">
            <v>Javier Aravena</v>
          </cell>
        </row>
        <row r="73">
          <cell r="B73">
            <v>476</v>
          </cell>
          <cell r="C73" t="str">
            <v>Luis Pardo</v>
          </cell>
        </row>
        <row r="74">
          <cell r="B74">
            <v>477</v>
          </cell>
          <cell r="C74" t="str">
            <v>Victor Zuñiga</v>
          </cell>
        </row>
        <row r="75">
          <cell r="B75">
            <v>478</v>
          </cell>
          <cell r="C75" t="str">
            <v>Dagoberto Espinoza</v>
          </cell>
        </row>
        <row r="76">
          <cell r="B76">
            <v>479</v>
          </cell>
          <cell r="C76" t="str">
            <v>Dagoberto Espinoza</v>
          </cell>
        </row>
        <row r="77">
          <cell r="B77">
            <v>480</v>
          </cell>
          <cell r="C77" t="str">
            <v>Cristian Hueraman</v>
          </cell>
        </row>
        <row r="78">
          <cell r="B78">
            <v>481</v>
          </cell>
          <cell r="C78" t="str">
            <v>Luis Pardo</v>
          </cell>
        </row>
        <row r="79">
          <cell r="B79">
            <v>482</v>
          </cell>
          <cell r="C79" t="str">
            <v>Christian Martinez</v>
          </cell>
        </row>
        <row r="80">
          <cell r="B80">
            <v>486</v>
          </cell>
          <cell r="C80" t="str">
            <v>Dagoberto Espinoza</v>
          </cell>
        </row>
        <row r="81">
          <cell r="B81">
            <v>487</v>
          </cell>
          <cell r="C81" t="str">
            <v>Victor Zuñiga</v>
          </cell>
        </row>
        <row r="82">
          <cell r="B82">
            <v>489</v>
          </cell>
          <cell r="C82" t="str">
            <v>Ruben Valdes</v>
          </cell>
        </row>
        <row r="83">
          <cell r="B83">
            <v>490</v>
          </cell>
          <cell r="C83" t="str">
            <v>Cristian Hueraman</v>
          </cell>
        </row>
        <row r="84">
          <cell r="B84">
            <v>491</v>
          </cell>
          <cell r="C84" t="str">
            <v>Cristian Hueraman</v>
          </cell>
        </row>
        <row r="85">
          <cell r="B85">
            <v>492</v>
          </cell>
          <cell r="C85" t="str">
            <v>Dagoberto Espinoza</v>
          </cell>
        </row>
        <row r="86">
          <cell r="B86">
            <v>494</v>
          </cell>
          <cell r="C86" t="str">
            <v>Luis Pardo</v>
          </cell>
        </row>
        <row r="87">
          <cell r="B87">
            <v>496</v>
          </cell>
          <cell r="C87" t="str">
            <v>Alejandro Ahumada</v>
          </cell>
        </row>
        <row r="88">
          <cell r="B88">
            <v>498</v>
          </cell>
          <cell r="C88" t="str">
            <v>Hector Vega</v>
          </cell>
        </row>
        <row r="89">
          <cell r="B89">
            <v>499</v>
          </cell>
          <cell r="C89" t="str">
            <v>Cristian Hueraman</v>
          </cell>
        </row>
        <row r="90">
          <cell r="B90">
            <v>500</v>
          </cell>
          <cell r="C90" t="str">
            <v>Alejandro Ahumada</v>
          </cell>
        </row>
        <row r="91">
          <cell r="B91">
            <v>501</v>
          </cell>
          <cell r="C91" t="str">
            <v>Hector Vega</v>
          </cell>
        </row>
        <row r="92">
          <cell r="B92">
            <v>502</v>
          </cell>
          <cell r="C92" t="str">
            <v>Alejandro Ahumada</v>
          </cell>
        </row>
        <row r="93">
          <cell r="B93">
            <v>503</v>
          </cell>
          <cell r="C93" t="str">
            <v>Javier Aravena</v>
          </cell>
        </row>
        <row r="94">
          <cell r="B94">
            <v>505</v>
          </cell>
          <cell r="C94" t="str">
            <v>Ruben Valdes</v>
          </cell>
        </row>
        <row r="95">
          <cell r="B95">
            <v>506</v>
          </cell>
          <cell r="C95" t="str">
            <v>Alejandro Ahumada</v>
          </cell>
        </row>
        <row r="96">
          <cell r="B96">
            <v>508</v>
          </cell>
          <cell r="C96" t="str">
            <v>Jessica Reyes</v>
          </cell>
        </row>
        <row r="97">
          <cell r="B97">
            <v>509</v>
          </cell>
          <cell r="C97" t="str">
            <v>Lizzy Rojas</v>
          </cell>
        </row>
        <row r="98">
          <cell r="B98">
            <v>510</v>
          </cell>
          <cell r="C98" t="str">
            <v>Marcelo Arancibia</v>
          </cell>
        </row>
        <row r="99">
          <cell r="B99">
            <v>511</v>
          </cell>
          <cell r="C99" t="str">
            <v>Andres Gonzalez</v>
          </cell>
        </row>
        <row r="100">
          <cell r="B100">
            <v>512</v>
          </cell>
          <cell r="C100" t="str">
            <v>Jessica Reyes</v>
          </cell>
        </row>
        <row r="101">
          <cell r="B101">
            <v>513</v>
          </cell>
          <cell r="C101" t="str">
            <v>Jessica Reyes</v>
          </cell>
        </row>
        <row r="102">
          <cell r="B102">
            <v>514</v>
          </cell>
          <cell r="C102" t="str">
            <v>Victor Zuñiga</v>
          </cell>
        </row>
        <row r="103">
          <cell r="B103">
            <v>515</v>
          </cell>
          <cell r="C103" t="str">
            <v>Andres Gonzalez</v>
          </cell>
        </row>
        <row r="104">
          <cell r="B104">
            <v>516</v>
          </cell>
          <cell r="C104" t="str">
            <v>Enzo Roman</v>
          </cell>
        </row>
        <row r="105">
          <cell r="B105">
            <v>517</v>
          </cell>
          <cell r="C105" t="str">
            <v>Christian Martinez</v>
          </cell>
        </row>
        <row r="106">
          <cell r="B106">
            <v>518</v>
          </cell>
          <cell r="C106" t="str">
            <v>Luis Pardo</v>
          </cell>
        </row>
        <row r="107">
          <cell r="B107">
            <v>519</v>
          </cell>
          <cell r="C107" t="str">
            <v>Victor Zuñiga</v>
          </cell>
        </row>
        <row r="108">
          <cell r="B108">
            <v>520</v>
          </cell>
          <cell r="C108" t="str">
            <v>Ruben Valdes</v>
          </cell>
        </row>
        <row r="109">
          <cell r="B109">
            <v>521</v>
          </cell>
          <cell r="C109" t="str">
            <v>Dagoberto Espinoza</v>
          </cell>
        </row>
        <row r="110">
          <cell r="B110">
            <v>522</v>
          </cell>
          <cell r="C110" t="str">
            <v>Enzo Roman</v>
          </cell>
        </row>
        <row r="111">
          <cell r="B111">
            <v>523</v>
          </cell>
          <cell r="C111" t="str">
            <v>Cristian Hueraman</v>
          </cell>
        </row>
        <row r="112">
          <cell r="B112">
            <v>525</v>
          </cell>
          <cell r="C112" t="str">
            <v>Christian Martinez</v>
          </cell>
        </row>
        <row r="113">
          <cell r="B113">
            <v>526</v>
          </cell>
          <cell r="C113" t="str">
            <v>Hector Vega</v>
          </cell>
        </row>
        <row r="114">
          <cell r="B114">
            <v>527</v>
          </cell>
          <cell r="C114" t="str">
            <v>Luis Pardo</v>
          </cell>
        </row>
        <row r="115">
          <cell r="B115">
            <v>528</v>
          </cell>
          <cell r="C115" t="str">
            <v>Luis Pardo</v>
          </cell>
        </row>
        <row r="116">
          <cell r="B116">
            <v>529</v>
          </cell>
          <cell r="C116" t="str">
            <v>Dagoberto Espinoza</v>
          </cell>
        </row>
        <row r="117">
          <cell r="B117">
            <v>530</v>
          </cell>
          <cell r="C117" t="str">
            <v>Javier Aravena</v>
          </cell>
        </row>
        <row r="118">
          <cell r="B118">
            <v>531</v>
          </cell>
          <cell r="C118" t="str">
            <v>Javier Aravena</v>
          </cell>
        </row>
        <row r="119">
          <cell r="B119">
            <v>532</v>
          </cell>
          <cell r="C119" t="str">
            <v>Mario Mora</v>
          </cell>
        </row>
        <row r="120">
          <cell r="B120">
            <v>533</v>
          </cell>
          <cell r="C120" t="str">
            <v>Victor Zuñiga</v>
          </cell>
        </row>
        <row r="121">
          <cell r="B121">
            <v>535</v>
          </cell>
          <cell r="C121" t="str">
            <v>Jessica Reyes</v>
          </cell>
        </row>
        <row r="122">
          <cell r="B122">
            <v>542</v>
          </cell>
          <cell r="C122" t="str">
            <v>Jessica Reyes</v>
          </cell>
        </row>
        <row r="123">
          <cell r="B123">
            <v>543</v>
          </cell>
          <cell r="C123" t="str">
            <v>Enzo Roman</v>
          </cell>
        </row>
        <row r="124">
          <cell r="B124">
            <v>548</v>
          </cell>
          <cell r="C124" t="str">
            <v>Hector Vega</v>
          </cell>
        </row>
        <row r="125">
          <cell r="B125">
            <v>300010013</v>
          </cell>
          <cell r="C125" t="str">
            <v>Christian Martinez</v>
          </cell>
        </row>
        <row r="126">
          <cell r="B126">
            <v>30010002</v>
          </cell>
          <cell r="C126" t="str">
            <v>Doris Guajardo</v>
          </cell>
        </row>
        <row r="127">
          <cell r="B127">
            <v>30010005</v>
          </cell>
          <cell r="C127" t="str">
            <v>Doris Guajardo</v>
          </cell>
        </row>
        <row r="128">
          <cell r="B128">
            <v>30010012</v>
          </cell>
          <cell r="C128" t="str">
            <v>Doris Guajardo</v>
          </cell>
        </row>
        <row r="129">
          <cell r="B129">
            <v>30010006</v>
          </cell>
          <cell r="C129" t="str">
            <v>Doris Guajardo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5"/>
  </sheetPr>
  <dimension ref="A1:R86"/>
  <sheetViews>
    <sheetView tabSelected="1" zoomScaleNormal="100" workbookViewId="0">
      <selection activeCell="H18" sqref="H18"/>
    </sheetView>
  </sheetViews>
  <sheetFormatPr baseColWidth="10" defaultColWidth="7.42578125" defaultRowHeight="11.25" x14ac:dyDescent="0.2"/>
  <cols>
    <col min="1" max="1" width="3.5703125" style="1" bestFit="1" customWidth="1"/>
    <col min="2" max="2" width="20.42578125" style="5" bestFit="1" customWidth="1"/>
    <col min="3" max="3" width="12.5703125" style="4" customWidth="1"/>
    <col min="4" max="4" width="13.85546875" style="4" customWidth="1"/>
    <col min="5" max="5" width="14" style="4" customWidth="1"/>
    <col min="6" max="6" width="14.7109375" style="4" customWidth="1"/>
    <col min="7" max="7" width="12.28515625" style="3" customWidth="1"/>
    <col min="8" max="8" width="11.28515625" style="3" customWidth="1"/>
    <col min="9" max="9" width="9.5703125" style="3" bestFit="1" customWidth="1"/>
    <col min="10" max="10" width="9.28515625" style="3" bestFit="1" customWidth="1"/>
    <col min="11" max="11" width="10" style="3" bestFit="1" customWidth="1"/>
    <col min="12" max="12" width="12.42578125" style="3" customWidth="1"/>
    <col min="13" max="13" width="11.28515625" style="3" customWidth="1"/>
    <col min="14" max="14" width="11.42578125" style="3" bestFit="1" customWidth="1"/>
    <col min="15" max="15" width="10.85546875" style="3" bestFit="1" customWidth="1"/>
    <col min="16" max="16" width="5.28515625" style="2" customWidth="1"/>
    <col min="17" max="17" width="5.42578125" style="2" customWidth="1"/>
    <col min="18" max="18" width="6.140625" style="2" customWidth="1"/>
    <col min="19" max="16384" width="7.42578125" style="1"/>
  </cols>
  <sheetData>
    <row r="1" spans="1:18" s="6" customFormat="1" ht="69" customHeight="1" x14ac:dyDescent="0.2">
      <c r="A1" s="6" t="s">
        <v>75</v>
      </c>
      <c r="B1" s="9" t="s">
        <v>74</v>
      </c>
      <c r="C1" s="9" t="s">
        <v>74</v>
      </c>
      <c r="D1" s="9" t="s">
        <v>73</v>
      </c>
      <c r="E1" s="9" t="s">
        <v>72</v>
      </c>
      <c r="F1" s="9" t="s">
        <v>71</v>
      </c>
      <c r="G1" s="21" t="s">
        <v>70</v>
      </c>
      <c r="H1" s="21" t="s">
        <v>69</v>
      </c>
      <c r="I1" s="21" t="s">
        <v>68</v>
      </c>
      <c r="J1" s="21" t="s">
        <v>67</v>
      </c>
      <c r="K1" s="21" t="s">
        <v>66</v>
      </c>
      <c r="L1" s="21" t="s">
        <v>65</v>
      </c>
      <c r="M1" s="21" t="s">
        <v>64</v>
      </c>
      <c r="N1" s="20" t="s">
        <v>63</v>
      </c>
      <c r="O1" s="20" t="s">
        <v>62</v>
      </c>
      <c r="P1" s="19" t="s">
        <v>61</v>
      </c>
      <c r="Q1" s="19" t="s">
        <v>60</v>
      </c>
      <c r="R1" s="19" t="s">
        <v>59</v>
      </c>
    </row>
    <row r="2" spans="1:18" s="6" customFormat="1" x14ac:dyDescent="0.2">
      <c r="A2" s="6">
        <v>1</v>
      </c>
      <c r="B2" s="9" t="s">
        <v>119</v>
      </c>
      <c r="C2" s="9">
        <v>518</v>
      </c>
      <c r="D2" s="9" t="s">
        <v>82</v>
      </c>
      <c r="E2" s="9" t="s">
        <v>76</v>
      </c>
      <c r="F2" s="9" t="s">
        <v>0</v>
      </c>
      <c r="G2" s="12">
        <v>8392331</v>
      </c>
      <c r="H2" s="12">
        <v>220000</v>
      </c>
      <c r="I2" s="12">
        <v>112439</v>
      </c>
      <c r="J2" s="12"/>
      <c r="K2" s="13"/>
      <c r="L2" s="13">
        <v>306016.25</v>
      </c>
      <c r="M2" s="13">
        <f t="shared" ref="M2:M39" si="0">SUM(G2:L2)</f>
        <v>9030786.25</v>
      </c>
      <c r="N2" s="17"/>
      <c r="O2" s="12">
        <f t="shared" ref="O2:O39" si="1">M2+N2</f>
        <v>9030786.25</v>
      </c>
      <c r="P2" s="11"/>
      <c r="Q2" s="11"/>
      <c r="R2" s="11"/>
    </row>
    <row r="3" spans="1:18" s="6" customFormat="1" x14ac:dyDescent="0.2">
      <c r="A3" s="6">
        <v>2</v>
      </c>
      <c r="B3" s="9" t="s">
        <v>118</v>
      </c>
      <c r="C3" s="9">
        <v>528</v>
      </c>
      <c r="D3" s="9" t="s">
        <v>82</v>
      </c>
      <c r="E3" s="9" t="s">
        <v>76</v>
      </c>
      <c r="F3" s="9" t="s">
        <v>0</v>
      </c>
      <c r="G3" s="12">
        <v>595122</v>
      </c>
      <c r="H3" s="12"/>
      <c r="I3" s="12">
        <v>100910</v>
      </c>
      <c r="J3" s="12"/>
      <c r="K3" s="13">
        <v>4770967</v>
      </c>
      <c r="L3" s="13">
        <v>2219359.15</v>
      </c>
      <c r="M3" s="13">
        <f t="shared" si="0"/>
        <v>7686358.1500000004</v>
      </c>
      <c r="N3" s="13"/>
      <c r="O3" s="12">
        <f t="shared" si="1"/>
        <v>7686358.1500000004</v>
      </c>
      <c r="P3" s="11"/>
      <c r="Q3" s="11"/>
      <c r="R3" s="11"/>
    </row>
    <row r="4" spans="1:18" s="6" customFormat="1" x14ac:dyDescent="0.2">
      <c r="A4" s="6">
        <v>3</v>
      </c>
      <c r="B4" s="9" t="s">
        <v>117</v>
      </c>
      <c r="C4" s="9">
        <v>510</v>
      </c>
      <c r="D4" s="9" t="s">
        <v>23</v>
      </c>
      <c r="E4" s="9" t="s">
        <v>76</v>
      </c>
      <c r="F4" s="9" t="s">
        <v>0</v>
      </c>
      <c r="G4" s="12">
        <v>147269</v>
      </c>
      <c r="H4" s="12"/>
      <c r="I4" s="12">
        <v>144201</v>
      </c>
      <c r="J4" s="12"/>
      <c r="K4" s="13">
        <v>4603514.5</v>
      </c>
      <c r="L4" s="13">
        <v>753797.10000000009</v>
      </c>
      <c r="M4" s="13">
        <f t="shared" si="0"/>
        <v>5648781.5999999996</v>
      </c>
      <c r="N4" s="13"/>
      <c r="O4" s="12">
        <f t="shared" si="1"/>
        <v>5648781.5999999996</v>
      </c>
      <c r="P4" s="11"/>
      <c r="Q4" s="11"/>
      <c r="R4" s="11"/>
    </row>
    <row r="5" spans="1:18" s="6" customFormat="1" x14ac:dyDescent="0.2">
      <c r="A5" s="6">
        <v>4</v>
      </c>
      <c r="B5" s="9" t="s">
        <v>116</v>
      </c>
      <c r="C5" s="9">
        <v>532</v>
      </c>
      <c r="D5" s="9" t="s">
        <v>36</v>
      </c>
      <c r="E5" s="9" t="s">
        <v>76</v>
      </c>
      <c r="F5" s="9" t="s">
        <v>0</v>
      </c>
      <c r="G5" s="12">
        <v>124553</v>
      </c>
      <c r="H5" s="12">
        <v>37842</v>
      </c>
      <c r="I5" s="12">
        <v>147978</v>
      </c>
      <c r="J5" s="12"/>
      <c r="K5" s="13">
        <v>3900651.3</v>
      </c>
      <c r="L5" s="13">
        <v>1026968.15</v>
      </c>
      <c r="M5" s="13">
        <f t="shared" si="0"/>
        <v>5237992.45</v>
      </c>
      <c r="N5" s="13"/>
      <c r="O5" s="12">
        <f t="shared" si="1"/>
        <v>5237992.45</v>
      </c>
      <c r="P5" s="11"/>
      <c r="Q5" s="11"/>
      <c r="R5" s="11"/>
    </row>
    <row r="6" spans="1:18" s="6" customFormat="1" x14ac:dyDescent="0.2">
      <c r="A6" s="6">
        <v>5</v>
      </c>
      <c r="B6" s="9" t="s">
        <v>115</v>
      </c>
      <c r="C6" s="9">
        <v>512</v>
      </c>
      <c r="D6" s="9" t="s">
        <v>77</v>
      </c>
      <c r="E6" s="9" t="s">
        <v>76</v>
      </c>
      <c r="F6" s="9" t="s">
        <v>0</v>
      </c>
      <c r="G6" s="12">
        <v>1208271</v>
      </c>
      <c r="H6" s="12"/>
      <c r="I6" s="12">
        <v>389248</v>
      </c>
      <c r="J6" s="12"/>
      <c r="K6" s="13">
        <v>2562253.6</v>
      </c>
      <c r="L6" s="13">
        <v>500116.80000000005</v>
      </c>
      <c r="M6" s="13">
        <f t="shared" si="0"/>
        <v>4659889.4000000004</v>
      </c>
      <c r="N6" s="13"/>
      <c r="O6" s="12">
        <f t="shared" si="1"/>
        <v>4659889.4000000004</v>
      </c>
      <c r="P6" s="11"/>
      <c r="Q6" s="11"/>
      <c r="R6" s="11"/>
    </row>
    <row r="7" spans="1:18" s="6" customFormat="1" x14ac:dyDescent="0.2">
      <c r="A7" s="6">
        <v>6</v>
      </c>
      <c r="B7" s="9" t="s">
        <v>114</v>
      </c>
      <c r="C7" s="9">
        <v>548</v>
      </c>
      <c r="D7" s="9" t="str">
        <f>VLOOKUP(C7,[1]marzo!$B$1:$C$129,2,FALSE)</f>
        <v>Hector Vega</v>
      </c>
      <c r="E7" s="9" t="s">
        <v>76</v>
      </c>
      <c r="F7" s="9" t="s">
        <v>0</v>
      </c>
      <c r="G7" s="12">
        <v>266666</v>
      </c>
      <c r="H7" s="12"/>
      <c r="I7" s="12"/>
      <c r="J7" s="12"/>
      <c r="K7" s="13">
        <v>1419186.1</v>
      </c>
      <c r="L7" s="13">
        <v>1382513.3</v>
      </c>
      <c r="M7" s="13">
        <f t="shared" si="0"/>
        <v>3068365.4000000004</v>
      </c>
      <c r="N7" s="13"/>
      <c r="O7" s="12">
        <f t="shared" si="1"/>
        <v>3068365.4000000004</v>
      </c>
      <c r="P7" s="15"/>
      <c r="Q7" s="15"/>
      <c r="R7" s="15"/>
    </row>
    <row r="8" spans="1:18" s="6" customFormat="1" x14ac:dyDescent="0.2">
      <c r="A8" s="6">
        <v>7</v>
      </c>
      <c r="B8" s="9" t="s">
        <v>113</v>
      </c>
      <c r="C8" s="9">
        <v>300010013</v>
      </c>
      <c r="D8" s="9" t="str">
        <f>VLOOKUP(C8,[1]marzo!$B$1:$C$129,2,FALSE)</f>
        <v>Christian Martinez</v>
      </c>
      <c r="E8" s="9" t="s">
        <v>76</v>
      </c>
      <c r="F8" s="9" t="s">
        <v>0</v>
      </c>
      <c r="G8" s="12">
        <v>759549</v>
      </c>
      <c r="H8" s="12"/>
      <c r="I8" s="12"/>
      <c r="J8" s="12"/>
      <c r="K8" s="13">
        <v>2295001.5</v>
      </c>
      <c r="L8" s="13"/>
      <c r="M8" s="13">
        <f t="shared" si="0"/>
        <v>3054550.5</v>
      </c>
      <c r="N8" s="13"/>
      <c r="O8" s="12">
        <f t="shared" si="1"/>
        <v>3054550.5</v>
      </c>
      <c r="P8" s="11"/>
      <c r="Q8" s="11"/>
      <c r="R8" s="11"/>
    </row>
    <row r="9" spans="1:18" s="6" customFormat="1" x14ac:dyDescent="0.2">
      <c r="A9" s="6">
        <v>8</v>
      </c>
      <c r="B9" s="9" t="s">
        <v>112</v>
      </c>
      <c r="C9" s="9">
        <v>526</v>
      </c>
      <c r="D9" s="9" t="str">
        <f>VLOOKUP(C9,[1]marzo!$B$1:$C$129,2,FALSE)</f>
        <v>Hector Vega</v>
      </c>
      <c r="E9" s="9" t="s">
        <v>76</v>
      </c>
      <c r="F9" s="9" t="s">
        <v>0</v>
      </c>
      <c r="G9" s="12">
        <v>265078</v>
      </c>
      <c r="H9" s="12"/>
      <c r="I9" s="12">
        <v>642243</v>
      </c>
      <c r="J9" s="12"/>
      <c r="K9" s="13">
        <v>1717179.7000000002</v>
      </c>
      <c r="L9" s="13">
        <v>114915.15000000001</v>
      </c>
      <c r="M9" s="13">
        <f t="shared" si="0"/>
        <v>2739415.85</v>
      </c>
      <c r="N9" s="13"/>
      <c r="O9" s="12">
        <f t="shared" si="1"/>
        <v>2739415.85</v>
      </c>
      <c r="P9" s="11"/>
      <c r="Q9" s="11"/>
      <c r="R9" s="11"/>
    </row>
    <row r="10" spans="1:18" s="6" customFormat="1" x14ac:dyDescent="0.2">
      <c r="A10" s="6">
        <v>9</v>
      </c>
      <c r="B10" s="9" t="s">
        <v>111</v>
      </c>
      <c r="C10" s="9">
        <v>525</v>
      </c>
      <c r="D10" s="9" t="str">
        <f>VLOOKUP(C10,[1]marzo!$B$1:$C$129,2,FALSE)</f>
        <v>Christian Martinez</v>
      </c>
      <c r="E10" s="9" t="s">
        <v>76</v>
      </c>
      <c r="F10" s="9" t="s">
        <v>79</v>
      </c>
      <c r="G10" s="12"/>
      <c r="H10" s="12">
        <v>2045600</v>
      </c>
      <c r="I10" s="12">
        <v>444062</v>
      </c>
      <c r="J10" s="12"/>
      <c r="K10" s="13"/>
      <c r="L10" s="13">
        <v>229830.30000000002</v>
      </c>
      <c r="M10" s="13">
        <f t="shared" si="0"/>
        <v>2719492.3</v>
      </c>
      <c r="N10" s="13"/>
      <c r="O10" s="12">
        <f t="shared" si="1"/>
        <v>2719492.3</v>
      </c>
      <c r="P10" s="11"/>
      <c r="Q10" s="11"/>
      <c r="R10" s="11"/>
    </row>
    <row r="11" spans="1:18" s="6" customFormat="1" x14ac:dyDescent="0.2">
      <c r="A11" s="6">
        <v>10</v>
      </c>
      <c r="B11" s="9" t="s">
        <v>110</v>
      </c>
      <c r="C11" s="9">
        <v>449</v>
      </c>
      <c r="D11" s="9" t="s">
        <v>23</v>
      </c>
      <c r="E11" s="9" t="s">
        <v>76</v>
      </c>
      <c r="F11" s="9" t="s">
        <v>0</v>
      </c>
      <c r="G11" s="12"/>
      <c r="H11" s="12">
        <v>2477202</v>
      </c>
      <c r="I11" s="12"/>
      <c r="J11" s="12"/>
      <c r="K11" s="13">
        <v>61492.25</v>
      </c>
      <c r="L11" s="13">
        <v>65495.850000000006</v>
      </c>
      <c r="M11" s="13">
        <f t="shared" si="0"/>
        <v>2604190.1</v>
      </c>
      <c r="N11" s="17"/>
      <c r="O11" s="12">
        <f t="shared" si="1"/>
        <v>2604190.1</v>
      </c>
      <c r="P11" s="11"/>
      <c r="Q11" s="11"/>
      <c r="R11" s="11"/>
    </row>
    <row r="12" spans="1:18" s="6" customFormat="1" x14ac:dyDescent="0.2">
      <c r="A12" s="6">
        <v>11</v>
      </c>
      <c r="B12" s="9" t="s">
        <v>109</v>
      </c>
      <c r="C12" s="9">
        <v>542</v>
      </c>
      <c r="D12" s="9" t="s">
        <v>77</v>
      </c>
      <c r="E12" s="9" t="s">
        <v>76</v>
      </c>
      <c r="F12" s="9" t="s">
        <v>90</v>
      </c>
      <c r="G12" s="12">
        <v>33530</v>
      </c>
      <c r="H12" s="12"/>
      <c r="I12" s="12">
        <v>350622</v>
      </c>
      <c r="J12" s="12"/>
      <c r="K12" s="13">
        <v>1383488</v>
      </c>
      <c r="L12" s="13">
        <v>364973.55000000005</v>
      </c>
      <c r="M12" s="13">
        <f t="shared" si="0"/>
        <v>2132613.5499999998</v>
      </c>
      <c r="N12" s="13"/>
      <c r="O12" s="12">
        <f t="shared" si="1"/>
        <v>2132613.5499999998</v>
      </c>
      <c r="P12" s="11"/>
      <c r="Q12" s="11"/>
      <c r="R12" s="11"/>
    </row>
    <row r="13" spans="1:18" s="6" customFormat="1" x14ac:dyDescent="0.2">
      <c r="A13" s="6">
        <v>12</v>
      </c>
      <c r="B13" s="9" t="s">
        <v>108</v>
      </c>
      <c r="C13" s="9">
        <v>501</v>
      </c>
      <c r="D13" s="9" t="str">
        <f>VLOOKUP(C13,[1]marzo!$B$1:$C$129,2,FALSE)</f>
        <v>Hector Vega</v>
      </c>
      <c r="E13" s="9" t="s">
        <v>76</v>
      </c>
      <c r="F13" s="9" t="s">
        <v>0</v>
      </c>
      <c r="G13" s="12">
        <v>326661</v>
      </c>
      <c r="H13" s="12"/>
      <c r="I13" s="12"/>
      <c r="J13" s="12"/>
      <c r="K13" s="13">
        <v>1098359.8999999999</v>
      </c>
      <c r="L13" s="13">
        <v>575988.35</v>
      </c>
      <c r="M13" s="13">
        <f t="shared" si="0"/>
        <v>2001009.25</v>
      </c>
      <c r="N13" s="17"/>
      <c r="O13" s="12">
        <f t="shared" si="1"/>
        <v>2001009.25</v>
      </c>
      <c r="P13" s="11"/>
      <c r="Q13" s="11"/>
      <c r="R13" s="11"/>
    </row>
    <row r="14" spans="1:18" s="6" customFormat="1" x14ac:dyDescent="0.2">
      <c r="A14" s="6">
        <v>13</v>
      </c>
      <c r="B14" s="9" t="s">
        <v>107</v>
      </c>
      <c r="C14" s="9">
        <v>499</v>
      </c>
      <c r="D14" s="9" t="s">
        <v>80</v>
      </c>
      <c r="E14" s="9" t="s">
        <v>76</v>
      </c>
      <c r="F14" s="9" t="s">
        <v>0</v>
      </c>
      <c r="G14" s="12">
        <v>383320</v>
      </c>
      <c r="H14" s="12"/>
      <c r="I14" s="12">
        <v>236610</v>
      </c>
      <c r="J14" s="12"/>
      <c r="K14" s="13">
        <v>1104239.3999999999</v>
      </c>
      <c r="L14" s="13">
        <v>237788</v>
      </c>
      <c r="M14" s="13">
        <f t="shared" si="0"/>
        <v>1961957.4</v>
      </c>
      <c r="N14" s="13">
        <v>-239658</v>
      </c>
      <c r="O14" s="12">
        <f t="shared" si="1"/>
        <v>1722299.4</v>
      </c>
      <c r="P14" s="11"/>
      <c r="Q14" s="11"/>
      <c r="R14" s="11"/>
    </row>
    <row r="15" spans="1:18" s="6" customFormat="1" x14ac:dyDescent="0.2">
      <c r="A15" s="6">
        <v>14</v>
      </c>
      <c r="B15" s="9" t="s">
        <v>106</v>
      </c>
      <c r="C15" s="9">
        <v>508</v>
      </c>
      <c r="D15" s="9" t="s">
        <v>77</v>
      </c>
      <c r="E15" s="9" t="s">
        <v>76</v>
      </c>
      <c r="F15" s="9" t="s">
        <v>0</v>
      </c>
      <c r="G15" s="12">
        <v>158946</v>
      </c>
      <c r="H15" s="12"/>
      <c r="I15" s="12"/>
      <c r="J15" s="12"/>
      <c r="K15" s="13">
        <v>1242520</v>
      </c>
      <c r="L15" s="13">
        <v>239944.35000000003</v>
      </c>
      <c r="M15" s="13">
        <f t="shared" si="0"/>
        <v>1641410.35</v>
      </c>
      <c r="N15" s="13"/>
      <c r="O15" s="12">
        <f t="shared" si="1"/>
        <v>1641410.35</v>
      </c>
      <c r="P15" s="11"/>
      <c r="Q15" s="11"/>
      <c r="R15" s="11"/>
    </row>
    <row r="16" spans="1:18" s="6" customFormat="1" x14ac:dyDescent="0.2">
      <c r="A16" s="6">
        <v>15</v>
      </c>
      <c r="B16" s="9" t="s">
        <v>105</v>
      </c>
      <c r="C16" s="9">
        <v>523</v>
      </c>
      <c r="D16" s="9" t="s">
        <v>80</v>
      </c>
      <c r="E16" s="9" t="s">
        <v>76</v>
      </c>
      <c r="F16" s="9" t="s">
        <v>0</v>
      </c>
      <c r="G16" s="12"/>
      <c r="H16" s="12"/>
      <c r="I16" s="12"/>
      <c r="J16" s="12"/>
      <c r="K16" s="13">
        <v>1042591.2000000001</v>
      </c>
      <c r="L16" s="13">
        <v>586512.30000000005</v>
      </c>
      <c r="M16" s="13">
        <f t="shared" si="0"/>
        <v>1629103.5</v>
      </c>
      <c r="N16" s="13"/>
      <c r="O16" s="12">
        <f t="shared" si="1"/>
        <v>1629103.5</v>
      </c>
      <c r="P16" s="15"/>
      <c r="Q16" s="15"/>
      <c r="R16" s="15"/>
    </row>
    <row r="17" spans="1:18" s="6" customFormat="1" x14ac:dyDescent="0.2">
      <c r="A17" s="6">
        <v>16</v>
      </c>
      <c r="B17" s="9" t="s">
        <v>104</v>
      </c>
      <c r="C17" s="9">
        <v>436</v>
      </c>
      <c r="D17" s="9" t="s">
        <v>1</v>
      </c>
      <c r="E17" s="9" t="s">
        <v>76</v>
      </c>
      <c r="F17" s="9" t="s">
        <v>0</v>
      </c>
      <c r="G17" s="12">
        <v>123930</v>
      </c>
      <c r="H17" s="12"/>
      <c r="I17" s="12">
        <v>51182</v>
      </c>
      <c r="J17" s="13"/>
      <c r="K17" s="13">
        <v>343455.6</v>
      </c>
      <c r="L17" s="13">
        <v>842417.1</v>
      </c>
      <c r="M17" s="13">
        <f t="shared" si="0"/>
        <v>1360984.7</v>
      </c>
      <c r="N17" s="13"/>
      <c r="O17" s="12">
        <f t="shared" si="1"/>
        <v>1360984.7</v>
      </c>
      <c r="P17" s="11"/>
      <c r="Q17" s="11"/>
      <c r="R17" s="11"/>
    </row>
    <row r="18" spans="1:18" s="6" customFormat="1" x14ac:dyDescent="0.2">
      <c r="A18" s="6">
        <v>17</v>
      </c>
      <c r="B18" s="9" t="s">
        <v>103</v>
      </c>
      <c r="C18" s="9">
        <v>460</v>
      </c>
      <c r="D18" s="9" t="s">
        <v>36</v>
      </c>
      <c r="E18" s="9" t="s">
        <v>76</v>
      </c>
      <c r="F18" s="9" t="s">
        <v>0</v>
      </c>
      <c r="G18" s="12"/>
      <c r="H18" s="12"/>
      <c r="I18" s="12">
        <v>71131</v>
      </c>
      <c r="J18" s="12"/>
      <c r="K18" s="13">
        <v>709536.79999999993</v>
      </c>
      <c r="L18" s="13">
        <v>297325.75</v>
      </c>
      <c r="M18" s="13">
        <f t="shared" si="0"/>
        <v>1077993.5499999998</v>
      </c>
      <c r="N18" s="13"/>
      <c r="O18" s="12">
        <f t="shared" si="1"/>
        <v>1077993.5499999998</v>
      </c>
      <c r="P18" s="11"/>
      <c r="Q18" s="11"/>
      <c r="R18" s="11"/>
    </row>
    <row r="19" spans="1:18" s="6" customFormat="1" x14ac:dyDescent="0.2">
      <c r="A19" s="6">
        <v>18</v>
      </c>
      <c r="B19" s="9" t="s">
        <v>102</v>
      </c>
      <c r="C19" s="9">
        <v>498</v>
      </c>
      <c r="D19" s="9" t="str">
        <f>VLOOKUP(C19,[1]marzo!$B$1:$C$129,2,FALSE)</f>
        <v>Hector Vega</v>
      </c>
      <c r="E19" s="9" t="s">
        <v>76</v>
      </c>
      <c r="F19" s="9" t="s">
        <v>0</v>
      </c>
      <c r="G19" s="12">
        <v>30000</v>
      </c>
      <c r="H19" s="12"/>
      <c r="I19" s="12"/>
      <c r="J19" s="12"/>
      <c r="K19" s="13">
        <v>745889.5</v>
      </c>
      <c r="L19" s="13">
        <v>184429.28</v>
      </c>
      <c r="M19" s="13">
        <f t="shared" si="0"/>
        <v>960318.78</v>
      </c>
      <c r="N19" s="13"/>
      <c r="O19" s="12">
        <f t="shared" si="1"/>
        <v>960318.78</v>
      </c>
      <c r="P19" s="11"/>
      <c r="Q19" s="11"/>
      <c r="R19" s="11"/>
    </row>
    <row r="20" spans="1:18" s="6" customFormat="1" x14ac:dyDescent="0.2">
      <c r="A20" s="6">
        <v>19</v>
      </c>
      <c r="B20" s="9" t="s">
        <v>101</v>
      </c>
      <c r="C20" s="9">
        <v>450</v>
      </c>
      <c r="D20" s="9" t="s">
        <v>36</v>
      </c>
      <c r="E20" s="9" t="s">
        <v>76</v>
      </c>
      <c r="F20" s="9" t="s">
        <v>0</v>
      </c>
      <c r="G20" s="12"/>
      <c r="H20" s="12"/>
      <c r="I20" s="12">
        <v>42680</v>
      </c>
      <c r="J20" s="12"/>
      <c r="K20" s="13">
        <v>555045.89999999991</v>
      </c>
      <c r="L20" s="13">
        <v>182410.6</v>
      </c>
      <c r="M20" s="13">
        <f t="shared" si="0"/>
        <v>780136.49999999988</v>
      </c>
      <c r="N20" s="17"/>
      <c r="O20" s="12">
        <f t="shared" si="1"/>
        <v>780136.49999999988</v>
      </c>
      <c r="P20" s="11"/>
      <c r="Q20" s="11"/>
      <c r="R20" s="11"/>
    </row>
    <row r="21" spans="1:18" s="6" customFormat="1" x14ac:dyDescent="0.2">
      <c r="A21" s="6">
        <v>20</v>
      </c>
      <c r="B21" s="9" t="s">
        <v>100</v>
      </c>
      <c r="C21" s="9">
        <v>464</v>
      </c>
      <c r="D21" s="9" t="s">
        <v>23</v>
      </c>
      <c r="E21" s="9" t="s">
        <v>76</v>
      </c>
      <c r="F21" s="9" t="s">
        <v>0</v>
      </c>
      <c r="G21" s="12"/>
      <c r="H21" s="12"/>
      <c r="I21" s="12">
        <v>33758</v>
      </c>
      <c r="J21" s="12"/>
      <c r="K21" s="13">
        <v>368953.5</v>
      </c>
      <c r="L21" s="13">
        <v>261983.40000000002</v>
      </c>
      <c r="M21" s="13">
        <f t="shared" si="0"/>
        <v>664694.9</v>
      </c>
      <c r="N21" s="17"/>
      <c r="O21" s="12">
        <f t="shared" si="1"/>
        <v>664694.9</v>
      </c>
      <c r="P21" s="11"/>
      <c r="Q21" s="11"/>
      <c r="R21" s="11"/>
    </row>
    <row r="22" spans="1:18" s="6" customFormat="1" x14ac:dyDescent="0.2">
      <c r="A22" s="6">
        <v>21</v>
      </c>
      <c r="B22" s="9" t="s">
        <v>99</v>
      </c>
      <c r="C22" s="9">
        <v>491</v>
      </c>
      <c r="D22" s="9" t="s">
        <v>80</v>
      </c>
      <c r="E22" s="9" t="s">
        <v>76</v>
      </c>
      <c r="F22" s="9" t="s">
        <v>0</v>
      </c>
      <c r="G22" s="12"/>
      <c r="H22" s="12"/>
      <c r="I22" s="12"/>
      <c r="J22" s="12"/>
      <c r="K22" s="13">
        <v>505505.30000000005</v>
      </c>
      <c r="L22" s="13">
        <v>118894</v>
      </c>
      <c r="M22" s="13">
        <f t="shared" si="0"/>
        <v>624399.30000000005</v>
      </c>
      <c r="N22" s="13"/>
      <c r="O22" s="12">
        <f t="shared" si="1"/>
        <v>624399.30000000005</v>
      </c>
      <c r="P22" s="11"/>
      <c r="Q22" s="11"/>
      <c r="R22" s="11"/>
    </row>
    <row r="23" spans="1:18" s="6" customFormat="1" x14ac:dyDescent="0.2">
      <c r="A23" s="6">
        <v>22</v>
      </c>
      <c r="B23" s="9" t="s">
        <v>98</v>
      </c>
      <c r="C23" s="9">
        <v>425</v>
      </c>
      <c r="D23" s="9" t="s">
        <v>1</v>
      </c>
      <c r="E23" s="9" t="s">
        <v>76</v>
      </c>
      <c r="F23" s="9" t="s">
        <v>29</v>
      </c>
      <c r="G23" s="12"/>
      <c r="H23" s="12"/>
      <c r="I23" s="12"/>
      <c r="J23" s="12"/>
      <c r="K23" s="13">
        <v>228970.40000000002</v>
      </c>
      <c r="L23" s="13">
        <v>361035.89999999997</v>
      </c>
      <c r="M23" s="13">
        <f t="shared" si="0"/>
        <v>590006.30000000005</v>
      </c>
      <c r="N23" s="13"/>
      <c r="O23" s="12">
        <f t="shared" si="1"/>
        <v>590006.30000000005</v>
      </c>
      <c r="P23" s="11"/>
      <c r="Q23" s="11"/>
      <c r="R23" s="11"/>
    </row>
    <row r="24" spans="1:18" s="6" customFormat="1" x14ac:dyDescent="0.2">
      <c r="A24" s="6">
        <v>23</v>
      </c>
      <c r="B24" s="9" t="s">
        <v>97</v>
      </c>
      <c r="C24" s="9">
        <v>490</v>
      </c>
      <c r="D24" s="9" t="s">
        <v>80</v>
      </c>
      <c r="E24" s="9" t="s">
        <v>76</v>
      </c>
      <c r="F24" s="9" t="s">
        <v>0</v>
      </c>
      <c r="G24" s="12"/>
      <c r="H24" s="12"/>
      <c r="I24" s="12"/>
      <c r="J24" s="12"/>
      <c r="K24" s="13">
        <v>457422.20000000007</v>
      </c>
      <c r="L24" s="13">
        <v>118894</v>
      </c>
      <c r="M24" s="13">
        <f t="shared" si="0"/>
        <v>576316.20000000007</v>
      </c>
      <c r="N24" s="13"/>
      <c r="O24" s="12">
        <f t="shared" si="1"/>
        <v>576316.20000000007</v>
      </c>
      <c r="P24" s="11"/>
      <c r="Q24" s="11"/>
      <c r="R24" s="11"/>
    </row>
    <row r="25" spans="1:18" s="6" customFormat="1" x14ac:dyDescent="0.2">
      <c r="A25" s="6">
        <v>24</v>
      </c>
      <c r="B25" s="9" t="s">
        <v>96</v>
      </c>
      <c r="C25" s="9">
        <v>527</v>
      </c>
      <c r="D25" s="9" t="s">
        <v>82</v>
      </c>
      <c r="E25" s="9" t="s">
        <v>76</v>
      </c>
      <c r="F25" s="9" t="s">
        <v>0</v>
      </c>
      <c r="G25" s="12"/>
      <c r="H25" s="12"/>
      <c r="I25" s="12"/>
      <c r="J25" s="12"/>
      <c r="K25" s="13">
        <v>265406</v>
      </c>
      <c r="L25" s="13">
        <v>191101.1</v>
      </c>
      <c r="M25" s="13">
        <f t="shared" si="0"/>
        <v>456507.1</v>
      </c>
      <c r="N25" s="13"/>
      <c r="O25" s="12">
        <f t="shared" si="1"/>
        <v>456507.1</v>
      </c>
      <c r="P25" s="11"/>
      <c r="Q25" s="11"/>
      <c r="R25" s="11"/>
    </row>
    <row r="26" spans="1:18" s="6" customFormat="1" x14ac:dyDescent="0.2">
      <c r="A26" s="6">
        <v>25</v>
      </c>
      <c r="B26" s="9" t="s">
        <v>95</v>
      </c>
      <c r="C26" s="9">
        <v>473</v>
      </c>
      <c r="D26" s="9" t="s">
        <v>23</v>
      </c>
      <c r="E26" s="9" t="s">
        <v>76</v>
      </c>
      <c r="F26" s="9" t="s">
        <v>0</v>
      </c>
      <c r="G26" s="12">
        <v>15110</v>
      </c>
      <c r="H26" s="12"/>
      <c r="I26" s="12"/>
      <c r="J26" s="12"/>
      <c r="K26" s="13">
        <v>307461.25</v>
      </c>
      <c r="L26" s="13">
        <v>130991.70000000001</v>
      </c>
      <c r="M26" s="13">
        <f t="shared" si="0"/>
        <v>453562.95</v>
      </c>
      <c r="N26" s="17"/>
      <c r="O26" s="12">
        <f t="shared" si="1"/>
        <v>453562.95</v>
      </c>
      <c r="P26" s="11"/>
      <c r="Q26" s="11"/>
      <c r="R26" s="11"/>
    </row>
    <row r="27" spans="1:18" s="6" customFormat="1" x14ac:dyDescent="0.2">
      <c r="A27" s="6">
        <v>26</v>
      </c>
      <c r="B27" s="9" t="s">
        <v>94</v>
      </c>
      <c r="C27" s="9">
        <v>480</v>
      </c>
      <c r="D27" s="9" t="s">
        <v>80</v>
      </c>
      <c r="E27" s="9" t="s">
        <v>76</v>
      </c>
      <c r="F27" s="9" t="s">
        <v>0</v>
      </c>
      <c r="G27" s="12"/>
      <c r="H27" s="12"/>
      <c r="I27" s="12"/>
      <c r="J27" s="12"/>
      <c r="K27" s="13">
        <v>311561.60000000003</v>
      </c>
      <c r="L27" s="13">
        <v>237788</v>
      </c>
      <c r="M27" s="13">
        <f t="shared" si="0"/>
        <v>549349.60000000009</v>
      </c>
      <c r="N27" s="13">
        <v>-172443</v>
      </c>
      <c r="O27" s="12">
        <f t="shared" si="1"/>
        <v>376906.60000000009</v>
      </c>
      <c r="P27" s="11"/>
      <c r="Q27" s="11"/>
      <c r="R27" s="11"/>
    </row>
    <row r="28" spans="1:18" s="6" customFormat="1" x14ac:dyDescent="0.2">
      <c r="A28" s="6">
        <v>27</v>
      </c>
      <c r="B28" s="9" t="s">
        <v>93</v>
      </c>
      <c r="C28" s="9">
        <v>458</v>
      </c>
      <c r="D28" s="9" t="str">
        <f>VLOOKUP(C28,[1]marzo!$B$1:$C$129,2,FALSE)</f>
        <v>Christian Martinez</v>
      </c>
      <c r="E28" s="9" t="s">
        <v>76</v>
      </c>
      <c r="F28" s="9" t="s">
        <v>0</v>
      </c>
      <c r="G28" s="12"/>
      <c r="H28" s="12"/>
      <c r="I28" s="12"/>
      <c r="J28" s="12"/>
      <c r="K28" s="13">
        <v>339029.39999999997</v>
      </c>
      <c r="L28" s="13"/>
      <c r="M28" s="13">
        <f t="shared" si="0"/>
        <v>339029.39999999997</v>
      </c>
      <c r="N28" s="13"/>
      <c r="O28" s="12">
        <f t="shared" si="1"/>
        <v>339029.39999999997</v>
      </c>
      <c r="P28" s="11"/>
      <c r="Q28" s="11"/>
      <c r="R28" s="11"/>
    </row>
    <row r="29" spans="1:18" s="6" customFormat="1" x14ac:dyDescent="0.2">
      <c r="A29" s="6">
        <v>28</v>
      </c>
      <c r="B29" s="9" t="s">
        <v>92</v>
      </c>
      <c r="C29" s="9">
        <v>435</v>
      </c>
      <c r="D29" s="9" t="s">
        <v>23</v>
      </c>
      <c r="E29" s="9" t="s">
        <v>76</v>
      </c>
      <c r="F29" s="9" t="s">
        <v>0</v>
      </c>
      <c r="G29" s="12"/>
      <c r="H29" s="12"/>
      <c r="I29" s="12"/>
      <c r="J29" s="12"/>
      <c r="K29" s="13">
        <v>184476.75</v>
      </c>
      <c r="L29" s="13">
        <v>130991.70000000001</v>
      </c>
      <c r="M29" s="13">
        <f t="shared" si="0"/>
        <v>315468.45</v>
      </c>
      <c r="N29" s="13"/>
      <c r="O29" s="12">
        <f t="shared" si="1"/>
        <v>315468.45</v>
      </c>
      <c r="P29" s="11"/>
      <c r="Q29" s="11"/>
      <c r="R29" s="11"/>
    </row>
    <row r="30" spans="1:18" s="6" customFormat="1" x14ac:dyDescent="0.2">
      <c r="A30" s="6">
        <v>29</v>
      </c>
      <c r="B30" s="9" t="s">
        <v>91</v>
      </c>
      <c r="C30" s="9">
        <v>535</v>
      </c>
      <c r="D30" s="9" t="s">
        <v>77</v>
      </c>
      <c r="E30" s="9" t="s">
        <v>76</v>
      </c>
      <c r="F30" s="9" t="s">
        <v>90</v>
      </c>
      <c r="G30" s="12"/>
      <c r="H30" s="12"/>
      <c r="I30" s="12"/>
      <c r="J30" s="12"/>
      <c r="K30" s="13">
        <v>158454</v>
      </c>
      <c r="L30" s="13">
        <v>125029.20000000001</v>
      </c>
      <c r="M30" s="13">
        <f t="shared" si="0"/>
        <v>283483.2</v>
      </c>
      <c r="N30" s="13"/>
      <c r="O30" s="12">
        <f t="shared" si="1"/>
        <v>283483.2</v>
      </c>
      <c r="P30" s="11"/>
      <c r="Q30" s="11"/>
      <c r="R30" s="11"/>
    </row>
    <row r="31" spans="1:18" s="6" customFormat="1" x14ac:dyDescent="0.2">
      <c r="A31" s="6">
        <v>30</v>
      </c>
      <c r="B31" s="9" t="s">
        <v>89</v>
      </c>
      <c r="C31" s="9">
        <v>431</v>
      </c>
      <c r="D31" s="9" t="str">
        <f>VLOOKUP(C31,[1]marzo!$B$1:$C$129,2,FALSE)</f>
        <v>Hector Vega</v>
      </c>
      <c r="E31" s="9" t="s">
        <v>76</v>
      </c>
      <c r="F31" s="9" t="s">
        <v>0</v>
      </c>
      <c r="G31" s="12"/>
      <c r="H31" s="12"/>
      <c r="I31" s="12"/>
      <c r="J31" s="12"/>
      <c r="K31" s="13">
        <v>130221.30000000002</v>
      </c>
      <c r="L31" s="13">
        <v>118894</v>
      </c>
      <c r="M31" s="13">
        <f t="shared" si="0"/>
        <v>249115.30000000002</v>
      </c>
      <c r="N31" s="13"/>
      <c r="O31" s="12">
        <f t="shared" si="1"/>
        <v>249115.30000000002</v>
      </c>
      <c r="P31" s="11"/>
      <c r="Q31" s="11"/>
      <c r="R31" s="11"/>
    </row>
    <row r="32" spans="1:18" s="6" customFormat="1" x14ac:dyDescent="0.2">
      <c r="A32" s="6">
        <v>31</v>
      </c>
      <c r="B32" s="9" t="s">
        <v>88</v>
      </c>
      <c r="C32" s="9">
        <v>443</v>
      </c>
      <c r="D32" s="9" t="str">
        <f>VLOOKUP(C32,[1]marzo!$B$1:$C$129,2,FALSE)</f>
        <v>Hector Vega</v>
      </c>
      <c r="E32" s="9" t="s">
        <v>76</v>
      </c>
      <c r="F32" s="9" t="s">
        <v>0</v>
      </c>
      <c r="G32" s="12"/>
      <c r="H32" s="12"/>
      <c r="I32" s="13"/>
      <c r="J32" s="13"/>
      <c r="K32" s="13">
        <v>69202.400000000009</v>
      </c>
      <c r="L32" s="13">
        <v>115268.3</v>
      </c>
      <c r="M32" s="13">
        <f t="shared" si="0"/>
        <v>184470.7</v>
      </c>
      <c r="N32" s="13"/>
      <c r="O32" s="12">
        <f t="shared" si="1"/>
        <v>184470.7</v>
      </c>
      <c r="P32" s="11"/>
      <c r="Q32" s="11"/>
      <c r="R32" s="11"/>
    </row>
    <row r="33" spans="1:18" s="6" customFormat="1" x14ac:dyDescent="0.2">
      <c r="A33" s="6">
        <v>32</v>
      </c>
      <c r="B33" s="9" t="s">
        <v>87</v>
      </c>
      <c r="C33" s="9">
        <v>472</v>
      </c>
      <c r="D33" s="9" t="s">
        <v>77</v>
      </c>
      <c r="E33" s="9" t="s">
        <v>76</v>
      </c>
      <c r="F33" s="9" t="s">
        <v>29</v>
      </c>
      <c r="G33" s="12">
        <v>16368</v>
      </c>
      <c r="H33" s="12"/>
      <c r="I33" s="12">
        <v>19279</v>
      </c>
      <c r="J33" s="12"/>
      <c r="K33" s="13"/>
      <c r="L33" s="13">
        <v>125029.20000000001</v>
      </c>
      <c r="M33" s="13">
        <f t="shared" si="0"/>
        <v>160676.20000000001</v>
      </c>
      <c r="N33" s="13"/>
      <c r="O33" s="12">
        <f t="shared" si="1"/>
        <v>160676.20000000001</v>
      </c>
      <c r="P33" s="11"/>
      <c r="Q33" s="11"/>
      <c r="R33" s="11"/>
    </row>
    <row r="34" spans="1:18" s="6" customFormat="1" x14ac:dyDescent="0.2">
      <c r="A34" s="6">
        <v>33</v>
      </c>
      <c r="B34" s="9" t="s">
        <v>86</v>
      </c>
      <c r="C34" s="9">
        <v>494</v>
      </c>
      <c r="D34" s="9" t="s">
        <v>82</v>
      </c>
      <c r="E34" s="9" t="s">
        <v>76</v>
      </c>
      <c r="F34" s="9" t="s">
        <v>0</v>
      </c>
      <c r="G34" s="12">
        <v>63600</v>
      </c>
      <c r="H34" s="12"/>
      <c r="I34" s="12">
        <v>11890</v>
      </c>
      <c r="J34" s="12"/>
      <c r="K34" s="13"/>
      <c r="L34" s="13"/>
      <c r="M34" s="13">
        <f t="shared" si="0"/>
        <v>75490</v>
      </c>
      <c r="N34" s="13"/>
      <c r="O34" s="12">
        <f t="shared" si="1"/>
        <v>75490</v>
      </c>
      <c r="P34" s="11"/>
      <c r="Q34" s="11"/>
      <c r="R34" s="11"/>
    </row>
    <row r="35" spans="1:18" s="6" customFormat="1" x14ac:dyDescent="0.2">
      <c r="A35" s="6">
        <v>34</v>
      </c>
      <c r="B35" s="9" t="s">
        <v>85</v>
      </c>
      <c r="C35" s="9">
        <v>468</v>
      </c>
      <c r="D35" s="9" t="s">
        <v>77</v>
      </c>
      <c r="E35" s="9" t="s">
        <v>76</v>
      </c>
      <c r="F35" s="9" t="s">
        <v>29</v>
      </c>
      <c r="G35" s="12"/>
      <c r="H35" s="12"/>
      <c r="I35" s="12"/>
      <c r="J35" s="12"/>
      <c r="K35" s="13"/>
      <c r="L35" s="13">
        <v>62514.600000000006</v>
      </c>
      <c r="M35" s="13">
        <f t="shared" si="0"/>
        <v>62514.600000000006</v>
      </c>
      <c r="N35" s="17"/>
      <c r="O35" s="12">
        <f t="shared" si="1"/>
        <v>62514.600000000006</v>
      </c>
      <c r="P35" s="11"/>
      <c r="Q35" s="11"/>
      <c r="R35" s="11"/>
    </row>
    <row r="36" spans="1:18" s="6" customFormat="1" x14ac:dyDescent="0.2">
      <c r="A36" s="6">
        <v>35</v>
      </c>
      <c r="B36" s="9" t="s">
        <v>84</v>
      </c>
      <c r="C36" s="9">
        <v>428</v>
      </c>
      <c r="D36" s="9" t="str">
        <f>VLOOKUP(C36,[1]marzo!$B$1:$C$129,2,FALSE)</f>
        <v>Hector Vega</v>
      </c>
      <c r="E36" s="9" t="s">
        <v>76</v>
      </c>
      <c r="F36" s="9" t="s">
        <v>79</v>
      </c>
      <c r="G36" s="12"/>
      <c r="H36" s="12"/>
      <c r="I36" s="12"/>
      <c r="J36" s="12"/>
      <c r="K36" s="13"/>
      <c r="L36" s="13">
        <v>46107.32</v>
      </c>
      <c r="M36" s="13">
        <f t="shared" si="0"/>
        <v>46107.32</v>
      </c>
      <c r="N36" s="13"/>
      <c r="O36" s="12">
        <f t="shared" si="1"/>
        <v>46107.32</v>
      </c>
      <c r="P36" s="11"/>
      <c r="Q36" s="11"/>
      <c r="R36" s="11"/>
    </row>
    <row r="37" spans="1:18" s="6" customFormat="1" x14ac:dyDescent="0.2">
      <c r="A37" s="6">
        <v>36</v>
      </c>
      <c r="B37" s="9" t="s">
        <v>83</v>
      </c>
      <c r="C37" s="9">
        <v>481</v>
      </c>
      <c r="D37" s="9" t="s">
        <v>82</v>
      </c>
      <c r="E37" s="9" t="s">
        <v>76</v>
      </c>
      <c r="F37" s="9" t="s">
        <v>0</v>
      </c>
      <c r="G37" s="12"/>
      <c r="H37" s="12"/>
      <c r="I37" s="12">
        <v>32731</v>
      </c>
      <c r="J37" s="12"/>
      <c r="K37" s="13"/>
      <c r="L37" s="13"/>
      <c r="M37" s="13">
        <f t="shared" si="0"/>
        <v>32731</v>
      </c>
      <c r="N37" s="17"/>
      <c r="O37" s="12">
        <f t="shared" si="1"/>
        <v>32731</v>
      </c>
      <c r="P37" s="11"/>
      <c r="Q37" s="11"/>
      <c r="R37" s="11"/>
    </row>
    <row r="38" spans="1:18" s="6" customFormat="1" x14ac:dyDescent="0.2">
      <c r="A38" s="6">
        <v>37</v>
      </c>
      <c r="B38" s="9" t="s">
        <v>81</v>
      </c>
      <c r="C38" s="9">
        <v>419</v>
      </c>
      <c r="D38" s="9" t="s">
        <v>80</v>
      </c>
      <c r="E38" s="9" t="s">
        <v>76</v>
      </c>
      <c r="F38" s="9" t="s">
        <v>79</v>
      </c>
      <c r="G38" s="12">
        <v>30000</v>
      </c>
      <c r="H38" s="12"/>
      <c r="I38" s="12"/>
      <c r="J38" s="12"/>
      <c r="K38" s="13"/>
      <c r="L38" s="13"/>
      <c r="M38" s="13">
        <f t="shared" si="0"/>
        <v>30000</v>
      </c>
      <c r="N38" s="17"/>
      <c r="O38" s="12">
        <f t="shared" si="1"/>
        <v>30000</v>
      </c>
      <c r="P38" s="11"/>
      <c r="Q38" s="11"/>
      <c r="R38" s="11"/>
    </row>
    <row r="39" spans="1:18" s="6" customFormat="1" x14ac:dyDescent="0.2">
      <c r="A39" s="6">
        <v>38</v>
      </c>
      <c r="B39" s="9" t="s">
        <v>78</v>
      </c>
      <c r="C39" s="9">
        <v>513</v>
      </c>
      <c r="D39" s="9" t="s">
        <v>77</v>
      </c>
      <c r="E39" s="9" t="s">
        <v>76</v>
      </c>
      <c r="F39" s="9" t="s">
        <v>0</v>
      </c>
      <c r="G39" s="12"/>
      <c r="H39" s="12"/>
      <c r="I39" s="12"/>
      <c r="J39" s="12"/>
      <c r="K39" s="13">
        <v>158454</v>
      </c>
      <c r="L39" s="13">
        <v>62514.600000000006</v>
      </c>
      <c r="M39" s="13">
        <f t="shared" si="0"/>
        <v>220968.6</v>
      </c>
      <c r="N39" s="13">
        <v>-1644696</v>
      </c>
      <c r="O39" s="12">
        <f t="shared" si="1"/>
        <v>-1423727.4</v>
      </c>
      <c r="P39" s="11"/>
      <c r="Q39" s="11"/>
      <c r="R39" s="11"/>
    </row>
    <row r="40" spans="1:18" s="6" customFormat="1" x14ac:dyDescent="0.2">
      <c r="B40" s="9"/>
      <c r="C40" s="9"/>
      <c r="D40" s="9"/>
      <c r="E40" s="9"/>
      <c r="F40" s="9"/>
      <c r="G40" s="12"/>
      <c r="H40" s="12"/>
      <c r="I40" s="12"/>
      <c r="J40" s="12"/>
      <c r="K40" s="13"/>
      <c r="L40" s="13"/>
      <c r="M40" s="13"/>
      <c r="N40" s="13"/>
      <c r="O40" s="12"/>
      <c r="P40" s="11"/>
      <c r="Q40" s="11"/>
      <c r="R40" s="11"/>
    </row>
    <row r="41" spans="1:18" s="6" customFormat="1" x14ac:dyDescent="0.2">
      <c r="B41" s="9"/>
      <c r="C41" s="9"/>
      <c r="D41" s="9"/>
      <c r="E41" s="9"/>
      <c r="F41" s="9"/>
      <c r="G41" s="12"/>
      <c r="H41" s="12"/>
      <c r="I41" s="12"/>
      <c r="J41" s="12"/>
      <c r="K41" s="13"/>
      <c r="L41" s="13"/>
      <c r="M41" s="13"/>
      <c r="N41" s="13"/>
      <c r="O41" s="12"/>
      <c r="P41" s="11"/>
      <c r="Q41" s="11"/>
      <c r="R41" s="11"/>
    </row>
    <row r="42" spans="1:18" s="6" customFormat="1" x14ac:dyDescent="0.2">
      <c r="B42" s="9"/>
      <c r="C42" s="9"/>
      <c r="D42" s="9"/>
      <c r="E42" s="9"/>
      <c r="F42" s="9"/>
      <c r="G42" s="12"/>
      <c r="H42" s="12"/>
      <c r="I42" s="12"/>
      <c r="J42" s="12"/>
      <c r="K42" s="13"/>
      <c r="L42" s="13"/>
      <c r="M42" s="13"/>
      <c r="N42" s="13"/>
      <c r="O42" s="12"/>
      <c r="P42" s="11"/>
      <c r="Q42" s="11"/>
      <c r="R42" s="11"/>
    </row>
    <row r="43" spans="1:18" s="6" customFormat="1" ht="69" customHeight="1" x14ac:dyDescent="0.2">
      <c r="A43" s="6" t="s">
        <v>75</v>
      </c>
      <c r="B43" s="9" t="s">
        <v>74</v>
      </c>
      <c r="C43" s="9" t="s">
        <v>74</v>
      </c>
      <c r="D43" s="9" t="s">
        <v>73</v>
      </c>
      <c r="E43" s="9" t="s">
        <v>72</v>
      </c>
      <c r="F43" s="9" t="s">
        <v>71</v>
      </c>
      <c r="G43" s="21" t="s">
        <v>70</v>
      </c>
      <c r="H43" s="21" t="s">
        <v>69</v>
      </c>
      <c r="I43" s="21" t="s">
        <v>68</v>
      </c>
      <c r="J43" s="21" t="s">
        <v>67</v>
      </c>
      <c r="K43" s="21" t="s">
        <v>66</v>
      </c>
      <c r="L43" s="21" t="s">
        <v>65</v>
      </c>
      <c r="M43" s="21" t="s">
        <v>64</v>
      </c>
      <c r="N43" s="20" t="s">
        <v>63</v>
      </c>
      <c r="O43" s="20" t="s">
        <v>62</v>
      </c>
      <c r="P43" s="19" t="s">
        <v>61</v>
      </c>
      <c r="Q43" s="19" t="s">
        <v>60</v>
      </c>
      <c r="R43" s="19" t="s">
        <v>59</v>
      </c>
    </row>
    <row r="44" spans="1:18" s="6" customFormat="1" x14ac:dyDescent="0.2">
      <c r="A44" s="6">
        <v>1</v>
      </c>
      <c r="B44" s="9" t="s">
        <v>58</v>
      </c>
      <c r="C44" s="9">
        <v>509</v>
      </c>
      <c r="D44" s="9" t="s">
        <v>20</v>
      </c>
      <c r="E44" s="9" t="s">
        <v>6</v>
      </c>
      <c r="F44" s="9" t="s">
        <v>0</v>
      </c>
      <c r="G44" s="12">
        <v>1521726</v>
      </c>
      <c r="H44" s="12">
        <v>341407</v>
      </c>
      <c r="I44" s="12">
        <v>157437</v>
      </c>
      <c r="J44" s="12"/>
      <c r="K44" s="13">
        <v>9034367.1000000015</v>
      </c>
      <c r="L44" s="13">
        <v>2925162.25</v>
      </c>
      <c r="M44" s="13">
        <f t="shared" ref="M44:M85" si="2">SUM(G44:L44)</f>
        <v>13980099.350000001</v>
      </c>
      <c r="N44" s="13">
        <v>-3363905</v>
      </c>
      <c r="O44" s="12">
        <f t="shared" ref="O44:O85" si="3">M44+N44</f>
        <v>10616194.350000001</v>
      </c>
      <c r="P44" s="11"/>
      <c r="Q44" s="11"/>
      <c r="R44" s="11"/>
    </row>
    <row r="45" spans="1:18" s="6" customFormat="1" x14ac:dyDescent="0.2">
      <c r="A45" s="6">
        <v>2</v>
      </c>
      <c r="B45" s="9" t="s">
        <v>57</v>
      </c>
      <c r="C45" s="9">
        <v>530</v>
      </c>
      <c r="D45" s="9" t="s">
        <v>18</v>
      </c>
      <c r="E45" s="9" t="s">
        <v>6</v>
      </c>
      <c r="F45" s="9" t="s">
        <v>0</v>
      </c>
      <c r="G45" s="12">
        <v>907372</v>
      </c>
      <c r="H45" s="12">
        <v>256196</v>
      </c>
      <c r="I45" s="12">
        <v>515241</v>
      </c>
      <c r="J45" s="12"/>
      <c r="K45" s="13">
        <v>2778616.4499999997</v>
      </c>
      <c r="L45" s="13">
        <v>662494.76</v>
      </c>
      <c r="M45" s="13">
        <f t="shared" si="2"/>
        <v>5119920.209999999</v>
      </c>
      <c r="N45" s="13">
        <v>-424474</v>
      </c>
      <c r="O45" s="12">
        <f t="shared" si="3"/>
        <v>4695446.209999999</v>
      </c>
      <c r="P45" s="11"/>
      <c r="Q45" s="11"/>
      <c r="R45" s="11"/>
    </row>
    <row r="46" spans="1:18" s="6" customFormat="1" x14ac:dyDescent="0.2">
      <c r="A46" s="6">
        <v>3</v>
      </c>
      <c r="B46" s="9" t="s">
        <v>56</v>
      </c>
      <c r="C46" s="9">
        <v>511</v>
      </c>
      <c r="D46" s="9" t="s">
        <v>7</v>
      </c>
      <c r="E46" s="9" t="s">
        <v>6</v>
      </c>
      <c r="F46" s="9" t="s">
        <v>0</v>
      </c>
      <c r="G46" s="12">
        <v>124020</v>
      </c>
      <c r="H46" s="12"/>
      <c r="I46" s="12">
        <v>153401</v>
      </c>
      <c r="J46" s="12"/>
      <c r="K46" s="13">
        <v>2622582.2000000002</v>
      </c>
      <c r="L46" s="13">
        <v>1082892.8400000001</v>
      </c>
      <c r="M46" s="13">
        <f t="shared" si="2"/>
        <v>3982896.04</v>
      </c>
      <c r="N46" s="13"/>
      <c r="O46" s="12">
        <f t="shared" si="3"/>
        <v>3982896.04</v>
      </c>
      <c r="P46" s="11"/>
      <c r="Q46" s="11"/>
      <c r="R46" s="11"/>
    </row>
    <row r="47" spans="1:18" s="6" customFormat="1" x14ac:dyDescent="0.2">
      <c r="A47" s="6">
        <v>4</v>
      </c>
      <c r="B47" s="9" t="s">
        <v>55</v>
      </c>
      <c r="C47" s="9">
        <v>521</v>
      </c>
      <c r="D47" s="9" t="s">
        <v>13</v>
      </c>
      <c r="E47" s="9" t="s">
        <v>6</v>
      </c>
      <c r="F47" s="9" t="s">
        <v>0</v>
      </c>
      <c r="G47" s="12">
        <v>196725</v>
      </c>
      <c r="H47" s="12"/>
      <c r="I47" s="12">
        <v>538660</v>
      </c>
      <c r="J47" s="12"/>
      <c r="K47" s="13">
        <v>1579591.2</v>
      </c>
      <c r="L47" s="13">
        <v>582751.66</v>
      </c>
      <c r="M47" s="13">
        <f t="shared" si="2"/>
        <v>2897727.8600000003</v>
      </c>
      <c r="N47" s="13"/>
      <c r="O47" s="12">
        <f t="shared" si="3"/>
        <v>2897727.8600000003</v>
      </c>
      <c r="P47" s="11"/>
      <c r="Q47" s="11"/>
      <c r="R47" s="11"/>
    </row>
    <row r="48" spans="1:18" s="6" customFormat="1" x14ac:dyDescent="0.2">
      <c r="A48" s="6">
        <v>5</v>
      </c>
      <c r="B48" s="9" t="s">
        <v>54</v>
      </c>
      <c r="C48" s="9">
        <v>519</v>
      </c>
      <c r="D48" s="9" t="s">
        <v>41</v>
      </c>
      <c r="E48" s="9" t="s">
        <v>6</v>
      </c>
      <c r="F48" s="9" t="s">
        <v>0</v>
      </c>
      <c r="G48" s="12">
        <v>80000</v>
      </c>
      <c r="H48" s="12"/>
      <c r="I48" s="12">
        <v>121306</v>
      </c>
      <c r="J48" s="12"/>
      <c r="K48" s="13">
        <v>2006834.35</v>
      </c>
      <c r="L48" s="13">
        <v>360231.44</v>
      </c>
      <c r="M48" s="13">
        <f t="shared" si="2"/>
        <v>2568371.79</v>
      </c>
      <c r="N48" s="17"/>
      <c r="O48" s="12">
        <f t="shared" si="3"/>
        <v>2568371.79</v>
      </c>
      <c r="P48" s="11"/>
      <c r="Q48" s="11"/>
      <c r="R48" s="11"/>
    </row>
    <row r="49" spans="1:18" s="6" customFormat="1" x14ac:dyDescent="0.2">
      <c r="A49" s="6">
        <v>6</v>
      </c>
      <c r="B49" s="9" t="s">
        <v>53</v>
      </c>
      <c r="C49" s="9">
        <v>477</v>
      </c>
      <c r="D49" s="9" t="s">
        <v>41</v>
      </c>
      <c r="E49" s="9" t="s">
        <v>6</v>
      </c>
      <c r="F49" s="9" t="s">
        <v>29</v>
      </c>
      <c r="G49" s="18">
        <v>922000</v>
      </c>
      <c r="H49" s="18">
        <v>993500</v>
      </c>
      <c r="I49" s="18">
        <v>465556</v>
      </c>
      <c r="J49" s="12"/>
      <c r="K49" s="13"/>
      <c r="L49" s="13">
        <v>62153.4</v>
      </c>
      <c r="M49" s="13">
        <f t="shared" si="2"/>
        <v>2443209.4</v>
      </c>
      <c r="N49" s="17"/>
      <c r="O49" s="12">
        <f t="shared" si="3"/>
        <v>2443209.4</v>
      </c>
      <c r="P49" s="11"/>
      <c r="Q49" s="11"/>
      <c r="R49" s="11"/>
    </row>
    <row r="50" spans="1:18" s="6" customFormat="1" x14ac:dyDescent="0.2">
      <c r="A50" s="6">
        <v>7</v>
      </c>
      <c r="B50" s="9" t="s">
        <v>52</v>
      </c>
      <c r="C50" s="9">
        <v>487</v>
      </c>
      <c r="D50" s="9" t="s">
        <v>41</v>
      </c>
      <c r="E50" s="9" t="s">
        <v>6</v>
      </c>
      <c r="F50" s="9" t="s">
        <v>0</v>
      </c>
      <c r="G50" s="12">
        <v>117178</v>
      </c>
      <c r="H50" s="12"/>
      <c r="I50" s="12">
        <v>326046</v>
      </c>
      <c r="J50" s="12"/>
      <c r="K50" s="13">
        <v>1544349.1</v>
      </c>
      <c r="L50" s="13">
        <v>332326.98</v>
      </c>
      <c r="M50" s="13">
        <f t="shared" si="2"/>
        <v>2319900.08</v>
      </c>
      <c r="N50" s="17"/>
      <c r="O50" s="12">
        <f t="shared" si="3"/>
        <v>2319900.08</v>
      </c>
      <c r="P50" s="11"/>
      <c r="Q50" s="11"/>
      <c r="R50" s="11"/>
    </row>
    <row r="51" spans="1:18" s="6" customFormat="1" x14ac:dyDescent="0.2">
      <c r="A51" s="6">
        <v>8</v>
      </c>
      <c r="B51" s="9" t="s">
        <v>51</v>
      </c>
      <c r="C51" s="9">
        <v>489</v>
      </c>
      <c r="D51" s="9" t="s">
        <v>32</v>
      </c>
      <c r="E51" s="9" t="s">
        <v>6</v>
      </c>
      <c r="F51" s="9" t="s">
        <v>0</v>
      </c>
      <c r="G51" s="12"/>
      <c r="H51" s="12">
        <v>108120</v>
      </c>
      <c r="I51" s="12">
        <v>308767</v>
      </c>
      <c r="J51" s="12"/>
      <c r="K51" s="13">
        <v>1565221.9000000001</v>
      </c>
      <c r="L51" s="13">
        <v>466449.56</v>
      </c>
      <c r="M51" s="13">
        <f t="shared" si="2"/>
        <v>2448558.46</v>
      </c>
      <c r="N51" s="13">
        <v>-299109</v>
      </c>
      <c r="O51" s="12">
        <f t="shared" si="3"/>
        <v>2149449.46</v>
      </c>
      <c r="P51" s="11"/>
      <c r="Q51" s="11"/>
      <c r="R51" s="11"/>
    </row>
    <row r="52" spans="1:18" s="6" customFormat="1" x14ac:dyDescent="0.2">
      <c r="A52" s="6">
        <v>9</v>
      </c>
      <c r="B52" s="9" t="s">
        <v>50</v>
      </c>
      <c r="C52" s="9">
        <v>516</v>
      </c>
      <c r="D52" s="9" t="s">
        <v>15</v>
      </c>
      <c r="E52" s="9" t="s">
        <v>6</v>
      </c>
      <c r="F52" s="9" t="s">
        <v>0</v>
      </c>
      <c r="G52" s="12">
        <v>293545</v>
      </c>
      <c r="H52" s="12"/>
      <c r="I52" s="12">
        <v>274919</v>
      </c>
      <c r="J52" s="12"/>
      <c r="K52" s="13">
        <v>1098465</v>
      </c>
      <c r="L52" s="13">
        <v>454318.08000000002</v>
      </c>
      <c r="M52" s="13">
        <f t="shared" si="2"/>
        <v>2121247.08</v>
      </c>
      <c r="N52" s="13"/>
      <c r="O52" s="12">
        <f t="shared" si="3"/>
        <v>2121247.08</v>
      </c>
      <c r="P52" s="11"/>
      <c r="Q52" s="11"/>
      <c r="R52" s="11"/>
    </row>
    <row r="53" spans="1:18" s="6" customFormat="1" x14ac:dyDescent="0.2">
      <c r="A53" s="6">
        <v>10</v>
      </c>
      <c r="B53" s="9" t="s">
        <v>49</v>
      </c>
      <c r="C53" s="9">
        <v>533</v>
      </c>
      <c r="D53" s="9" t="s">
        <v>41</v>
      </c>
      <c r="E53" s="9" t="s">
        <v>6</v>
      </c>
      <c r="F53" s="9" t="s">
        <v>0</v>
      </c>
      <c r="G53" s="12"/>
      <c r="H53" s="12"/>
      <c r="I53" s="12">
        <v>61304</v>
      </c>
      <c r="J53" s="12"/>
      <c r="K53" s="13">
        <v>1469381.0999999999</v>
      </c>
      <c r="L53" s="13">
        <v>580940.57999999996</v>
      </c>
      <c r="M53" s="13">
        <f t="shared" si="2"/>
        <v>2111625.6799999997</v>
      </c>
      <c r="N53" s="13"/>
      <c r="O53" s="12">
        <f t="shared" si="3"/>
        <v>2111625.6799999997</v>
      </c>
      <c r="P53" s="11"/>
      <c r="Q53" s="11"/>
      <c r="R53" s="11"/>
    </row>
    <row r="54" spans="1:18" s="6" customFormat="1" x14ac:dyDescent="0.2">
      <c r="A54" s="6">
        <v>11</v>
      </c>
      <c r="B54" s="9" t="s">
        <v>48</v>
      </c>
      <c r="C54" s="9">
        <v>502</v>
      </c>
      <c r="D54" s="9" t="s">
        <v>9</v>
      </c>
      <c r="E54" s="9" t="s">
        <v>6</v>
      </c>
      <c r="F54" s="9" t="s">
        <v>0</v>
      </c>
      <c r="G54" s="12"/>
      <c r="H54" s="12"/>
      <c r="I54" s="12"/>
      <c r="J54" s="12"/>
      <c r="K54" s="13">
        <v>1606352.7</v>
      </c>
      <c r="L54" s="13">
        <v>88214.66</v>
      </c>
      <c r="M54" s="13">
        <f t="shared" si="2"/>
        <v>1694567.3599999999</v>
      </c>
      <c r="N54" s="17"/>
      <c r="O54" s="12">
        <f t="shared" si="3"/>
        <v>1694567.3599999999</v>
      </c>
      <c r="P54" s="11"/>
      <c r="Q54" s="11"/>
      <c r="R54" s="11"/>
    </row>
    <row r="55" spans="1:18" s="6" customFormat="1" x14ac:dyDescent="0.2">
      <c r="A55" s="6">
        <v>12</v>
      </c>
      <c r="B55" s="9" t="s">
        <v>47</v>
      </c>
      <c r="C55" s="9">
        <v>474</v>
      </c>
      <c r="D55" s="9" t="s">
        <v>7</v>
      </c>
      <c r="E55" s="9" t="s">
        <v>6</v>
      </c>
      <c r="F55" s="9" t="s">
        <v>0</v>
      </c>
      <c r="G55" s="12">
        <v>800000</v>
      </c>
      <c r="H55" s="12"/>
      <c r="I55" s="12">
        <v>202768</v>
      </c>
      <c r="J55" s="12"/>
      <c r="K55" s="13"/>
      <c r="L55" s="13">
        <v>222159.46</v>
      </c>
      <c r="M55" s="13">
        <f t="shared" si="2"/>
        <v>1224927.46</v>
      </c>
      <c r="N55" s="13"/>
      <c r="O55" s="12">
        <f t="shared" si="3"/>
        <v>1224927.46</v>
      </c>
      <c r="P55" s="11"/>
      <c r="Q55" s="11"/>
      <c r="R55" s="11"/>
    </row>
    <row r="56" spans="1:18" s="6" customFormat="1" x14ac:dyDescent="0.2">
      <c r="A56" s="6">
        <v>13</v>
      </c>
      <c r="B56" s="9" t="s">
        <v>46</v>
      </c>
      <c r="C56" s="9">
        <v>492</v>
      </c>
      <c r="D56" s="9" t="s">
        <v>13</v>
      </c>
      <c r="E56" s="9" t="s">
        <v>6</v>
      </c>
      <c r="F56" s="9" t="s">
        <v>0</v>
      </c>
      <c r="G56" s="12"/>
      <c r="H56" s="12"/>
      <c r="I56" s="12"/>
      <c r="J56" s="12"/>
      <c r="K56" s="13">
        <v>899442.3</v>
      </c>
      <c r="L56" s="13">
        <v>305328.06000000006</v>
      </c>
      <c r="M56" s="13">
        <f t="shared" si="2"/>
        <v>1204770.3600000001</v>
      </c>
      <c r="N56" s="13"/>
      <c r="O56" s="12">
        <f t="shared" si="3"/>
        <v>1204770.3600000001</v>
      </c>
      <c r="P56" s="11"/>
      <c r="Q56" s="11"/>
      <c r="R56" s="11"/>
    </row>
    <row r="57" spans="1:18" s="6" customFormat="1" x14ac:dyDescent="0.2">
      <c r="A57" s="6">
        <v>14</v>
      </c>
      <c r="B57" s="9" t="s">
        <v>45</v>
      </c>
      <c r="C57" s="9">
        <v>466</v>
      </c>
      <c r="D57" s="9" t="s">
        <v>32</v>
      </c>
      <c r="E57" s="9" t="s">
        <v>6</v>
      </c>
      <c r="F57" s="9" t="s">
        <v>0</v>
      </c>
      <c r="G57" s="12">
        <v>229580</v>
      </c>
      <c r="H57" s="12"/>
      <c r="I57" s="12">
        <v>339560</v>
      </c>
      <c r="J57" s="12"/>
      <c r="K57" s="13">
        <v>806173.9</v>
      </c>
      <c r="L57" s="13">
        <v>438545.1</v>
      </c>
      <c r="M57" s="13">
        <f t="shared" si="2"/>
        <v>1813859</v>
      </c>
      <c r="N57" s="16">
        <f>-614895</f>
        <v>-614895</v>
      </c>
      <c r="O57" s="12">
        <f t="shared" si="3"/>
        <v>1198964</v>
      </c>
      <c r="P57" s="11"/>
      <c r="Q57" s="11"/>
      <c r="R57" s="11"/>
    </row>
    <row r="58" spans="1:18" s="6" customFormat="1" x14ac:dyDescent="0.2">
      <c r="A58" s="6">
        <v>15</v>
      </c>
      <c r="B58" s="9" t="s">
        <v>44</v>
      </c>
      <c r="C58" s="9">
        <v>478</v>
      </c>
      <c r="D58" s="9" t="s">
        <v>13</v>
      </c>
      <c r="E58" s="9" t="s">
        <v>6</v>
      </c>
      <c r="F58" s="9" t="s">
        <v>0</v>
      </c>
      <c r="G58" s="12"/>
      <c r="H58" s="12"/>
      <c r="I58" s="12">
        <v>2000</v>
      </c>
      <c r="J58" s="12"/>
      <c r="K58" s="13">
        <v>817758.4</v>
      </c>
      <c r="L58" s="13">
        <v>319685.53999999998</v>
      </c>
      <c r="M58" s="13">
        <f t="shared" si="2"/>
        <v>1139443.94</v>
      </c>
      <c r="N58" s="13"/>
      <c r="O58" s="12">
        <f t="shared" si="3"/>
        <v>1139443.94</v>
      </c>
      <c r="P58" s="11"/>
      <c r="Q58" s="11"/>
      <c r="R58" s="11"/>
    </row>
    <row r="59" spans="1:18" s="6" customFormat="1" x14ac:dyDescent="0.2">
      <c r="A59" s="6">
        <v>16</v>
      </c>
      <c r="B59" s="9" t="s">
        <v>43</v>
      </c>
      <c r="C59" s="9">
        <v>496</v>
      </c>
      <c r="D59" s="9" t="s">
        <v>9</v>
      </c>
      <c r="E59" s="9" t="s">
        <v>6</v>
      </c>
      <c r="F59" s="9" t="s">
        <v>0</v>
      </c>
      <c r="G59" s="12"/>
      <c r="H59" s="12"/>
      <c r="I59" s="12">
        <v>102325</v>
      </c>
      <c r="J59" s="12"/>
      <c r="K59" s="13">
        <v>737027.7</v>
      </c>
      <c r="L59" s="13">
        <v>227736.95999999999</v>
      </c>
      <c r="M59" s="13">
        <f t="shared" si="2"/>
        <v>1067089.6599999999</v>
      </c>
      <c r="N59" s="17"/>
      <c r="O59" s="12">
        <f t="shared" si="3"/>
        <v>1067089.6599999999</v>
      </c>
      <c r="P59" s="11"/>
      <c r="Q59" s="11"/>
      <c r="R59" s="11"/>
    </row>
    <row r="60" spans="1:18" s="6" customFormat="1" x14ac:dyDescent="0.2">
      <c r="A60" s="6">
        <v>17</v>
      </c>
      <c r="B60" s="9" t="s">
        <v>42</v>
      </c>
      <c r="C60" s="9">
        <v>514</v>
      </c>
      <c r="D60" s="9" t="s">
        <v>41</v>
      </c>
      <c r="E60" s="9" t="s">
        <v>6</v>
      </c>
      <c r="F60" s="9" t="s">
        <v>0</v>
      </c>
      <c r="G60" s="12">
        <v>28050</v>
      </c>
      <c r="H60" s="12">
        <v>85000</v>
      </c>
      <c r="I60" s="12">
        <v>145294</v>
      </c>
      <c r="J60" s="12"/>
      <c r="K60" s="13">
        <v>573986.80000000005</v>
      </c>
      <c r="L60" s="13">
        <v>214364.65999999997</v>
      </c>
      <c r="M60" s="13">
        <f t="shared" si="2"/>
        <v>1046695.46</v>
      </c>
      <c r="N60" s="13"/>
      <c r="O60" s="12">
        <f t="shared" si="3"/>
        <v>1046695.46</v>
      </c>
      <c r="P60" s="11"/>
      <c r="Q60" s="11"/>
      <c r="R60" s="11"/>
    </row>
    <row r="61" spans="1:18" s="6" customFormat="1" x14ac:dyDescent="0.2">
      <c r="A61" s="6">
        <v>18</v>
      </c>
      <c r="B61" s="9" t="s">
        <v>40</v>
      </c>
      <c r="C61" s="9">
        <v>503</v>
      </c>
      <c r="D61" s="9" t="s">
        <v>18</v>
      </c>
      <c r="E61" s="9" t="s">
        <v>6</v>
      </c>
      <c r="F61" s="9" t="s">
        <v>0</v>
      </c>
      <c r="G61" s="12">
        <v>140000</v>
      </c>
      <c r="H61" s="12"/>
      <c r="I61" s="12">
        <v>40096</v>
      </c>
      <c r="J61" s="12"/>
      <c r="K61" s="13">
        <v>461981.05</v>
      </c>
      <c r="L61" s="13">
        <v>278589.52</v>
      </c>
      <c r="M61" s="13">
        <f t="shared" si="2"/>
        <v>920666.57000000007</v>
      </c>
      <c r="N61" s="17"/>
      <c r="O61" s="12">
        <f t="shared" si="3"/>
        <v>920666.57000000007</v>
      </c>
      <c r="P61" s="11"/>
      <c r="Q61" s="11"/>
      <c r="R61" s="11"/>
    </row>
    <row r="62" spans="1:18" s="6" customFormat="1" x14ac:dyDescent="0.2">
      <c r="A62" s="6">
        <v>19</v>
      </c>
      <c r="B62" s="9" t="s">
        <v>39</v>
      </c>
      <c r="C62" s="9">
        <v>543</v>
      </c>
      <c r="D62" s="9" t="s">
        <v>15</v>
      </c>
      <c r="E62" s="9" t="s">
        <v>6</v>
      </c>
      <c r="F62" s="9" t="s">
        <v>0</v>
      </c>
      <c r="G62" s="12"/>
      <c r="H62" s="12"/>
      <c r="I62" s="12"/>
      <c r="J62" s="12"/>
      <c r="K62" s="13">
        <v>419746</v>
      </c>
      <c r="L62" s="13">
        <v>482222.54000000004</v>
      </c>
      <c r="M62" s="13">
        <f t="shared" si="2"/>
        <v>901968.54</v>
      </c>
      <c r="N62" s="13"/>
      <c r="O62" s="12">
        <f t="shared" si="3"/>
        <v>901968.54</v>
      </c>
      <c r="P62" s="11"/>
      <c r="Q62" s="11"/>
      <c r="R62" s="11"/>
    </row>
    <row r="63" spans="1:18" s="6" customFormat="1" x14ac:dyDescent="0.2">
      <c r="A63" s="6">
        <v>20</v>
      </c>
      <c r="B63" s="9" t="s">
        <v>38</v>
      </c>
      <c r="C63" s="9">
        <v>452</v>
      </c>
      <c r="D63" s="9" t="s">
        <v>32</v>
      </c>
      <c r="E63" s="9" t="s">
        <v>6</v>
      </c>
      <c r="F63" s="9" t="s">
        <v>0</v>
      </c>
      <c r="G63" s="12">
        <v>190638</v>
      </c>
      <c r="H63" s="12"/>
      <c r="I63" s="12"/>
      <c r="J63" s="12"/>
      <c r="K63" s="13">
        <v>377691.4</v>
      </c>
      <c r="L63" s="13">
        <v>247177.00999999998</v>
      </c>
      <c r="M63" s="13">
        <f t="shared" si="2"/>
        <v>815506.41</v>
      </c>
      <c r="N63" s="13"/>
      <c r="O63" s="12">
        <f t="shared" si="3"/>
        <v>815506.41</v>
      </c>
      <c r="P63" s="11"/>
      <c r="Q63" s="11"/>
      <c r="R63" s="11"/>
    </row>
    <row r="64" spans="1:18" s="6" customFormat="1" x14ac:dyDescent="0.2">
      <c r="A64" s="6">
        <v>21</v>
      </c>
      <c r="B64" s="9" t="s">
        <v>37</v>
      </c>
      <c r="C64" s="9">
        <v>524</v>
      </c>
      <c r="D64" s="9" t="s">
        <v>36</v>
      </c>
      <c r="E64" s="9" t="s">
        <v>6</v>
      </c>
      <c r="F64" s="9" t="s">
        <v>0</v>
      </c>
      <c r="G64" s="12"/>
      <c r="H64" s="12"/>
      <c r="I64" s="12"/>
      <c r="J64" s="12"/>
      <c r="K64" s="13"/>
      <c r="L64" s="13">
        <v>777062</v>
      </c>
      <c r="M64" s="13">
        <f t="shared" si="2"/>
        <v>777062</v>
      </c>
      <c r="N64" s="13"/>
      <c r="O64" s="12">
        <f t="shared" si="3"/>
        <v>777062</v>
      </c>
      <c r="P64" s="15"/>
      <c r="Q64" s="15"/>
      <c r="R64" s="15"/>
    </row>
    <row r="65" spans="1:18" s="6" customFormat="1" x14ac:dyDescent="0.2">
      <c r="A65" s="6">
        <v>22</v>
      </c>
      <c r="B65" s="9" t="s">
        <v>35</v>
      </c>
      <c r="C65" s="9">
        <v>522</v>
      </c>
      <c r="D65" s="9" t="s">
        <v>15</v>
      </c>
      <c r="E65" s="9" t="s">
        <v>6</v>
      </c>
      <c r="F65" s="9" t="s">
        <v>0</v>
      </c>
      <c r="G65" s="12"/>
      <c r="H65" s="12"/>
      <c r="I65" s="12"/>
      <c r="J65" s="12"/>
      <c r="K65" s="13">
        <v>341058</v>
      </c>
      <c r="L65" s="13">
        <v>358687.64</v>
      </c>
      <c r="M65" s="13">
        <f t="shared" si="2"/>
        <v>699745.64</v>
      </c>
      <c r="N65" s="13"/>
      <c r="O65" s="12">
        <f t="shared" si="3"/>
        <v>699745.64</v>
      </c>
      <c r="P65" s="11"/>
      <c r="Q65" s="11"/>
      <c r="R65" s="11"/>
    </row>
    <row r="66" spans="1:18" s="6" customFormat="1" x14ac:dyDescent="0.2">
      <c r="A66" s="6">
        <v>23</v>
      </c>
      <c r="B66" s="9" t="s">
        <v>34</v>
      </c>
      <c r="C66" s="9">
        <v>432</v>
      </c>
      <c r="D66" s="9" t="s">
        <v>32</v>
      </c>
      <c r="E66" s="9" t="s">
        <v>6</v>
      </c>
      <c r="F66" s="9" t="s">
        <v>0</v>
      </c>
      <c r="G66" s="12">
        <v>440000</v>
      </c>
      <c r="H66" s="12"/>
      <c r="I66" s="12">
        <v>16975</v>
      </c>
      <c r="J66" s="12"/>
      <c r="K66" s="13">
        <v>108912.6</v>
      </c>
      <c r="L66" s="13">
        <v>128899.77</v>
      </c>
      <c r="M66" s="13">
        <f t="shared" si="2"/>
        <v>694787.37</v>
      </c>
      <c r="N66" s="17"/>
      <c r="O66" s="12">
        <f t="shared" si="3"/>
        <v>694787.37</v>
      </c>
      <c r="P66" s="11"/>
      <c r="Q66" s="11"/>
      <c r="R66" s="11"/>
    </row>
    <row r="67" spans="1:18" s="6" customFormat="1" x14ac:dyDescent="0.2">
      <c r="A67" s="6">
        <v>24</v>
      </c>
      <c r="B67" s="9" t="s">
        <v>33</v>
      </c>
      <c r="C67" s="9">
        <v>455</v>
      </c>
      <c r="D67" s="9" t="s">
        <v>32</v>
      </c>
      <c r="E67" s="9" t="s">
        <v>6</v>
      </c>
      <c r="F67" s="9" t="s">
        <v>0</v>
      </c>
      <c r="G67" s="12"/>
      <c r="H67" s="12"/>
      <c r="I67" s="12"/>
      <c r="J67" s="12"/>
      <c r="K67" s="13">
        <v>316067.20000000001</v>
      </c>
      <c r="L67" s="13">
        <v>320267.86000000004</v>
      </c>
      <c r="M67" s="13">
        <f t="shared" si="2"/>
        <v>636335.06000000006</v>
      </c>
      <c r="N67" s="17"/>
      <c r="O67" s="12">
        <f t="shared" si="3"/>
        <v>636335.06000000006</v>
      </c>
      <c r="P67" s="11"/>
      <c r="Q67" s="11"/>
      <c r="R67" s="11"/>
    </row>
    <row r="68" spans="1:18" s="6" customFormat="1" x14ac:dyDescent="0.2">
      <c r="A68" s="6">
        <v>25</v>
      </c>
      <c r="B68" s="9" t="s">
        <v>31</v>
      </c>
      <c r="C68" s="9">
        <v>486</v>
      </c>
      <c r="D68" s="9" t="s">
        <v>13</v>
      </c>
      <c r="E68" s="9" t="s">
        <v>6</v>
      </c>
      <c r="F68" s="9" t="s">
        <v>0</v>
      </c>
      <c r="G68" s="12"/>
      <c r="H68" s="12"/>
      <c r="I68" s="12">
        <v>146500</v>
      </c>
      <c r="J68" s="12"/>
      <c r="K68" s="13"/>
      <c r="L68" s="13">
        <v>333232.52</v>
      </c>
      <c r="M68" s="13">
        <f t="shared" si="2"/>
        <v>479732.52</v>
      </c>
      <c r="N68" s="17"/>
      <c r="O68" s="12">
        <f t="shared" si="3"/>
        <v>479732.52</v>
      </c>
      <c r="P68" s="11"/>
      <c r="Q68" s="11"/>
      <c r="R68" s="11"/>
    </row>
    <row r="69" spans="1:18" s="14" customFormat="1" x14ac:dyDescent="0.2">
      <c r="A69" s="6">
        <v>26</v>
      </c>
      <c r="B69" s="9" t="s">
        <v>30</v>
      </c>
      <c r="C69" s="9">
        <v>479</v>
      </c>
      <c r="D69" s="9" t="s">
        <v>13</v>
      </c>
      <c r="E69" s="9" t="s">
        <v>6</v>
      </c>
      <c r="F69" s="9" t="s">
        <v>29</v>
      </c>
      <c r="G69" s="12"/>
      <c r="H69" s="12"/>
      <c r="I69" s="12">
        <v>142000</v>
      </c>
      <c r="J69" s="12"/>
      <c r="K69" s="13">
        <v>204439.6</v>
      </c>
      <c r="L69" s="13">
        <v>97260.360000000015</v>
      </c>
      <c r="M69" s="13">
        <f t="shared" si="2"/>
        <v>443699.95999999996</v>
      </c>
      <c r="N69" s="13"/>
      <c r="O69" s="12">
        <f t="shared" si="3"/>
        <v>443699.95999999996</v>
      </c>
      <c r="P69" s="11"/>
      <c r="Q69" s="11"/>
      <c r="R69" s="11"/>
    </row>
    <row r="70" spans="1:18" s="14" customFormat="1" x14ac:dyDescent="0.2">
      <c r="A70" s="6">
        <v>27</v>
      </c>
      <c r="B70" s="9" t="s">
        <v>28</v>
      </c>
      <c r="C70" s="9">
        <v>454</v>
      </c>
      <c r="D70" s="9" t="s">
        <v>18</v>
      </c>
      <c r="E70" s="9" t="s">
        <v>6</v>
      </c>
      <c r="F70" s="9" t="s">
        <v>0</v>
      </c>
      <c r="G70" s="12"/>
      <c r="H70" s="12"/>
      <c r="I70" s="12">
        <v>10501</v>
      </c>
      <c r="J70" s="12"/>
      <c r="K70" s="13">
        <v>300530.05</v>
      </c>
      <c r="L70" s="13">
        <v>123767</v>
      </c>
      <c r="M70" s="13">
        <f t="shared" si="2"/>
        <v>434798.05</v>
      </c>
      <c r="N70" s="13"/>
      <c r="O70" s="12">
        <f t="shared" si="3"/>
        <v>434798.05</v>
      </c>
      <c r="P70" s="11"/>
      <c r="Q70" s="11"/>
      <c r="R70" s="11"/>
    </row>
    <row r="71" spans="1:18" s="6" customFormat="1" x14ac:dyDescent="0.2">
      <c r="A71" s="6">
        <v>28</v>
      </c>
      <c r="B71" s="9" t="s">
        <v>27</v>
      </c>
      <c r="C71" s="9">
        <v>475</v>
      </c>
      <c r="D71" s="9" t="s">
        <v>18</v>
      </c>
      <c r="E71" s="9" t="s">
        <v>6</v>
      </c>
      <c r="F71" s="9" t="s">
        <v>0</v>
      </c>
      <c r="G71" s="12"/>
      <c r="H71" s="12"/>
      <c r="I71" s="12">
        <v>51082</v>
      </c>
      <c r="J71" s="12"/>
      <c r="K71" s="13">
        <v>230466.25</v>
      </c>
      <c r="L71" s="13">
        <v>142445.82</v>
      </c>
      <c r="M71" s="13">
        <f t="shared" si="2"/>
        <v>423994.07</v>
      </c>
      <c r="N71" s="13"/>
      <c r="O71" s="12">
        <f t="shared" si="3"/>
        <v>423994.07</v>
      </c>
      <c r="P71" s="11"/>
      <c r="Q71" s="11"/>
      <c r="R71" s="11"/>
    </row>
    <row r="72" spans="1:18" s="6" customFormat="1" x14ac:dyDescent="0.2">
      <c r="A72" s="6">
        <v>29</v>
      </c>
      <c r="B72" s="9" t="s">
        <v>26</v>
      </c>
      <c r="C72" s="9">
        <v>531</v>
      </c>
      <c r="D72" s="9" t="s">
        <v>18</v>
      </c>
      <c r="E72" s="9" t="s">
        <v>6</v>
      </c>
      <c r="F72" s="9" t="s">
        <v>0</v>
      </c>
      <c r="G72" s="12"/>
      <c r="H72" s="12"/>
      <c r="I72" s="12">
        <v>5120</v>
      </c>
      <c r="J72" s="12"/>
      <c r="K72" s="13"/>
      <c r="L72" s="13">
        <v>325172.80000000005</v>
      </c>
      <c r="M72" s="13">
        <f t="shared" si="2"/>
        <v>330292.80000000005</v>
      </c>
      <c r="N72" s="13"/>
      <c r="O72" s="12">
        <f t="shared" si="3"/>
        <v>330292.80000000005</v>
      </c>
      <c r="P72" s="15"/>
      <c r="Q72" s="15"/>
      <c r="R72" s="15"/>
    </row>
    <row r="73" spans="1:18" s="6" customFormat="1" x14ac:dyDescent="0.2">
      <c r="A73" s="6">
        <v>30</v>
      </c>
      <c r="B73" s="9" t="s">
        <v>25</v>
      </c>
      <c r="C73" s="9">
        <v>463</v>
      </c>
      <c r="D73" s="9" t="s">
        <v>15</v>
      </c>
      <c r="E73" s="9" t="s">
        <v>6</v>
      </c>
      <c r="F73" s="9" t="s">
        <v>0</v>
      </c>
      <c r="G73" s="12"/>
      <c r="H73" s="12"/>
      <c r="I73" s="12"/>
      <c r="J73" s="12"/>
      <c r="K73" s="13"/>
      <c r="L73" s="13">
        <v>274974.26</v>
      </c>
      <c r="M73" s="13">
        <f t="shared" si="2"/>
        <v>274974.26</v>
      </c>
      <c r="N73" s="13"/>
      <c r="O73" s="12">
        <f t="shared" si="3"/>
        <v>274974.26</v>
      </c>
      <c r="P73" s="11"/>
      <c r="Q73" s="11"/>
      <c r="R73" s="11"/>
    </row>
    <row r="74" spans="1:18" s="6" customFormat="1" x14ac:dyDescent="0.2">
      <c r="A74" s="6">
        <v>31</v>
      </c>
      <c r="B74" s="9" t="s">
        <v>24</v>
      </c>
      <c r="C74" s="9">
        <v>546</v>
      </c>
      <c r="D74" s="9" t="s">
        <v>23</v>
      </c>
      <c r="E74" s="9" t="s">
        <v>6</v>
      </c>
      <c r="F74" s="9" t="s">
        <v>0</v>
      </c>
      <c r="G74" s="12"/>
      <c r="H74" s="12"/>
      <c r="I74" s="12"/>
      <c r="J74" s="12"/>
      <c r="K74" s="13"/>
      <c r="L74" s="13">
        <v>196488</v>
      </c>
      <c r="M74" s="13">
        <f t="shared" si="2"/>
        <v>196488</v>
      </c>
      <c r="N74" s="13"/>
      <c r="O74" s="12">
        <f t="shared" si="3"/>
        <v>196488</v>
      </c>
      <c r="P74" s="11"/>
      <c r="Q74" s="11"/>
      <c r="R74" s="11"/>
    </row>
    <row r="75" spans="1:18" s="14" customFormat="1" x14ac:dyDescent="0.2">
      <c r="A75" s="6">
        <v>32</v>
      </c>
      <c r="B75" s="9" t="s">
        <v>22</v>
      </c>
      <c r="C75" s="9">
        <v>405</v>
      </c>
      <c r="D75" s="9" t="s">
        <v>13</v>
      </c>
      <c r="E75" s="9" t="s">
        <v>6</v>
      </c>
      <c r="F75" s="9" t="s">
        <v>0</v>
      </c>
      <c r="G75" s="12">
        <v>50500</v>
      </c>
      <c r="H75" s="12"/>
      <c r="I75" s="12">
        <v>82151</v>
      </c>
      <c r="J75" s="12"/>
      <c r="K75" s="13"/>
      <c r="L75" s="13">
        <v>27904.46</v>
      </c>
      <c r="M75" s="13">
        <f t="shared" si="2"/>
        <v>160555.46</v>
      </c>
      <c r="N75" s="17"/>
      <c r="O75" s="12">
        <f t="shared" si="3"/>
        <v>160555.46</v>
      </c>
      <c r="P75" s="11"/>
      <c r="Q75" s="11"/>
      <c r="R75" s="11"/>
    </row>
    <row r="76" spans="1:18" s="6" customFormat="1" x14ac:dyDescent="0.2">
      <c r="A76" s="6">
        <v>33</v>
      </c>
      <c r="B76" s="9" t="s">
        <v>21</v>
      </c>
      <c r="C76" s="9">
        <v>470</v>
      </c>
      <c r="D76" s="9" t="s">
        <v>20</v>
      </c>
      <c r="E76" s="9" t="s">
        <v>6</v>
      </c>
      <c r="F76" s="9" t="s">
        <v>0</v>
      </c>
      <c r="G76" s="12"/>
      <c r="H76" s="12"/>
      <c r="I76" s="12"/>
      <c r="J76" s="12"/>
      <c r="K76" s="13"/>
      <c r="L76" s="13">
        <v>139269.35</v>
      </c>
      <c r="M76" s="13">
        <f t="shared" si="2"/>
        <v>139269.35</v>
      </c>
      <c r="N76" s="13"/>
      <c r="O76" s="12">
        <f t="shared" si="3"/>
        <v>139269.35</v>
      </c>
      <c r="P76" s="11"/>
      <c r="Q76" s="11"/>
      <c r="R76" s="11"/>
    </row>
    <row r="77" spans="1:18" s="14" customFormat="1" x14ac:dyDescent="0.2">
      <c r="A77" s="6">
        <v>34</v>
      </c>
      <c r="B77" s="9" t="s">
        <v>19</v>
      </c>
      <c r="C77" s="9">
        <v>416</v>
      </c>
      <c r="D77" s="9" t="s">
        <v>18</v>
      </c>
      <c r="E77" s="9" t="s">
        <v>6</v>
      </c>
      <c r="F77" s="9" t="s">
        <v>0</v>
      </c>
      <c r="G77" s="12"/>
      <c r="H77" s="12"/>
      <c r="I77" s="12"/>
      <c r="J77" s="12"/>
      <c r="K77" s="13"/>
      <c r="L77" s="13">
        <v>123767</v>
      </c>
      <c r="M77" s="13">
        <f t="shared" si="2"/>
        <v>123767</v>
      </c>
      <c r="N77" s="13"/>
      <c r="O77" s="12">
        <f t="shared" si="3"/>
        <v>123767</v>
      </c>
      <c r="P77" s="11"/>
      <c r="Q77" s="11"/>
      <c r="R77" s="11"/>
    </row>
    <row r="78" spans="1:18" s="6" customFormat="1" x14ac:dyDescent="0.2">
      <c r="A78" s="6">
        <v>35</v>
      </c>
      <c r="B78" s="9" t="s">
        <v>17</v>
      </c>
      <c r="C78" s="9">
        <v>500</v>
      </c>
      <c r="D78" s="9" t="s">
        <v>9</v>
      </c>
      <c r="E78" s="9" t="s">
        <v>6</v>
      </c>
      <c r="F78" s="9" t="s">
        <v>0</v>
      </c>
      <c r="G78" s="12"/>
      <c r="H78" s="12"/>
      <c r="I78" s="12">
        <v>53843</v>
      </c>
      <c r="J78" s="12"/>
      <c r="K78" s="13">
        <v>1868072.6</v>
      </c>
      <c r="L78" s="13">
        <v>116119.12</v>
      </c>
      <c r="M78" s="13">
        <f t="shared" si="2"/>
        <v>2038034.7200000002</v>
      </c>
      <c r="N78" s="16">
        <f>-1988865</f>
        <v>-1988865</v>
      </c>
      <c r="O78" s="12">
        <f t="shared" si="3"/>
        <v>49169.720000000205</v>
      </c>
      <c r="P78" s="11"/>
      <c r="Q78" s="11"/>
      <c r="R78" s="11"/>
    </row>
    <row r="79" spans="1:18" s="6" customFormat="1" x14ac:dyDescent="0.2">
      <c r="A79" s="6">
        <v>36</v>
      </c>
      <c r="B79" s="9" t="s">
        <v>16</v>
      </c>
      <c r="C79" s="9">
        <v>459</v>
      </c>
      <c r="D79" s="9" t="s">
        <v>15</v>
      </c>
      <c r="E79" s="9" t="s">
        <v>6</v>
      </c>
      <c r="F79" s="9" t="s">
        <v>0</v>
      </c>
      <c r="G79" s="12"/>
      <c r="H79" s="12"/>
      <c r="I79" s="12"/>
      <c r="J79" s="12"/>
      <c r="K79" s="13"/>
      <c r="L79" s="13">
        <v>27904.46</v>
      </c>
      <c r="M79" s="13">
        <f t="shared" si="2"/>
        <v>27904.46</v>
      </c>
      <c r="N79" s="13"/>
      <c r="O79" s="12">
        <f t="shared" si="3"/>
        <v>27904.46</v>
      </c>
      <c r="P79" s="11"/>
      <c r="Q79" s="11"/>
      <c r="R79" s="11"/>
    </row>
    <row r="80" spans="1:18" s="6" customFormat="1" x14ac:dyDescent="0.2">
      <c r="A80" s="6">
        <v>37</v>
      </c>
      <c r="B80" s="9" t="s">
        <v>14</v>
      </c>
      <c r="C80" s="9">
        <v>529</v>
      </c>
      <c r="D80" s="9" t="s">
        <v>13</v>
      </c>
      <c r="E80" s="9" t="s">
        <v>6</v>
      </c>
      <c r="F80" s="9" t="s">
        <v>0</v>
      </c>
      <c r="G80" s="12"/>
      <c r="H80" s="12"/>
      <c r="I80" s="12"/>
      <c r="J80" s="12"/>
      <c r="K80" s="13"/>
      <c r="L80" s="13">
        <v>27904.46</v>
      </c>
      <c r="M80" s="13">
        <f t="shared" si="2"/>
        <v>27904.46</v>
      </c>
      <c r="N80" s="13"/>
      <c r="O80" s="12">
        <f t="shared" si="3"/>
        <v>27904.46</v>
      </c>
      <c r="P80" s="15"/>
      <c r="Q80" s="15"/>
      <c r="R80" s="15"/>
    </row>
    <row r="81" spans="1:18" s="6" customFormat="1" x14ac:dyDescent="0.2">
      <c r="A81" s="6">
        <v>38</v>
      </c>
      <c r="B81" s="9" t="s">
        <v>12</v>
      </c>
      <c r="C81" s="9">
        <v>437</v>
      </c>
      <c r="D81" s="9" t="s">
        <v>11</v>
      </c>
      <c r="E81" s="9" t="s">
        <v>6</v>
      </c>
      <c r="F81" s="9" t="s">
        <v>0</v>
      </c>
      <c r="G81" s="12">
        <v>412268</v>
      </c>
      <c r="H81" s="12"/>
      <c r="I81" s="12"/>
      <c r="J81" s="12"/>
      <c r="K81" s="13">
        <v>3174677.5</v>
      </c>
      <c r="L81" s="13">
        <v>3315452.9</v>
      </c>
      <c r="M81" s="13">
        <f t="shared" si="2"/>
        <v>6902398.4000000004</v>
      </c>
      <c r="N81" s="13">
        <v>-8184159</v>
      </c>
      <c r="O81" s="12">
        <f t="shared" si="3"/>
        <v>-1281760.5999999996</v>
      </c>
      <c r="P81" s="11"/>
      <c r="Q81" s="11"/>
      <c r="R81" s="11"/>
    </row>
    <row r="82" spans="1:18" s="6" customFormat="1" x14ac:dyDescent="0.2">
      <c r="A82" s="6">
        <v>39</v>
      </c>
      <c r="B82" s="9" t="s">
        <v>10</v>
      </c>
      <c r="C82" s="9">
        <v>506</v>
      </c>
      <c r="D82" s="9" t="s">
        <v>9</v>
      </c>
      <c r="E82" s="9" t="s">
        <v>6</v>
      </c>
      <c r="F82" s="9" t="s">
        <v>0</v>
      </c>
      <c r="G82" s="12"/>
      <c r="H82" s="12"/>
      <c r="I82" s="12">
        <v>11430</v>
      </c>
      <c r="J82" s="12"/>
      <c r="K82" s="13">
        <v>596020</v>
      </c>
      <c r="L82" s="13">
        <v>148524.86000000002</v>
      </c>
      <c r="M82" s="13">
        <f t="shared" si="2"/>
        <v>755974.86</v>
      </c>
      <c r="N82" s="13">
        <v>-3272135</v>
      </c>
      <c r="O82" s="12">
        <f t="shared" si="3"/>
        <v>-2516160.14</v>
      </c>
      <c r="P82" s="11"/>
      <c r="Q82" s="11"/>
      <c r="R82" s="11"/>
    </row>
    <row r="83" spans="1:18" s="6" customFormat="1" x14ac:dyDescent="0.2">
      <c r="A83" s="6">
        <v>40</v>
      </c>
      <c r="B83" s="9" t="s">
        <v>8</v>
      </c>
      <c r="C83" s="9">
        <v>515</v>
      </c>
      <c r="D83" s="9" t="s">
        <v>7</v>
      </c>
      <c r="E83" s="9" t="s">
        <v>6</v>
      </c>
      <c r="F83" s="9" t="s">
        <v>0</v>
      </c>
      <c r="G83" s="12">
        <v>193876</v>
      </c>
      <c r="H83" s="12"/>
      <c r="I83" s="12"/>
      <c r="J83" s="12"/>
      <c r="K83" s="13">
        <v>2300042.1999999997</v>
      </c>
      <c r="L83" s="13">
        <v>916542.3</v>
      </c>
      <c r="M83" s="13">
        <f t="shared" si="2"/>
        <v>3410460.5</v>
      </c>
      <c r="N83" s="13">
        <v>-22656703</v>
      </c>
      <c r="O83" s="12">
        <f t="shared" si="3"/>
        <v>-19246242.5</v>
      </c>
      <c r="P83" s="11"/>
      <c r="Q83" s="11"/>
      <c r="R83" s="11"/>
    </row>
    <row r="84" spans="1:18" s="14" customFormat="1" x14ac:dyDescent="0.2">
      <c r="A84" s="6">
        <v>41</v>
      </c>
      <c r="B84" s="9" t="s">
        <v>5</v>
      </c>
      <c r="C84" s="9">
        <v>238</v>
      </c>
      <c r="D84" s="9" t="str">
        <f>VLOOKUP(C84,[1]marzo!$B$1:$C$129,2,FALSE)</f>
        <v>Doris Guajardo</v>
      </c>
      <c r="E84" s="9" t="s">
        <v>4</v>
      </c>
      <c r="F84" s="9" t="s">
        <v>3</v>
      </c>
      <c r="G84" s="12"/>
      <c r="H84" s="12"/>
      <c r="I84" s="12"/>
      <c r="J84" s="12"/>
      <c r="K84" s="13"/>
      <c r="L84" s="13"/>
      <c r="M84" s="13">
        <f t="shared" si="2"/>
        <v>0</v>
      </c>
      <c r="N84" s="13">
        <v>-38875</v>
      </c>
      <c r="O84" s="12">
        <f t="shared" si="3"/>
        <v>-38875</v>
      </c>
      <c r="P84" s="11"/>
      <c r="Q84" s="11"/>
      <c r="R84" s="11"/>
    </row>
    <row r="85" spans="1:18" s="6" customFormat="1" x14ac:dyDescent="0.2">
      <c r="A85" s="6">
        <v>42</v>
      </c>
      <c r="B85" s="9" t="s">
        <v>2</v>
      </c>
      <c r="C85" s="9">
        <v>467</v>
      </c>
      <c r="D85" s="9" t="s">
        <v>1</v>
      </c>
      <c r="E85" s="9" t="e">
        <v>#N/A</v>
      </c>
      <c r="F85" s="9" t="s">
        <v>0</v>
      </c>
      <c r="G85" s="12"/>
      <c r="H85" s="12"/>
      <c r="I85" s="12">
        <v>40780</v>
      </c>
      <c r="J85" s="12"/>
      <c r="K85" s="13">
        <v>572426</v>
      </c>
      <c r="L85" s="13"/>
      <c r="M85" s="13">
        <f t="shared" si="2"/>
        <v>613206</v>
      </c>
      <c r="N85" s="13"/>
      <c r="O85" s="12">
        <f t="shared" si="3"/>
        <v>613206</v>
      </c>
      <c r="P85" s="11"/>
      <c r="Q85" s="11"/>
      <c r="R85" s="11"/>
    </row>
    <row r="86" spans="1:18" s="6" customFormat="1" x14ac:dyDescent="0.2">
      <c r="B86" s="10"/>
      <c r="C86" s="9"/>
      <c r="D86" s="9"/>
      <c r="E86" s="9"/>
      <c r="F86" s="9"/>
      <c r="G86" s="8"/>
      <c r="H86" s="8"/>
      <c r="I86" s="8"/>
      <c r="J86" s="8"/>
      <c r="K86" s="8"/>
      <c r="L86" s="8"/>
      <c r="M86" s="8"/>
      <c r="N86" s="8"/>
      <c r="O86" s="8"/>
      <c r="P86" s="7"/>
      <c r="Q86" s="7"/>
      <c r="R86" s="7"/>
    </row>
  </sheetData>
  <autoFilter ref="A1:R39"/>
  <pageMargins left="0.75" right="0.75" top="1" bottom="1" header="0" footer="0"/>
  <pageSetup paperSize="9" scale="64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Abril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Andres Gonzalez Palacios</dc:creator>
  <cp:lastModifiedBy>Christian Esteban Martinez Guerrero</cp:lastModifiedBy>
  <dcterms:created xsi:type="dcterms:W3CDTF">2017-05-03T21:30:08Z</dcterms:created>
  <dcterms:modified xsi:type="dcterms:W3CDTF">2017-05-08T18:51:50Z</dcterms:modified>
</cp:coreProperties>
</file>