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P11" i="1" l="1"/>
  <c r="O11" i="1"/>
  <c r="N11" i="1"/>
  <c r="P10" i="1"/>
  <c r="O10" i="1"/>
  <c r="I96" i="1"/>
  <c r="N10" i="1"/>
  <c r="I10" i="1"/>
  <c r="I11" i="1"/>
  <c r="I13" i="1"/>
  <c r="I12" i="1"/>
  <c r="I89" i="1"/>
  <c r="I88" i="1"/>
  <c r="I100" i="1"/>
  <c r="I106" i="1"/>
  <c r="I105" i="1"/>
  <c r="I93" i="1"/>
  <c r="I92" i="1"/>
  <c r="I91" i="1"/>
  <c r="I90" i="1"/>
  <c r="I31" i="1"/>
  <c r="I30" i="1"/>
  <c r="I29" i="1"/>
  <c r="I28" i="1"/>
  <c r="I8" i="1" l="1"/>
  <c r="I108" i="1"/>
  <c r="I107" i="1"/>
  <c r="I104" i="1"/>
  <c r="I103" i="1"/>
  <c r="I101" i="1"/>
  <c r="I99" i="1"/>
  <c r="I98" i="1"/>
  <c r="I95" i="1"/>
  <c r="I87" i="1"/>
  <c r="I72" i="1"/>
  <c r="I71" i="1"/>
  <c r="I70" i="1"/>
  <c r="I69" i="1"/>
  <c r="I68" i="1"/>
  <c r="I65" i="1"/>
  <c r="I64" i="1"/>
  <c r="I63" i="1"/>
  <c r="I62" i="1"/>
  <c r="I61" i="1"/>
  <c r="I60" i="1"/>
  <c r="I59" i="1"/>
  <c r="I58" i="1"/>
  <c r="I57" i="1"/>
  <c r="I56" i="1"/>
  <c r="I55" i="1"/>
  <c r="I54" i="1"/>
  <c r="I52" i="1"/>
  <c r="I51" i="1"/>
  <c r="I50" i="1"/>
  <c r="I47" i="1"/>
  <c r="I45" i="1"/>
  <c r="I43" i="1"/>
  <c r="I41" i="1"/>
  <c r="I39" i="1"/>
  <c r="I37" i="1"/>
  <c r="I35" i="1"/>
  <c r="I33" i="1"/>
  <c r="I27" i="1"/>
  <c r="I25" i="1"/>
  <c r="I23" i="1"/>
  <c r="I21" i="1"/>
  <c r="I19" i="1"/>
  <c r="I17" i="1"/>
  <c r="I15" i="1"/>
  <c r="I9" i="1"/>
  <c r="I14" i="1"/>
  <c r="I16" i="1"/>
  <c r="I18" i="1"/>
  <c r="I20" i="1"/>
  <c r="I22" i="1"/>
  <c r="I24" i="1"/>
  <c r="I26" i="1"/>
  <c r="I32" i="1"/>
  <c r="I34" i="1"/>
  <c r="I36" i="1"/>
  <c r="I38" i="1"/>
  <c r="I40" i="1"/>
  <c r="I42" i="1"/>
  <c r="I44" i="1"/>
  <c r="I46" i="1"/>
  <c r="I94" i="1"/>
  <c r="E110" i="1"/>
  <c r="D110" i="1"/>
  <c r="I102" i="1"/>
  <c r="I97" i="1"/>
  <c r="I73" i="1"/>
  <c r="I53" i="1"/>
  <c r="I67" i="1"/>
  <c r="I66" i="1"/>
  <c r="I49" i="1"/>
  <c r="I48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N8" i="1" l="1"/>
  <c r="O8" i="1" s="1"/>
  <c r="N9" i="1"/>
  <c r="I110" i="1"/>
  <c r="I111" i="1" s="1"/>
  <c r="I112" i="1" s="1"/>
  <c r="N24" i="1" l="1"/>
  <c r="O9" i="1"/>
  <c r="P9" i="1" s="1"/>
  <c r="P8" i="1"/>
  <c r="P24" i="1" l="1"/>
  <c r="O24" i="1"/>
</calcChain>
</file>

<file path=xl/sharedStrings.xml><?xml version="1.0" encoding="utf-8"?>
<sst xmlns="http://schemas.openxmlformats.org/spreadsheetml/2006/main" count="136" uniqueCount="73">
  <si>
    <t>FECHA ENTREGA</t>
  </si>
  <si>
    <t>ACCESO</t>
  </si>
  <si>
    <t>A-309</t>
  </si>
  <si>
    <t>OFICINAS</t>
  </si>
  <si>
    <t>Nº</t>
  </si>
  <si>
    <t>A-310</t>
  </si>
  <si>
    <t>A-311</t>
  </si>
  <si>
    <t>B-306</t>
  </si>
  <si>
    <t>A-403</t>
  </si>
  <si>
    <t>A-507</t>
  </si>
  <si>
    <t>A-508</t>
  </si>
  <si>
    <t>A-509</t>
  </si>
  <si>
    <t>B-505</t>
  </si>
  <si>
    <t>A-601</t>
  </si>
  <si>
    <t>A-602</t>
  </si>
  <si>
    <t>A-604</t>
  </si>
  <si>
    <t>A-609</t>
  </si>
  <si>
    <t>A-611</t>
  </si>
  <si>
    <t>B-605</t>
  </si>
  <si>
    <t>B-606</t>
  </si>
  <si>
    <t>A-706</t>
  </si>
  <si>
    <t>A-707</t>
  </si>
  <si>
    <t>A-708</t>
  </si>
  <si>
    <t>A-709</t>
  </si>
  <si>
    <t>A-710</t>
  </si>
  <si>
    <t>A-711</t>
  </si>
  <si>
    <t>A-907</t>
  </si>
  <si>
    <t>A-909</t>
  </si>
  <si>
    <t>A-505</t>
  </si>
  <si>
    <t>A-506</t>
  </si>
  <si>
    <t>A-610</t>
  </si>
  <si>
    <t>B-902</t>
  </si>
  <si>
    <t>B-202</t>
  </si>
  <si>
    <t>B-307</t>
  </si>
  <si>
    <t>A-803</t>
  </si>
  <si>
    <t>B-1001</t>
  </si>
  <si>
    <t>A-510</t>
  </si>
  <si>
    <t>A-511</t>
  </si>
  <si>
    <t>A-603</t>
  </si>
  <si>
    <t>A-605</t>
  </si>
  <si>
    <t>A-606</t>
  </si>
  <si>
    <t>A-703</t>
  </si>
  <si>
    <t>A-908</t>
  </si>
  <si>
    <t>A-910</t>
  </si>
  <si>
    <t>A-607</t>
  </si>
  <si>
    <t>B-304</t>
  </si>
  <si>
    <t>INTERIORES</t>
  </si>
  <si>
    <t>PUERTAS</t>
  </si>
  <si>
    <t>FACTURA</t>
  </si>
  <si>
    <t>FECHA</t>
  </si>
  <si>
    <t>VALOR NETO</t>
  </si>
  <si>
    <t>VALOR TOTAL</t>
  </si>
  <si>
    <t>ESTADO</t>
  </si>
  <si>
    <t>PAGADO</t>
  </si>
  <si>
    <t>ESTADO DE PAGOS</t>
  </si>
  <si>
    <t>NETO</t>
  </si>
  <si>
    <t xml:space="preserve">IVA </t>
  </si>
  <si>
    <t>TOTAL</t>
  </si>
  <si>
    <t>IVA</t>
  </si>
  <si>
    <t>RESUMEN FACTURAS EMITIDAS</t>
  </si>
  <si>
    <t>PAGADA</t>
  </si>
  <si>
    <t>OBRA PEDRO GAMBOA (Post Venta)</t>
  </si>
  <si>
    <t>ITEM: ENCHAPE Y BARNIZ PUERTAS</t>
  </si>
  <si>
    <t>SUBC. JUAN MUÑOZ</t>
  </si>
  <si>
    <t>TOTAL FACTURADO</t>
  </si>
  <si>
    <t>PENDIENTE</t>
  </si>
  <si>
    <t>A-503</t>
  </si>
  <si>
    <t>A-504</t>
  </si>
  <si>
    <t>A-905</t>
  </si>
  <si>
    <t>A-906</t>
  </si>
  <si>
    <t>A-1001</t>
  </si>
  <si>
    <t>A-806</t>
  </si>
  <si>
    <t>B-201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</si>
</sst>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7" xfId="0" applyFont="1" applyBorder="1"/>
    <xf numFmtId="0" fontId="2" fillId="0" borderId="10" xfId="0" applyFont="1" applyBorder="1"/>
    <xf numFmtId="0" fontId="3" fillId="0" borderId="2" xfId="0" applyFont="1" applyBorder="1" applyAlignment="1">
      <alignment horizontal="center"/>
    </xf>
    <xf numFmtId="0" fontId="2" fillId="0" borderId="0" xfId="0" applyFont="1" applyBorder="1"/>
    <xf numFmtId="0" fontId="3" fillId="0" borderId="2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22" xfId="0" applyBorder="1"/>
    <xf numFmtId="14" fontId="2" fillId="0" borderId="19" xfId="0" applyNumberFormat="1" applyFont="1" applyBorder="1"/>
    <xf numFmtId="0" fontId="2" fillId="0" borderId="17" xfId="0" applyFont="1" applyBorder="1"/>
    <xf numFmtId="14" fontId="2" fillId="0" borderId="17" xfId="0" applyNumberFormat="1" applyFont="1" applyBorder="1"/>
    <xf numFmtId="0" fontId="3" fillId="0" borderId="2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14" fontId="2" fillId="2" borderId="19" xfId="0" applyNumberFormat="1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14" fontId="2" fillId="2" borderId="21" xfId="0" applyNumberFormat="1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4" fontId="2" fillId="2" borderId="17" xfId="0" applyNumberFormat="1" applyFont="1" applyFill="1" applyBorder="1" applyAlignment="1">
      <alignment horizontal="center"/>
    </xf>
    <xf numFmtId="164" fontId="2" fillId="0" borderId="10" xfId="0" applyNumberFormat="1" applyFont="1" applyBorder="1"/>
    <xf numFmtId="164" fontId="2" fillId="0" borderId="7" xfId="0" applyNumberFormat="1" applyFont="1" applyBorder="1"/>
    <xf numFmtId="164" fontId="2" fillId="0" borderId="11" xfId="0" applyNumberFormat="1" applyFont="1" applyBorder="1"/>
    <xf numFmtId="164" fontId="2" fillId="0" borderId="3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 applyBorder="1"/>
    <xf numFmtId="164" fontId="2" fillId="2" borderId="7" xfId="0" applyNumberFormat="1" applyFont="1" applyFill="1" applyBorder="1"/>
    <xf numFmtId="164" fontId="2" fillId="2" borderId="11" xfId="0" applyNumberFormat="1" applyFont="1" applyFill="1" applyBorder="1"/>
    <xf numFmtId="164" fontId="2" fillId="2" borderId="3" xfId="0" applyNumberFormat="1" applyFont="1" applyFill="1" applyBorder="1"/>
    <xf numFmtId="164" fontId="2" fillId="2" borderId="1" xfId="0" applyNumberFormat="1" applyFont="1" applyFill="1" applyBorder="1"/>
    <xf numFmtId="164" fontId="2" fillId="2" borderId="12" xfId="0" applyNumberFormat="1" applyFont="1" applyFill="1" applyBorder="1"/>
    <xf numFmtId="164" fontId="2" fillId="2" borderId="9" xfId="0" applyNumberFormat="1" applyFont="1" applyFill="1" applyBorder="1"/>
    <xf numFmtId="164" fontId="2" fillId="2" borderId="10" xfId="0" applyNumberFormat="1" applyFont="1" applyFill="1" applyBorder="1"/>
    <xf numFmtId="164" fontId="2" fillId="2" borderId="0" xfId="0" applyNumberFormat="1" applyFont="1" applyFill="1" applyBorder="1"/>
    <xf numFmtId="14" fontId="2" fillId="2" borderId="7" xfId="0" applyNumberFormat="1" applyFont="1" applyFill="1" applyBorder="1"/>
    <xf numFmtId="14" fontId="2" fillId="2" borderId="3" xfId="0" applyNumberFormat="1" applyFont="1" applyFill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0" borderId="30" xfId="0" applyFont="1" applyBorder="1"/>
    <xf numFmtId="164" fontId="2" fillId="0" borderId="31" xfId="0" applyNumberFormat="1" applyFont="1" applyBorder="1"/>
    <xf numFmtId="164" fontId="2" fillId="0" borderId="30" xfId="0" applyNumberFormat="1" applyFont="1" applyBorder="1"/>
    <xf numFmtId="14" fontId="2" fillId="2" borderId="10" xfId="0" applyNumberFormat="1" applyFont="1" applyFill="1" applyBorder="1"/>
    <xf numFmtId="0" fontId="0" fillId="2" borderId="23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164" fontId="2" fillId="0" borderId="14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2" fillId="0" borderId="1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2" borderId="16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14" fontId="2" fillId="0" borderId="19" xfId="0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14" fontId="2" fillId="0" borderId="7" xfId="0" applyNumberFormat="1" applyFont="1" applyFill="1" applyBorder="1"/>
    <xf numFmtId="164" fontId="2" fillId="0" borderId="7" xfId="0" applyNumberFormat="1" applyFont="1" applyFill="1" applyBorder="1"/>
    <xf numFmtId="164" fontId="2" fillId="0" borderId="11" xfId="0" applyNumberFormat="1" applyFont="1" applyFill="1" applyBorder="1"/>
    <xf numFmtId="0" fontId="6" fillId="0" borderId="19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Border="1"/>
    <xf numFmtId="0" fontId="3" fillId="0" borderId="4" xfId="0" applyFont="1" applyFill="1" applyBorder="1" applyAlignment="1">
      <alignment horizontal="center"/>
    </xf>
    <xf numFmtId="0" fontId="0" fillId="0" borderId="33" xfId="0" applyBorder="1"/>
    <xf numFmtId="14" fontId="0" fillId="0" borderId="33" xfId="0" applyNumberFormat="1" applyBorder="1"/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3" xfId="0" applyNumberFormat="1" applyBorder="1"/>
    <xf numFmtId="0" fontId="5" fillId="0" borderId="3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4" fontId="0" fillId="0" borderId="33" xfId="0" applyNumberFormat="1" applyBorder="1"/>
    <xf numFmtId="0" fontId="0" fillId="0" borderId="4" xfId="0" applyBorder="1"/>
    <xf numFmtId="0" fontId="0" fillId="0" borderId="5" xfId="0" applyBorder="1"/>
    <xf numFmtId="164" fontId="2" fillId="2" borderId="7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/>
    </xf>
    <xf numFmtId="1" fontId="2" fillId="2" borderId="22" xfId="0" applyNumberFormat="1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0" fillId="2" borderId="24" xfId="0" applyFill="1" applyBorder="1"/>
    <xf numFmtId="14" fontId="2" fillId="2" borderId="19" xfId="0" applyNumberFormat="1" applyFont="1" applyFill="1" applyBorder="1"/>
    <xf numFmtId="0" fontId="0" fillId="2" borderId="26" xfId="0" applyFill="1" applyBorder="1"/>
    <xf numFmtId="0" fontId="0" fillId="2" borderId="25" xfId="0" applyFill="1" applyBorder="1"/>
    <xf numFmtId="0" fontId="2" fillId="2" borderId="26" xfId="0" applyFont="1" applyFill="1" applyBorder="1" applyAlignment="1">
      <alignment horizontal="center"/>
    </xf>
    <xf numFmtId="164" fontId="2" fillId="2" borderId="31" xfId="0" applyNumberFormat="1" applyFont="1" applyFill="1" applyBorder="1"/>
    <xf numFmtId="164" fontId="2" fillId="2" borderId="30" xfId="0" applyNumberFormat="1" applyFont="1" applyFill="1" applyBorder="1"/>
    <xf numFmtId="14" fontId="2" fillId="2" borderId="30" xfId="0" applyNumberFormat="1" applyFont="1" applyFill="1" applyBorder="1"/>
    <xf numFmtId="0" fontId="0" fillId="2" borderId="22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14" fontId="2" fillId="2" borderId="15" xfId="0" applyNumberFormat="1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164" fontId="2" fillId="2" borderId="34" xfId="0" applyNumberFormat="1" applyFont="1" applyFill="1" applyBorder="1" applyAlignment="1">
      <alignment horizontal="right"/>
    </xf>
    <xf numFmtId="164" fontId="2" fillId="2" borderId="40" xfId="0" applyNumberFormat="1" applyFont="1" applyFill="1" applyBorder="1" applyAlignment="1">
      <alignment horizontal="right"/>
    </xf>
    <xf numFmtId="0" fontId="3" fillId="2" borderId="22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right"/>
    </xf>
    <xf numFmtId="0" fontId="3" fillId="2" borderId="2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14" fontId="2" fillId="2" borderId="4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2"/>
  <sheetViews>
    <sheetView tabSelected="1" workbookViewId="0">
      <selection activeCell="A109" sqref="A109"/>
    </sheetView>
  </sheetViews>
  <sheetFormatPr baseColWidth="10" defaultRowHeight="15" x14ac:dyDescent="0.25"/>
  <cols>
    <col min="1" max="1" width="3" customWidth="1"/>
    <col min="2" max="2" width="7.140625" customWidth="1"/>
    <col min="3" max="3" width="11.140625" customWidth="1"/>
    <col min="4" max="8" width="10.7109375" customWidth="1"/>
    <col min="9" max="10" width="12.7109375" customWidth="1"/>
    <col min="11" max="11" width="2.85546875" customWidth="1"/>
  </cols>
  <sheetData>
    <row r="1" spans="1:17" x14ac:dyDescent="0.25">
      <c r="B1" s="15" t="s">
        <v>61</v>
      </c>
    </row>
    <row r="2" spans="1:17" x14ac:dyDescent="0.25">
      <c r="B2" s="15" t="s">
        <v>54</v>
      </c>
    </row>
    <row r="3" spans="1:17" x14ac:dyDescent="0.25">
      <c r="B3" s="15" t="s">
        <v>62</v>
      </c>
    </row>
    <row r="4" spans="1:17" x14ac:dyDescent="0.25">
      <c r="B4" s="15" t="s">
        <v>63</v>
      </c>
    </row>
    <row r="5" spans="1:17" ht="15.75" thickBot="1" x14ac:dyDescent="0.3"/>
    <row r="6" spans="1:17" ht="15.75" thickBot="1" x14ac:dyDescent="0.3">
      <c r="B6" s="109" t="s">
        <v>3</v>
      </c>
      <c r="C6" s="111"/>
      <c r="D6" s="109" t="s">
        <v>47</v>
      </c>
      <c r="E6" s="111"/>
      <c r="F6" s="109" t="s">
        <v>54</v>
      </c>
      <c r="G6" s="110"/>
      <c r="H6" s="110"/>
      <c r="I6" s="110"/>
      <c r="J6" s="111"/>
      <c r="L6" s="112" t="s">
        <v>59</v>
      </c>
      <c r="M6" s="113"/>
      <c r="N6" s="113"/>
      <c r="O6" s="113"/>
      <c r="P6" s="113"/>
      <c r="Q6" s="114"/>
    </row>
    <row r="7" spans="1:17" ht="15.75" thickBot="1" x14ac:dyDescent="0.3">
      <c r="B7" s="128" t="s">
        <v>4</v>
      </c>
      <c r="C7" s="128" t="s">
        <v>0</v>
      </c>
      <c r="D7" s="5" t="s">
        <v>1</v>
      </c>
      <c r="E7" s="5" t="s">
        <v>46</v>
      </c>
      <c r="F7" s="128" t="s">
        <v>48</v>
      </c>
      <c r="G7" s="128" t="s">
        <v>49</v>
      </c>
      <c r="H7" s="128" t="s">
        <v>50</v>
      </c>
      <c r="I7" s="128" t="s">
        <v>51</v>
      </c>
      <c r="J7" s="128" t="s">
        <v>52</v>
      </c>
      <c r="L7" s="92" t="s">
        <v>48</v>
      </c>
      <c r="M7" s="92" t="s">
        <v>49</v>
      </c>
      <c r="N7" s="92" t="s">
        <v>50</v>
      </c>
      <c r="O7" s="92" t="s">
        <v>58</v>
      </c>
      <c r="P7" s="92" t="s">
        <v>57</v>
      </c>
      <c r="Q7" s="7" t="s">
        <v>52</v>
      </c>
    </row>
    <row r="8" spans="1:17" x14ac:dyDescent="0.25">
      <c r="A8" s="1">
        <v>1</v>
      </c>
      <c r="B8" s="148" t="s">
        <v>72</v>
      </c>
      <c r="C8" s="149">
        <v>41810</v>
      </c>
      <c r="D8" s="150">
        <v>1</v>
      </c>
      <c r="E8" s="135"/>
      <c r="F8" s="151">
        <v>589</v>
      </c>
      <c r="G8" s="161">
        <v>41834</v>
      </c>
      <c r="H8" s="152">
        <v>55000</v>
      </c>
      <c r="I8" s="153">
        <f>D8*H8</f>
        <v>55000</v>
      </c>
      <c r="J8" s="164" t="s">
        <v>65</v>
      </c>
      <c r="L8" s="96">
        <v>576</v>
      </c>
      <c r="M8" s="95">
        <v>41757</v>
      </c>
      <c r="N8" s="98">
        <f>I74+I75+I76+I77+I78+I79+I80+I81+I82+I83+I84+I85+I94</f>
        <v>810000</v>
      </c>
      <c r="O8" s="98">
        <f>N8*19%</f>
        <v>153900</v>
      </c>
      <c r="P8" s="98">
        <f>N8+O8</f>
        <v>963900</v>
      </c>
      <c r="Q8" s="99" t="s">
        <v>60</v>
      </c>
    </row>
    <row r="9" spans="1:17" x14ac:dyDescent="0.25">
      <c r="B9" s="154"/>
      <c r="C9" s="155"/>
      <c r="D9" s="150"/>
      <c r="E9" s="135">
        <v>2</v>
      </c>
      <c r="F9" s="80">
        <v>589</v>
      </c>
      <c r="G9" s="162">
        <v>41834</v>
      </c>
      <c r="H9" s="106">
        <v>55000</v>
      </c>
      <c r="I9" s="156">
        <f>H9*E9</f>
        <v>110000</v>
      </c>
      <c r="J9" s="126" t="s">
        <v>65</v>
      </c>
      <c r="L9" s="97">
        <v>577</v>
      </c>
      <c r="M9" s="94">
        <v>41768</v>
      </c>
      <c r="N9" s="101">
        <f>I48+I49+I53+I66+I67+I73+I97+I102</f>
        <v>648000</v>
      </c>
      <c r="O9" s="98">
        <f>N9*19%</f>
        <v>123120</v>
      </c>
      <c r="P9" s="98">
        <f>N9+O9</f>
        <v>771120</v>
      </c>
      <c r="Q9" s="100" t="s">
        <v>60</v>
      </c>
    </row>
    <row r="10" spans="1:17" x14ac:dyDescent="0.25">
      <c r="B10" s="154"/>
      <c r="C10" s="155"/>
      <c r="D10" s="150"/>
      <c r="E10" s="135">
        <v>1</v>
      </c>
      <c r="F10" s="80">
        <v>589</v>
      </c>
      <c r="G10" s="162">
        <v>41834</v>
      </c>
      <c r="H10" s="106">
        <v>27000</v>
      </c>
      <c r="I10" s="156">
        <f>E10*H10</f>
        <v>27000</v>
      </c>
      <c r="J10" s="126" t="s">
        <v>65</v>
      </c>
      <c r="L10" s="97">
        <v>588</v>
      </c>
      <c r="M10" s="94">
        <v>41796</v>
      </c>
      <c r="N10" s="101">
        <f>I26+I27+I32+I33+I34+I35+I42+I43+I44+I45+I52+I72+I96+I98+I99+I101</f>
        <v>1107000</v>
      </c>
      <c r="O10" s="98">
        <f>N10*19%</f>
        <v>210330</v>
      </c>
      <c r="P10" s="98">
        <f>N10+O10</f>
        <v>1317330</v>
      </c>
      <c r="Q10" s="100" t="s">
        <v>60</v>
      </c>
    </row>
    <row r="11" spans="1:17" x14ac:dyDescent="0.25">
      <c r="B11" s="157"/>
      <c r="C11" s="158"/>
      <c r="D11" s="159"/>
      <c r="E11" s="134">
        <v>1</v>
      </c>
      <c r="F11" s="65">
        <v>589</v>
      </c>
      <c r="G11" s="163">
        <v>41834</v>
      </c>
      <c r="H11" s="105">
        <v>45000</v>
      </c>
      <c r="I11" s="160">
        <f>E11*H11</f>
        <v>45000</v>
      </c>
      <c r="J11" s="116" t="s">
        <v>65</v>
      </c>
      <c r="L11" s="97">
        <v>589</v>
      </c>
      <c r="M11" s="94">
        <v>41834</v>
      </c>
      <c r="N11" s="101">
        <f>I8+I9+I10+I11+I28+I29+I30+I31+I64+I65+I88+I89+I90+I91+I92+I93+I100+I105+I106</f>
        <v>1453000</v>
      </c>
      <c r="O11" s="98">
        <f>N11*19%</f>
        <v>276070</v>
      </c>
      <c r="P11" s="98">
        <f>N11+O11</f>
        <v>1729070</v>
      </c>
      <c r="Q11" s="100" t="s">
        <v>65</v>
      </c>
    </row>
    <row r="12" spans="1:17" x14ac:dyDescent="0.25">
      <c r="A12" s="1">
        <v>2</v>
      </c>
      <c r="B12" s="129" t="s">
        <v>32</v>
      </c>
      <c r="C12" s="14">
        <v>41725</v>
      </c>
      <c r="D12" s="127">
        <v>1</v>
      </c>
      <c r="E12" s="139"/>
      <c r="F12" s="52"/>
      <c r="G12" s="21"/>
      <c r="H12" s="76">
        <v>54000</v>
      </c>
      <c r="I12" s="77">
        <f>D12*H12</f>
        <v>54000</v>
      </c>
      <c r="J12" s="55"/>
      <c r="L12" s="97"/>
      <c r="M12" s="94"/>
      <c r="N12" s="101"/>
      <c r="O12" s="98"/>
      <c r="P12" s="98"/>
      <c r="Q12" s="100"/>
    </row>
    <row r="13" spans="1:17" x14ac:dyDescent="0.25">
      <c r="B13" s="26"/>
      <c r="C13" s="27"/>
      <c r="D13" s="132"/>
      <c r="E13" s="140">
        <v>2</v>
      </c>
      <c r="F13" s="53"/>
      <c r="G13" s="20"/>
      <c r="H13" s="78">
        <v>27000</v>
      </c>
      <c r="I13" s="77">
        <f>H13*E13</f>
        <v>54000</v>
      </c>
      <c r="J13" s="62"/>
      <c r="L13" s="97"/>
      <c r="M13" s="94"/>
      <c r="N13" s="101"/>
      <c r="O13" s="98"/>
      <c r="P13" s="98"/>
      <c r="Q13" s="100"/>
    </row>
    <row r="14" spans="1:17" x14ac:dyDescent="0.25">
      <c r="A14" s="1">
        <v>3</v>
      </c>
      <c r="B14" s="8" t="s">
        <v>2</v>
      </c>
      <c r="C14" s="14">
        <v>41703</v>
      </c>
      <c r="D14" s="131">
        <v>0</v>
      </c>
      <c r="E14" s="127"/>
      <c r="F14" s="54"/>
      <c r="G14" s="6"/>
      <c r="H14" s="36">
        <v>5400</v>
      </c>
      <c r="I14" s="88">
        <f t="shared" ref="I14:I46" si="0">D14*H14</f>
        <v>0</v>
      </c>
      <c r="J14" s="11"/>
      <c r="L14" s="97"/>
      <c r="M14" s="94"/>
      <c r="N14" s="101"/>
      <c r="O14" s="98"/>
      <c r="P14" s="98"/>
      <c r="Q14" s="100"/>
    </row>
    <row r="15" spans="1:17" x14ac:dyDescent="0.25">
      <c r="A15" s="1"/>
      <c r="B15" s="8"/>
      <c r="C15" s="11"/>
      <c r="D15" s="131"/>
      <c r="E15" s="127">
        <v>2</v>
      </c>
      <c r="F15" s="54"/>
      <c r="G15" s="6"/>
      <c r="H15" s="36">
        <v>27000</v>
      </c>
      <c r="I15" s="79">
        <f>H15*E15</f>
        <v>54000</v>
      </c>
      <c r="J15" s="11"/>
      <c r="L15" s="97"/>
      <c r="M15" s="94"/>
      <c r="N15" s="93"/>
      <c r="O15" s="93"/>
      <c r="P15" s="93"/>
      <c r="Q15" s="100"/>
    </row>
    <row r="16" spans="1:17" x14ac:dyDescent="0.25">
      <c r="A16" s="1">
        <v>4</v>
      </c>
      <c r="B16" s="9" t="s">
        <v>5</v>
      </c>
      <c r="C16" s="13">
        <v>41701</v>
      </c>
      <c r="D16" s="130">
        <v>1</v>
      </c>
      <c r="E16" s="141"/>
      <c r="F16" s="56"/>
      <c r="G16" s="3"/>
      <c r="H16" s="37">
        <v>54000</v>
      </c>
      <c r="I16" s="77">
        <f t="shared" si="0"/>
        <v>54000</v>
      </c>
      <c r="J16" s="57"/>
      <c r="L16" s="97"/>
      <c r="M16" s="93"/>
      <c r="N16" s="93"/>
      <c r="O16" s="93"/>
      <c r="P16" s="93"/>
      <c r="Q16" s="100"/>
    </row>
    <row r="17" spans="1:17" x14ac:dyDescent="0.25">
      <c r="A17" s="1"/>
      <c r="B17" s="10"/>
      <c r="C17" s="12"/>
      <c r="D17" s="132"/>
      <c r="E17" s="140">
        <v>4</v>
      </c>
      <c r="F17" s="53"/>
      <c r="G17" s="2"/>
      <c r="H17" s="39">
        <v>27000</v>
      </c>
      <c r="I17" s="77">
        <f>H17*E17</f>
        <v>108000</v>
      </c>
      <c r="J17" s="12"/>
      <c r="L17" s="97"/>
      <c r="M17" s="93"/>
      <c r="N17" s="93"/>
      <c r="O17" s="93"/>
      <c r="P17" s="93"/>
      <c r="Q17" s="100"/>
    </row>
    <row r="18" spans="1:17" x14ac:dyDescent="0.25">
      <c r="A18" s="1">
        <v>5</v>
      </c>
      <c r="B18" s="9" t="s">
        <v>6</v>
      </c>
      <c r="C18" s="13">
        <v>41701</v>
      </c>
      <c r="D18" s="130">
        <v>1</v>
      </c>
      <c r="E18" s="141"/>
      <c r="F18" s="56"/>
      <c r="G18" s="3"/>
      <c r="H18" s="37">
        <v>54000</v>
      </c>
      <c r="I18" s="88">
        <f t="shared" si="0"/>
        <v>54000</v>
      </c>
      <c r="J18" s="57"/>
      <c r="L18" s="97"/>
      <c r="M18" s="93"/>
      <c r="N18" s="93"/>
      <c r="O18" s="93"/>
      <c r="P18" s="93"/>
      <c r="Q18" s="100"/>
    </row>
    <row r="19" spans="1:17" x14ac:dyDescent="0.25">
      <c r="A19" s="1"/>
      <c r="B19" s="10"/>
      <c r="C19" s="12"/>
      <c r="D19" s="132"/>
      <c r="E19" s="140">
        <v>4</v>
      </c>
      <c r="F19" s="53"/>
      <c r="G19" s="2"/>
      <c r="H19" s="39">
        <v>27000</v>
      </c>
      <c r="I19" s="79">
        <f>H19*E19</f>
        <v>108000</v>
      </c>
      <c r="J19" s="12"/>
      <c r="L19" s="97"/>
      <c r="M19" s="93"/>
      <c r="N19" s="93"/>
      <c r="O19" s="93"/>
      <c r="P19" s="93"/>
      <c r="Q19" s="100"/>
    </row>
    <row r="20" spans="1:17" x14ac:dyDescent="0.25">
      <c r="A20" s="1">
        <v>6</v>
      </c>
      <c r="B20" s="9" t="s">
        <v>45</v>
      </c>
      <c r="C20" s="13">
        <v>41725</v>
      </c>
      <c r="D20" s="130">
        <v>1</v>
      </c>
      <c r="E20" s="141"/>
      <c r="F20" s="56"/>
      <c r="G20" s="3"/>
      <c r="H20" s="37">
        <v>54000</v>
      </c>
      <c r="I20" s="77">
        <f t="shared" si="0"/>
        <v>54000</v>
      </c>
      <c r="J20" s="57"/>
      <c r="L20" s="97"/>
      <c r="M20" s="93"/>
      <c r="N20" s="93"/>
      <c r="O20" s="93"/>
      <c r="P20" s="93"/>
      <c r="Q20" s="100"/>
    </row>
    <row r="21" spans="1:17" x14ac:dyDescent="0.25">
      <c r="A21" s="1"/>
      <c r="B21" s="10"/>
      <c r="C21" s="12"/>
      <c r="D21" s="132"/>
      <c r="E21" s="140">
        <v>3</v>
      </c>
      <c r="F21" s="53"/>
      <c r="G21" s="2"/>
      <c r="H21" s="39">
        <v>27000</v>
      </c>
      <c r="I21" s="77">
        <f>H21*E21</f>
        <v>81000</v>
      </c>
      <c r="J21" s="12"/>
      <c r="L21" s="97"/>
      <c r="M21" s="93"/>
      <c r="N21" s="93"/>
      <c r="O21" s="93"/>
      <c r="P21" s="93"/>
      <c r="Q21" s="100"/>
    </row>
    <row r="22" spans="1:17" x14ac:dyDescent="0.25">
      <c r="A22" s="1">
        <v>7</v>
      </c>
      <c r="B22" s="8" t="s">
        <v>7</v>
      </c>
      <c r="C22" s="14">
        <v>41703</v>
      </c>
      <c r="D22" s="127">
        <v>1</v>
      </c>
      <c r="E22" s="139"/>
      <c r="F22" s="52"/>
      <c r="G22" s="4"/>
      <c r="H22" s="36">
        <v>54000</v>
      </c>
      <c r="I22" s="88">
        <f t="shared" si="0"/>
        <v>54000</v>
      </c>
      <c r="J22" s="11"/>
      <c r="L22" s="97"/>
      <c r="M22" s="93"/>
      <c r="N22" s="93"/>
      <c r="O22" s="93"/>
      <c r="P22" s="93"/>
      <c r="Q22" s="100"/>
    </row>
    <row r="23" spans="1:17" ht="15.75" thickBot="1" x14ac:dyDescent="0.3">
      <c r="A23" s="1"/>
      <c r="B23" s="8"/>
      <c r="C23" s="11"/>
      <c r="D23" s="127"/>
      <c r="E23" s="139">
        <v>0</v>
      </c>
      <c r="F23" s="52"/>
      <c r="G23" s="4"/>
      <c r="H23" s="36">
        <v>27000</v>
      </c>
      <c r="I23" s="79">
        <f>H23*E23</f>
        <v>0</v>
      </c>
      <c r="J23" s="11"/>
    </row>
    <row r="24" spans="1:17" ht="15.75" thickBot="1" x14ac:dyDescent="0.3">
      <c r="A24" s="1">
        <v>8</v>
      </c>
      <c r="B24" s="9" t="s">
        <v>33</v>
      </c>
      <c r="C24" s="13">
        <v>41724</v>
      </c>
      <c r="D24" s="130">
        <v>1</v>
      </c>
      <c r="E24" s="141"/>
      <c r="F24" s="56"/>
      <c r="G24" s="3"/>
      <c r="H24" s="37">
        <v>54000</v>
      </c>
      <c r="I24" s="77">
        <f t="shared" si="0"/>
        <v>54000</v>
      </c>
      <c r="J24" s="57"/>
      <c r="L24" s="102" t="s">
        <v>64</v>
      </c>
      <c r="M24" s="103"/>
      <c r="N24" s="91">
        <f>SUM(N8:N23)</f>
        <v>4018000</v>
      </c>
      <c r="O24" s="91">
        <f>SUM(O8:O23)</f>
        <v>763420</v>
      </c>
      <c r="P24" s="91">
        <f>SUM(P8:P23)</f>
        <v>4781420</v>
      </c>
    </row>
    <row r="25" spans="1:17" x14ac:dyDescent="0.25">
      <c r="A25" s="1"/>
      <c r="B25" s="10"/>
      <c r="C25" s="12"/>
      <c r="D25" s="132"/>
      <c r="E25" s="140">
        <v>2</v>
      </c>
      <c r="F25" s="53"/>
      <c r="G25" s="2"/>
      <c r="H25" s="39">
        <v>27000</v>
      </c>
      <c r="I25" s="77">
        <f>H25*E25</f>
        <v>54000</v>
      </c>
      <c r="J25" s="12"/>
    </row>
    <row r="26" spans="1:17" x14ac:dyDescent="0.25">
      <c r="A26" s="1">
        <v>9</v>
      </c>
      <c r="B26" s="28" t="s">
        <v>8</v>
      </c>
      <c r="C26" s="29">
        <v>41719</v>
      </c>
      <c r="D26" s="133">
        <v>1</v>
      </c>
      <c r="E26" s="142"/>
      <c r="F26" s="58">
        <v>588</v>
      </c>
      <c r="G26" s="50">
        <v>41796</v>
      </c>
      <c r="H26" s="42">
        <v>54000</v>
      </c>
      <c r="I26" s="104">
        <f t="shared" si="0"/>
        <v>54000</v>
      </c>
      <c r="J26" s="64" t="s">
        <v>53</v>
      </c>
    </row>
    <row r="27" spans="1:17" x14ac:dyDescent="0.25">
      <c r="A27" s="1"/>
      <c r="B27" s="30"/>
      <c r="C27" s="31"/>
      <c r="D27" s="134"/>
      <c r="E27" s="143">
        <v>4</v>
      </c>
      <c r="F27" s="59">
        <v>588</v>
      </c>
      <c r="G27" s="51">
        <v>41796</v>
      </c>
      <c r="H27" s="44">
        <v>27000</v>
      </c>
      <c r="I27" s="105">
        <f>H27*E27</f>
        <v>108000</v>
      </c>
      <c r="J27" s="66" t="s">
        <v>53</v>
      </c>
    </row>
    <row r="28" spans="1:17" x14ac:dyDescent="0.25">
      <c r="A28" s="1">
        <v>10</v>
      </c>
      <c r="B28" s="28" t="s">
        <v>66</v>
      </c>
      <c r="C28" s="29">
        <v>41809</v>
      </c>
      <c r="D28" s="133">
        <v>1</v>
      </c>
      <c r="E28" s="142"/>
      <c r="F28" s="58">
        <v>589</v>
      </c>
      <c r="G28" s="50">
        <v>41834</v>
      </c>
      <c r="H28" s="42">
        <v>55000</v>
      </c>
      <c r="I28" s="104">
        <f t="shared" ref="I28:I29" si="1">D28*H28</f>
        <v>55000</v>
      </c>
      <c r="J28" s="115" t="s">
        <v>65</v>
      </c>
    </row>
    <row r="29" spans="1:17" x14ac:dyDescent="0.25">
      <c r="A29" s="1"/>
      <c r="B29" s="30"/>
      <c r="C29" s="31"/>
      <c r="D29" s="134"/>
      <c r="E29" s="143">
        <v>4</v>
      </c>
      <c r="F29" s="59">
        <v>589</v>
      </c>
      <c r="G29" s="51">
        <v>41834</v>
      </c>
      <c r="H29" s="44">
        <v>27000</v>
      </c>
      <c r="I29" s="105">
        <f>H29*E29</f>
        <v>108000</v>
      </c>
      <c r="J29" s="116" t="s">
        <v>65</v>
      </c>
    </row>
    <row r="30" spans="1:17" x14ac:dyDescent="0.25">
      <c r="A30" s="1">
        <v>11</v>
      </c>
      <c r="B30" s="28" t="s">
        <v>67</v>
      </c>
      <c r="C30" s="29">
        <v>41809</v>
      </c>
      <c r="D30" s="133">
        <v>1</v>
      </c>
      <c r="E30" s="142"/>
      <c r="F30" s="58">
        <v>589</v>
      </c>
      <c r="G30" s="50">
        <v>41834</v>
      </c>
      <c r="H30" s="42">
        <v>55000</v>
      </c>
      <c r="I30" s="104">
        <f t="shared" ref="I30:I31" si="2">D30*H30</f>
        <v>55000</v>
      </c>
      <c r="J30" s="115" t="s">
        <v>65</v>
      </c>
    </row>
    <row r="31" spans="1:17" x14ac:dyDescent="0.25">
      <c r="A31" s="1"/>
      <c r="B31" s="30"/>
      <c r="C31" s="31"/>
      <c r="D31" s="134"/>
      <c r="E31" s="143">
        <v>4</v>
      </c>
      <c r="F31" s="59">
        <v>589</v>
      </c>
      <c r="G31" s="51">
        <v>41834</v>
      </c>
      <c r="H31" s="44">
        <v>27000</v>
      </c>
      <c r="I31" s="105">
        <f>H31*E31</f>
        <v>108000</v>
      </c>
      <c r="J31" s="116" t="s">
        <v>65</v>
      </c>
    </row>
    <row r="32" spans="1:17" x14ac:dyDescent="0.25">
      <c r="A32" s="1">
        <v>12</v>
      </c>
      <c r="B32" s="28" t="s">
        <v>28</v>
      </c>
      <c r="C32" s="29">
        <v>41722</v>
      </c>
      <c r="D32" s="133">
        <v>1</v>
      </c>
      <c r="E32" s="142"/>
      <c r="F32" s="58">
        <v>588</v>
      </c>
      <c r="G32" s="50">
        <v>41796</v>
      </c>
      <c r="H32" s="42">
        <v>54000</v>
      </c>
      <c r="I32" s="106">
        <f t="shared" si="0"/>
        <v>54000</v>
      </c>
      <c r="J32" s="64" t="s">
        <v>53</v>
      </c>
    </row>
    <row r="33" spans="1:10" x14ac:dyDescent="0.25">
      <c r="A33" s="1"/>
      <c r="B33" s="30"/>
      <c r="C33" s="31"/>
      <c r="D33" s="134"/>
      <c r="E33" s="143">
        <v>3</v>
      </c>
      <c r="F33" s="59">
        <v>588</v>
      </c>
      <c r="G33" s="51">
        <v>41796</v>
      </c>
      <c r="H33" s="44">
        <v>27000</v>
      </c>
      <c r="I33" s="106">
        <f>H33*E33</f>
        <v>81000</v>
      </c>
      <c r="J33" s="66" t="s">
        <v>53</v>
      </c>
    </row>
    <row r="34" spans="1:10" x14ac:dyDescent="0.25">
      <c r="A34" s="1">
        <v>13</v>
      </c>
      <c r="B34" s="28" t="s">
        <v>29</v>
      </c>
      <c r="C34" s="29">
        <v>41722</v>
      </c>
      <c r="D34" s="133">
        <v>1</v>
      </c>
      <c r="E34" s="142"/>
      <c r="F34" s="58">
        <v>588</v>
      </c>
      <c r="G34" s="50">
        <v>41796</v>
      </c>
      <c r="H34" s="42">
        <v>54000</v>
      </c>
      <c r="I34" s="104">
        <f t="shared" si="0"/>
        <v>54000</v>
      </c>
      <c r="J34" s="64" t="s">
        <v>53</v>
      </c>
    </row>
    <row r="35" spans="1:10" x14ac:dyDescent="0.25">
      <c r="A35" s="1"/>
      <c r="B35" s="30"/>
      <c r="C35" s="31"/>
      <c r="D35" s="134"/>
      <c r="E35" s="143">
        <v>4</v>
      </c>
      <c r="F35" s="59">
        <v>588</v>
      </c>
      <c r="G35" s="51">
        <v>41796</v>
      </c>
      <c r="H35" s="44">
        <v>27000</v>
      </c>
      <c r="I35" s="105">
        <f>H35*E35</f>
        <v>108000</v>
      </c>
      <c r="J35" s="66" t="s">
        <v>53</v>
      </c>
    </row>
    <row r="36" spans="1:10" x14ac:dyDescent="0.25">
      <c r="A36" s="1">
        <v>14</v>
      </c>
      <c r="B36" s="9" t="s">
        <v>9</v>
      </c>
      <c r="C36" s="13">
        <v>41712</v>
      </c>
      <c r="D36" s="130">
        <v>1</v>
      </c>
      <c r="E36" s="141"/>
      <c r="F36" s="56"/>
      <c r="G36" s="3"/>
      <c r="H36" s="37">
        <v>54000</v>
      </c>
      <c r="I36" s="77">
        <f t="shared" si="0"/>
        <v>54000</v>
      </c>
      <c r="J36" s="57"/>
    </row>
    <row r="37" spans="1:10" x14ac:dyDescent="0.25">
      <c r="A37" s="1"/>
      <c r="B37" s="10"/>
      <c r="C37" s="12"/>
      <c r="D37" s="132"/>
      <c r="E37" s="140">
        <v>3</v>
      </c>
      <c r="F37" s="53"/>
      <c r="G37" s="2"/>
      <c r="H37" s="39">
        <v>27000</v>
      </c>
      <c r="I37" s="77">
        <f>H37*E37</f>
        <v>81000</v>
      </c>
      <c r="J37" s="12"/>
    </row>
    <row r="38" spans="1:10" x14ac:dyDescent="0.25">
      <c r="A38" s="1">
        <v>15</v>
      </c>
      <c r="B38" s="9" t="s">
        <v>10</v>
      </c>
      <c r="C38" s="13">
        <v>41712</v>
      </c>
      <c r="D38" s="130">
        <v>0</v>
      </c>
      <c r="E38" s="141"/>
      <c r="F38" s="56"/>
      <c r="G38" s="3"/>
      <c r="H38" s="38">
        <v>54000</v>
      </c>
      <c r="I38" s="88">
        <f t="shared" si="0"/>
        <v>0</v>
      </c>
      <c r="J38" s="57"/>
    </row>
    <row r="39" spans="1:10" x14ac:dyDescent="0.25">
      <c r="A39" s="1"/>
      <c r="B39" s="10"/>
      <c r="C39" s="12"/>
      <c r="D39" s="132"/>
      <c r="E39" s="140">
        <v>3</v>
      </c>
      <c r="F39" s="53"/>
      <c r="G39" s="2"/>
      <c r="H39" s="40">
        <v>27000</v>
      </c>
      <c r="I39" s="79">
        <f>H39*E39</f>
        <v>81000</v>
      </c>
      <c r="J39" s="12"/>
    </row>
    <row r="40" spans="1:10" x14ac:dyDescent="0.25">
      <c r="A40" s="1">
        <v>16</v>
      </c>
      <c r="B40" s="9" t="s">
        <v>11</v>
      </c>
      <c r="C40" s="13">
        <v>41703</v>
      </c>
      <c r="D40" s="130">
        <v>1</v>
      </c>
      <c r="E40" s="141"/>
      <c r="F40" s="56"/>
      <c r="G40" s="3"/>
      <c r="H40" s="37">
        <v>54000</v>
      </c>
      <c r="I40" s="77">
        <f t="shared" si="0"/>
        <v>54000</v>
      </c>
      <c r="J40" s="57"/>
    </row>
    <row r="41" spans="1:10" x14ac:dyDescent="0.25">
      <c r="A41" s="1"/>
      <c r="B41" s="10"/>
      <c r="C41" s="12"/>
      <c r="D41" s="132"/>
      <c r="E41" s="140">
        <v>2</v>
      </c>
      <c r="F41" s="53"/>
      <c r="G41" s="2"/>
      <c r="H41" s="39">
        <v>27000</v>
      </c>
      <c r="I41" s="77">
        <f>H41*E41</f>
        <v>54000</v>
      </c>
      <c r="J41" s="12"/>
    </row>
    <row r="42" spans="1:10" x14ac:dyDescent="0.25">
      <c r="A42" s="1">
        <v>17</v>
      </c>
      <c r="B42" s="33" t="s">
        <v>36</v>
      </c>
      <c r="C42" s="35">
        <v>41759</v>
      </c>
      <c r="D42" s="135">
        <v>1</v>
      </c>
      <c r="E42" s="144"/>
      <c r="F42" s="107">
        <v>588</v>
      </c>
      <c r="G42" s="71">
        <v>41796</v>
      </c>
      <c r="H42" s="48">
        <v>54000</v>
      </c>
      <c r="I42" s="104">
        <f t="shared" si="0"/>
        <v>54000</v>
      </c>
      <c r="J42" s="67" t="s">
        <v>53</v>
      </c>
    </row>
    <row r="43" spans="1:10" x14ac:dyDescent="0.25">
      <c r="A43" s="1"/>
      <c r="B43" s="33"/>
      <c r="C43" s="34"/>
      <c r="D43" s="135"/>
      <c r="E43" s="144">
        <v>3</v>
      </c>
      <c r="F43" s="60">
        <v>588</v>
      </c>
      <c r="G43" s="71">
        <v>41796</v>
      </c>
      <c r="H43" s="48">
        <v>27000</v>
      </c>
      <c r="I43" s="105">
        <f>H43*E43</f>
        <v>81000</v>
      </c>
      <c r="J43" s="67" t="s">
        <v>53</v>
      </c>
    </row>
    <row r="44" spans="1:10" x14ac:dyDescent="0.25">
      <c r="A44" s="1">
        <v>18</v>
      </c>
      <c r="B44" s="28" t="s">
        <v>37</v>
      </c>
      <c r="C44" s="29">
        <v>41759</v>
      </c>
      <c r="D44" s="133">
        <v>1</v>
      </c>
      <c r="E44" s="142"/>
      <c r="F44" s="58">
        <v>588</v>
      </c>
      <c r="G44" s="50">
        <v>41796</v>
      </c>
      <c r="H44" s="42">
        <v>54000</v>
      </c>
      <c r="I44" s="106">
        <f t="shared" si="0"/>
        <v>54000</v>
      </c>
      <c r="J44" s="64" t="s">
        <v>53</v>
      </c>
    </row>
    <row r="45" spans="1:10" x14ac:dyDescent="0.25">
      <c r="A45" s="1"/>
      <c r="B45" s="30"/>
      <c r="C45" s="31"/>
      <c r="D45" s="134"/>
      <c r="E45" s="143">
        <v>3</v>
      </c>
      <c r="F45" s="59">
        <v>588</v>
      </c>
      <c r="G45" s="51">
        <v>41796</v>
      </c>
      <c r="H45" s="44">
        <v>27000</v>
      </c>
      <c r="I45" s="106">
        <f>H45*E45</f>
        <v>81000</v>
      </c>
      <c r="J45" s="66" t="s">
        <v>53</v>
      </c>
    </row>
    <row r="46" spans="1:10" x14ac:dyDescent="0.25">
      <c r="A46" s="1">
        <v>19</v>
      </c>
      <c r="B46" s="9" t="s">
        <v>12</v>
      </c>
      <c r="C46" s="13">
        <v>41682</v>
      </c>
      <c r="D46" s="130">
        <v>1</v>
      </c>
      <c r="E46" s="141"/>
      <c r="F46" s="56"/>
      <c r="G46" s="3"/>
      <c r="H46" s="37">
        <v>54000</v>
      </c>
      <c r="I46" s="88">
        <f t="shared" si="0"/>
        <v>54000</v>
      </c>
      <c r="J46" s="57"/>
    </row>
    <row r="47" spans="1:10" x14ac:dyDescent="0.25">
      <c r="A47" s="1"/>
      <c r="B47" s="10"/>
      <c r="C47" s="12"/>
      <c r="D47" s="132"/>
      <c r="E47" s="140">
        <v>2</v>
      </c>
      <c r="F47" s="53"/>
      <c r="G47" s="2"/>
      <c r="H47" s="39">
        <v>27000</v>
      </c>
      <c r="I47" s="79">
        <f>H47*E47</f>
        <v>54000</v>
      </c>
      <c r="J47" s="12"/>
    </row>
    <row r="48" spans="1:10" x14ac:dyDescent="0.25">
      <c r="A48" s="1">
        <v>20</v>
      </c>
      <c r="B48" s="28" t="s">
        <v>13</v>
      </c>
      <c r="C48" s="29">
        <v>41715</v>
      </c>
      <c r="D48" s="133">
        <v>1</v>
      </c>
      <c r="E48" s="142"/>
      <c r="F48" s="58">
        <v>577</v>
      </c>
      <c r="G48" s="50">
        <v>41768</v>
      </c>
      <c r="H48" s="42">
        <v>54000</v>
      </c>
      <c r="I48" s="43">
        <f>H48*D48</f>
        <v>54000</v>
      </c>
      <c r="J48" s="64" t="s">
        <v>53</v>
      </c>
    </row>
    <row r="49" spans="1:10" x14ac:dyDescent="0.25">
      <c r="A49" s="1"/>
      <c r="B49" s="33"/>
      <c r="C49" s="34"/>
      <c r="D49" s="135"/>
      <c r="E49" s="144">
        <v>3</v>
      </c>
      <c r="F49" s="60">
        <v>577</v>
      </c>
      <c r="G49" s="71">
        <v>41768</v>
      </c>
      <c r="H49" s="48">
        <v>27000</v>
      </c>
      <c r="I49" s="49">
        <f>H49*E49</f>
        <v>81000</v>
      </c>
      <c r="J49" s="67" t="s">
        <v>53</v>
      </c>
    </row>
    <row r="50" spans="1:10" x14ac:dyDescent="0.25">
      <c r="A50" s="1">
        <v>21</v>
      </c>
      <c r="B50" s="9" t="s">
        <v>14</v>
      </c>
      <c r="C50" s="13">
        <v>41696</v>
      </c>
      <c r="D50" s="130">
        <v>1</v>
      </c>
      <c r="E50" s="141"/>
      <c r="F50" s="56"/>
      <c r="G50" s="3"/>
      <c r="H50" s="37">
        <v>54000</v>
      </c>
      <c r="I50" s="38">
        <f>H50*D50</f>
        <v>54000</v>
      </c>
      <c r="J50" s="57"/>
    </row>
    <row r="51" spans="1:10" x14ac:dyDescent="0.25">
      <c r="A51" s="1"/>
      <c r="B51" s="8"/>
      <c r="C51" s="11"/>
      <c r="D51" s="127"/>
      <c r="E51" s="139">
        <v>4</v>
      </c>
      <c r="F51" s="52"/>
      <c r="G51" s="4"/>
      <c r="H51" s="36">
        <v>27000</v>
      </c>
      <c r="I51" s="41">
        <f>H51*E51</f>
        <v>108000</v>
      </c>
      <c r="J51" s="11"/>
    </row>
    <row r="52" spans="1:10" x14ac:dyDescent="0.25">
      <c r="A52" s="1">
        <v>22</v>
      </c>
      <c r="B52" s="28" t="s">
        <v>38</v>
      </c>
      <c r="C52" s="29">
        <v>41759</v>
      </c>
      <c r="D52" s="133">
        <v>1</v>
      </c>
      <c r="E52" s="142"/>
      <c r="F52" s="58">
        <v>588</v>
      </c>
      <c r="G52" s="50">
        <v>41796</v>
      </c>
      <c r="H52" s="42">
        <v>54000</v>
      </c>
      <c r="I52" s="43">
        <f>H52*D52</f>
        <v>54000</v>
      </c>
      <c r="J52" s="64" t="s">
        <v>53</v>
      </c>
    </row>
    <row r="53" spans="1:10" x14ac:dyDescent="0.25">
      <c r="A53" s="1"/>
      <c r="B53" s="30"/>
      <c r="C53" s="31"/>
      <c r="D53" s="134"/>
      <c r="E53" s="143">
        <v>4</v>
      </c>
      <c r="F53" s="59">
        <v>577</v>
      </c>
      <c r="G53" s="51">
        <v>41768</v>
      </c>
      <c r="H53" s="44">
        <v>27000</v>
      </c>
      <c r="I53" s="45">
        <f>H53*E53</f>
        <v>108000</v>
      </c>
      <c r="J53" s="66" t="s">
        <v>53</v>
      </c>
    </row>
    <row r="54" spans="1:10" x14ac:dyDescent="0.25">
      <c r="A54" s="1">
        <v>23</v>
      </c>
      <c r="B54" s="9" t="s">
        <v>15</v>
      </c>
      <c r="C54" s="13">
        <v>41719</v>
      </c>
      <c r="D54" s="130">
        <v>1</v>
      </c>
      <c r="E54" s="141"/>
      <c r="F54" s="56"/>
      <c r="G54" s="3"/>
      <c r="H54" s="37">
        <v>54000</v>
      </c>
      <c r="I54" s="38">
        <f>H54*D54</f>
        <v>54000</v>
      </c>
      <c r="J54" s="57"/>
    </row>
    <row r="55" spans="1:10" x14ac:dyDescent="0.25">
      <c r="A55" s="1"/>
      <c r="B55" s="10"/>
      <c r="C55" s="12"/>
      <c r="D55" s="132"/>
      <c r="E55" s="140">
        <v>3</v>
      </c>
      <c r="F55" s="53"/>
      <c r="G55" s="2"/>
      <c r="H55" s="39">
        <v>27000</v>
      </c>
      <c r="I55" s="40">
        <f>H55*E55</f>
        <v>81000</v>
      </c>
      <c r="J55" s="12"/>
    </row>
    <row r="56" spans="1:10" x14ac:dyDescent="0.25">
      <c r="A56" s="1">
        <v>24</v>
      </c>
      <c r="B56" s="9" t="s">
        <v>39</v>
      </c>
      <c r="C56" s="13">
        <v>41761</v>
      </c>
      <c r="D56" s="130">
        <v>1</v>
      </c>
      <c r="E56" s="141"/>
      <c r="F56" s="56"/>
      <c r="G56" s="3"/>
      <c r="H56" s="37">
        <v>54000</v>
      </c>
      <c r="I56" s="38">
        <f>H56*D56</f>
        <v>54000</v>
      </c>
      <c r="J56" s="57"/>
    </row>
    <row r="57" spans="1:10" x14ac:dyDescent="0.25">
      <c r="A57" s="1"/>
      <c r="B57" s="10"/>
      <c r="C57" s="12"/>
      <c r="D57" s="132"/>
      <c r="E57" s="140">
        <v>4</v>
      </c>
      <c r="F57" s="53"/>
      <c r="G57" s="2"/>
      <c r="H57" s="39">
        <v>27000</v>
      </c>
      <c r="I57" s="40">
        <f>H57*E57</f>
        <v>108000</v>
      </c>
      <c r="J57" s="12"/>
    </row>
    <row r="58" spans="1:10" x14ac:dyDescent="0.25">
      <c r="A58" s="1">
        <v>25</v>
      </c>
      <c r="B58" s="9" t="s">
        <v>40</v>
      </c>
      <c r="C58" s="13">
        <v>41761</v>
      </c>
      <c r="D58" s="130">
        <v>1</v>
      </c>
      <c r="E58" s="141"/>
      <c r="F58" s="56"/>
      <c r="G58" s="3"/>
      <c r="H58" s="37">
        <v>54000</v>
      </c>
      <c r="I58" s="38">
        <f>H58*D58</f>
        <v>54000</v>
      </c>
      <c r="J58" s="57"/>
    </row>
    <row r="59" spans="1:10" x14ac:dyDescent="0.25">
      <c r="A59" s="1"/>
      <c r="B59" s="10"/>
      <c r="C59" s="12"/>
      <c r="D59" s="132"/>
      <c r="E59" s="140">
        <v>4</v>
      </c>
      <c r="F59" s="53"/>
      <c r="G59" s="2"/>
      <c r="H59" s="39">
        <v>27000</v>
      </c>
      <c r="I59" s="40">
        <f>H59*E59</f>
        <v>108000</v>
      </c>
      <c r="J59" s="12"/>
    </row>
    <row r="60" spans="1:10" x14ac:dyDescent="0.25">
      <c r="A60" s="1">
        <v>26</v>
      </c>
      <c r="B60" s="9" t="s">
        <v>44</v>
      </c>
      <c r="C60" s="13">
        <v>41773</v>
      </c>
      <c r="D60" s="130">
        <v>1</v>
      </c>
      <c r="E60" s="141"/>
      <c r="F60" s="56"/>
      <c r="G60" s="3"/>
      <c r="H60" s="37">
        <v>54000</v>
      </c>
      <c r="I60" s="38">
        <f>H60*D60</f>
        <v>54000</v>
      </c>
      <c r="J60" s="57"/>
    </row>
    <row r="61" spans="1:10" x14ac:dyDescent="0.25">
      <c r="A61" s="1"/>
      <c r="B61" s="10"/>
      <c r="C61" s="12"/>
      <c r="D61" s="132"/>
      <c r="E61" s="140">
        <v>1</v>
      </c>
      <c r="F61" s="53"/>
      <c r="G61" s="2"/>
      <c r="H61" s="39">
        <v>27000</v>
      </c>
      <c r="I61" s="40">
        <f>H61*E61</f>
        <v>27000</v>
      </c>
      <c r="J61" s="12"/>
    </row>
    <row r="62" spans="1:10" x14ac:dyDescent="0.25">
      <c r="A62" s="1">
        <v>27</v>
      </c>
      <c r="B62" s="8" t="s">
        <v>16</v>
      </c>
      <c r="C62" s="14">
        <v>41703</v>
      </c>
      <c r="D62" s="127">
        <v>1</v>
      </c>
      <c r="E62" s="139"/>
      <c r="F62" s="52"/>
      <c r="G62" s="4"/>
      <c r="H62" s="36">
        <v>54000</v>
      </c>
      <c r="I62" s="41">
        <f>H62*D62</f>
        <v>54000</v>
      </c>
      <c r="J62" s="11"/>
    </row>
    <row r="63" spans="1:10" x14ac:dyDescent="0.25">
      <c r="A63" s="1"/>
      <c r="B63" s="8"/>
      <c r="C63" s="11"/>
      <c r="D63" s="127"/>
      <c r="E63" s="139">
        <v>2</v>
      </c>
      <c r="F63" s="52"/>
      <c r="G63" s="4"/>
      <c r="H63" s="36">
        <v>27000</v>
      </c>
      <c r="I63" s="41">
        <f>H63*E63</f>
        <v>54000</v>
      </c>
      <c r="J63" s="11"/>
    </row>
    <row r="64" spans="1:10" x14ac:dyDescent="0.25">
      <c r="A64" s="1">
        <v>28</v>
      </c>
      <c r="B64" s="28" t="s">
        <v>30</v>
      </c>
      <c r="C64" s="29">
        <v>41723</v>
      </c>
      <c r="D64" s="133">
        <v>1</v>
      </c>
      <c r="E64" s="142"/>
      <c r="F64" s="58">
        <v>589</v>
      </c>
      <c r="G64" s="50">
        <v>41834</v>
      </c>
      <c r="H64" s="42">
        <v>55000</v>
      </c>
      <c r="I64" s="43">
        <f>H64*D64</f>
        <v>55000</v>
      </c>
      <c r="J64" s="115" t="s">
        <v>65</v>
      </c>
    </row>
    <row r="65" spans="1:10" x14ac:dyDescent="0.25">
      <c r="A65" s="1"/>
      <c r="B65" s="30"/>
      <c r="C65" s="31"/>
      <c r="D65" s="134"/>
      <c r="E65" s="143">
        <v>4</v>
      </c>
      <c r="F65" s="59">
        <v>589</v>
      </c>
      <c r="G65" s="51">
        <v>41834</v>
      </c>
      <c r="H65" s="44">
        <v>27000</v>
      </c>
      <c r="I65" s="45">
        <f>H65*E65</f>
        <v>108000</v>
      </c>
      <c r="J65" s="116" t="s">
        <v>65</v>
      </c>
    </row>
    <row r="66" spans="1:10" x14ac:dyDescent="0.25">
      <c r="A66" s="1">
        <v>29</v>
      </c>
      <c r="B66" s="33" t="s">
        <v>17</v>
      </c>
      <c r="C66" s="35">
        <v>41715</v>
      </c>
      <c r="D66" s="135">
        <v>1</v>
      </c>
      <c r="E66" s="144"/>
      <c r="F66" s="80">
        <v>577</v>
      </c>
      <c r="G66" s="71">
        <v>41768</v>
      </c>
      <c r="H66" s="48">
        <v>54000</v>
      </c>
      <c r="I66" s="49">
        <f>H66*D66</f>
        <v>54000</v>
      </c>
      <c r="J66" s="67" t="s">
        <v>53</v>
      </c>
    </row>
    <row r="67" spans="1:10" x14ac:dyDescent="0.25">
      <c r="A67" s="1"/>
      <c r="B67" s="30"/>
      <c r="C67" s="31"/>
      <c r="D67" s="134"/>
      <c r="E67" s="143">
        <v>3</v>
      </c>
      <c r="F67" s="65">
        <v>577</v>
      </c>
      <c r="G67" s="71">
        <v>41768</v>
      </c>
      <c r="H67" s="48">
        <v>27000</v>
      </c>
      <c r="I67" s="49">
        <f>H67*E67</f>
        <v>81000</v>
      </c>
      <c r="J67" s="67" t="s">
        <v>53</v>
      </c>
    </row>
    <row r="68" spans="1:10" x14ac:dyDescent="0.25">
      <c r="A68" s="1">
        <v>30</v>
      </c>
      <c r="B68" s="9" t="s">
        <v>18</v>
      </c>
      <c r="C68" s="13">
        <v>41711</v>
      </c>
      <c r="D68" s="127">
        <v>1</v>
      </c>
      <c r="E68" s="139"/>
      <c r="F68" s="52"/>
      <c r="G68" s="3"/>
      <c r="H68" s="37">
        <v>54000</v>
      </c>
      <c r="I68" s="38">
        <f>H68*D68</f>
        <v>54000</v>
      </c>
      <c r="J68" s="57"/>
    </row>
    <row r="69" spans="1:10" x14ac:dyDescent="0.25">
      <c r="A69" s="1"/>
      <c r="B69" s="10"/>
      <c r="C69" s="12"/>
      <c r="D69" s="127"/>
      <c r="E69" s="139">
        <v>2</v>
      </c>
      <c r="F69" s="52"/>
      <c r="G69" s="2"/>
      <c r="H69" s="39">
        <v>27000</v>
      </c>
      <c r="I69" s="40">
        <f>H69*E69</f>
        <v>54000</v>
      </c>
      <c r="J69" s="12"/>
    </row>
    <row r="70" spans="1:10" x14ac:dyDescent="0.25">
      <c r="A70" s="1">
        <v>31</v>
      </c>
      <c r="B70" s="9" t="s">
        <v>19</v>
      </c>
      <c r="C70" s="13">
        <v>41711</v>
      </c>
      <c r="D70" s="130">
        <v>1</v>
      </c>
      <c r="E70" s="141"/>
      <c r="F70" s="73"/>
      <c r="G70" s="3"/>
      <c r="H70" s="38">
        <v>54000</v>
      </c>
      <c r="I70" s="37">
        <f>H70*D70</f>
        <v>54000</v>
      </c>
      <c r="J70" s="57"/>
    </row>
    <row r="71" spans="1:10" x14ac:dyDescent="0.25">
      <c r="A71" s="1"/>
      <c r="B71" s="8"/>
      <c r="C71" s="11"/>
      <c r="D71" s="127"/>
      <c r="E71" s="139">
        <v>5</v>
      </c>
      <c r="F71" s="54"/>
      <c r="G71" s="4"/>
      <c r="H71" s="41">
        <v>27000</v>
      </c>
      <c r="I71" s="36">
        <f>H71*E71</f>
        <v>135000</v>
      </c>
      <c r="J71" s="11"/>
    </row>
    <row r="72" spans="1:10" x14ac:dyDescent="0.25">
      <c r="A72" s="1">
        <v>32</v>
      </c>
      <c r="B72" s="28" t="s">
        <v>41</v>
      </c>
      <c r="C72" s="29">
        <v>41394</v>
      </c>
      <c r="D72" s="133">
        <v>1</v>
      </c>
      <c r="E72" s="142"/>
      <c r="F72" s="63">
        <v>588</v>
      </c>
      <c r="G72" s="50">
        <v>41796</v>
      </c>
      <c r="H72" s="43">
        <v>54000</v>
      </c>
      <c r="I72" s="42">
        <f>H72*D72</f>
        <v>54000</v>
      </c>
      <c r="J72" s="64" t="s">
        <v>53</v>
      </c>
    </row>
    <row r="73" spans="1:10" x14ac:dyDescent="0.25">
      <c r="A73" s="1"/>
      <c r="B73" s="30"/>
      <c r="C73" s="31"/>
      <c r="D73" s="134"/>
      <c r="E73" s="143">
        <v>4</v>
      </c>
      <c r="F73" s="65">
        <v>577</v>
      </c>
      <c r="G73" s="51">
        <v>41768</v>
      </c>
      <c r="H73" s="45">
        <v>27000</v>
      </c>
      <c r="I73" s="44">
        <f>H73*E73</f>
        <v>108000</v>
      </c>
      <c r="J73" s="66" t="s">
        <v>53</v>
      </c>
    </row>
    <row r="74" spans="1:10" x14ac:dyDescent="0.25">
      <c r="A74" s="1">
        <v>33</v>
      </c>
      <c r="B74" s="28" t="s">
        <v>20</v>
      </c>
      <c r="C74" s="29">
        <v>41695</v>
      </c>
      <c r="D74" s="133">
        <v>1</v>
      </c>
      <c r="E74" s="142"/>
      <c r="F74" s="63">
        <v>576</v>
      </c>
      <c r="G74" s="50">
        <v>41757</v>
      </c>
      <c r="H74" s="42">
        <v>54000</v>
      </c>
      <c r="I74" s="43">
        <f>H74*D74</f>
        <v>54000</v>
      </c>
      <c r="J74" s="64" t="s">
        <v>53</v>
      </c>
    </row>
    <row r="75" spans="1:10" x14ac:dyDescent="0.25">
      <c r="A75" s="1"/>
      <c r="B75" s="30"/>
      <c r="C75" s="31"/>
      <c r="D75" s="134"/>
      <c r="E75" s="143">
        <v>3</v>
      </c>
      <c r="F75" s="65">
        <v>576</v>
      </c>
      <c r="G75" s="51">
        <v>41757</v>
      </c>
      <c r="H75" s="44">
        <v>27000</v>
      </c>
      <c r="I75" s="45">
        <f>H75*E75</f>
        <v>81000</v>
      </c>
      <c r="J75" s="66" t="s">
        <v>53</v>
      </c>
    </row>
    <row r="76" spans="1:10" x14ac:dyDescent="0.25">
      <c r="A76" s="1">
        <v>34</v>
      </c>
      <c r="B76" s="28" t="s">
        <v>21</v>
      </c>
      <c r="C76" s="29">
        <v>41695</v>
      </c>
      <c r="D76" s="133">
        <v>0</v>
      </c>
      <c r="E76" s="142"/>
      <c r="F76" s="58">
        <v>576</v>
      </c>
      <c r="G76" s="50">
        <v>41757</v>
      </c>
      <c r="H76" s="42">
        <v>54000</v>
      </c>
      <c r="I76" s="46">
        <f>H76*D76</f>
        <v>0</v>
      </c>
      <c r="J76" s="64" t="s">
        <v>53</v>
      </c>
    </row>
    <row r="77" spans="1:10" x14ac:dyDescent="0.25">
      <c r="A77" s="1"/>
      <c r="B77" s="30"/>
      <c r="C77" s="32"/>
      <c r="D77" s="134"/>
      <c r="E77" s="143">
        <v>3</v>
      </c>
      <c r="F77" s="59">
        <v>576</v>
      </c>
      <c r="G77" s="51">
        <v>41757</v>
      </c>
      <c r="H77" s="44">
        <v>27000</v>
      </c>
      <c r="I77" s="47">
        <f>H77*E77</f>
        <v>81000</v>
      </c>
      <c r="J77" s="66" t="s">
        <v>53</v>
      </c>
    </row>
    <row r="78" spans="1:10" x14ac:dyDescent="0.25">
      <c r="A78" s="1">
        <v>35</v>
      </c>
      <c r="B78" s="28" t="s">
        <v>22</v>
      </c>
      <c r="C78" s="29">
        <v>41695</v>
      </c>
      <c r="D78" s="133">
        <v>0</v>
      </c>
      <c r="E78" s="142"/>
      <c r="F78" s="63">
        <v>576</v>
      </c>
      <c r="G78" s="50">
        <v>41757</v>
      </c>
      <c r="H78" s="42">
        <v>54000</v>
      </c>
      <c r="I78" s="43">
        <f>H78*D78</f>
        <v>0</v>
      </c>
      <c r="J78" s="64" t="s">
        <v>53</v>
      </c>
    </row>
    <row r="79" spans="1:10" x14ac:dyDescent="0.25">
      <c r="A79" s="1"/>
      <c r="B79" s="33"/>
      <c r="C79" s="34"/>
      <c r="D79" s="135"/>
      <c r="E79" s="144">
        <v>4</v>
      </c>
      <c r="F79" s="65">
        <v>576</v>
      </c>
      <c r="G79" s="51">
        <v>41757</v>
      </c>
      <c r="H79" s="48">
        <v>27000</v>
      </c>
      <c r="I79" s="49">
        <f>H79*E79</f>
        <v>108000</v>
      </c>
      <c r="J79" s="67" t="s">
        <v>53</v>
      </c>
    </row>
    <row r="80" spans="1:10" x14ac:dyDescent="0.25">
      <c r="A80" s="1">
        <v>36</v>
      </c>
      <c r="B80" s="28" t="s">
        <v>23</v>
      </c>
      <c r="C80" s="29">
        <v>41695</v>
      </c>
      <c r="D80" s="133">
        <v>1</v>
      </c>
      <c r="E80" s="142"/>
      <c r="F80" s="58">
        <v>576</v>
      </c>
      <c r="G80" s="50">
        <v>41757</v>
      </c>
      <c r="H80" s="42">
        <v>54000</v>
      </c>
      <c r="I80" s="43">
        <f>H80*D80</f>
        <v>54000</v>
      </c>
      <c r="J80" s="64" t="s">
        <v>53</v>
      </c>
    </row>
    <row r="81" spans="1:10" x14ac:dyDescent="0.25">
      <c r="A81" s="1"/>
      <c r="B81" s="30"/>
      <c r="C81" s="31"/>
      <c r="D81" s="134"/>
      <c r="E81" s="143">
        <v>4</v>
      </c>
      <c r="F81" s="59">
        <v>576</v>
      </c>
      <c r="G81" s="51">
        <v>41757</v>
      </c>
      <c r="H81" s="48">
        <v>27000</v>
      </c>
      <c r="I81" s="49">
        <f>H81*E81</f>
        <v>108000</v>
      </c>
      <c r="J81" s="67" t="s">
        <v>53</v>
      </c>
    </row>
    <row r="82" spans="1:10" x14ac:dyDescent="0.25">
      <c r="A82" s="1">
        <v>37</v>
      </c>
      <c r="B82" s="28" t="s">
        <v>24</v>
      </c>
      <c r="C82" s="29">
        <v>41695</v>
      </c>
      <c r="D82" s="133">
        <v>1</v>
      </c>
      <c r="E82" s="142"/>
      <c r="F82" s="63">
        <v>576</v>
      </c>
      <c r="G82" s="50">
        <v>41757</v>
      </c>
      <c r="H82" s="42">
        <v>54000</v>
      </c>
      <c r="I82" s="43">
        <f>H82*D82</f>
        <v>54000</v>
      </c>
      <c r="J82" s="64" t="s">
        <v>53</v>
      </c>
    </row>
    <row r="83" spans="1:10" x14ac:dyDescent="0.25">
      <c r="A83" s="1"/>
      <c r="B83" s="30"/>
      <c r="C83" s="31"/>
      <c r="D83" s="134"/>
      <c r="E83" s="143">
        <v>3</v>
      </c>
      <c r="F83" s="65">
        <v>576</v>
      </c>
      <c r="G83" s="51">
        <v>41757</v>
      </c>
      <c r="H83" s="44">
        <v>27000</v>
      </c>
      <c r="I83" s="45">
        <f>H83*E83</f>
        <v>81000</v>
      </c>
      <c r="J83" s="66" t="s">
        <v>53</v>
      </c>
    </row>
    <row r="84" spans="1:10" x14ac:dyDescent="0.25">
      <c r="A84" s="1">
        <v>38</v>
      </c>
      <c r="B84" s="33" t="s">
        <v>25</v>
      </c>
      <c r="C84" s="35">
        <v>41695</v>
      </c>
      <c r="D84" s="133">
        <v>1</v>
      </c>
      <c r="E84" s="142"/>
      <c r="F84" s="58">
        <v>576</v>
      </c>
      <c r="G84" s="50">
        <v>41757</v>
      </c>
      <c r="H84" s="48">
        <v>54000</v>
      </c>
      <c r="I84" s="49">
        <f>H84*D84</f>
        <v>54000</v>
      </c>
      <c r="J84" s="67" t="s">
        <v>53</v>
      </c>
    </row>
    <row r="85" spans="1:10" x14ac:dyDescent="0.25">
      <c r="A85" s="1"/>
      <c r="B85" s="33"/>
      <c r="C85" s="34"/>
      <c r="D85" s="135"/>
      <c r="E85" s="144">
        <v>3</v>
      </c>
      <c r="F85" s="59">
        <v>576</v>
      </c>
      <c r="G85" s="51">
        <v>41757</v>
      </c>
      <c r="H85" s="48">
        <v>27000</v>
      </c>
      <c r="I85" s="49">
        <f>H85*E85</f>
        <v>81000</v>
      </c>
      <c r="J85" s="67" t="s">
        <v>53</v>
      </c>
    </row>
    <row r="86" spans="1:10" x14ac:dyDescent="0.25">
      <c r="A86" s="1">
        <v>39</v>
      </c>
      <c r="B86" s="81" t="s">
        <v>34</v>
      </c>
      <c r="C86" s="82">
        <v>41737</v>
      </c>
      <c r="D86" s="136">
        <v>1</v>
      </c>
      <c r="E86" s="145"/>
      <c r="F86" s="83"/>
      <c r="G86" s="84"/>
      <c r="H86" s="85">
        <v>54000</v>
      </c>
      <c r="I86" s="86">
        <f>H86*D86</f>
        <v>54000</v>
      </c>
      <c r="J86" s="87"/>
    </row>
    <row r="87" spans="1:10" x14ac:dyDescent="0.25">
      <c r="A87" s="1"/>
      <c r="B87" s="10"/>
      <c r="C87" s="12"/>
      <c r="D87" s="132"/>
      <c r="E87" s="140">
        <v>4</v>
      </c>
      <c r="F87" s="53"/>
      <c r="G87" s="2"/>
      <c r="H87" s="39">
        <v>27000</v>
      </c>
      <c r="I87" s="40">
        <f>H87*E87</f>
        <v>108000</v>
      </c>
      <c r="J87" s="12"/>
    </row>
    <row r="88" spans="1:10" x14ac:dyDescent="0.25">
      <c r="A88" s="1">
        <v>40</v>
      </c>
      <c r="B88" s="33" t="s">
        <v>71</v>
      </c>
      <c r="C88" s="34"/>
      <c r="D88" s="135">
        <v>1</v>
      </c>
      <c r="E88" s="144"/>
      <c r="F88" s="60">
        <v>589</v>
      </c>
      <c r="G88" s="71">
        <v>41834</v>
      </c>
      <c r="H88" s="48">
        <v>55000</v>
      </c>
      <c r="I88" s="49">
        <f>D88*H88</f>
        <v>55000</v>
      </c>
      <c r="J88" s="126" t="s">
        <v>65</v>
      </c>
    </row>
    <row r="89" spans="1:10" x14ac:dyDescent="0.25">
      <c r="A89" s="1"/>
      <c r="B89" s="33"/>
      <c r="C89" s="34"/>
      <c r="D89" s="135"/>
      <c r="E89" s="144">
        <v>4</v>
      </c>
      <c r="F89" s="60">
        <v>589</v>
      </c>
      <c r="G89" s="71">
        <v>41834</v>
      </c>
      <c r="H89" s="48">
        <v>27000</v>
      </c>
      <c r="I89" s="49">
        <f>E89*H89</f>
        <v>108000</v>
      </c>
      <c r="J89" s="126" t="s">
        <v>65</v>
      </c>
    </row>
    <row r="90" spans="1:10" x14ac:dyDescent="0.25">
      <c r="A90" s="1">
        <v>41</v>
      </c>
      <c r="B90" s="28" t="s">
        <v>68</v>
      </c>
      <c r="C90" s="29">
        <v>41752</v>
      </c>
      <c r="D90" s="133">
        <v>1</v>
      </c>
      <c r="E90" s="142"/>
      <c r="F90" s="63">
        <v>589</v>
      </c>
      <c r="G90" s="50">
        <v>41834</v>
      </c>
      <c r="H90" s="42">
        <v>55000</v>
      </c>
      <c r="I90" s="43">
        <f>H90*D90</f>
        <v>55000</v>
      </c>
      <c r="J90" s="115" t="s">
        <v>65</v>
      </c>
    </row>
    <row r="91" spans="1:10" x14ac:dyDescent="0.25">
      <c r="A91" s="1"/>
      <c r="B91" s="30"/>
      <c r="C91" s="31"/>
      <c r="D91" s="134"/>
      <c r="E91" s="143">
        <v>3</v>
      </c>
      <c r="F91" s="59">
        <v>589</v>
      </c>
      <c r="G91" s="51">
        <v>41834</v>
      </c>
      <c r="H91" s="44">
        <v>27000</v>
      </c>
      <c r="I91" s="45">
        <f>H91*E91</f>
        <v>81000</v>
      </c>
      <c r="J91" s="116" t="s">
        <v>65</v>
      </c>
    </row>
    <row r="92" spans="1:10" x14ac:dyDescent="0.25">
      <c r="A92" s="1">
        <v>42</v>
      </c>
      <c r="B92" s="28" t="s">
        <v>69</v>
      </c>
      <c r="C92" s="29">
        <v>41752</v>
      </c>
      <c r="D92" s="133">
        <v>1</v>
      </c>
      <c r="E92" s="142"/>
      <c r="F92" s="63">
        <v>589</v>
      </c>
      <c r="G92" s="50">
        <v>41834</v>
      </c>
      <c r="H92" s="42">
        <v>55000</v>
      </c>
      <c r="I92" s="43">
        <f>H92*D92</f>
        <v>55000</v>
      </c>
      <c r="J92" s="115" t="s">
        <v>65</v>
      </c>
    </row>
    <row r="93" spans="1:10" x14ac:dyDescent="0.25">
      <c r="A93" s="1"/>
      <c r="B93" s="30"/>
      <c r="C93" s="31"/>
      <c r="D93" s="134"/>
      <c r="E93" s="143">
        <v>4</v>
      </c>
      <c r="F93" s="59">
        <v>589</v>
      </c>
      <c r="G93" s="51">
        <v>41834</v>
      </c>
      <c r="H93" s="44">
        <v>27000</v>
      </c>
      <c r="I93" s="45">
        <f>H93*E93</f>
        <v>108000</v>
      </c>
      <c r="J93" s="116" t="s">
        <v>65</v>
      </c>
    </row>
    <row r="94" spans="1:10" x14ac:dyDescent="0.25">
      <c r="A94" s="1">
        <v>43</v>
      </c>
      <c r="B94" s="28" t="s">
        <v>26</v>
      </c>
      <c r="C94" s="29">
        <v>41716</v>
      </c>
      <c r="D94" s="133">
        <v>1</v>
      </c>
      <c r="E94" s="142"/>
      <c r="F94" s="63">
        <v>576</v>
      </c>
      <c r="G94" s="50">
        <v>41757</v>
      </c>
      <c r="H94" s="42">
        <v>54000</v>
      </c>
      <c r="I94" s="43">
        <f>H94*D94</f>
        <v>54000</v>
      </c>
      <c r="J94" s="64" t="s">
        <v>53</v>
      </c>
    </row>
    <row r="95" spans="1:10" x14ac:dyDescent="0.25">
      <c r="A95" s="1"/>
      <c r="B95" s="8"/>
      <c r="C95" s="11"/>
      <c r="D95" s="127"/>
      <c r="E95" s="139">
        <v>3</v>
      </c>
      <c r="F95" s="54"/>
      <c r="G95" s="4"/>
      <c r="H95" s="36">
        <v>27000</v>
      </c>
      <c r="I95" s="41">
        <f>H95*E95</f>
        <v>81000</v>
      </c>
      <c r="J95" s="11"/>
    </row>
    <row r="96" spans="1:10" x14ac:dyDescent="0.25">
      <c r="A96" s="1">
        <v>44</v>
      </c>
      <c r="B96" s="28" t="s">
        <v>42</v>
      </c>
      <c r="C96" s="29">
        <v>41759</v>
      </c>
      <c r="D96" s="133">
        <v>1</v>
      </c>
      <c r="E96" s="142"/>
      <c r="F96" s="63">
        <v>588</v>
      </c>
      <c r="G96" s="50">
        <v>41796</v>
      </c>
      <c r="H96" s="42">
        <v>54000</v>
      </c>
      <c r="I96" s="43">
        <f>D96*H96</f>
        <v>54000</v>
      </c>
      <c r="J96" s="64" t="s">
        <v>53</v>
      </c>
    </row>
    <row r="97" spans="1:10" x14ac:dyDescent="0.25">
      <c r="A97" s="1"/>
      <c r="B97" s="30"/>
      <c r="C97" s="31"/>
      <c r="D97" s="134"/>
      <c r="E97" s="143">
        <v>3</v>
      </c>
      <c r="F97" s="65">
        <v>577</v>
      </c>
      <c r="G97" s="51">
        <v>41768</v>
      </c>
      <c r="H97" s="44">
        <v>27000</v>
      </c>
      <c r="I97" s="45">
        <f>H97*E97</f>
        <v>81000</v>
      </c>
      <c r="J97" s="66" t="s">
        <v>53</v>
      </c>
    </row>
    <row r="98" spans="1:10" x14ac:dyDescent="0.25">
      <c r="A98" s="1">
        <v>45</v>
      </c>
      <c r="B98" s="33" t="s">
        <v>27</v>
      </c>
      <c r="C98" s="35">
        <v>41719</v>
      </c>
      <c r="D98" s="135">
        <v>1</v>
      </c>
      <c r="E98" s="144"/>
      <c r="F98" s="80">
        <v>588</v>
      </c>
      <c r="G98" s="71">
        <v>41796</v>
      </c>
      <c r="H98" s="48">
        <v>54000</v>
      </c>
      <c r="I98" s="49">
        <f>H98*D98</f>
        <v>54000</v>
      </c>
      <c r="J98" s="67" t="s">
        <v>53</v>
      </c>
    </row>
    <row r="99" spans="1:10" x14ac:dyDescent="0.25">
      <c r="A99" s="1"/>
      <c r="B99" s="33"/>
      <c r="C99" s="34"/>
      <c r="D99" s="135"/>
      <c r="E99" s="144">
        <v>4</v>
      </c>
      <c r="F99" s="80">
        <v>588</v>
      </c>
      <c r="G99" s="71">
        <v>41796</v>
      </c>
      <c r="H99" s="48">
        <v>27000</v>
      </c>
      <c r="I99" s="49">
        <f>H99*E99</f>
        <v>108000</v>
      </c>
      <c r="J99" s="67" t="s">
        <v>53</v>
      </c>
    </row>
    <row r="100" spans="1:10" x14ac:dyDescent="0.25">
      <c r="A100" s="1"/>
      <c r="B100" s="125"/>
      <c r="C100" s="34"/>
      <c r="D100" s="135">
        <v>1</v>
      </c>
      <c r="E100" s="144"/>
      <c r="F100" s="80">
        <v>589</v>
      </c>
      <c r="G100" s="71">
        <v>41834</v>
      </c>
      <c r="H100" s="48">
        <v>55000</v>
      </c>
      <c r="I100" s="49">
        <f>D100*H100</f>
        <v>55000</v>
      </c>
      <c r="J100" s="126" t="s">
        <v>65</v>
      </c>
    </row>
    <row r="101" spans="1:10" x14ac:dyDescent="0.25">
      <c r="A101" s="1">
        <v>46</v>
      </c>
      <c r="B101" s="108" t="s">
        <v>43</v>
      </c>
      <c r="C101" s="29">
        <v>41728</v>
      </c>
      <c r="D101" s="133">
        <v>1</v>
      </c>
      <c r="E101" s="142"/>
      <c r="F101" s="63">
        <v>588</v>
      </c>
      <c r="G101" s="50">
        <v>41796</v>
      </c>
      <c r="H101" s="42">
        <v>54000</v>
      </c>
      <c r="I101" s="43">
        <f>H101*D101</f>
        <v>54000</v>
      </c>
      <c r="J101" s="64" t="s">
        <v>53</v>
      </c>
    </row>
    <row r="102" spans="1:10" x14ac:dyDescent="0.25">
      <c r="A102" s="1"/>
      <c r="B102" s="72"/>
      <c r="C102" s="31"/>
      <c r="D102" s="134"/>
      <c r="E102" s="143">
        <v>3</v>
      </c>
      <c r="F102" s="65">
        <v>577</v>
      </c>
      <c r="G102" s="51">
        <v>41768</v>
      </c>
      <c r="H102" s="44">
        <v>27000</v>
      </c>
      <c r="I102" s="45">
        <f>H102*E102</f>
        <v>81000</v>
      </c>
      <c r="J102" s="66" t="s">
        <v>53</v>
      </c>
    </row>
    <row r="103" spans="1:10" x14ac:dyDescent="0.25">
      <c r="A103" s="1">
        <v>47</v>
      </c>
      <c r="B103" s="22" t="s">
        <v>31</v>
      </c>
      <c r="C103" s="25">
        <v>41719</v>
      </c>
      <c r="D103" s="127">
        <v>1</v>
      </c>
      <c r="E103" s="139"/>
      <c r="F103" s="54"/>
      <c r="G103" s="4"/>
      <c r="H103" s="36">
        <v>54000</v>
      </c>
      <c r="I103" s="41">
        <f>H103*D103</f>
        <v>54000</v>
      </c>
      <c r="J103" s="11"/>
    </row>
    <row r="104" spans="1:10" x14ac:dyDescent="0.25">
      <c r="A104" s="1"/>
      <c r="B104" s="22"/>
      <c r="C104" s="24"/>
      <c r="D104" s="127"/>
      <c r="E104" s="139">
        <v>0</v>
      </c>
      <c r="F104" s="54"/>
      <c r="G104" s="4"/>
      <c r="H104" s="36">
        <v>27000</v>
      </c>
      <c r="I104" s="41">
        <f>H104*E104</f>
        <v>0</v>
      </c>
      <c r="J104" s="11"/>
    </row>
    <row r="105" spans="1:10" x14ac:dyDescent="0.25">
      <c r="A105" s="1">
        <v>48</v>
      </c>
      <c r="B105" s="117" t="s">
        <v>70</v>
      </c>
      <c r="C105" s="118">
        <v>41792</v>
      </c>
      <c r="D105" s="133">
        <v>1</v>
      </c>
      <c r="E105" s="142"/>
      <c r="F105" s="58">
        <v>589</v>
      </c>
      <c r="G105" s="50">
        <v>41834</v>
      </c>
      <c r="H105" s="43">
        <v>45000</v>
      </c>
      <c r="I105" s="42">
        <f>H105*D105</f>
        <v>45000</v>
      </c>
      <c r="J105" s="165" t="s">
        <v>65</v>
      </c>
    </row>
    <row r="106" spans="1:10" ht="15.75" thickBot="1" x14ac:dyDescent="0.3">
      <c r="A106" s="1"/>
      <c r="B106" s="119"/>
      <c r="C106" s="120"/>
      <c r="D106" s="137"/>
      <c r="E106" s="146">
        <v>3</v>
      </c>
      <c r="F106" s="121">
        <v>589</v>
      </c>
      <c r="G106" s="124">
        <v>41834</v>
      </c>
      <c r="H106" s="122">
        <v>55000</v>
      </c>
      <c r="I106" s="123">
        <f>H106*E106</f>
        <v>165000</v>
      </c>
      <c r="J106" s="166" t="s">
        <v>65</v>
      </c>
    </row>
    <row r="107" spans="1:10" x14ac:dyDescent="0.25">
      <c r="A107" s="1">
        <v>49</v>
      </c>
      <c r="B107" s="17" t="s">
        <v>35</v>
      </c>
      <c r="C107" s="23">
        <v>41737</v>
      </c>
      <c r="D107" s="130">
        <v>1</v>
      </c>
      <c r="E107" s="141"/>
      <c r="F107" s="56"/>
      <c r="G107" s="3"/>
      <c r="H107" s="38">
        <v>54000</v>
      </c>
      <c r="I107" s="37">
        <f>H107*D107</f>
        <v>54000</v>
      </c>
      <c r="J107" s="74"/>
    </row>
    <row r="108" spans="1:10" ht="15.75" thickBot="1" x14ac:dyDescent="0.3">
      <c r="A108" s="1"/>
      <c r="B108" s="18"/>
      <c r="C108" s="19"/>
      <c r="D108" s="138"/>
      <c r="E108" s="147">
        <v>3</v>
      </c>
      <c r="F108" s="61"/>
      <c r="G108" s="68"/>
      <c r="H108" s="69">
        <v>27000</v>
      </c>
      <c r="I108" s="70">
        <f>H108*E108</f>
        <v>81000</v>
      </c>
      <c r="J108" s="75"/>
    </row>
    <row r="109" spans="1:10" ht="15.75" thickBot="1" x14ac:dyDescent="0.3">
      <c r="C109" s="16"/>
      <c r="D109" s="6"/>
    </row>
    <row r="110" spans="1:10" ht="15.75" thickBot="1" x14ac:dyDescent="0.3">
      <c r="D110" s="90">
        <f>SUM(D8:D109)</f>
        <v>46</v>
      </c>
      <c r="E110" s="90">
        <f>SUM(E8:E109)</f>
        <v>153</v>
      </c>
      <c r="H110" t="s">
        <v>55</v>
      </c>
      <c r="I110" s="91">
        <f>SUM(I8:I109)</f>
        <v>6772000</v>
      </c>
    </row>
    <row r="111" spans="1:10" ht="15.75" thickBot="1" x14ac:dyDescent="0.3">
      <c r="H111" t="s">
        <v>56</v>
      </c>
      <c r="I111" s="91">
        <f>I110*19%</f>
        <v>1286680</v>
      </c>
    </row>
    <row r="112" spans="1:10" ht="15.75" thickBot="1" x14ac:dyDescent="0.3">
      <c r="H112" t="s">
        <v>57</v>
      </c>
      <c r="I112" s="91">
        <f>I110+I111</f>
        <v>8058680</v>
      </c>
      <c r="J112" s="89"/>
    </row>
  </sheetData>
  <mergeCells count="4">
    <mergeCell ref="F6:J6"/>
    <mergeCell ref="L6:Q6"/>
    <mergeCell ref="B6:C6"/>
    <mergeCell ref="D6:E6"/>
  </mergeCells>
  <pageMargins left="0.7" right="0.7" top="0.75" bottom="0.75" header="0.3" footer="0.3"/>
  <pageSetup scale="41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2014-08-05T22:28:22Z</cp:lastPrinted>
  <dcterms:created xsi:type="dcterms:W3CDTF">2014-03-24T14:37:43Z</dcterms:created>
  <dcterms:modified xsi:type="dcterms:W3CDTF">2014-08-05T22:52:07Z</dcterms:modified>
</cp:coreProperties>
</file>