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esil\proj\mukob-hw\MuKOB\hw\bom\"/>
    </mc:Choice>
  </mc:AlternateContent>
  <xr:revisionPtr revIDLastSave="0" documentId="13_ncr:1_{920B577A-B00A-47AF-BEB3-29EA073F817E}" xr6:coauthVersionLast="47" xr6:coauthVersionMax="47" xr10:uidLastSave="{00000000-0000-0000-0000-000000000000}"/>
  <bookViews>
    <workbookView xWindow="8" yWindow="8" windowWidth="23025" windowHeight="13665" xr2:uid="{2316D386-27D9-499A-9097-CEAB069870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9" i="1" l="1"/>
  <c r="X59" i="1" s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X41" i="1"/>
  <c r="J54" i="1"/>
  <c r="J63" i="1"/>
  <c r="U59" i="1"/>
  <c r="S59" i="1"/>
  <c r="Q59" i="1"/>
  <c r="O59" i="1"/>
  <c r="M59" i="1"/>
  <c r="K59" i="1"/>
  <c r="I59" i="1"/>
  <c r="G59" i="1"/>
  <c r="V57" i="1"/>
  <c r="T57" i="1"/>
  <c r="R57" i="1"/>
  <c r="P57" i="1"/>
  <c r="N57" i="1"/>
  <c r="L57" i="1"/>
  <c r="J57" i="1"/>
  <c r="V56" i="1"/>
  <c r="T56" i="1"/>
  <c r="R56" i="1"/>
  <c r="P56" i="1"/>
  <c r="N56" i="1"/>
  <c r="L56" i="1"/>
  <c r="J56" i="1"/>
  <c r="V55" i="1"/>
  <c r="T55" i="1"/>
  <c r="R55" i="1"/>
  <c r="P55" i="1"/>
  <c r="N55" i="1"/>
  <c r="L55" i="1"/>
  <c r="J55" i="1"/>
  <c r="V54" i="1"/>
  <c r="T54" i="1"/>
  <c r="R54" i="1"/>
  <c r="P54" i="1"/>
  <c r="N54" i="1"/>
  <c r="L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61" i="1" l="1"/>
  <c r="L61" i="1"/>
  <c r="V59" i="1"/>
  <c r="P63" i="1"/>
  <c r="H63" i="1" s="1"/>
  <c r="L59" i="1"/>
  <c r="P61" i="1"/>
  <c r="R59" i="1"/>
  <c r="T61" i="1"/>
  <c r="R61" i="1"/>
  <c r="T59" i="1"/>
  <c r="J59" i="1"/>
  <c r="N59" i="1"/>
  <c r="P59" i="1"/>
  <c r="H61" i="1" l="1"/>
</calcChain>
</file>

<file path=xl/sharedStrings.xml><?xml version="1.0" encoding="utf-8"?>
<sst xmlns="http://schemas.openxmlformats.org/spreadsheetml/2006/main" count="195" uniqueCount="167">
  <si>
    <t>Sourced</t>
  </si>
  <si>
    <t>Placed</t>
  </si>
  <si>
    <t>References</t>
  </si>
  <si>
    <t>Value</t>
  </si>
  <si>
    <t>Footprint</t>
  </si>
  <si>
    <t>C2, C3, C4, C5, C6, C7, C8, C11</t>
  </si>
  <si>
    <t>0.1u</t>
  </si>
  <si>
    <t>C_0603_1608Metric_Pad1.08x0.95mm_HandSolder</t>
  </si>
  <si>
    <t>C9, C10</t>
  </si>
  <si>
    <t>1.0u</t>
  </si>
  <si>
    <t>C1</t>
  </si>
  <si>
    <t>10uf</t>
  </si>
  <si>
    <t>CP_Radial_D8.0mm_P5.00mm</t>
  </si>
  <si>
    <t>C12</t>
  </si>
  <si>
    <t>10uf Tant</t>
  </si>
  <si>
    <t>CP_EIA-3528-12_Kemet-T_Pad1.50x2.35mm_HandSolder</t>
  </si>
  <si>
    <t>R1, R9, R12, R13, R15</t>
  </si>
  <si>
    <t>20k</t>
  </si>
  <si>
    <t>R_0805_2012Metric_Pad1.20x1.40mm_HandSolder</t>
  </si>
  <si>
    <t>R6, R7</t>
  </si>
  <si>
    <t>10k</t>
  </si>
  <si>
    <t>R8, R14</t>
  </si>
  <si>
    <t>4.7k</t>
  </si>
  <si>
    <t>R10, R11</t>
  </si>
  <si>
    <t>47k</t>
  </si>
  <si>
    <t>R2</t>
  </si>
  <si>
    <t>1k</t>
  </si>
  <si>
    <t>R4</t>
  </si>
  <si>
    <t>R5</t>
  </si>
  <si>
    <t>0|16</t>
  </si>
  <si>
    <t>D4, D5, D6, D7, D8</t>
  </si>
  <si>
    <t>1N4148</t>
  </si>
  <si>
    <t>D_SOD-123</t>
  </si>
  <si>
    <t>D2, D10, D11, D12</t>
  </si>
  <si>
    <t>MBR0560LT1G</t>
  </si>
  <si>
    <t>D1</t>
  </si>
  <si>
    <t>HDS20M</t>
  </si>
  <si>
    <t>TO-269AA</t>
  </si>
  <si>
    <t>D3</t>
  </si>
  <si>
    <t>1N4007</t>
  </si>
  <si>
    <t>D9</t>
  </si>
  <si>
    <t>U1</t>
  </si>
  <si>
    <t>FTDI-LC231X</t>
  </si>
  <si>
    <t>AES-FTDI_LC231X</t>
  </si>
  <si>
    <t>U4</t>
  </si>
  <si>
    <t>LM393ADR</t>
  </si>
  <si>
    <t>SOIC-8_3.9x4.9mm_P1.27mm</t>
  </si>
  <si>
    <t>SW1</t>
  </si>
  <si>
    <t>CLOSER</t>
  </si>
  <si>
    <t>AES-SW-TGL-Micro-DPST-CIT</t>
  </si>
  <si>
    <t>SW2</t>
  </si>
  <si>
    <t>KEY/DOT</t>
  </si>
  <si>
    <t>AES-SW_PUSH_SMD_1P1T_NO_6x6mm</t>
  </si>
  <si>
    <t>SW3</t>
  </si>
  <si>
    <t>DASH</t>
  </si>
  <si>
    <t>SW4</t>
  </si>
  <si>
    <t>SW_DIP_x02</t>
  </si>
  <si>
    <t>DIP-4_W7.62mm_Socket</t>
  </si>
  <si>
    <t>JP8, JP10</t>
  </si>
  <si>
    <t>5V-USB</t>
  </si>
  <si>
    <t>PinHeader_1x02_P2.54mm_Vertical</t>
  </si>
  <si>
    <t>JP1</t>
  </si>
  <si>
    <t>KeyJack-NP</t>
  </si>
  <si>
    <t>JP2</t>
  </si>
  <si>
    <t>KEY-IN</t>
  </si>
  <si>
    <t>JP3</t>
  </si>
  <si>
    <t>DASH-IN</t>
  </si>
  <si>
    <t>JP4</t>
  </si>
  <si>
    <t>SNDR</t>
  </si>
  <si>
    <t>JP5</t>
  </si>
  <si>
    <t>DASH-</t>
  </si>
  <si>
    <t>JP6</t>
  </si>
  <si>
    <t>DOT-</t>
  </si>
  <si>
    <t>JP7</t>
  </si>
  <si>
    <t>3V3</t>
  </si>
  <si>
    <t>JP9</t>
  </si>
  <si>
    <t>Shield_GND</t>
  </si>
  <si>
    <t>LED1</t>
  </si>
  <si>
    <t>VIS_SNDR</t>
  </si>
  <si>
    <t>AES-LED_SMD_SIDEVIEW_Harvatek</t>
  </si>
  <si>
    <t>OP1</t>
  </si>
  <si>
    <t>KS-LOOP</t>
  </si>
  <si>
    <t>PinHeader_1x03_P2.54mm_Vertical</t>
  </si>
  <si>
    <t>OPa1</t>
  </si>
  <si>
    <t>LoopDbgPwr</t>
  </si>
  <si>
    <t>Q1</t>
  </si>
  <si>
    <t>SOT-23</t>
  </si>
  <si>
    <t>Q2</t>
  </si>
  <si>
    <t>MMBT3904</t>
  </si>
  <si>
    <t>RLY1</t>
  </si>
  <si>
    <t>RELAY-5v|3v-DPST</t>
  </si>
  <si>
    <t>Relay_SPDT_Finder_36.11</t>
  </si>
  <si>
    <t>ST1</t>
  </si>
  <si>
    <t>LOOP_CUR_LIMIT</t>
  </si>
  <si>
    <t>TerminalBlock_Philmore_TB132_1x02_P5.00mm_Horizontal</t>
  </si>
  <si>
    <t>ST2</t>
  </si>
  <si>
    <t>SNDR/KOB</t>
  </si>
  <si>
    <t>TP1</t>
  </si>
  <si>
    <t>LP2</t>
  </si>
  <si>
    <t>PinHeader_1x01_P2.54mm_Vertical</t>
  </si>
  <si>
    <t>TP2</t>
  </si>
  <si>
    <t>SE</t>
  </si>
  <si>
    <t>TP3</t>
  </si>
  <si>
    <t>RV</t>
  </si>
  <si>
    <t>TP4</t>
  </si>
  <si>
    <t>LS</t>
  </si>
  <si>
    <t>TP5</t>
  </si>
  <si>
    <t>KS-</t>
  </si>
  <si>
    <t>TP6</t>
  </si>
  <si>
    <t>SE-</t>
  </si>
  <si>
    <t>J1</t>
  </si>
  <si>
    <t>MuKOB IF</t>
  </si>
  <si>
    <t>PinHeader_1x07_P2.54mm_Vertical</t>
  </si>
  <si>
    <t>J2</t>
  </si>
  <si>
    <t>LOOP PWR</t>
  </si>
  <si>
    <t>AES-CUI_PJ-037B</t>
  </si>
  <si>
    <t>J3</t>
  </si>
  <si>
    <t>KEY-PADDLE</t>
  </si>
  <si>
    <t>AES-CUI_SJ-63063B-audio-jack</t>
  </si>
  <si>
    <t>J4</t>
  </si>
  <si>
    <t>COMM-DCE-10</t>
  </si>
  <si>
    <t>PinHeader_2x05_DB9-Order</t>
  </si>
  <si>
    <t>J5</t>
  </si>
  <si>
    <t>RPi-GPIO40</t>
  </si>
  <si>
    <t>PinSocket_2x20_P2.54mm_Vertical</t>
  </si>
  <si>
    <t>J6</t>
  </si>
  <si>
    <t>I2C Disp</t>
  </si>
  <si>
    <t>PinSocket_1x04_P2.54mm_Vertical</t>
  </si>
  <si>
    <t>J7</t>
  </si>
  <si>
    <t>KEY-PADDLE-1_8</t>
  </si>
  <si>
    <t>CUI_SJ1-3534NG-audio-jack</t>
  </si>
  <si>
    <t>Item</t>
  </si>
  <si>
    <t>Base</t>
  </si>
  <si>
    <t>Key Jack 1/4</t>
  </si>
  <si>
    <t>Key Jack 1/8</t>
  </si>
  <si>
    <t>RPi Conn</t>
  </si>
  <si>
    <t>Cost Each</t>
  </si>
  <si>
    <t>(qty check)</t>
  </si>
  <si>
    <t>LED+Mini Sounder</t>
  </si>
  <si>
    <t>PCB</t>
  </si>
  <si>
    <t>MuKOB IF MkIV</t>
  </si>
  <si>
    <t>Acrylic</t>
  </si>
  <si>
    <t>Shield</t>
  </si>
  <si>
    <t>Screws &amp; Spacers</t>
  </si>
  <si>
    <t>8 Screws, 4 Alum Spacers, 4 Nylon Spacers (kit)</t>
  </si>
  <si>
    <t>Altoids Tin</t>
  </si>
  <si>
    <t>Send-Cut-Send Laser Cut</t>
  </si>
  <si>
    <t>Test Key Switches</t>
  </si>
  <si>
    <t>G01N20LE (Sndr Drv)</t>
  </si>
  <si>
    <t>MBR180S1 (Sndr Drv)</t>
  </si>
  <si>
    <t>Totals</t>
  </si>
  <si>
    <t>Sndr/Loop Power</t>
  </si>
  <si>
    <t>Quantity Total</t>
  </si>
  <si>
    <t>Base Cost</t>
  </si>
  <si>
    <t>K14 Cost</t>
  </si>
  <si>
    <t>K18 Cost</t>
  </si>
  <si>
    <t>SLPS Cost</t>
  </si>
  <si>
    <t>TKS Cost</t>
  </si>
  <si>
    <t>RPC Cost</t>
  </si>
  <si>
    <t>L/MS Cost</t>
  </si>
  <si>
    <t>Base + 1/4" Key Jack + Sndr Pwr + L/MS + Test Key</t>
  </si>
  <si>
    <t>Base + Sndr Pwr</t>
  </si>
  <si>
    <t>(Modifications)</t>
  </si>
  <si>
    <t>PCBWay</t>
  </si>
  <si>
    <t xml:space="preserve"> 'Full' &gt;&gt;&gt;</t>
  </si>
  <si>
    <t xml:space="preserve"> 'KOB' &gt;&gt;&gt;</t>
  </si>
  <si>
    <t>Debug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</si>
</sst>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44" fontId="0" fillId="0" borderId="0" xfId="0" applyNumberFormat="1"/>
    <xf numFmtId="0" fontId="0" fillId="0" borderId="0" xfId="0" applyAlignment="1">
      <alignment horizontal="left"/>
    </xf>
    <xf numFmtId="44" fontId="2" fillId="0" borderId="0" xfId="1" applyFont="1"/>
    <xf numFmtId="49" fontId="2" fillId="2" borderId="0" xfId="0" applyNumberFormat="1" applyFont="1" applyFill="1" applyAlignment="1">
      <alignment vertical="center"/>
    </xf>
    <xf numFmtId="49" fontId="2" fillId="2" borderId="0" xfId="0" applyNumberFormat="1" applyFont="1" applyFill="1" applyAlignment="1">
      <alignment vertical="center" wrapText="1"/>
    </xf>
    <xf numFmtId="44" fontId="2" fillId="3" borderId="1" xfId="0" applyNumberFormat="1" applyFont="1" applyFill="1" applyBorder="1"/>
    <xf numFmtId="0" fontId="2" fillId="4" borderId="3" xfId="0" applyFont="1" applyFill="1" applyBorder="1"/>
    <xf numFmtId="44" fontId="2" fillId="4" borderId="1" xfId="0" applyNumberFormat="1" applyFont="1" applyFill="1" applyBorder="1"/>
    <xf numFmtId="44" fontId="2" fillId="5" borderId="1" xfId="0" applyNumberFormat="1" applyFont="1" applyFill="1" applyBorder="1"/>
    <xf numFmtId="0" fontId="2" fillId="5" borderId="3" xfId="0" applyFont="1" applyFill="1" applyBorder="1"/>
    <xf numFmtId="0" fontId="2" fillId="4" borderId="2" xfId="0" quotePrefix="1" applyFont="1" applyFill="1" applyBorder="1" applyAlignment="1">
      <alignment horizontal="left"/>
    </xf>
    <xf numFmtId="0" fontId="2" fillId="5" borderId="2" xfId="0" quotePrefix="1" applyFont="1" applyFill="1" applyBorder="1" applyAlignment="1">
      <alignment horizontal="left"/>
    </xf>
    <xf numFmtId="49" fontId="2" fillId="2" borderId="4" xfId="0" applyNumberFormat="1" applyFont="1" applyFill="1" applyBorder="1" applyAlignment="1">
      <alignment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vertical="center" wrapText="1"/>
    </xf>
    <xf numFmtId="44" fontId="2" fillId="2" borderId="4" xfId="0" applyNumberFormat="1" applyFont="1" applyFill="1" applyBorder="1" applyAlignment="1">
      <alignment vertical="center" wrapText="1"/>
    </xf>
    <xf numFmtId="0" fontId="0" fillId="0" borderId="4" xfId="0" applyBorder="1"/>
    <xf numFmtId="0" fontId="0" fillId="0" borderId="4" xfId="0" applyBorder="1" applyAlignment="1">
      <alignment horizontal="left"/>
    </xf>
    <xf numFmtId="44" fontId="0" fillId="0" borderId="4" xfId="0" applyNumberFormat="1" applyBorder="1"/>
    <xf numFmtId="44" fontId="2" fillId="6" borderId="4" xfId="1" applyFont="1" applyFill="1" applyBorder="1"/>
    <xf numFmtId="0" fontId="2" fillId="7" borderId="4" xfId="0" applyFont="1" applyFill="1" applyBorder="1" applyAlignment="1">
      <alignment horizontal="right"/>
    </xf>
    <xf numFmtId="0" fontId="0" fillId="7" borderId="4" xfId="0" applyFill="1" applyBorder="1"/>
    <xf numFmtId="0" fontId="0" fillId="8" borderId="0" xfId="0" applyFill="1"/>
    <xf numFmtId="0" fontId="0" fillId="9" borderId="4" xfId="0" applyFill="1" applyBorder="1"/>
    <xf numFmtId="44" fontId="0" fillId="9" borderId="4" xfId="0" applyNumberForma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B680C-6474-419B-B70F-949326B51813}">
  <sheetPr>
    <pageSetUpPr fitToPage="1"/>
  </sheetPr>
  <dimension ref="A1:X63"/>
  <sheetViews>
    <sheetView tabSelected="1" view="pageLayout" zoomScaleNormal="100" workbookViewId="0">
      <selection activeCell="W1" sqref="W1:W1048576"/>
    </sheetView>
  </sheetViews>
  <sheetFormatPr defaultRowHeight="14.25" x14ac:dyDescent="0.45"/>
  <cols>
    <col min="1" max="1" width="4.3984375" bestFit="1" customWidth="1"/>
    <col min="2" max="2" width="7.3984375" hidden="1" customWidth="1"/>
    <col min="3" max="3" width="6.1328125" hidden="1" customWidth="1"/>
    <col min="4" max="4" width="25.73046875" bestFit="1" customWidth="1"/>
    <col min="5" max="5" width="19.59765625" style="2" customWidth="1"/>
    <col min="6" max="6" width="48" bestFit="1" customWidth="1"/>
    <col min="7" max="7" width="7.3984375" bestFit="1" customWidth="1"/>
    <col min="8" max="8" width="8.265625" style="1" customWidth="1"/>
    <col min="9" max="9" width="6.3984375" customWidth="1"/>
    <col min="10" max="10" width="8.265625" customWidth="1"/>
    <col min="11" max="11" width="8.3984375" customWidth="1"/>
    <col min="12" max="12" width="8.1328125" customWidth="1"/>
    <col min="13" max="13" width="7.59765625" hidden="1" customWidth="1"/>
    <col min="14" max="14" width="8" hidden="1" customWidth="1"/>
    <col min="15" max="16" width="9" customWidth="1"/>
    <col min="17" max="17" width="8.73046875" customWidth="1"/>
    <col min="18" max="18" width="8.265625" customWidth="1"/>
    <col min="19" max="19" width="8" hidden="1" customWidth="1"/>
    <col min="20" max="20" width="7.86328125" hidden="1" customWidth="1"/>
    <col min="21" max="21" width="6.3984375" hidden="1" customWidth="1"/>
    <col min="22" max="23" width="7.3984375" hidden="1" customWidth="1"/>
    <col min="24" max="24" width="0" hidden="1" customWidth="1"/>
  </cols>
  <sheetData>
    <row r="1" spans="1:24" s="4" customFormat="1" ht="28.5" x14ac:dyDescent="0.45">
      <c r="A1" s="13" t="s">
        <v>131</v>
      </c>
      <c r="B1" s="13" t="s">
        <v>0</v>
      </c>
      <c r="C1" s="13" t="s">
        <v>1</v>
      </c>
      <c r="D1" s="13" t="s">
        <v>2</v>
      </c>
      <c r="E1" s="14" t="s">
        <v>3</v>
      </c>
      <c r="F1" s="13" t="s">
        <v>4</v>
      </c>
      <c r="G1" s="15" t="s">
        <v>152</v>
      </c>
      <c r="H1" s="16" t="s">
        <v>136</v>
      </c>
      <c r="I1" s="13" t="s">
        <v>132</v>
      </c>
      <c r="J1" s="15" t="s">
        <v>153</v>
      </c>
      <c r="K1" s="15" t="s">
        <v>133</v>
      </c>
      <c r="L1" s="15" t="s">
        <v>154</v>
      </c>
      <c r="M1" s="15" t="s">
        <v>134</v>
      </c>
      <c r="N1" s="13" t="s">
        <v>155</v>
      </c>
      <c r="O1" s="15" t="s">
        <v>151</v>
      </c>
      <c r="P1" s="15" t="s">
        <v>156</v>
      </c>
      <c r="Q1" s="15" t="s">
        <v>138</v>
      </c>
      <c r="R1" s="15" t="s">
        <v>159</v>
      </c>
      <c r="S1" s="15" t="s">
        <v>147</v>
      </c>
      <c r="T1" s="13" t="s">
        <v>157</v>
      </c>
      <c r="U1" s="15" t="s">
        <v>135</v>
      </c>
      <c r="V1" s="15" t="s">
        <v>158</v>
      </c>
      <c r="W1" s="5" t="s">
        <v>166</v>
      </c>
      <c r="X1" s="4" t="s">
        <v>137</v>
      </c>
    </row>
    <row r="2" spans="1:24" x14ac:dyDescent="0.45">
      <c r="A2" s="17">
        <v>1</v>
      </c>
      <c r="B2" s="17"/>
      <c r="C2" s="17"/>
      <c r="D2" s="17" t="s">
        <v>5</v>
      </c>
      <c r="E2" s="18" t="s">
        <v>6</v>
      </c>
      <c r="F2" s="17" t="s">
        <v>7</v>
      </c>
      <c r="G2" s="17">
        <v>8</v>
      </c>
      <c r="H2" s="19">
        <v>0.02</v>
      </c>
      <c r="I2" s="24">
        <v>8</v>
      </c>
      <c r="J2" s="25">
        <f>$H2*I2</f>
        <v>0.16</v>
      </c>
      <c r="K2" s="17"/>
      <c r="L2" s="19">
        <f>$H2*K2</f>
        <v>0</v>
      </c>
      <c r="M2" s="17"/>
      <c r="N2" s="19">
        <f t="shared" ref="N2:N57" si="0">$H2*M2</f>
        <v>0</v>
      </c>
      <c r="O2" s="17"/>
      <c r="P2" s="19">
        <f t="shared" ref="P2:P57" si="1">$H2*O2</f>
        <v>0</v>
      </c>
      <c r="Q2" s="17"/>
      <c r="R2" s="19">
        <f t="shared" ref="R2:R57" si="2">$H2*Q2</f>
        <v>0</v>
      </c>
      <c r="S2" s="17"/>
      <c r="T2" s="19">
        <f t="shared" ref="T2:T57" si="3">$H2*S2</f>
        <v>0</v>
      </c>
      <c r="U2" s="17"/>
      <c r="V2" s="19">
        <f t="shared" ref="V2:V57" si="4">$H2*U2</f>
        <v>0</v>
      </c>
      <c r="W2" s="23"/>
      <c r="X2">
        <f t="shared" ref="X2:X40" si="5">$G2-($I2+$K2+$M2+$O2+$Q2+$S2+$U2+$W2)</f>
        <v>0</v>
      </c>
    </row>
    <row r="3" spans="1:24" x14ac:dyDescent="0.45">
      <c r="A3" s="17">
        <v>2</v>
      </c>
      <c r="B3" s="17"/>
      <c r="C3" s="17"/>
      <c r="D3" s="17" t="s">
        <v>8</v>
      </c>
      <c r="E3" s="18" t="s">
        <v>9</v>
      </c>
      <c r="F3" s="17" t="s">
        <v>7</v>
      </c>
      <c r="G3" s="17">
        <v>2</v>
      </c>
      <c r="H3" s="19">
        <v>0.02</v>
      </c>
      <c r="I3" s="24">
        <v>2</v>
      </c>
      <c r="J3" s="25">
        <f>$H3*I3</f>
        <v>0.04</v>
      </c>
      <c r="K3" s="17"/>
      <c r="L3" s="19">
        <f t="shared" ref="L3:L57" si="6">$H3*K3</f>
        <v>0</v>
      </c>
      <c r="M3" s="17"/>
      <c r="N3" s="19">
        <f t="shared" si="0"/>
        <v>0</v>
      </c>
      <c r="O3" s="17"/>
      <c r="P3" s="19">
        <f t="shared" si="1"/>
        <v>0</v>
      </c>
      <c r="Q3" s="17"/>
      <c r="R3" s="19">
        <f t="shared" si="2"/>
        <v>0</v>
      </c>
      <c r="S3" s="17"/>
      <c r="T3" s="19">
        <f t="shared" si="3"/>
        <v>0</v>
      </c>
      <c r="U3" s="17"/>
      <c r="V3" s="19">
        <f t="shared" si="4"/>
        <v>0</v>
      </c>
      <c r="W3" s="23"/>
      <c r="X3">
        <f t="shared" si="5"/>
        <v>0</v>
      </c>
    </row>
    <row r="4" spans="1:24" x14ac:dyDescent="0.45">
      <c r="A4" s="17">
        <v>3</v>
      </c>
      <c r="B4" s="17"/>
      <c r="C4" s="17"/>
      <c r="D4" s="17" t="s">
        <v>10</v>
      </c>
      <c r="E4" s="18" t="s">
        <v>11</v>
      </c>
      <c r="F4" s="17" t="s">
        <v>12</v>
      </c>
      <c r="G4" s="17">
        <v>1</v>
      </c>
      <c r="H4" s="19">
        <v>1.4</v>
      </c>
      <c r="I4" s="24">
        <v>1</v>
      </c>
      <c r="J4" s="25">
        <f t="shared" ref="J4:J57" si="7">$H4*I4</f>
        <v>1.4</v>
      </c>
      <c r="K4" s="17"/>
      <c r="L4" s="19">
        <f t="shared" si="6"/>
        <v>0</v>
      </c>
      <c r="M4" s="17"/>
      <c r="N4" s="19">
        <f t="shared" si="0"/>
        <v>0</v>
      </c>
      <c r="O4" s="17"/>
      <c r="P4" s="19">
        <f t="shared" si="1"/>
        <v>0</v>
      </c>
      <c r="Q4" s="17"/>
      <c r="R4" s="19">
        <f t="shared" si="2"/>
        <v>0</v>
      </c>
      <c r="S4" s="17"/>
      <c r="T4" s="19">
        <f t="shared" si="3"/>
        <v>0</v>
      </c>
      <c r="U4" s="17"/>
      <c r="V4" s="19">
        <f t="shared" si="4"/>
        <v>0</v>
      </c>
      <c r="W4" s="23"/>
      <c r="X4">
        <f t="shared" si="5"/>
        <v>0</v>
      </c>
    </row>
    <row r="5" spans="1:24" x14ac:dyDescent="0.45">
      <c r="A5" s="17">
        <v>4</v>
      </c>
      <c r="B5" s="17"/>
      <c r="C5" s="17"/>
      <c r="D5" s="17" t="s">
        <v>13</v>
      </c>
      <c r="E5" s="18" t="s">
        <v>14</v>
      </c>
      <c r="F5" s="17" t="s">
        <v>15</v>
      </c>
      <c r="G5" s="17">
        <v>1</v>
      </c>
      <c r="H5" s="19">
        <v>0.13</v>
      </c>
      <c r="I5" s="24">
        <v>0</v>
      </c>
      <c r="J5" s="25">
        <f t="shared" si="7"/>
        <v>0</v>
      </c>
      <c r="K5" s="17"/>
      <c r="L5" s="19">
        <f t="shared" si="6"/>
        <v>0</v>
      </c>
      <c r="M5" s="17"/>
      <c r="N5" s="19">
        <f t="shared" si="0"/>
        <v>0</v>
      </c>
      <c r="O5" s="17">
        <v>0</v>
      </c>
      <c r="P5" s="19">
        <f t="shared" si="1"/>
        <v>0</v>
      </c>
      <c r="Q5" s="17">
        <v>1</v>
      </c>
      <c r="R5" s="19">
        <f t="shared" si="2"/>
        <v>0.13</v>
      </c>
      <c r="S5" s="17"/>
      <c r="T5" s="19">
        <f t="shared" si="3"/>
        <v>0</v>
      </c>
      <c r="U5" s="17"/>
      <c r="V5" s="19">
        <f t="shared" si="4"/>
        <v>0</v>
      </c>
      <c r="W5" s="23"/>
      <c r="X5">
        <f t="shared" si="5"/>
        <v>0</v>
      </c>
    </row>
    <row r="6" spans="1:24" x14ac:dyDescent="0.45">
      <c r="A6" s="17">
        <v>5</v>
      </c>
      <c r="B6" s="17"/>
      <c r="C6" s="17"/>
      <c r="D6" s="17" t="s">
        <v>16</v>
      </c>
      <c r="E6" s="18" t="s">
        <v>17</v>
      </c>
      <c r="F6" s="17" t="s">
        <v>18</v>
      </c>
      <c r="G6" s="17">
        <v>5</v>
      </c>
      <c r="H6" s="19">
        <v>0.02</v>
      </c>
      <c r="I6" s="24">
        <v>5</v>
      </c>
      <c r="J6" s="25">
        <f t="shared" si="7"/>
        <v>0.1</v>
      </c>
      <c r="K6" s="17"/>
      <c r="L6" s="19">
        <f t="shared" si="6"/>
        <v>0</v>
      </c>
      <c r="M6" s="17"/>
      <c r="N6" s="19">
        <f t="shared" si="0"/>
        <v>0</v>
      </c>
      <c r="O6" s="17"/>
      <c r="P6" s="19">
        <f t="shared" si="1"/>
        <v>0</v>
      </c>
      <c r="Q6" s="17"/>
      <c r="R6" s="19">
        <f t="shared" si="2"/>
        <v>0</v>
      </c>
      <c r="S6" s="17"/>
      <c r="T6" s="19">
        <f t="shared" si="3"/>
        <v>0</v>
      </c>
      <c r="U6" s="17"/>
      <c r="V6" s="19">
        <f t="shared" si="4"/>
        <v>0</v>
      </c>
      <c r="W6" s="23"/>
      <c r="X6">
        <f t="shared" si="5"/>
        <v>0</v>
      </c>
    </row>
    <row r="7" spans="1:24" x14ac:dyDescent="0.45">
      <c r="A7" s="17">
        <v>6</v>
      </c>
      <c r="B7" s="17"/>
      <c r="C7" s="17"/>
      <c r="D7" s="17" t="s">
        <v>19</v>
      </c>
      <c r="E7" s="18" t="s">
        <v>20</v>
      </c>
      <c r="F7" s="17" t="s">
        <v>18</v>
      </c>
      <c r="G7" s="17">
        <v>2</v>
      </c>
      <c r="H7" s="19">
        <v>0.02</v>
      </c>
      <c r="I7" s="24">
        <v>2</v>
      </c>
      <c r="J7" s="25">
        <f t="shared" si="7"/>
        <v>0.04</v>
      </c>
      <c r="K7" s="17"/>
      <c r="L7" s="19">
        <f t="shared" si="6"/>
        <v>0</v>
      </c>
      <c r="M7" s="17"/>
      <c r="N7" s="19">
        <f t="shared" si="0"/>
        <v>0</v>
      </c>
      <c r="O7" s="17"/>
      <c r="P7" s="19">
        <f t="shared" si="1"/>
        <v>0</v>
      </c>
      <c r="Q7" s="17"/>
      <c r="R7" s="19">
        <f t="shared" si="2"/>
        <v>0</v>
      </c>
      <c r="S7" s="17"/>
      <c r="T7" s="19">
        <f t="shared" si="3"/>
        <v>0</v>
      </c>
      <c r="U7" s="17"/>
      <c r="V7" s="19">
        <f t="shared" si="4"/>
        <v>0</v>
      </c>
      <c r="W7" s="23"/>
      <c r="X7">
        <f t="shared" si="5"/>
        <v>0</v>
      </c>
    </row>
    <row r="8" spans="1:24" x14ac:dyDescent="0.45">
      <c r="A8" s="17">
        <v>7</v>
      </c>
      <c r="B8" s="17"/>
      <c r="C8" s="17"/>
      <c r="D8" s="17" t="s">
        <v>21</v>
      </c>
      <c r="E8" s="18" t="s">
        <v>22</v>
      </c>
      <c r="F8" s="17" t="s">
        <v>18</v>
      </c>
      <c r="G8" s="17">
        <v>2</v>
      </c>
      <c r="H8" s="19">
        <v>0.02</v>
      </c>
      <c r="I8" s="24">
        <v>2</v>
      </c>
      <c r="J8" s="25">
        <f t="shared" si="7"/>
        <v>0.04</v>
      </c>
      <c r="K8" s="17"/>
      <c r="L8" s="19">
        <f t="shared" si="6"/>
        <v>0</v>
      </c>
      <c r="M8" s="17"/>
      <c r="N8" s="19">
        <f t="shared" si="0"/>
        <v>0</v>
      </c>
      <c r="O8" s="17"/>
      <c r="P8" s="19">
        <f t="shared" si="1"/>
        <v>0</v>
      </c>
      <c r="Q8" s="17"/>
      <c r="R8" s="19">
        <f t="shared" si="2"/>
        <v>0</v>
      </c>
      <c r="S8" s="17"/>
      <c r="T8" s="19">
        <f t="shared" si="3"/>
        <v>0</v>
      </c>
      <c r="U8" s="17"/>
      <c r="V8" s="19">
        <f t="shared" si="4"/>
        <v>0</v>
      </c>
      <c r="W8" s="23"/>
      <c r="X8">
        <f t="shared" si="5"/>
        <v>0</v>
      </c>
    </row>
    <row r="9" spans="1:24" x14ac:dyDescent="0.45">
      <c r="A9" s="17">
        <v>8</v>
      </c>
      <c r="B9" s="17"/>
      <c r="C9" s="17"/>
      <c r="D9" s="17" t="s">
        <v>23</v>
      </c>
      <c r="E9" s="18" t="s">
        <v>24</v>
      </c>
      <c r="F9" s="17" t="s">
        <v>18</v>
      </c>
      <c r="G9" s="17">
        <v>2</v>
      </c>
      <c r="H9" s="19">
        <v>0.02</v>
      </c>
      <c r="I9" s="24">
        <v>2</v>
      </c>
      <c r="J9" s="25">
        <f t="shared" si="7"/>
        <v>0.04</v>
      </c>
      <c r="K9" s="17"/>
      <c r="L9" s="19">
        <f t="shared" si="6"/>
        <v>0</v>
      </c>
      <c r="M9" s="17"/>
      <c r="N9" s="19">
        <f t="shared" si="0"/>
        <v>0</v>
      </c>
      <c r="O9" s="17"/>
      <c r="P9" s="19">
        <f t="shared" si="1"/>
        <v>0</v>
      </c>
      <c r="Q9" s="17"/>
      <c r="R9" s="19">
        <f t="shared" si="2"/>
        <v>0</v>
      </c>
      <c r="S9" s="17"/>
      <c r="T9" s="19">
        <f t="shared" si="3"/>
        <v>0</v>
      </c>
      <c r="U9" s="17"/>
      <c r="V9" s="19">
        <f t="shared" si="4"/>
        <v>0</v>
      </c>
      <c r="W9" s="23"/>
      <c r="X9">
        <f t="shared" si="5"/>
        <v>0</v>
      </c>
    </row>
    <row r="10" spans="1:24" x14ac:dyDescent="0.45">
      <c r="A10" s="17">
        <v>9</v>
      </c>
      <c r="B10" s="17"/>
      <c r="C10" s="17"/>
      <c r="D10" s="17" t="s">
        <v>25</v>
      </c>
      <c r="E10" s="18" t="s">
        <v>26</v>
      </c>
      <c r="F10" s="17" t="s">
        <v>18</v>
      </c>
      <c r="G10" s="17">
        <v>1</v>
      </c>
      <c r="H10" s="19">
        <v>0.02</v>
      </c>
      <c r="I10" s="24">
        <v>0</v>
      </c>
      <c r="J10" s="25">
        <f t="shared" si="7"/>
        <v>0</v>
      </c>
      <c r="K10" s="17"/>
      <c r="L10" s="19">
        <f t="shared" si="6"/>
        <v>0</v>
      </c>
      <c r="M10" s="17"/>
      <c r="N10" s="19">
        <f t="shared" si="0"/>
        <v>0</v>
      </c>
      <c r="O10" s="17">
        <v>0</v>
      </c>
      <c r="P10" s="19">
        <f t="shared" si="1"/>
        <v>0</v>
      </c>
      <c r="Q10" s="17">
        <v>1</v>
      </c>
      <c r="R10" s="19">
        <f t="shared" si="2"/>
        <v>0.02</v>
      </c>
      <c r="S10" s="17"/>
      <c r="T10" s="19">
        <f t="shared" si="3"/>
        <v>0</v>
      </c>
      <c r="U10" s="17"/>
      <c r="V10" s="19">
        <f t="shared" si="4"/>
        <v>0</v>
      </c>
      <c r="W10" s="23"/>
      <c r="X10">
        <f t="shared" si="5"/>
        <v>0</v>
      </c>
    </row>
    <row r="11" spans="1:24" x14ac:dyDescent="0.45">
      <c r="A11" s="17">
        <v>10</v>
      </c>
      <c r="B11" s="17"/>
      <c r="C11" s="17"/>
      <c r="D11" s="17" t="s">
        <v>27</v>
      </c>
      <c r="E11" s="18">
        <v>330</v>
      </c>
      <c r="F11" s="17" t="s">
        <v>18</v>
      </c>
      <c r="G11" s="17">
        <v>1</v>
      </c>
      <c r="H11" s="19">
        <v>0.02</v>
      </c>
      <c r="I11" s="24">
        <v>0</v>
      </c>
      <c r="J11" s="25">
        <f t="shared" si="7"/>
        <v>0</v>
      </c>
      <c r="K11" s="17"/>
      <c r="L11" s="19">
        <f t="shared" si="6"/>
        <v>0</v>
      </c>
      <c r="M11" s="17"/>
      <c r="N11" s="19">
        <f t="shared" si="0"/>
        <v>0</v>
      </c>
      <c r="O11" s="17">
        <v>0</v>
      </c>
      <c r="P11" s="19">
        <f t="shared" si="1"/>
        <v>0</v>
      </c>
      <c r="Q11" s="17">
        <v>1</v>
      </c>
      <c r="R11" s="19">
        <f t="shared" si="2"/>
        <v>0.02</v>
      </c>
      <c r="S11" s="17"/>
      <c r="T11" s="19">
        <f t="shared" si="3"/>
        <v>0</v>
      </c>
      <c r="U11" s="17"/>
      <c r="V11" s="19">
        <f t="shared" si="4"/>
        <v>0</v>
      </c>
      <c r="W11" s="23"/>
      <c r="X11">
        <f t="shared" si="5"/>
        <v>0</v>
      </c>
    </row>
    <row r="12" spans="1:24" x14ac:dyDescent="0.45">
      <c r="A12" s="17">
        <v>11</v>
      </c>
      <c r="B12" s="17"/>
      <c r="C12" s="17"/>
      <c r="D12" s="17" t="s">
        <v>28</v>
      </c>
      <c r="E12" s="18" t="s">
        <v>29</v>
      </c>
      <c r="F12" s="17" t="s">
        <v>18</v>
      </c>
      <c r="G12" s="17">
        <v>1</v>
      </c>
      <c r="H12" s="19">
        <v>0.02</v>
      </c>
      <c r="I12" s="24">
        <v>0</v>
      </c>
      <c r="J12" s="25">
        <f t="shared" si="7"/>
        <v>0</v>
      </c>
      <c r="K12" s="17"/>
      <c r="L12" s="19">
        <f t="shared" si="6"/>
        <v>0</v>
      </c>
      <c r="M12" s="17"/>
      <c r="N12" s="19">
        <f t="shared" si="0"/>
        <v>0</v>
      </c>
      <c r="O12" s="17">
        <v>0</v>
      </c>
      <c r="P12" s="19">
        <f t="shared" si="1"/>
        <v>0</v>
      </c>
      <c r="Q12" s="17">
        <v>1</v>
      </c>
      <c r="R12" s="19">
        <f t="shared" si="2"/>
        <v>0.02</v>
      </c>
      <c r="S12" s="17"/>
      <c r="T12" s="19">
        <f t="shared" si="3"/>
        <v>0</v>
      </c>
      <c r="U12" s="17"/>
      <c r="V12" s="19">
        <f t="shared" si="4"/>
        <v>0</v>
      </c>
      <c r="W12" s="23"/>
      <c r="X12">
        <f t="shared" si="5"/>
        <v>0</v>
      </c>
    </row>
    <row r="13" spans="1:24" x14ac:dyDescent="0.45">
      <c r="A13" s="17">
        <v>12</v>
      </c>
      <c r="B13" s="17"/>
      <c r="C13" s="17"/>
      <c r="D13" s="17" t="s">
        <v>30</v>
      </c>
      <c r="E13" s="18" t="s">
        <v>31</v>
      </c>
      <c r="F13" s="17" t="s">
        <v>32</v>
      </c>
      <c r="G13" s="17">
        <v>5</v>
      </c>
      <c r="H13" s="19">
        <v>0.05</v>
      </c>
      <c r="I13" s="24">
        <v>5</v>
      </c>
      <c r="J13" s="25">
        <f t="shared" si="7"/>
        <v>0.25</v>
      </c>
      <c r="K13" s="17"/>
      <c r="L13" s="19">
        <f t="shared" si="6"/>
        <v>0</v>
      </c>
      <c r="M13" s="17"/>
      <c r="N13" s="19">
        <f t="shared" si="0"/>
        <v>0</v>
      </c>
      <c r="O13" s="17"/>
      <c r="P13" s="19">
        <f t="shared" si="1"/>
        <v>0</v>
      </c>
      <c r="Q13" s="17"/>
      <c r="R13" s="19">
        <f t="shared" si="2"/>
        <v>0</v>
      </c>
      <c r="S13" s="17"/>
      <c r="T13" s="19">
        <f t="shared" si="3"/>
        <v>0</v>
      </c>
      <c r="U13" s="17"/>
      <c r="V13" s="19">
        <f t="shared" si="4"/>
        <v>0</v>
      </c>
      <c r="W13" s="23"/>
      <c r="X13">
        <f t="shared" si="5"/>
        <v>0</v>
      </c>
    </row>
    <row r="14" spans="1:24" x14ac:dyDescent="0.45">
      <c r="A14" s="17">
        <v>13</v>
      </c>
      <c r="B14" s="17"/>
      <c r="C14" s="17"/>
      <c r="D14" s="17" t="s">
        <v>33</v>
      </c>
      <c r="E14" s="18" t="s">
        <v>34</v>
      </c>
      <c r="F14" s="17" t="s">
        <v>32</v>
      </c>
      <c r="G14" s="17">
        <v>4</v>
      </c>
      <c r="H14" s="19">
        <v>0.12</v>
      </c>
      <c r="I14" s="24">
        <v>3</v>
      </c>
      <c r="J14" s="25">
        <f t="shared" si="7"/>
        <v>0.36</v>
      </c>
      <c r="K14" s="17"/>
      <c r="L14" s="19">
        <f t="shared" si="6"/>
        <v>0</v>
      </c>
      <c r="M14" s="17"/>
      <c r="N14" s="19">
        <f t="shared" si="0"/>
        <v>0</v>
      </c>
      <c r="O14" s="17"/>
      <c r="P14" s="19">
        <f t="shared" si="1"/>
        <v>0</v>
      </c>
      <c r="Q14" s="17">
        <v>1</v>
      </c>
      <c r="R14" s="19">
        <f t="shared" si="2"/>
        <v>0.12</v>
      </c>
      <c r="S14" s="17"/>
      <c r="T14" s="19">
        <f t="shared" si="3"/>
        <v>0</v>
      </c>
      <c r="U14" s="17"/>
      <c r="V14" s="19">
        <f t="shared" si="4"/>
        <v>0</v>
      </c>
      <c r="W14" s="23"/>
      <c r="X14">
        <f t="shared" si="5"/>
        <v>0</v>
      </c>
    </row>
    <row r="15" spans="1:24" x14ac:dyDescent="0.45">
      <c r="A15" s="17">
        <v>14</v>
      </c>
      <c r="B15" s="17"/>
      <c r="C15" s="17"/>
      <c r="D15" s="17" t="s">
        <v>35</v>
      </c>
      <c r="E15" s="18" t="s">
        <v>36</v>
      </c>
      <c r="F15" s="17" t="s">
        <v>37</v>
      </c>
      <c r="G15" s="17">
        <v>1</v>
      </c>
      <c r="H15" s="19">
        <v>0.3</v>
      </c>
      <c r="I15" s="24">
        <v>0</v>
      </c>
      <c r="J15" s="25">
        <f t="shared" si="7"/>
        <v>0</v>
      </c>
      <c r="K15" s="17"/>
      <c r="L15" s="19">
        <f t="shared" si="6"/>
        <v>0</v>
      </c>
      <c r="M15" s="17"/>
      <c r="N15" s="19">
        <f t="shared" si="0"/>
        <v>0</v>
      </c>
      <c r="O15" s="17">
        <v>1</v>
      </c>
      <c r="P15" s="19">
        <f t="shared" si="1"/>
        <v>0.3</v>
      </c>
      <c r="Q15" s="17"/>
      <c r="R15" s="19">
        <f t="shared" si="2"/>
        <v>0</v>
      </c>
      <c r="S15" s="17"/>
      <c r="T15" s="19">
        <f t="shared" si="3"/>
        <v>0</v>
      </c>
      <c r="U15" s="17"/>
      <c r="V15" s="19">
        <f t="shared" si="4"/>
        <v>0</v>
      </c>
      <c r="W15" s="23"/>
      <c r="X15">
        <f t="shared" si="5"/>
        <v>0</v>
      </c>
    </row>
    <row r="16" spans="1:24" x14ac:dyDescent="0.45">
      <c r="A16" s="17">
        <v>15</v>
      </c>
      <c r="B16" s="17"/>
      <c r="C16" s="17"/>
      <c r="D16" s="17" t="s">
        <v>38</v>
      </c>
      <c r="E16" s="18" t="s">
        <v>39</v>
      </c>
      <c r="F16" s="17" t="s">
        <v>32</v>
      </c>
      <c r="G16" s="17">
        <v>1</v>
      </c>
      <c r="H16" s="19">
        <v>0.08</v>
      </c>
      <c r="I16" s="24">
        <v>1</v>
      </c>
      <c r="J16" s="25">
        <f t="shared" si="7"/>
        <v>0.08</v>
      </c>
      <c r="K16" s="17"/>
      <c r="L16" s="19">
        <f t="shared" si="6"/>
        <v>0</v>
      </c>
      <c r="M16" s="17"/>
      <c r="N16" s="19">
        <f t="shared" si="0"/>
        <v>0</v>
      </c>
      <c r="O16" s="17"/>
      <c r="P16" s="19">
        <f t="shared" si="1"/>
        <v>0</v>
      </c>
      <c r="Q16" s="17"/>
      <c r="R16" s="19">
        <f t="shared" si="2"/>
        <v>0</v>
      </c>
      <c r="S16" s="17"/>
      <c r="T16" s="19">
        <f t="shared" si="3"/>
        <v>0</v>
      </c>
      <c r="U16" s="17"/>
      <c r="V16" s="19">
        <f t="shared" si="4"/>
        <v>0</v>
      </c>
      <c r="W16" s="23"/>
      <c r="X16">
        <f t="shared" si="5"/>
        <v>0</v>
      </c>
    </row>
    <row r="17" spans="1:24" x14ac:dyDescent="0.45">
      <c r="A17" s="17">
        <v>16</v>
      </c>
      <c r="B17" s="17"/>
      <c r="C17" s="17"/>
      <c r="D17" s="17" t="s">
        <v>40</v>
      </c>
      <c r="E17" s="18" t="s">
        <v>149</v>
      </c>
      <c r="F17" s="17" t="s">
        <v>32</v>
      </c>
      <c r="G17" s="17">
        <v>1</v>
      </c>
      <c r="H17" s="19">
        <v>0.12</v>
      </c>
      <c r="I17" s="24">
        <v>1</v>
      </c>
      <c r="J17" s="25">
        <f t="shared" si="7"/>
        <v>0.12</v>
      </c>
      <c r="K17" s="17"/>
      <c r="L17" s="19">
        <f t="shared" si="6"/>
        <v>0</v>
      </c>
      <c r="M17" s="17"/>
      <c r="N17" s="19">
        <f t="shared" si="0"/>
        <v>0</v>
      </c>
      <c r="O17" s="17"/>
      <c r="P17" s="19">
        <f t="shared" si="1"/>
        <v>0</v>
      </c>
      <c r="Q17" s="17"/>
      <c r="R17" s="19">
        <f t="shared" si="2"/>
        <v>0</v>
      </c>
      <c r="S17" s="17"/>
      <c r="T17" s="19">
        <f t="shared" si="3"/>
        <v>0</v>
      </c>
      <c r="U17" s="17"/>
      <c r="V17" s="19">
        <f t="shared" si="4"/>
        <v>0</v>
      </c>
      <c r="W17" s="23"/>
      <c r="X17">
        <f t="shared" si="5"/>
        <v>0</v>
      </c>
    </row>
    <row r="18" spans="1:24" x14ac:dyDescent="0.45">
      <c r="A18" s="17">
        <v>17</v>
      </c>
      <c r="B18" s="17"/>
      <c r="C18" s="17"/>
      <c r="D18" s="17" t="s">
        <v>41</v>
      </c>
      <c r="E18" s="18" t="s">
        <v>42</v>
      </c>
      <c r="F18" s="17" t="s">
        <v>43</v>
      </c>
      <c r="G18" s="17">
        <v>1</v>
      </c>
      <c r="H18" s="19">
        <v>9.75</v>
      </c>
      <c r="I18" s="24">
        <v>1</v>
      </c>
      <c r="J18" s="25">
        <f t="shared" si="7"/>
        <v>9.75</v>
      </c>
      <c r="K18" s="17"/>
      <c r="L18" s="19">
        <f t="shared" si="6"/>
        <v>0</v>
      </c>
      <c r="M18" s="17"/>
      <c r="N18" s="19">
        <f t="shared" si="0"/>
        <v>0</v>
      </c>
      <c r="O18" s="17"/>
      <c r="P18" s="19">
        <f t="shared" si="1"/>
        <v>0</v>
      </c>
      <c r="Q18" s="17"/>
      <c r="R18" s="19">
        <f t="shared" si="2"/>
        <v>0</v>
      </c>
      <c r="S18" s="17"/>
      <c r="T18" s="19">
        <f t="shared" si="3"/>
        <v>0</v>
      </c>
      <c r="U18" s="17"/>
      <c r="V18" s="19">
        <f t="shared" si="4"/>
        <v>0</v>
      </c>
      <c r="W18" s="23"/>
      <c r="X18">
        <f t="shared" si="5"/>
        <v>0</v>
      </c>
    </row>
    <row r="19" spans="1:24" x14ac:dyDescent="0.45">
      <c r="A19" s="17">
        <v>18</v>
      </c>
      <c r="B19" s="17"/>
      <c r="C19" s="17"/>
      <c r="D19" s="17" t="s">
        <v>44</v>
      </c>
      <c r="E19" s="18" t="s">
        <v>45</v>
      </c>
      <c r="F19" s="17" t="s">
        <v>46</v>
      </c>
      <c r="G19" s="17">
        <v>1</v>
      </c>
      <c r="H19" s="19">
        <v>0.4</v>
      </c>
      <c r="I19" s="24">
        <v>1</v>
      </c>
      <c r="J19" s="25">
        <f t="shared" si="7"/>
        <v>0.4</v>
      </c>
      <c r="K19" s="17"/>
      <c r="L19" s="19">
        <f t="shared" si="6"/>
        <v>0</v>
      </c>
      <c r="M19" s="17"/>
      <c r="N19" s="19">
        <f t="shared" si="0"/>
        <v>0</v>
      </c>
      <c r="O19" s="17"/>
      <c r="P19" s="19">
        <f t="shared" si="1"/>
        <v>0</v>
      </c>
      <c r="Q19" s="17"/>
      <c r="R19" s="19">
        <f t="shared" si="2"/>
        <v>0</v>
      </c>
      <c r="S19" s="17"/>
      <c r="T19" s="19">
        <f t="shared" si="3"/>
        <v>0</v>
      </c>
      <c r="U19" s="17"/>
      <c r="V19" s="19">
        <f t="shared" si="4"/>
        <v>0</v>
      </c>
      <c r="W19" s="23"/>
      <c r="X19">
        <f t="shared" si="5"/>
        <v>0</v>
      </c>
    </row>
    <row r="20" spans="1:24" x14ac:dyDescent="0.45">
      <c r="A20" s="17">
        <v>19</v>
      </c>
      <c r="B20" s="17"/>
      <c r="C20" s="17"/>
      <c r="D20" s="17" t="s">
        <v>47</v>
      </c>
      <c r="E20" s="18" t="s">
        <v>48</v>
      </c>
      <c r="F20" s="17" t="s">
        <v>49</v>
      </c>
      <c r="G20" s="17">
        <v>1</v>
      </c>
      <c r="H20" s="19">
        <v>2.6</v>
      </c>
      <c r="I20" s="24">
        <v>0</v>
      </c>
      <c r="J20" s="25">
        <f t="shared" si="7"/>
        <v>0</v>
      </c>
      <c r="K20" s="17"/>
      <c r="L20" s="19">
        <f t="shared" si="6"/>
        <v>0</v>
      </c>
      <c r="M20" s="17"/>
      <c r="N20" s="19">
        <f t="shared" si="0"/>
        <v>0</v>
      </c>
      <c r="O20" s="17"/>
      <c r="P20" s="19">
        <f t="shared" si="1"/>
        <v>0</v>
      </c>
      <c r="Q20" s="17"/>
      <c r="R20" s="19">
        <f t="shared" si="2"/>
        <v>0</v>
      </c>
      <c r="S20" s="17">
        <v>1</v>
      </c>
      <c r="T20" s="19">
        <f t="shared" si="3"/>
        <v>2.6</v>
      </c>
      <c r="U20" s="17"/>
      <c r="V20" s="19">
        <f t="shared" si="4"/>
        <v>0</v>
      </c>
      <c r="W20" s="23"/>
      <c r="X20">
        <f t="shared" si="5"/>
        <v>0</v>
      </c>
    </row>
    <row r="21" spans="1:24" x14ac:dyDescent="0.45">
      <c r="A21" s="17">
        <v>20</v>
      </c>
      <c r="B21" s="17"/>
      <c r="C21" s="17"/>
      <c r="D21" s="17" t="s">
        <v>50</v>
      </c>
      <c r="E21" s="18" t="s">
        <v>51</v>
      </c>
      <c r="F21" s="17" t="s">
        <v>52</v>
      </c>
      <c r="G21" s="17">
        <v>1</v>
      </c>
      <c r="H21" s="19">
        <v>0.55000000000000004</v>
      </c>
      <c r="I21" s="24">
        <v>0</v>
      </c>
      <c r="J21" s="25">
        <f t="shared" si="7"/>
        <v>0</v>
      </c>
      <c r="K21" s="17"/>
      <c r="L21" s="19">
        <f t="shared" si="6"/>
        <v>0</v>
      </c>
      <c r="M21" s="17"/>
      <c r="N21" s="19">
        <f t="shared" si="0"/>
        <v>0</v>
      </c>
      <c r="O21" s="17"/>
      <c r="P21" s="19">
        <f t="shared" si="1"/>
        <v>0</v>
      </c>
      <c r="Q21" s="17"/>
      <c r="R21" s="19">
        <f t="shared" si="2"/>
        <v>0</v>
      </c>
      <c r="S21" s="17">
        <v>1</v>
      </c>
      <c r="T21" s="19">
        <f t="shared" si="3"/>
        <v>0.55000000000000004</v>
      </c>
      <c r="U21" s="17"/>
      <c r="V21" s="19">
        <f t="shared" si="4"/>
        <v>0</v>
      </c>
      <c r="W21" s="23"/>
      <c r="X21">
        <f t="shared" si="5"/>
        <v>0</v>
      </c>
    </row>
    <row r="22" spans="1:24" x14ac:dyDescent="0.45">
      <c r="A22" s="17">
        <v>21</v>
      </c>
      <c r="B22" s="17"/>
      <c r="C22" s="17"/>
      <c r="D22" s="17" t="s">
        <v>53</v>
      </c>
      <c r="E22" s="18" t="s">
        <v>54</v>
      </c>
      <c r="F22" s="17" t="s">
        <v>52</v>
      </c>
      <c r="G22" s="17">
        <v>1</v>
      </c>
      <c r="H22" s="19">
        <v>0.55000000000000004</v>
      </c>
      <c r="I22" s="24">
        <v>0</v>
      </c>
      <c r="J22" s="25">
        <f t="shared" si="7"/>
        <v>0</v>
      </c>
      <c r="K22" s="17"/>
      <c r="L22" s="19">
        <f t="shared" si="6"/>
        <v>0</v>
      </c>
      <c r="M22" s="17"/>
      <c r="N22" s="19">
        <f t="shared" si="0"/>
        <v>0</v>
      </c>
      <c r="O22" s="17"/>
      <c r="P22" s="19">
        <f t="shared" si="1"/>
        <v>0</v>
      </c>
      <c r="Q22" s="17"/>
      <c r="R22" s="19">
        <f t="shared" si="2"/>
        <v>0</v>
      </c>
      <c r="S22" s="17">
        <v>1</v>
      </c>
      <c r="T22" s="19">
        <f t="shared" si="3"/>
        <v>0.55000000000000004</v>
      </c>
      <c r="U22" s="17"/>
      <c r="V22" s="19">
        <f t="shared" si="4"/>
        <v>0</v>
      </c>
      <c r="W22" s="23"/>
      <c r="X22">
        <f t="shared" si="5"/>
        <v>0</v>
      </c>
    </row>
    <row r="23" spans="1:24" x14ac:dyDescent="0.45">
      <c r="A23" s="17">
        <v>22</v>
      </c>
      <c r="B23" s="17"/>
      <c r="C23" s="17"/>
      <c r="D23" s="17" t="s">
        <v>55</v>
      </c>
      <c r="E23" s="18" t="s">
        <v>56</v>
      </c>
      <c r="F23" s="17" t="s">
        <v>57</v>
      </c>
      <c r="G23" s="17">
        <v>1</v>
      </c>
      <c r="H23" s="19">
        <v>1.5</v>
      </c>
      <c r="I23" s="24">
        <v>0</v>
      </c>
      <c r="J23" s="25">
        <f t="shared" si="7"/>
        <v>0</v>
      </c>
      <c r="K23" s="17"/>
      <c r="L23" s="19">
        <f t="shared" si="6"/>
        <v>0</v>
      </c>
      <c r="M23" s="17"/>
      <c r="N23" s="19">
        <f t="shared" si="0"/>
        <v>0</v>
      </c>
      <c r="O23" s="17"/>
      <c r="P23" s="19">
        <f t="shared" si="1"/>
        <v>0</v>
      </c>
      <c r="Q23" s="17">
        <v>1</v>
      </c>
      <c r="R23" s="19">
        <f t="shared" si="2"/>
        <v>1.5</v>
      </c>
      <c r="S23" s="17"/>
      <c r="T23" s="19">
        <f t="shared" si="3"/>
        <v>0</v>
      </c>
      <c r="U23" s="17"/>
      <c r="V23" s="19">
        <f t="shared" si="4"/>
        <v>0</v>
      </c>
      <c r="W23" s="23"/>
      <c r="X23">
        <f t="shared" si="5"/>
        <v>0</v>
      </c>
    </row>
    <row r="24" spans="1:24" x14ac:dyDescent="0.45">
      <c r="A24" s="17">
        <v>23</v>
      </c>
      <c r="B24" s="17"/>
      <c r="C24" s="17"/>
      <c r="D24" s="17" t="s">
        <v>58</v>
      </c>
      <c r="E24" s="18" t="s">
        <v>59</v>
      </c>
      <c r="F24" s="17" t="s">
        <v>60</v>
      </c>
      <c r="G24" s="17">
        <v>2</v>
      </c>
      <c r="H24" s="19">
        <v>0.01</v>
      </c>
      <c r="I24" s="24">
        <v>2</v>
      </c>
      <c r="J24" s="25">
        <f t="shared" si="7"/>
        <v>0.02</v>
      </c>
      <c r="K24" s="17"/>
      <c r="L24" s="19">
        <f t="shared" si="6"/>
        <v>0</v>
      </c>
      <c r="M24" s="17"/>
      <c r="N24" s="19">
        <f t="shared" si="0"/>
        <v>0</v>
      </c>
      <c r="O24" s="17"/>
      <c r="P24" s="19">
        <f t="shared" si="1"/>
        <v>0</v>
      </c>
      <c r="Q24" s="17"/>
      <c r="R24" s="19">
        <f t="shared" si="2"/>
        <v>0</v>
      </c>
      <c r="S24" s="17"/>
      <c r="T24" s="19">
        <f t="shared" si="3"/>
        <v>0</v>
      </c>
      <c r="U24" s="17"/>
      <c r="V24" s="19">
        <f t="shared" si="4"/>
        <v>0</v>
      </c>
      <c r="W24" s="23"/>
      <c r="X24">
        <f t="shared" si="5"/>
        <v>0</v>
      </c>
    </row>
    <row r="25" spans="1:24" x14ac:dyDescent="0.45">
      <c r="A25" s="17">
        <v>24</v>
      </c>
      <c r="B25" s="17"/>
      <c r="C25" s="17"/>
      <c r="D25" s="17" t="s">
        <v>61</v>
      </c>
      <c r="E25" s="18" t="s">
        <v>62</v>
      </c>
      <c r="F25" s="17" t="s">
        <v>60</v>
      </c>
      <c r="G25" s="17">
        <v>1</v>
      </c>
      <c r="H25" s="19">
        <v>0.01</v>
      </c>
      <c r="I25" s="24">
        <v>1</v>
      </c>
      <c r="J25" s="25">
        <f t="shared" si="7"/>
        <v>0.01</v>
      </c>
      <c r="K25" s="17"/>
      <c r="L25" s="19">
        <f t="shared" si="6"/>
        <v>0</v>
      </c>
      <c r="M25" s="17"/>
      <c r="N25" s="19">
        <f t="shared" si="0"/>
        <v>0</v>
      </c>
      <c r="O25" s="17"/>
      <c r="P25" s="19">
        <f t="shared" si="1"/>
        <v>0</v>
      </c>
      <c r="Q25" s="17"/>
      <c r="R25" s="19">
        <f t="shared" si="2"/>
        <v>0</v>
      </c>
      <c r="S25" s="17"/>
      <c r="T25" s="19">
        <f t="shared" si="3"/>
        <v>0</v>
      </c>
      <c r="U25" s="17"/>
      <c r="V25" s="19">
        <f t="shared" si="4"/>
        <v>0</v>
      </c>
      <c r="W25" s="23"/>
      <c r="X25">
        <f t="shared" si="5"/>
        <v>0</v>
      </c>
    </row>
    <row r="26" spans="1:24" x14ac:dyDescent="0.45">
      <c r="A26" s="17">
        <v>25</v>
      </c>
      <c r="B26" s="17"/>
      <c r="C26" s="17"/>
      <c r="D26" s="17" t="s">
        <v>63</v>
      </c>
      <c r="E26" s="18" t="s">
        <v>64</v>
      </c>
      <c r="F26" s="17" t="s">
        <v>60</v>
      </c>
      <c r="G26" s="17">
        <v>1</v>
      </c>
      <c r="H26" s="19">
        <v>0.01</v>
      </c>
      <c r="I26" s="24">
        <v>1</v>
      </c>
      <c r="J26" s="25">
        <f t="shared" si="7"/>
        <v>0.01</v>
      </c>
      <c r="K26" s="17"/>
      <c r="L26" s="19">
        <f t="shared" si="6"/>
        <v>0</v>
      </c>
      <c r="M26" s="17"/>
      <c r="N26" s="19">
        <f t="shared" si="0"/>
        <v>0</v>
      </c>
      <c r="O26" s="17"/>
      <c r="P26" s="19">
        <f t="shared" si="1"/>
        <v>0</v>
      </c>
      <c r="Q26" s="17"/>
      <c r="R26" s="19">
        <f t="shared" si="2"/>
        <v>0</v>
      </c>
      <c r="S26" s="17"/>
      <c r="T26" s="19">
        <f t="shared" si="3"/>
        <v>0</v>
      </c>
      <c r="U26" s="17"/>
      <c r="V26" s="19">
        <f t="shared" si="4"/>
        <v>0</v>
      </c>
      <c r="W26" s="23"/>
      <c r="X26">
        <f t="shared" si="5"/>
        <v>0</v>
      </c>
    </row>
    <row r="27" spans="1:24" x14ac:dyDescent="0.45">
      <c r="A27" s="17">
        <v>26</v>
      </c>
      <c r="B27" s="17"/>
      <c r="C27" s="17"/>
      <c r="D27" s="17" t="s">
        <v>65</v>
      </c>
      <c r="E27" s="18" t="s">
        <v>66</v>
      </c>
      <c r="F27" s="17" t="s">
        <v>60</v>
      </c>
      <c r="G27" s="17">
        <v>1</v>
      </c>
      <c r="H27" s="19">
        <v>0.01</v>
      </c>
      <c r="I27" s="24">
        <v>1</v>
      </c>
      <c r="J27" s="25">
        <f t="shared" si="7"/>
        <v>0.01</v>
      </c>
      <c r="K27" s="17"/>
      <c r="L27" s="19">
        <f t="shared" si="6"/>
        <v>0</v>
      </c>
      <c r="M27" s="17"/>
      <c r="N27" s="19">
        <f t="shared" si="0"/>
        <v>0</v>
      </c>
      <c r="O27" s="17"/>
      <c r="P27" s="19">
        <f t="shared" si="1"/>
        <v>0</v>
      </c>
      <c r="Q27" s="17"/>
      <c r="R27" s="19">
        <f t="shared" si="2"/>
        <v>0</v>
      </c>
      <c r="S27" s="17"/>
      <c r="T27" s="19">
        <f t="shared" si="3"/>
        <v>0</v>
      </c>
      <c r="U27" s="17"/>
      <c r="V27" s="19">
        <f t="shared" si="4"/>
        <v>0</v>
      </c>
      <c r="W27" s="23"/>
      <c r="X27">
        <f t="shared" si="5"/>
        <v>0</v>
      </c>
    </row>
    <row r="28" spans="1:24" x14ac:dyDescent="0.45">
      <c r="A28" s="17">
        <v>27</v>
      </c>
      <c r="B28" s="17"/>
      <c r="C28" s="17"/>
      <c r="D28" s="17" t="s">
        <v>67</v>
      </c>
      <c r="E28" s="18" t="s">
        <v>68</v>
      </c>
      <c r="F28" s="17" t="s">
        <v>60</v>
      </c>
      <c r="G28" s="17">
        <v>1</v>
      </c>
      <c r="H28" s="19">
        <v>0.01</v>
      </c>
      <c r="I28" s="24">
        <v>1</v>
      </c>
      <c r="J28" s="25">
        <f t="shared" si="7"/>
        <v>0.01</v>
      </c>
      <c r="K28" s="17"/>
      <c r="L28" s="19">
        <f t="shared" si="6"/>
        <v>0</v>
      </c>
      <c r="M28" s="17"/>
      <c r="N28" s="19">
        <f t="shared" si="0"/>
        <v>0</v>
      </c>
      <c r="O28" s="17"/>
      <c r="P28" s="19">
        <f t="shared" si="1"/>
        <v>0</v>
      </c>
      <c r="Q28" s="17"/>
      <c r="R28" s="19">
        <f t="shared" si="2"/>
        <v>0</v>
      </c>
      <c r="S28" s="17"/>
      <c r="T28" s="19">
        <f t="shared" si="3"/>
        <v>0</v>
      </c>
      <c r="U28" s="17"/>
      <c r="V28" s="19">
        <f t="shared" si="4"/>
        <v>0</v>
      </c>
      <c r="W28" s="23"/>
      <c r="X28">
        <f t="shared" si="5"/>
        <v>0</v>
      </c>
    </row>
    <row r="29" spans="1:24" x14ac:dyDescent="0.45">
      <c r="A29" s="17">
        <v>28</v>
      </c>
      <c r="B29" s="17"/>
      <c r="C29" s="17"/>
      <c r="D29" s="17" t="s">
        <v>69</v>
      </c>
      <c r="E29" s="18" t="s">
        <v>70</v>
      </c>
      <c r="F29" s="17" t="s">
        <v>60</v>
      </c>
      <c r="G29" s="17">
        <v>1</v>
      </c>
      <c r="H29" s="19">
        <v>0.01</v>
      </c>
      <c r="I29" s="24">
        <v>1</v>
      </c>
      <c r="J29" s="25">
        <f t="shared" si="7"/>
        <v>0.01</v>
      </c>
      <c r="K29" s="17"/>
      <c r="L29" s="19">
        <f t="shared" si="6"/>
        <v>0</v>
      </c>
      <c r="M29" s="17"/>
      <c r="N29" s="19">
        <f t="shared" si="0"/>
        <v>0</v>
      </c>
      <c r="O29" s="17"/>
      <c r="P29" s="19">
        <f t="shared" si="1"/>
        <v>0</v>
      </c>
      <c r="Q29" s="17"/>
      <c r="R29" s="19">
        <f t="shared" si="2"/>
        <v>0</v>
      </c>
      <c r="S29" s="17"/>
      <c r="T29" s="19">
        <f t="shared" si="3"/>
        <v>0</v>
      </c>
      <c r="U29" s="17"/>
      <c r="V29" s="19">
        <f t="shared" si="4"/>
        <v>0</v>
      </c>
      <c r="W29" s="23"/>
      <c r="X29">
        <f t="shared" si="5"/>
        <v>0</v>
      </c>
    </row>
    <row r="30" spans="1:24" x14ac:dyDescent="0.45">
      <c r="A30" s="17">
        <v>29</v>
      </c>
      <c r="B30" s="17"/>
      <c r="C30" s="17"/>
      <c r="D30" s="17" t="s">
        <v>71</v>
      </c>
      <c r="E30" s="18" t="s">
        <v>72</v>
      </c>
      <c r="F30" s="17" t="s">
        <v>60</v>
      </c>
      <c r="G30" s="17">
        <v>1</v>
      </c>
      <c r="H30" s="19">
        <v>0.01</v>
      </c>
      <c r="I30" s="24">
        <v>1</v>
      </c>
      <c r="J30" s="25">
        <f t="shared" si="7"/>
        <v>0.01</v>
      </c>
      <c r="K30" s="17"/>
      <c r="L30" s="19">
        <f t="shared" si="6"/>
        <v>0</v>
      </c>
      <c r="M30" s="17"/>
      <c r="N30" s="19">
        <f t="shared" si="0"/>
        <v>0</v>
      </c>
      <c r="O30" s="17"/>
      <c r="P30" s="19">
        <f t="shared" si="1"/>
        <v>0</v>
      </c>
      <c r="Q30" s="17"/>
      <c r="R30" s="19">
        <f t="shared" si="2"/>
        <v>0</v>
      </c>
      <c r="S30" s="17"/>
      <c r="T30" s="19">
        <f t="shared" si="3"/>
        <v>0</v>
      </c>
      <c r="U30" s="17"/>
      <c r="V30" s="19">
        <f t="shared" si="4"/>
        <v>0</v>
      </c>
      <c r="W30" s="23"/>
      <c r="X30">
        <f t="shared" si="5"/>
        <v>0</v>
      </c>
    </row>
    <row r="31" spans="1:24" x14ac:dyDescent="0.45">
      <c r="A31" s="17">
        <v>30</v>
      </c>
      <c r="B31" s="17"/>
      <c r="C31" s="17"/>
      <c r="D31" s="17" t="s">
        <v>73</v>
      </c>
      <c r="E31" s="18" t="s">
        <v>74</v>
      </c>
      <c r="F31" s="17" t="s">
        <v>60</v>
      </c>
      <c r="G31" s="17">
        <v>1</v>
      </c>
      <c r="H31" s="19">
        <v>0.01</v>
      </c>
      <c r="I31" s="24">
        <v>1</v>
      </c>
      <c r="J31" s="25">
        <f t="shared" si="7"/>
        <v>0.01</v>
      </c>
      <c r="K31" s="17"/>
      <c r="L31" s="19">
        <f t="shared" si="6"/>
        <v>0</v>
      </c>
      <c r="M31" s="17"/>
      <c r="N31" s="19">
        <f t="shared" si="0"/>
        <v>0</v>
      </c>
      <c r="O31" s="17"/>
      <c r="P31" s="19">
        <f t="shared" si="1"/>
        <v>0</v>
      </c>
      <c r="Q31" s="17"/>
      <c r="R31" s="19">
        <f t="shared" si="2"/>
        <v>0</v>
      </c>
      <c r="S31" s="17"/>
      <c r="T31" s="19">
        <f t="shared" si="3"/>
        <v>0</v>
      </c>
      <c r="U31" s="17"/>
      <c r="V31" s="19">
        <f t="shared" si="4"/>
        <v>0</v>
      </c>
      <c r="W31" s="23"/>
      <c r="X31">
        <f t="shared" si="5"/>
        <v>0</v>
      </c>
    </row>
    <row r="32" spans="1:24" x14ac:dyDescent="0.45">
      <c r="A32" s="17">
        <v>31</v>
      </c>
      <c r="B32" s="17"/>
      <c r="C32" s="17"/>
      <c r="D32" s="17" t="s">
        <v>75</v>
      </c>
      <c r="E32" s="18" t="s">
        <v>76</v>
      </c>
      <c r="F32" s="17" t="s">
        <v>60</v>
      </c>
      <c r="G32" s="17">
        <v>1</v>
      </c>
      <c r="H32" s="19">
        <v>0.01</v>
      </c>
      <c r="I32" s="24">
        <v>1</v>
      </c>
      <c r="J32" s="25">
        <f t="shared" si="7"/>
        <v>0.01</v>
      </c>
      <c r="K32" s="17"/>
      <c r="L32" s="19">
        <f t="shared" si="6"/>
        <v>0</v>
      </c>
      <c r="M32" s="17"/>
      <c r="N32" s="19">
        <f t="shared" si="0"/>
        <v>0</v>
      </c>
      <c r="O32" s="17"/>
      <c r="P32" s="19">
        <f t="shared" si="1"/>
        <v>0</v>
      </c>
      <c r="Q32" s="17"/>
      <c r="R32" s="19">
        <f t="shared" si="2"/>
        <v>0</v>
      </c>
      <c r="S32" s="17"/>
      <c r="T32" s="19">
        <f t="shared" si="3"/>
        <v>0</v>
      </c>
      <c r="U32" s="17"/>
      <c r="V32" s="19">
        <f t="shared" si="4"/>
        <v>0</v>
      </c>
      <c r="W32" s="23"/>
      <c r="X32">
        <f t="shared" si="5"/>
        <v>0</v>
      </c>
    </row>
    <row r="33" spans="1:24" x14ac:dyDescent="0.45">
      <c r="A33" s="17">
        <v>32</v>
      </c>
      <c r="B33" s="17"/>
      <c r="C33" s="17"/>
      <c r="D33" s="17" t="s">
        <v>77</v>
      </c>
      <c r="E33" s="18" t="s">
        <v>78</v>
      </c>
      <c r="F33" s="17" t="s">
        <v>79</v>
      </c>
      <c r="G33" s="17">
        <v>1</v>
      </c>
      <c r="H33" s="19">
        <v>0.1</v>
      </c>
      <c r="I33" s="24">
        <v>0</v>
      </c>
      <c r="J33" s="25">
        <f t="shared" si="7"/>
        <v>0</v>
      </c>
      <c r="K33" s="17"/>
      <c r="L33" s="19">
        <f t="shared" si="6"/>
        <v>0</v>
      </c>
      <c r="M33" s="17"/>
      <c r="N33" s="19">
        <f t="shared" si="0"/>
        <v>0</v>
      </c>
      <c r="O33" s="17"/>
      <c r="P33" s="19">
        <f t="shared" si="1"/>
        <v>0</v>
      </c>
      <c r="Q33" s="17">
        <v>1</v>
      </c>
      <c r="R33" s="19">
        <f t="shared" si="2"/>
        <v>0.1</v>
      </c>
      <c r="S33" s="17"/>
      <c r="T33" s="19">
        <f t="shared" si="3"/>
        <v>0</v>
      </c>
      <c r="U33" s="17"/>
      <c r="V33" s="19">
        <f t="shared" si="4"/>
        <v>0</v>
      </c>
      <c r="W33" s="23"/>
      <c r="X33">
        <f t="shared" si="5"/>
        <v>0</v>
      </c>
    </row>
    <row r="34" spans="1:24" x14ac:dyDescent="0.45">
      <c r="A34" s="17">
        <v>33</v>
      </c>
      <c r="B34" s="17"/>
      <c r="C34" s="17"/>
      <c r="D34" s="17" t="s">
        <v>80</v>
      </c>
      <c r="E34" s="18" t="s">
        <v>81</v>
      </c>
      <c r="F34" s="17" t="s">
        <v>82</v>
      </c>
      <c r="G34" s="17">
        <v>1</v>
      </c>
      <c r="H34" s="19">
        <v>0.02</v>
      </c>
      <c r="I34" s="24">
        <v>0</v>
      </c>
      <c r="J34" s="25">
        <f t="shared" si="7"/>
        <v>0</v>
      </c>
      <c r="K34" s="17"/>
      <c r="L34" s="19">
        <f t="shared" si="6"/>
        <v>0</v>
      </c>
      <c r="M34" s="17"/>
      <c r="N34" s="19">
        <f t="shared" si="0"/>
        <v>0</v>
      </c>
      <c r="O34" s="17"/>
      <c r="P34" s="19">
        <f t="shared" si="1"/>
        <v>0</v>
      </c>
      <c r="Q34" s="17">
        <v>1</v>
      </c>
      <c r="R34" s="19">
        <f t="shared" si="2"/>
        <v>0.02</v>
      </c>
      <c r="S34" s="17"/>
      <c r="T34" s="19">
        <f t="shared" si="3"/>
        <v>0</v>
      </c>
      <c r="U34" s="17"/>
      <c r="V34" s="19">
        <f t="shared" si="4"/>
        <v>0</v>
      </c>
      <c r="W34" s="23"/>
      <c r="X34">
        <f t="shared" si="5"/>
        <v>0</v>
      </c>
    </row>
    <row r="35" spans="1:24" x14ac:dyDescent="0.45">
      <c r="A35" s="17">
        <v>34</v>
      </c>
      <c r="B35" s="17"/>
      <c r="C35" s="17"/>
      <c r="D35" s="17" t="s">
        <v>83</v>
      </c>
      <c r="E35" s="18" t="s">
        <v>84</v>
      </c>
      <c r="F35" s="17" t="s">
        <v>60</v>
      </c>
      <c r="G35" s="17">
        <v>1</v>
      </c>
      <c r="H35" s="19">
        <v>0.01</v>
      </c>
      <c r="I35" s="24">
        <v>1</v>
      </c>
      <c r="J35" s="25">
        <f t="shared" si="7"/>
        <v>0.01</v>
      </c>
      <c r="K35" s="17"/>
      <c r="L35" s="19">
        <f t="shared" si="6"/>
        <v>0</v>
      </c>
      <c r="M35" s="17"/>
      <c r="N35" s="19">
        <f t="shared" si="0"/>
        <v>0</v>
      </c>
      <c r="O35" s="17"/>
      <c r="P35" s="19">
        <f t="shared" si="1"/>
        <v>0</v>
      </c>
      <c r="Q35" s="17"/>
      <c r="R35" s="19">
        <f t="shared" si="2"/>
        <v>0</v>
      </c>
      <c r="S35" s="17"/>
      <c r="T35" s="19">
        <f t="shared" si="3"/>
        <v>0</v>
      </c>
      <c r="U35" s="17"/>
      <c r="V35" s="19">
        <f t="shared" si="4"/>
        <v>0</v>
      </c>
      <c r="W35" s="23"/>
      <c r="X35">
        <f t="shared" si="5"/>
        <v>0</v>
      </c>
    </row>
    <row r="36" spans="1:24" x14ac:dyDescent="0.45">
      <c r="A36" s="17">
        <v>35</v>
      </c>
      <c r="B36" s="17"/>
      <c r="C36" s="17"/>
      <c r="D36" s="17" t="s">
        <v>85</v>
      </c>
      <c r="E36" s="18" t="s">
        <v>148</v>
      </c>
      <c r="F36" s="17" t="s">
        <v>86</v>
      </c>
      <c r="G36" s="17">
        <v>1</v>
      </c>
      <c r="H36" s="19">
        <v>0.35</v>
      </c>
      <c r="I36" s="24">
        <v>1</v>
      </c>
      <c r="J36" s="25">
        <f t="shared" si="7"/>
        <v>0.35</v>
      </c>
      <c r="K36" s="17"/>
      <c r="L36" s="19">
        <f t="shared" si="6"/>
        <v>0</v>
      </c>
      <c r="M36" s="17"/>
      <c r="N36" s="19">
        <f t="shared" si="0"/>
        <v>0</v>
      </c>
      <c r="O36" s="17"/>
      <c r="P36" s="19">
        <f t="shared" si="1"/>
        <v>0</v>
      </c>
      <c r="Q36" s="17"/>
      <c r="R36" s="19">
        <f t="shared" si="2"/>
        <v>0</v>
      </c>
      <c r="S36" s="17"/>
      <c r="T36" s="19">
        <f t="shared" si="3"/>
        <v>0</v>
      </c>
      <c r="U36" s="17"/>
      <c r="V36" s="19">
        <f t="shared" si="4"/>
        <v>0</v>
      </c>
      <c r="W36" s="23"/>
      <c r="X36">
        <f t="shared" si="5"/>
        <v>0</v>
      </c>
    </row>
    <row r="37" spans="1:24" x14ac:dyDescent="0.45">
      <c r="A37" s="17">
        <v>36</v>
      </c>
      <c r="B37" s="17"/>
      <c r="C37" s="17"/>
      <c r="D37" s="17" t="s">
        <v>87</v>
      </c>
      <c r="E37" s="18" t="s">
        <v>88</v>
      </c>
      <c r="F37" s="17" t="s">
        <v>86</v>
      </c>
      <c r="G37" s="17">
        <v>1</v>
      </c>
      <c r="H37" s="19">
        <v>0.04</v>
      </c>
      <c r="I37" s="24">
        <v>0</v>
      </c>
      <c r="J37" s="25">
        <f t="shared" si="7"/>
        <v>0</v>
      </c>
      <c r="K37" s="17"/>
      <c r="L37" s="19">
        <f t="shared" si="6"/>
        <v>0</v>
      </c>
      <c r="M37" s="17"/>
      <c r="N37" s="19">
        <f t="shared" si="0"/>
        <v>0</v>
      </c>
      <c r="O37" s="17"/>
      <c r="P37" s="19">
        <f t="shared" si="1"/>
        <v>0</v>
      </c>
      <c r="Q37" s="17">
        <v>1</v>
      </c>
      <c r="R37" s="19">
        <f t="shared" si="2"/>
        <v>0.04</v>
      </c>
      <c r="S37" s="17"/>
      <c r="T37" s="19">
        <f t="shared" si="3"/>
        <v>0</v>
      </c>
      <c r="U37" s="17"/>
      <c r="V37" s="19">
        <f t="shared" si="4"/>
        <v>0</v>
      </c>
      <c r="W37" s="23"/>
      <c r="X37">
        <f t="shared" si="5"/>
        <v>0</v>
      </c>
    </row>
    <row r="38" spans="1:24" x14ac:dyDescent="0.45">
      <c r="A38" s="17">
        <v>37</v>
      </c>
      <c r="B38" s="17"/>
      <c r="C38" s="17"/>
      <c r="D38" s="17" t="s">
        <v>89</v>
      </c>
      <c r="E38" s="18" t="s">
        <v>90</v>
      </c>
      <c r="F38" s="17" t="s">
        <v>91</v>
      </c>
      <c r="G38" s="17">
        <v>1</v>
      </c>
      <c r="H38" s="19">
        <v>2</v>
      </c>
      <c r="I38" s="24">
        <v>0</v>
      </c>
      <c r="J38" s="25">
        <f t="shared" si="7"/>
        <v>0</v>
      </c>
      <c r="K38" s="17"/>
      <c r="L38" s="19">
        <f t="shared" si="6"/>
        <v>0</v>
      </c>
      <c r="M38" s="17"/>
      <c r="N38" s="19">
        <f t="shared" si="0"/>
        <v>0</v>
      </c>
      <c r="O38" s="17"/>
      <c r="P38" s="19">
        <f t="shared" si="1"/>
        <v>0</v>
      </c>
      <c r="Q38" s="17">
        <v>1</v>
      </c>
      <c r="R38" s="19">
        <f t="shared" si="2"/>
        <v>2</v>
      </c>
      <c r="S38" s="17"/>
      <c r="T38" s="19">
        <f t="shared" si="3"/>
        <v>0</v>
      </c>
      <c r="U38" s="17"/>
      <c r="V38" s="19">
        <f t="shared" si="4"/>
        <v>0</v>
      </c>
      <c r="W38" s="23"/>
      <c r="X38">
        <f t="shared" si="5"/>
        <v>0</v>
      </c>
    </row>
    <row r="39" spans="1:24" x14ac:dyDescent="0.45">
      <c r="A39" s="17">
        <v>38</v>
      </c>
      <c r="B39" s="17"/>
      <c r="C39" s="17"/>
      <c r="D39" s="17" t="s">
        <v>92</v>
      </c>
      <c r="E39" s="18" t="s">
        <v>93</v>
      </c>
      <c r="F39" s="17" t="s">
        <v>94</v>
      </c>
      <c r="G39" s="17">
        <v>1</v>
      </c>
      <c r="H39" s="19">
        <v>0.35</v>
      </c>
      <c r="I39" s="24">
        <v>1</v>
      </c>
      <c r="J39" s="25">
        <f t="shared" si="7"/>
        <v>0.35</v>
      </c>
      <c r="K39" s="17"/>
      <c r="L39" s="19">
        <f t="shared" si="6"/>
        <v>0</v>
      </c>
      <c r="M39" s="17"/>
      <c r="N39" s="19">
        <f t="shared" si="0"/>
        <v>0</v>
      </c>
      <c r="O39" s="17"/>
      <c r="P39" s="19">
        <f t="shared" si="1"/>
        <v>0</v>
      </c>
      <c r="Q39" s="17"/>
      <c r="R39" s="19">
        <f t="shared" si="2"/>
        <v>0</v>
      </c>
      <c r="S39" s="17"/>
      <c r="T39" s="19">
        <f t="shared" si="3"/>
        <v>0</v>
      </c>
      <c r="U39" s="17"/>
      <c r="V39" s="19">
        <f t="shared" si="4"/>
        <v>0</v>
      </c>
      <c r="W39" s="23"/>
      <c r="X39">
        <f t="shared" si="5"/>
        <v>0</v>
      </c>
    </row>
    <row r="40" spans="1:24" x14ac:dyDescent="0.45">
      <c r="A40" s="17">
        <v>39</v>
      </c>
      <c r="B40" s="17"/>
      <c r="C40" s="17"/>
      <c r="D40" s="17" t="s">
        <v>95</v>
      </c>
      <c r="E40" s="18" t="s">
        <v>96</v>
      </c>
      <c r="F40" s="17" t="s">
        <v>94</v>
      </c>
      <c r="G40" s="17">
        <v>1</v>
      </c>
      <c r="H40" s="19">
        <v>0.35</v>
      </c>
      <c r="I40" s="24">
        <v>1</v>
      </c>
      <c r="J40" s="25">
        <f t="shared" si="7"/>
        <v>0.35</v>
      </c>
      <c r="K40" s="17"/>
      <c r="L40" s="19">
        <f t="shared" si="6"/>
        <v>0</v>
      </c>
      <c r="M40" s="17"/>
      <c r="N40" s="19">
        <f t="shared" si="0"/>
        <v>0</v>
      </c>
      <c r="O40" s="17"/>
      <c r="P40" s="19">
        <f t="shared" si="1"/>
        <v>0</v>
      </c>
      <c r="Q40" s="17"/>
      <c r="R40" s="19">
        <f t="shared" si="2"/>
        <v>0</v>
      </c>
      <c r="S40" s="17"/>
      <c r="T40" s="19">
        <f t="shared" si="3"/>
        <v>0</v>
      </c>
      <c r="U40" s="17"/>
      <c r="V40" s="19">
        <f t="shared" si="4"/>
        <v>0</v>
      </c>
      <c r="W40" s="23"/>
      <c r="X40">
        <f t="shared" si="5"/>
        <v>0</v>
      </c>
    </row>
    <row r="41" spans="1:24" x14ac:dyDescent="0.45">
      <c r="A41" s="17">
        <v>40</v>
      </c>
      <c r="B41" s="17"/>
      <c r="C41" s="17"/>
      <c r="D41" s="17" t="s">
        <v>97</v>
      </c>
      <c r="E41" s="18" t="s">
        <v>98</v>
      </c>
      <c r="F41" s="17" t="s">
        <v>99</v>
      </c>
      <c r="G41" s="17">
        <v>1</v>
      </c>
      <c r="H41" s="19">
        <v>0</v>
      </c>
      <c r="I41" s="24">
        <v>0</v>
      </c>
      <c r="J41" s="25">
        <f t="shared" si="7"/>
        <v>0</v>
      </c>
      <c r="K41" s="17"/>
      <c r="L41" s="19">
        <f t="shared" si="6"/>
        <v>0</v>
      </c>
      <c r="M41" s="17"/>
      <c r="N41" s="19">
        <f t="shared" si="0"/>
        <v>0</v>
      </c>
      <c r="O41" s="17"/>
      <c r="P41" s="19">
        <f t="shared" si="1"/>
        <v>0</v>
      </c>
      <c r="Q41" s="17"/>
      <c r="R41" s="19">
        <f t="shared" si="2"/>
        <v>0</v>
      </c>
      <c r="S41" s="17"/>
      <c r="T41" s="19">
        <f t="shared" si="3"/>
        <v>0</v>
      </c>
      <c r="U41" s="17"/>
      <c r="V41" s="19">
        <f t="shared" si="4"/>
        <v>0</v>
      </c>
      <c r="W41" s="23">
        <v>1</v>
      </c>
      <c r="X41">
        <f>$G41-($I41+$K41+$M41+$O41+$Q41+$S41+$U41+$W41)</f>
        <v>0</v>
      </c>
    </row>
    <row r="42" spans="1:24" x14ac:dyDescent="0.45">
      <c r="A42" s="17">
        <v>41</v>
      </c>
      <c r="B42" s="17"/>
      <c r="C42" s="17"/>
      <c r="D42" s="17" t="s">
        <v>100</v>
      </c>
      <c r="E42" s="18" t="s">
        <v>101</v>
      </c>
      <c r="F42" s="17" t="s">
        <v>99</v>
      </c>
      <c r="G42" s="17">
        <v>1</v>
      </c>
      <c r="H42" s="19">
        <v>0</v>
      </c>
      <c r="I42" s="24">
        <v>0</v>
      </c>
      <c r="J42" s="25">
        <f t="shared" si="7"/>
        <v>0</v>
      </c>
      <c r="K42" s="17"/>
      <c r="L42" s="19">
        <f t="shared" si="6"/>
        <v>0</v>
      </c>
      <c r="M42" s="17"/>
      <c r="N42" s="19">
        <f t="shared" si="0"/>
        <v>0</v>
      </c>
      <c r="O42" s="17"/>
      <c r="P42" s="19">
        <f t="shared" si="1"/>
        <v>0</v>
      </c>
      <c r="Q42" s="17"/>
      <c r="R42" s="19">
        <f t="shared" si="2"/>
        <v>0</v>
      </c>
      <c r="S42" s="17"/>
      <c r="T42" s="19">
        <f t="shared" si="3"/>
        <v>0</v>
      </c>
      <c r="U42" s="17"/>
      <c r="V42" s="19">
        <f t="shared" si="4"/>
        <v>0</v>
      </c>
      <c r="W42" s="23">
        <v>1</v>
      </c>
      <c r="X42">
        <f t="shared" ref="X42:X59" si="8">$G42-($I42+$K42+$M42+$O42+$Q42+$S42+$U42+$W42)</f>
        <v>0</v>
      </c>
    </row>
    <row r="43" spans="1:24" x14ac:dyDescent="0.45">
      <c r="A43" s="17">
        <v>42</v>
      </c>
      <c r="B43" s="17"/>
      <c r="C43" s="17"/>
      <c r="D43" s="17" t="s">
        <v>102</v>
      </c>
      <c r="E43" s="18" t="s">
        <v>103</v>
      </c>
      <c r="F43" s="17" t="s">
        <v>99</v>
      </c>
      <c r="G43" s="17">
        <v>1</v>
      </c>
      <c r="H43" s="19">
        <v>0</v>
      </c>
      <c r="I43" s="24">
        <v>0</v>
      </c>
      <c r="J43" s="25">
        <f t="shared" si="7"/>
        <v>0</v>
      </c>
      <c r="K43" s="17"/>
      <c r="L43" s="19">
        <f t="shared" si="6"/>
        <v>0</v>
      </c>
      <c r="M43" s="17"/>
      <c r="N43" s="19">
        <f t="shared" si="0"/>
        <v>0</v>
      </c>
      <c r="O43" s="17"/>
      <c r="P43" s="19">
        <f t="shared" si="1"/>
        <v>0</v>
      </c>
      <c r="Q43" s="17"/>
      <c r="R43" s="19">
        <f t="shared" si="2"/>
        <v>0</v>
      </c>
      <c r="S43" s="17"/>
      <c r="T43" s="19">
        <f t="shared" si="3"/>
        <v>0</v>
      </c>
      <c r="U43" s="17"/>
      <c r="V43" s="19">
        <f t="shared" si="4"/>
        <v>0</v>
      </c>
      <c r="W43" s="23">
        <v>1</v>
      </c>
      <c r="X43">
        <f t="shared" si="8"/>
        <v>0</v>
      </c>
    </row>
    <row r="44" spans="1:24" x14ac:dyDescent="0.45">
      <c r="A44" s="17">
        <v>43</v>
      </c>
      <c r="B44" s="17"/>
      <c r="C44" s="17"/>
      <c r="D44" s="17" t="s">
        <v>104</v>
      </c>
      <c r="E44" s="18" t="s">
        <v>105</v>
      </c>
      <c r="F44" s="17" t="s">
        <v>99</v>
      </c>
      <c r="G44" s="17">
        <v>1</v>
      </c>
      <c r="H44" s="19">
        <v>0</v>
      </c>
      <c r="I44" s="24">
        <v>0</v>
      </c>
      <c r="J44" s="25">
        <f t="shared" si="7"/>
        <v>0</v>
      </c>
      <c r="K44" s="17"/>
      <c r="L44" s="19">
        <f t="shared" si="6"/>
        <v>0</v>
      </c>
      <c r="M44" s="17"/>
      <c r="N44" s="19">
        <f t="shared" si="0"/>
        <v>0</v>
      </c>
      <c r="O44" s="17"/>
      <c r="P44" s="19">
        <f t="shared" si="1"/>
        <v>0</v>
      </c>
      <c r="Q44" s="17"/>
      <c r="R44" s="19">
        <f t="shared" si="2"/>
        <v>0</v>
      </c>
      <c r="S44" s="17"/>
      <c r="T44" s="19">
        <f t="shared" si="3"/>
        <v>0</v>
      </c>
      <c r="U44" s="17"/>
      <c r="V44" s="19">
        <f t="shared" si="4"/>
        <v>0</v>
      </c>
      <c r="W44" s="23">
        <v>1</v>
      </c>
      <c r="X44">
        <f t="shared" si="8"/>
        <v>0</v>
      </c>
    </row>
    <row r="45" spans="1:24" x14ac:dyDescent="0.45">
      <c r="A45" s="17">
        <v>44</v>
      </c>
      <c r="B45" s="17"/>
      <c r="C45" s="17"/>
      <c r="D45" s="17" t="s">
        <v>106</v>
      </c>
      <c r="E45" s="18" t="s">
        <v>107</v>
      </c>
      <c r="F45" s="17" t="s">
        <v>99</v>
      </c>
      <c r="G45" s="17">
        <v>1</v>
      </c>
      <c r="H45" s="19">
        <v>0</v>
      </c>
      <c r="I45" s="24">
        <v>0</v>
      </c>
      <c r="J45" s="25">
        <f t="shared" si="7"/>
        <v>0</v>
      </c>
      <c r="K45" s="17"/>
      <c r="L45" s="19">
        <f t="shared" si="6"/>
        <v>0</v>
      </c>
      <c r="M45" s="17"/>
      <c r="N45" s="19">
        <f t="shared" si="0"/>
        <v>0</v>
      </c>
      <c r="O45" s="17"/>
      <c r="P45" s="19">
        <f t="shared" si="1"/>
        <v>0</v>
      </c>
      <c r="Q45" s="17"/>
      <c r="R45" s="19">
        <f t="shared" si="2"/>
        <v>0</v>
      </c>
      <c r="S45" s="17"/>
      <c r="T45" s="19">
        <f t="shared" si="3"/>
        <v>0</v>
      </c>
      <c r="U45" s="17"/>
      <c r="V45" s="19">
        <f t="shared" si="4"/>
        <v>0</v>
      </c>
      <c r="W45" s="23">
        <v>1</v>
      </c>
      <c r="X45">
        <f t="shared" si="8"/>
        <v>0</v>
      </c>
    </row>
    <row r="46" spans="1:24" x14ac:dyDescent="0.45">
      <c r="A46" s="17">
        <v>45</v>
      </c>
      <c r="B46" s="17"/>
      <c r="C46" s="17"/>
      <c r="D46" s="17" t="s">
        <v>108</v>
      </c>
      <c r="E46" s="18" t="s">
        <v>109</v>
      </c>
      <c r="F46" s="17" t="s">
        <v>99</v>
      </c>
      <c r="G46" s="17">
        <v>1</v>
      </c>
      <c r="H46" s="19">
        <v>0</v>
      </c>
      <c r="I46" s="24">
        <v>0</v>
      </c>
      <c r="J46" s="25">
        <f t="shared" si="7"/>
        <v>0</v>
      </c>
      <c r="K46" s="17"/>
      <c r="L46" s="19">
        <f t="shared" si="6"/>
        <v>0</v>
      </c>
      <c r="M46" s="17"/>
      <c r="N46" s="19">
        <f t="shared" si="0"/>
        <v>0</v>
      </c>
      <c r="O46" s="17"/>
      <c r="P46" s="19">
        <f t="shared" si="1"/>
        <v>0</v>
      </c>
      <c r="Q46" s="17"/>
      <c r="R46" s="19">
        <f t="shared" si="2"/>
        <v>0</v>
      </c>
      <c r="S46" s="17"/>
      <c r="T46" s="19">
        <f t="shared" si="3"/>
        <v>0</v>
      </c>
      <c r="U46" s="17"/>
      <c r="V46" s="19">
        <f t="shared" si="4"/>
        <v>0</v>
      </c>
      <c r="W46" s="23">
        <v>1</v>
      </c>
      <c r="X46">
        <f t="shared" si="8"/>
        <v>0</v>
      </c>
    </row>
    <row r="47" spans="1:24" x14ac:dyDescent="0.45">
      <c r="A47" s="17">
        <v>46</v>
      </c>
      <c r="B47" s="17"/>
      <c r="C47" s="17"/>
      <c r="D47" s="17" t="s">
        <v>110</v>
      </c>
      <c r="E47" s="18" t="s">
        <v>111</v>
      </c>
      <c r="F47" s="17" t="s">
        <v>112</v>
      </c>
      <c r="G47" s="17">
        <v>1</v>
      </c>
      <c r="H47" s="19">
        <v>0.05</v>
      </c>
      <c r="I47" s="24">
        <v>0</v>
      </c>
      <c r="J47" s="25">
        <f t="shared" si="7"/>
        <v>0</v>
      </c>
      <c r="K47" s="17"/>
      <c r="L47" s="19">
        <f t="shared" si="6"/>
        <v>0</v>
      </c>
      <c r="M47" s="17"/>
      <c r="N47" s="19">
        <f t="shared" si="0"/>
        <v>0</v>
      </c>
      <c r="O47" s="17"/>
      <c r="P47" s="19">
        <f t="shared" si="1"/>
        <v>0</v>
      </c>
      <c r="Q47" s="17"/>
      <c r="R47" s="19">
        <f t="shared" si="2"/>
        <v>0</v>
      </c>
      <c r="S47" s="17"/>
      <c r="T47" s="19">
        <f t="shared" si="3"/>
        <v>0</v>
      </c>
      <c r="U47" s="17"/>
      <c r="V47" s="19">
        <f t="shared" si="4"/>
        <v>0</v>
      </c>
      <c r="W47" s="23"/>
      <c r="X47">
        <f t="shared" si="8"/>
        <v>1</v>
      </c>
    </row>
    <row r="48" spans="1:24" x14ac:dyDescent="0.45">
      <c r="A48" s="17">
        <v>47</v>
      </c>
      <c r="B48" s="17"/>
      <c r="C48" s="17"/>
      <c r="D48" s="17" t="s">
        <v>113</v>
      </c>
      <c r="E48" s="18" t="s">
        <v>114</v>
      </c>
      <c r="F48" s="17" t="s">
        <v>115</v>
      </c>
      <c r="G48" s="17">
        <v>1</v>
      </c>
      <c r="H48" s="19">
        <v>0.7</v>
      </c>
      <c r="I48" s="24">
        <v>0</v>
      </c>
      <c r="J48" s="25">
        <f t="shared" si="7"/>
        <v>0</v>
      </c>
      <c r="K48" s="17"/>
      <c r="L48" s="19">
        <f t="shared" si="6"/>
        <v>0</v>
      </c>
      <c r="M48" s="17"/>
      <c r="N48" s="19">
        <f t="shared" si="0"/>
        <v>0</v>
      </c>
      <c r="O48" s="17">
        <v>1</v>
      </c>
      <c r="P48" s="19">
        <f t="shared" si="1"/>
        <v>0.7</v>
      </c>
      <c r="Q48" s="17"/>
      <c r="R48" s="19">
        <f t="shared" si="2"/>
        <v>0</v>
      </c>
      <c r="S48" s="17"/>
      <c r="T48" s="19">
        <f t="shared" si="3"/>
        <v>0</v>
      </c>
      <c r="U48" s="17"/>
      <c r="V48" s="19">
        <f t="shared" si="4"/>
        <v>0</v>
      </c>
      <c r="W48" s="23"/>
      <c r="X48">
        <f t="shared" si="8"/>
        <v>0</v>
      </c>
    </row>
    <row r="49" spans="1:24" x14ac:dyDescent="0.45">
      <c r="A49" s="17">
        <v>48</v>
      </c>
      <c r="B49" s="17"/>
      <c r="C49" s="17"/>
      <c r="D49" s="17" t="s">
        <v>116</v>
      </c>
      <c r="E49" s="18" t="s">
        <v>117</v>
      </c>
      <c r="F49" s="17" t="s">
        <v>118</v>
      </c>
      <c r="G49" s="17">
        <v>1</v>
      </c>
      <c r="H49" s="19">
        <v>1.8</v>
      </c>
      <c r="I49" s="24">
        <v>0</v>
      </c>
      <c r="J49" s="25">
        <f t="shared" si="7"/>
        <v>0</v>
      </c>
      <c r="K49" s="17">
        <v>1</v>
      </c>
      <c r="L49" s="19">
        <f t="shared" si="6"/>
        <v>1.8</v>
      </c>
      <c r="M49" s="17"/>
      <c r="N49" s="19">
        <f t="shared" si="0"/>
        <v>0</v>
      </c>
      <c r="O49" s="17"/>
      <c r="P49" s="19">
        <f t="shared" si="1"/>
        <v>0</v>
      </c>
      <c r="Q49" s="17"/>
      <c r="R49" s="19">
        <f t="shared" si="2"/>
        <v>0</v>
      </c>
      <c r="S49" s="17"/>
      <c r="T49" s="19">
        <f t="shared" si="3"/>
        <v>0</v>
      </c>
      <c r="U49" s="17"/>
      <c r="V49" s="19">
        <f t="shared" si="4"/>
        <v>0</v>
      </c>
      <c r="W49" s="23"/>
      <c r="X49">
        <f t="shared" si="8"/>
        <v>0</v>
      </c>
    </row>
    <row r="50" spans="1:24" x14ac:dyDescent="0.45">
      <c r="A50" s="17">
        <v>49</v>
      </c>
      <c r="B50" s="17"/>
      <c r="C50" s="17"/>
      <c r="D50" s="17" t="s">
        <v>119</v>
      </c>
      <c r="E50" s="18" t="s">
        <v>120</v>
      </c>
      <c r="F50" s="17" t="s">
        <v>121</v>
      </c>
      <c r="G50" s="17">
        <v>1</v>
      </c>
      <c r="H50" s="19">
        <v>0.1</v>
      </c>
      <c r="I50" s="24">
        <v>0</v>
      </c>
      <c r="J50" s="25">
        <f t="shared" si="7"/>
        <v>0</v>
      </c>
      <c r="K50" s="17"/>
      <c r="L50" s="19">
        <f t="shared" si="6"/>
        <v>0</v>
      </c>
      <c r="M50" s="17"/>
      <c r="N50" s="19">
        <f t="shared" si="0"/>
        <v>0</v>
      </c>
      <c r="O50" s="17"/>
      <c r="P50" s="19">
        <f t="shared" si="1"/>
        <v>0</v>
      </c>
      <c r="Q50" s="17"/>
      <c r="R50" s="19">
        <f t="shared" si="2"/>
        <v>0</v>
      </c>
      <c r="S50" s="17"/>
      <c r="T50" s="19">
        <f t="shared" si="3"/>
        <v>0</v>
      </c>
      <c r="U50" s="17"/>
      <c r="V50" s="19">
        <f t="shared" si="4"/>
        <v>0</v>
      </c>
      <c r="W50" s="23">
        <v>1</v>
      </c>
      <c r="X50">
        <f t="shared" si="8"/>
        <v>0</v>
      </c>
    </row>
    <row r="51" spans="1:24" x14ac:dyDescent="0.45">
      <c r="A51" s="17">
        <v>50</v>
      </c>
      <c r="B51" s="17"/>
      <c r="C51" s="17"/>
      <c r="D51" s="17" t="s">
        <v>122</v>
      </c>
      <c r="E51" s="18" t="s">
        <v>123</v>
      </c>
      <c r="F51" s="17" t="s">
        <v>124</v>
      </c>
      <c r="G51" s="17">
        <v>1</v>
      </c>
      <c r="H51" s="19">
        <v>0.8</v>
      </c>
      <c r="I51" s="24">
        <v>0</v>
      </c>
      <c r="J51" s="25">
        <f t="shared" si="7"/>
        <v>0</v>
      </c>
      <c r="K51" s="17"/>
      <c r="L51" s="19">
        <f t="shared" si="6"/>
        <v>0</v>
      </c>
      <c r="M51" s="17"/>
      <c r="N51" s="19">
        <f t="shared" si="0"/>
        <v>0</v>
      </c>
      <c r="O51" s="17"/>
      <c r="P51" s="19">
        <f t="shared" si="1"/>
        <v>0</v>
      </c>
      <c r="Q51" s="17"/>
      <c r="R51" s="19">
        <f t="shared" si="2"/>
        <v>0</v>
      </c>
      <c r="S51" s="17"/>
      <c r="T51" s="19">
        <f t="shared" si="3"/>
        <v>0</v>
      </c>
      <c r="U51" s="17">
        <v>1</v>
      </c>
      <c r="V51" s="19">
        <f t="shared" si="4"/>
        <v>0.8</v>
      </c>
      <c r="W51" s="23"/>
      <c r="X51">
        <f t="shared" si="8"/>
        <v>0</v>
      </c>
    </row>
    <row r="52" spans="1:24" x14ac:dyDescent="0.45">
      <c r="A52" s="17">
        <v>51</v>
      </c>
      <c r="B52" s="17"/>
      <c r="C52" s="17"/>
      <c r="D52" s="17" t="s">
        <v>125</v>
      </c>
      <c r="E52" s="18" t="s">
        <v>126</v>
      </c>
      <c r="F52" s="17" t="s">
        <v>127</v>
      </c>
      <c r="G52" s="17">
        <v>1</v>
      </c>
      <c r="H52" s="19">
        <v>0.05</v>
      </c>
      <c r="I52" s="24">
        <v>0</v>
      </c>
      <c r="J52" s="25">
        <f t="shared" si="7"/>
        <v>0</v>
      </c>
      <c r="K52" s="17"/>
      <c r="L52" s="19">
        <f t="shared" si="6"/>
        <v>0</v>
      </c>
      <c r="M52" s="17"/>
      <c r="N52" s="19">
        <f t="shared" si="0"/>
        <v>0</v>
      </c>
      <c r="O52" s="17"/>
      <c r="P52" s="19">
        <f t="shared" si="1"/>
        <v>0</v>
      </c>
      <c r="Q52" s="17"/>
      <c r="R52" s="19">
        <f t="shared" si="2"/>
        <v>0</v>
      </c>
      <c r="S52" s="17"/>
      <c r="T52" s="19">
        <f t="shared" si="3"/>
        <v>0</v>
      </c>
      <c r="U52" s="17">
        <v>1</v>
      </c>
      <c r="V52" s="19">
        <f t="shared" si="4"/>
        <v>0.05</v>
      </c>
      <c r="W52" s="23"/>
      <c r="X52">
        <f t="shared" si="8"/>
        <v>0</v>
      </c>
    </row>
    <row r="53" spans="1:24" x14ac:dyDescent="0.45">
      <c r="A53" s="17">
        <v>52</v>
      </c>
      <c r="B53" s="17"/>
      <c r="C53" s="17"/>
      <c r="D53" s="17" t="s">
        <v>128</v>
      </c>
      <c r="E53" s="18" t="s">
        <v>129</v>
      </c>
      <c r="F53" s="17" t="s">
        <v>130</v>
      </c>
      <c r="G53" s="17">
        <v>1</v>
      </c>
      <c r="H53" s="19">
        <v>1.5</v>
      </c>
      <c r="I53" s="24">
        <v>0</v>
      </c>
      <c r="J53" s="25">
        <f t="shared" si="7"/>
        <v>0</v>
      </c>
      <c r="K53" s="17"/>
      <c r="L53" s="19">
        <f t="shared" si="6"/>
        <v>0</v>
      </c>
      <c r="M53" s="17">
        <v>1</v>
      </c>
      <c r="N53" s="19">
        <f t="shared" si="0"/>
        <v>1.5</v>
      </c>
      <c r="O53" s="17"/>
      <c r="P53" s="19">
        <f t="shared" si="1"/>
        <v>0</v>
      </c>
      <c r="Q53" s="17"/>
      <c r="R53" s="19">
        <f t="shared" si="2"/>
        <v>0</v>
      </c>
      <c r="S53" s="17"/>
      <c r="T53" s="19">
        <f t="shared" si="3"/>
        <v>0</v>
      </c>
      <c r="U53" s="17"/>
      <c r="V53" s="19">
        <f t="shared" si="4"/>
        <v>0</v>
      </c>
      <c r="W53" s="23"/>
      <c r="X53">
        <f t="shared" si="8"/>
        <v>0</v>
      </c>
    </row>
    <row r="54" spans="1:24" x14ac:dyDescent="0.45">
      <c r="A54" s="17">
        <v>53</v>
      </c>
      <c r="B54" s="17"/>
      <c r="C54" s="17"/>
      <c r="D54" s="17" t="s">
        <v>139</v>
      </c>
      <c r="E54" s="18" t="s">
        <v>140</v>
      </c>
      <c r="F54" s="17" t="s">
        <v>163</v>
      </c>
      <c r="G54" s="17">
        <v>1</v>
      </c>
      <c r="H54" s="19">
        <v>6.5</v>
      </c>
      <c r="I54" s="24">
        <v>1</v>
      </c>
      <c r="J54" s="25">
        <f t="shared" si="7"/>
        <v>6.5</v>
      </c>
      <c r="K54" s="17"/>
      <c r="L54" s="19">
        <f t="shared" si="6"/>
        <v>0</v>
      </c>
      <c r="M54" s="17"/>
      <c r="N54" s="19">
        <f t="shared" si="0"/>
        <v>0</v>
      </c>
      <c r="O54" s="17"/>
      <c r="P54" s="19">
        <f t="shared" si="1"/>
        <v>0</v>
      </c>
      <c r="Q54" s="17"/>
      <c r="R54" s="19">
        <f t="shared" si="2"/>
        <v>0</v>
      </c>
      <c r="S54" s="17"/>
      <c r="T54" s="19">
        <f t="shared" si="3"/>
        <v>0</v>
      </c>
      <c r="U54" s="17"/>
      <c r="V54" s="19">
        <f t="shared" si="4"/>
        <v>0</v>
      </c>
      <c r="W54" s="23"/>
      <c r="X54">
        <f t="shared" si="8"/>
        <v>0</v>
      </c>
    </row>
    <row r="55" spans="1:24" x14ac:dyDescent="0.45">
      <c r="A55" s="17">
        <v>54</v>
      </c>
      <c r="B55" s="17"/>
      <c r="C55" s="17"/>
      <c r="D55" s="17" t="s">
        <v>132</v>
      </c>
      <c r="E55" s="18" t="s">
        <v>141</v>
      </c>
      <c r="F55" s="17" t="s">
        <v>146</v>
      </c>
      <c r="G55" s="17">
        <v>1</v>
      </c>
      <c r="H55" s="19">
        <v>2</v>
      </c>
      <c r="I55" s="24">
        <v>1</v>
      </c>
      <c r="J55" s="25">
        <f t="shared" si="7"/>
        <v>2</v>
      </c>
      <c r="K55" s="17"/>
      <c r="L55" s="19">
        <f t="shared" si="6"/>
        <v>0</v>
      </c>
      <c r="M55" s="17"/>
      <c r="N55" s="19">
        <f t="shared" si="0"/>
        <v>0</v>
      </c>
      <c r="O55" s="17"/>
      <c r="P55" s="19">
        <f t="shared" si="1"/>
        <v>0</v>
      </c>
      <c r="Q55" s="17"/>
      <c r="R55" s="19">
        <f t="shared" si="2"/>
        <v>0</v>
      </c>
      <c r="S55" s="17"/>
      <c r="T55" s="19">
        <f t="shared" si="3"/>
        <v>0</v>
      </c>
      <c r="U55" s="17"/>
      <c r="V55" s="19">
        <f t="shared" si="4"/>
        <v>0</v>
      </c>
      <c r="W55" s="23"/>
      <c r="X55">
        <f t="shared" si="8"/>
        <v>0</v>
      </c>
    </row>
    <row r="56" spans="1:24" x14ac:dyDescent="0.45">
      <c r="A56" s="17">
        <v>55</v>
      </c>
      <c r="B56" s="17"/>
      <c r="C56" s="17"/>
      <c r="D56" s="17" t="s">
        <v>142</v>
      </c>
      <c r="E56" s="18" t="s">
        <v>145</v>
      </c>
      <c r="F56" s="17" t="s">
        <v>162</v>
      </c>
      <c r="G56" s="17">
        <v>1</v>
      </c>
      <c r="H56" s="19">
        <v>2</v>
      </c>
      <c r="I56" s="24">
        <v>1</v>
      </c>
      <c r="J56" s="25">
        <f t="shared" si="7"/>
        <v>2</v>
      </c>
      <c r="K56" s="17"/>
      <c r="L56" s="19">
        <f t="shared" si="6"/>
        <v>0</v>
      </c>
      <c r="M56" s="17"/>
      <c r="N56" s="19">
        <f t="shared" si="0"/>
        <v>0</v>
      </c>
      <c r="O56" s="17"/>
      <c r="P56" s="19">
        <f t="shared" si="1"/>
        <v>0</v>
      </c>
      <c r="Q56" s="17"/>
      <c r="R56" s="19">
        <f t="shared" si="2"/>
        <v>0</v>
      </c>
      <c r="S56" s="17"/>
      <c r="T56" s="19">
        <f t="shared" si="3"/>
        <v>0</v>
      </c>
      <c r="U56" s="17"/>
      <c r="V56" s="19">
        <f t="shared" si="4"/>
        <v>0</v>
      </c>
      <c r="W56" s="23"/>
      <c r="X56">
        <f t="shared" si="8"/>
        <v>0</v>
      </c>
    </row>
    <row r="57" spans="1:24" x14ac:dyDescent="0.45">
      <c r="A57" s="17">
        <v>56</v>
      </c>
      <c r="B57" s="17"/>
      <c r="C57" s="17"/>
      <c r="D57" s="17" t="s">
        <v>143</v>
      </c>
      <c r="E57" s="18"/>
      <c r="F57" s="17" t="s">
        <v>144</v>
      </c>
      <c r="G57" s="17">
        <v>1</v>
      </c>
      <c r="H57" s="19">
        <v>3</v>
      </c>
      <c r="I57" s="24">
        <v>1</v>
      </c>
      <c r="J57" s="25">
        <f t="shared" si="7"/>
        <v>3</v>
      </c>
      <c r="K57" s="17"/>
      <c r="L57" s="19">
        <f t="shared" si="6"/>
        <v>0</v>
      </c>
      <c r="M57" s="17"/>
      <c r="N57" s="19">
        <f t="shared" si="0"/>
        <v>0</v>
      </c>
      <c r="O57" s="17"/>
      <c r="P57" s="19">
        <f t="shared" si="1"/>
        <v>0</v>
      </c>
      <c r="Q57" s="17"/>
      <c r="R57" s="19">
        <f t="shared" si="2"/>
        <v>0</v>
      </c>
      <c r="S57" s="17"/>
      <c r="T57" s="19">
        <f t="shared" si="3"/>
        <v>0</v>
      </c>
      <c r="U57" s="17"/>
      <c r="V57" s="19">
        <f t="shared" si="4"/>
        <v>0</v>
      </c>
      <c r="W57" s="23"/>
      <c r="X57">
        <f t="shared" si="8"/>
        <v>0</v>
      </c>
    </row>
    <row r="58" spans="1:24" ht="14.65" thickBot="1" x14ac:dyDescent="0.5">
      <c r="W58" s="23"/>
    </row>
    <row r="59" spans="1:24" ht="14.65" thickBot="1" x14ac:dyDescent="0.5">
      <c r="F59" s="21" t="s">
        <v>150</v>
      </c>
      <c r="G59" s="22">
        <f>SUM(G2:G58)</f>
        <v>79</v>
      </c>
      <c r="I59">
        <f t="shared" ref="I59:W59" si="9">SUM(I2:I58)</f>
        <v>52</v>
      </c>
      <c r="J59" s="6">
        <f t="shared" si="9"/>
        <v>27.439999999999998</v>
      </c>
      <c r="K59">
        <f t="shared" si="9"/>
        <v>1</v>
      </c>
      <c r="L59" s="20">
        <f t="shared" si="9"/>
        <v>1.8</v>
      </c>
      <c r="M59">
        <f t="shared" si="9"/>
        <v>1</v>
      </c>
      <c r="N59" s="20">
        <f t="shared" si="9"/>
        <v>1.5</v>
      </c>
      <c r="O59">
        <f t="shared" si="9"/>
        <v>2</v>
      </c>
      <c r="P59" s="20">
        <f t="shared" si="9"/>
        <v>1</v>
      </c>
      <c r="Q59">
        <f t="shared" si="9"/>
        <v>10</v>
      </c>
      <c r="R59" s="20">
        <f t="shared" si="9"/>
        <v>3.97</v>
      </c>
      <c r="S59">
        <f t="shared" si="9"/>
        <v>3</v>
      </c>
      <c r="T59" s="20">
        <f t="shared" si="9"/>
        <v>3.7</v>
      </c>
      <c r="U59">
        <f t="shared" si="9"/>
        <v>2</v>
      </c>
      <c r="V59" s="20">
        <f t="shared" si="9"/>
        <v>0.85000000000000009</v>
      </c>
      <c r="W59" s="23">
        <f t="shared" si="9"/>
        <v>7</v>
      </c>
      <c r="X59">
        <f t="shared" si="8"/>
        <v>1</v>
      </c>
    </row>
    <row r="60" spans="1:24" ht="14.65" thickBot="1" x14ac:dyDescent="0.5"/>
    <row r="61" spans="1:24" ht="14.65" thickBot="1" x14ac:dyDescent="0.5">
      <c r="E61" s="11" t="s">
        <v>164</v>
      </c>
      <c r="F61" s="7" t="s">
        <v>160</v>
      </c>
      <c r="H61" s="8">
        <f>SUM(J61:X61)</f>
        <v>37.71</v>
      </c>
      <c r="J61" s="3">
        <f>SUM(J$4:J$57)</f>
        <v>27.239999999999995</v>
      </c>
      <c r="L61" s="3">
        <f>SUM(L$4:L$57)</f>
        <v>1.8</v>
      </c>
      <c r="P61" s="3">
        <f>SUM(P$4:P$57)</f>
        <v>1</v>
      </c>
      <c r="R61" s="3">
        <f>SUM(R$4:R$57)</f>
        <v>3.97</v>
      </c>
      <c r="T61" s="3">
        <f>SUM(T$4:T$57)</f>
        <v>3.7</v>
      </c>
    </row>
    <row r="62" spans="1:24" ht="14.65" thickBot="1" x14ac:dyDescent="0.5"/>
    <row r="63" spans="1:24" ht="14.65" thickBot="1" x14ac:dyDescent="0.5">
      <c r="E63" s="12" t="s">
        <v>165</v>
      </c>
      <c r="F63" s="10" t="s">
        <v>161</v>
      </c>
      <c r="H63" s="9">
        <f>SUM(J63:X63)</f>
        <v>28.239999999999995</v>
      </c>
      <c r="J63" s="3">
        <f>SUM(J$4:J$57)</f>
        <v>27.239999999999995</v>
      </c>
      <c r="P63" s="3">
        <f>SUM(P$4:P$57)</f>
        <v>1</v>
      </c>
    </row>
  </sheetData>
  <printOptions horizontalCentered="1" verticalCentered="1"/>
  <pageMargins left="0.3" right="0.3" top="0.5" bottom="0.5" header="0.3" footer="0.3"/>
  <pageSetup scale="56" orientation="portrait" horizontalDpi="360" verticalDpi="360" r:id="rId1"/>
  <headerFooter>
    <oddHeader>&amp;LMuKOB IF-Mk IV  -  Costed BOM (Options Broken Out)</oddHeader>
    <oddFooter>&amp;LEd Silky&amp;CPage &amp;P&amp;R&amp;D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Silky</dc:creator>
  <cp:lastModifiedBy>Ed Silky</cp:lastModifiedBy>
  <cp:lastPrinted>2024-07-07T23:38:31Z</cp:lastPrinted>
  <dcterms:created xsi:type="dcterms:W3CDTF">2024-06-10T05:16:50Z</dcterms:created>
  <dcterms:modified xsi:type="dcterms:W3CDTF">2024-07-08T19:47:22Z</dcterms:modified>
</cp:coreProperties>
</file>