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vel\tsduck\doc\"/>
    </mc:Choice>
  </mc:AlternateContent>
  <bookViews>
    <workbookView xWindow="2460" yWindow="1560" windowWidth="28035" windowHeight="19980"/>
  </bookViews>
  <sheets>
    <sheet name="Japan Sat" sheetId="2" r:id="rId1"/>
  </sheets>
  <definedNames>
    <definedName name="BSCHWIDTH">'Japan Sat'!$C$5</definedName>
    <definedName name="BSRANGE">'Japan Sat'!$C$6</definedName>
    <definedName name="BSRANGEWIDTH">#REF!</definedName>
    <definedName name="BSRAWIDTH">'Japan Sat'!$C$6</definedName>
    <definedName name="BSWIDTH">#REF!</definedName>
    <definedName name="CSCHWIDTH">'Japan Sat'!$E$5</definedName>
    <definedName name="CSRANGE">'Japan Sat'!$E$6</definedName>
    <definedName name="CSRANGEWIDTH">#REF!</definedName>
    <definedName name="CSRAWIDTH">'Japan Sat'!$C$6</definedName>
    <definedName name="CSWIDTH">#REF!</definedName>
    <definedName name="OSCL">'Japan Sat'!$E$9</definedName>
    <definedName name="OSCLEFT">#REF!</definedName>
    <definedName name="OSCR">'Japan Sat'!$C$9</definedName>
    <definedName name="OSCRIGHT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" i="2" l="1"/>
  <c r="M33" i="2" s="1"/>
  <c r="M34" i="2" s="1"/>
  <c r="M35" i="2" s="1"/>
  <c r="M36" i="2" s="1"/>
  <c r="M37" i="2" s="1"/>
  <c r="M38" i="2" s="1"/>
  <c r="M39" i="2" s="1"/>
  <c r="M40" i="2" s="1"/>
  <c r="M41" i="2" s="1"/>
  <c r="M31" i="2"/>
  <c r="C32" i="2"/>
  <c r="C33" i="2" s="1"/>
  <c r="C34" i="2" s="1"/>
  <c r="C35" i="2" s="1"/>
  <c r="C36" i="2" s="1"/>
  <c r="C37" i="2" s="1"/>
  <c r="C38" i="2" s="1"/>
  <c r="C39" i="2" s="1"/>
  <c r="C40" i="2" s="1"/>
  <c r="C41" i="2" s="1"/>
  <c r="C31" i="2"/>
  <c r="C30" i="2"/>
  <c r="M16" i="2"/>
  <c r="M17" i="2" s="1"/>
  <c r="M18" i="2" s="1"/>
  <c r="M19" i="2" s="1"/>
  <c r="M20" i="2" s="1"/>
  <c r="M21" i="2" s="1"/>
  <c r="M22" i="2" s="1"/>
  <c r="M23" i="2" s="1"/>
  <c r="M24" i="2" s="1"/>
  <c r="M25" i="2" s="1"/>
  <c r="M15" i="2"/>
  <c r="C16" i="2"/>
  <c r="C17" i="2" s="1"/>
  <c r="C18" i="2" s="1"/>
  <c r="C19" i="2" s="1"/>
  <c r="C20" i="2" s="1"/>
  <c r="C21" i="2" s="1"/>
  <c r="C22" i="2" s="1"/>
  <c r="C23" i="2" s="1"/>
  <c r="C24" i="2" s="1"/>
  <c r="C25" i="2" s="1"/>
  <c r="M14" i="2"/>
  <c r="C15" i="2"/>
  <c r="M30" i="2" l="1"/>
  <c r="O30" i="2" s="1"/>
  <c r="O14" i="2"/>
  <c r="C14" i="2"/>
  <c r="E14" i="2"/>
  <c r="G14" i="2" s="1"/>
  <c r="E15" i="2"/>
  <c r="I14" i="2" l="1"/>
  <c r="E25" i="2"/>
  <c r="G25" i="2" s="1"/>
  <c r="E16" i="2"/>
  <c r="E21" i="2"/>
  <c r="G21" i="2" s="1"/>
  <c r="E17" i="2"/>
  <c r="G17" i="2" s="1"/>
  <c r="E31" i="2"/>
  <c r="S30" i="2"/>
  <c r="Q30" i="2"/>
  <c r="E30" i="2"/>
  <c r="G15" i="2"/>
  <c r="I15" i="2"/>
  <c r="E20" i="2"/>
  <c r="I21" i="2"/>
  <c r="E19" i="2"/>
  <c r="O15" i="2"/>
  <c r="O16" i="2" l="1"/>
  <c r="E23" i="2"/>
  <c r="E22" i="2"/>
  <c r="G22" i="2" s="1"/>
  <c r="E18" i="2"/>
  <c r="G18" i="2" s="1"/>
  <c r="E24" i="2"/>
  <c r="I24" i="2" s="1"/>
  <c r="I25" i="2"/>
  <c r="I17" i="2"/>
  <c r="I16" i="2"/>
  <c r="G16" i="2"/>
  <c r="O31" i="2"/>
  <c r="I30" i="2"/>
  <c r="G30" i="2"/>
  <c r="E32" i="2"/>
  <c r="I31" i="2"/>
  <c r="G31" i="2"/>
  <c r="I20" i="2"/>
  <c r="G20" i="2"/>
  <c r="G23" i="2"/>
  <c r="I23" i="2"/>
  <c r="G19" i="2"/>
  <c r="I19" i="2"/>
  <c r="Q14" i="2"/>
  <c r="S14" i="2"/>
  <c r="O17" i="2"/>
  <c r="S15" i="2"/>
  <c r="Q15" i="2"/>
  <c r="G24" i="2" l="1"/>
  <c r="I18" i="2"/>
  <c r="I22" i="2"/>
  <c r="O32" i="2"/>
  <c r="E33" i="2"/>
  <c r="I32" i="2"/>
  <c r="G32" i="2"/>
  <c r="S31" i="2"/>
  <c r="Q31" i="2"/>
  <c r="S16" i="2"/>
  <c r="Q16" i="2"/>
  <c r="O18" i="2"/>
  <c r="O33" i="2" l="1"/>
  <c r="G33" i="2"/>
  <c r="I33" i="2"/>
  <c r="E34" i="2"/>
  <c r="S32" i="2"/>
  <c r="Q32" i="2"/>
  <c r="O19" i="2"/>
  <c r="S17" i="2"/>
  <c r="Q17" i="2"/>
  <c r="O34" i="2" l="1"/>
  <c r="E35" i="2"/>
  <c r="I34" i="2"/>
  <c r="G34" i="2"/>
  <c r="S33" i="2"/>
  <c r="Q33" i="2"/>
  <c r="Q18" i="2"/>
  <c r="S18" i="2"/>
  <c r="O20" i="2"/>
  <c r="S34" i="2" l="1"/>
  <c r="Q34" i="2"/>
  <c r="I35" i="2"/>
  <c r="G35" i="2"/>
  <c r="E36" i="2"/>
  <c r="O35" i="2"/>
  <c r="S19" i="2"/>
  <c r="Q19" i="2"/>
  <c r="O21" i="2"/>
  <c r="O36" i="2" l="1"/>
  <c r="S35" i="2"/>
  <c r="Q35" i="2"/>
  <c r="E37" i="2"/>
  <c r="I36" i="2"/>
  <c r="G36" i="2"/>
  <c r="Q20" i="2"/>
  <c r="S20" i="2"/>
  <c r="O22" i="2"/>
  <c r="I37" i="2" l="1"/>
  <c r="G37" i="2"/>
  <c r="E38" i="2"/>
  <c r="O37" i="2"/>
  <c r="S36" i="2"/>
  <c r="Q36" i="2"/>
  <c r="O23" i="2"/>
  <c r="S21" i="2"/>
  <c r="Q21" i="2"/>
  <c r="S37" i="2" l="1"/>
  <c r="Q37" i="2"/>
  <c r="E39" i="2"/>
  <c r="O38" i="2"/>
  <c r="I38" i="2"/>
  <c r="G38" i="2"/>
  <c r="S22" i="2"/>
  <c r="Q22" i="2"/>
  <c r="O24" i="2"/>
  <c r="S38" i="2" l="1"/>
  <c r="Q38" i="2"/>
  <c r="G39" i="2"/>
  <c r="I39" i="2"/>
  <c r="E40" i="2"/>
  <c r="E41" i="2"/>
  <c r="O39" i="2"/>
  <c r="S23" i="2"/>
  <c r="Q23" i="2"/>
  <c r="O25" i="2"/>
  <c r="S39" i="2" l="1"/>
  <c r="Q39" i="2"/>
  <c r="G41" i="2"/>
  <c r="I41" i="2"/>
  <c r="I40" i="2"/>
  <c r="G40" i="2"/>
  <c r="O40" i="2"/>
  <c r="O41" i="2"/>
  <c r="Q24" i="2"/>
  <c r="S24" i="2"/>
  <c r="S25" i="2"/>
  <c r="Q25" i="2"/>
  <c r="S41" i="2" l="1"/>
  <c r="Q41" i="2"/>
  <c r="S40" i="2"/>
  <c r="Q40" i="2"/>
</calcChain>
</file>

<file path=xl/sharedStrings.xml><?xml version="1.0" encoding="utf-8"?>
<sst xmlns="http://schemas.openxmlformats.org/spreadsheetml/2006/main" count="281" uniqueCount="70">
  <si>
    <t>Satellite frequencies in Japan</t>
  </si>
  <si>
    <t>Polarity</t>
  </si>
  <si>
    <t>Right</t>
  </si>
  <si>
    <t>Left</t>
  </si>
  <si>
    <t>GHz</t>
  </si>
  <si>
    <t>BS broadcasting</t>
  </si>
  <si>
    <t>BS-1</t>
  </si>
  <si>
    <t>BS-3</t>
  </si>
  <si>
    <t>BS-5</t>
  </si>
  <si>
    <t>BS-7</t>
  </si>
  <si>
    <t>BS-9</t>
  </si>
  <si>
    <t>BS-11</t>
  </si>
  <si>
    <t>BS-13</t>
  </si>
  <si>
    <t>BS-15</t>
  </si>
  <si>
    <t>BS-17</t>
  </si>
  <si>
    <t>BS-19</t>
  </si>
  <si>
    <t>BS-21</t>
  </si>
  <si>
    <t>BS-23</t>
  </si>
  <si>
    <t>BS</t>
  </si>
  <si>
    <t>CS 110°E</t>
  </si>
  <si>
    <t>Network</t>
  </si>
  <si>
    <t>Channel width</t>
  </si>
  <si>
    <t>MHz</t>
  </si>
  <si>
    <t>Frequency range</t>
  </si>
  <si>
    <t>-</t>
  </si>
  <si>
    <t>Channel</t>
  </si>
  <si>
    <t>BS-2</t>
  </si>
  <si>
    <t>BS-4</t>
  </si>
  <si>
    <t>BS-6</t>
  </si>
  <si>
    <t>BS-8</t>
  </si>
  <si>
    <t>BS-10</t>
  </si>
  <si>
    <t>BS-12</t>
  </si>
  <si>
    <t>BS-14</t>
  </si>
  <si>
    <t>BS-16</t>
  </si>
  <si>
    <t>BS-18</t>
  </si>
  <si>
    <t>BS-20</t>
  </si>
  <si>
    <t>BS-22</t>
  </si>
  <si>
    <t>BS-24</t>
  </si>
  <si>
    <t>ND-2</t>
  </si>
  <si>
    <t>ND-4</t>
  </si>
  <si>
    <t>ND-6</t>
  </si>
  <si>
    <t>ND-8</t>
  </si>
  <si>
    <t>ND-10</t>
  </si>
  <si>
    <t>ND-12</t>
  </si>
  <si>
    <t>ND-14</t>
  </si>
  <si>
    <t>ND-16</t>
  </si>
  <si>
    <t>ND-18</t>
  </si>
  <si>
    <t>ND-20</t>
  </si>
  <si>
    <t>ND-22</t>
  </si>
  <si>
    <t>ND-24</t>
  </si>
  <si>
    <t>ND-1</t>
  </si>
  <si>
    <t>ND-3</t>
  </si>
  <si>
    <t>ND-5</t>
  </si>
  <si>
    <t>ND-7</t>
  </si>
  <si>
    <t>ND-9</t>
  </si>
  <si>
    <t>ND-11</t>
  </si>
  <si>
    <t>ND-13</t>
  </si>
  <si>
    <t>ND-15</t>
  </si>
  <si>
    <t>ND-17</t>
  </si>
  <si>
    <t>ND-19</t>
  </si>
  <si>
    <t>ND-21</t>
  </si>
  <si>
    <t>ND-23</t>
  </si>
  <si>
    <t>Range width</t>
  </si>
  <si>
    <t>Base sat. freq.</t>
  </si>
  <si>
    <t>Local osc. freq.</t>
  </si>
  <si>
    <t>Satellite freq.</t>
  </si>
  <si>
    <t>Intermediate freq.</t>
  </si>
  <si>
    <t>Right circular polarity</t>
  </si>
  <si>
    <t>CS 110°E broadcasting</t>
  </si>
  <si>
    <t>Left circular polarity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</si>
</sst>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9" x14ac:knownFonts="1">
    <font>
      <sz val="12"/>
      <color theme="1"/>
      <name val="Calibri"/>
      <family val="2"/>
      <scheme val="minor"/>
    </font>
    <font>
      <b/>
      <sz val="20"/>
      <color theme="0"/>
      <name val="Gadugi"/>
      <family val="2"/>
    </font>
    <font>
      <b/>
      <sz val="18"/>
      <color theme="1"/>
      <name val="Gadugi"/>
      <family val="2"/>
    </font>
    <font>
      <b/>
      <sz val="14"/>
      <color theme="1"/>
      <name val="Gadugi"/>
      <family val="2"/>
    </font>
    <font>
      <sz val="12"/>
      <color theme="1"/>
      <name val="Gadugi"/>
      <family val="2"/>
    </font>
    <font>
      <b/>
      <sz val="16"/>
      <color theme="1"/>
      <name val="Gadugi"/>
      <family val="2"/>
    </font>
    <font>
      <b/>
      <sz val="11"/>
      <color theme="1"/>
      <name val="Gadugi"/>
      <family val="2"/>
    </font>
    <font>
      <b/>
      <sz val="11"/>
      <color theme="0"/>
      <name val="Gadugi"/>
      <family val="2"/>
    </font>
    <font>
      <sz val="11"/>
      <color theme="1"/>
      <name val="Gadug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1F8A4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/>
    <xf numFmtId="164" fontId="8" fillId="0" borderId="0" xfId="0" applyNumberFormat="1" applyFont="1"/>
    <xf numFmtId="2" fontId="8" fillId="0" borderId="0" xfId="0" applyNumberFormat="1" applyFont="1"/>
    <xf numFmtId="0" fontId="8" fillId="0" borderId="0" xfId="0" applyFont="1" applyAlignment="1">
      <alignment horizontal="center"/>
    </xf>
    <xf numFmtId="164" fontId="8" fillId="2" borderId="0" xfId="0" applyNumberFormat="1" applyFont="1" applyFill="1"/>
    <xf numFmtId="0" fontId="8" fillId="2" borderId="0" xfId="0" applyFont="1" applyFill="1"/>
    <xf numFmtId="2" fontId="8" fillId="2" borderId="0" xfId="0" applyNumberFormat="1" applyFont="1" applyFill="1"/>
    <xf numFmtId="0" fontId="1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F8A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1"/>
  <sheetViews>
    <sheetView tabSelected="1" topLeftCell="A16" workbookViewId="0">
      <selection activeCell="A11" sqref="A11:U11"/>
    </sheetView>
  </sheetViews>
  <sheetFormatPr defaultColWidth="11" defaultRowHeight="15.75" x14ac:dyDescent="0.25"/>
  <cols>
    <col min="1" max="1" width="5.375" style="4" customWidth="1"/>
    <col min="2" max="2" width="8.5" style="4" customWidth="1"/>
    <col min="3" max="3" width="9.375" style="4" customWidth="1"/>
    <col min="4" max="4" width="5.5" style="4" customWidth="1"/>
    <col min="5" max="5" width="11" style="4"/>
    <col min="6" max="6" width="5.375" style="4" customWidth="1"/>
    <col min="7" max="7" width="9.375" style="4" customWidth="1"/>
    <col min="8" max="8" width="1.625" style="4" customWidth="1"/>
    <col min="9" max="9" width="7.875" style="4" customWidth="1"/>
    <col min="10" max="10" width="5.625" style="4" customWidth="1"/>
    <col min="11" max="11" width="4.875" style="4" customWidth="1"/>
    <col min="12" max="12" width="8" style="4" customWidth="1"/>
    <col min="13" max="13" width="9" style="4" customWidth="1"/>
    <col min="14" max="14" width="5.625" style="4" customWidth="1"/>
    <col min="15" max="15" width="11" style="4"/>
    <col min="16" max="16" width="5.5" style="4" customWidth="1"/>
    <col min="17" max="17" width="9" style="4" customWidth="1"/>
    <col min="18" max="18" width="2.5" style="4" customWidth="1"/>
    <col min="19" max="19" width="8.375" style="4" customWidth="1"/>
    <col min="20" max="20" width="6.125" style="4" customWidth="1"/>
    <col min="21" max="21" width="5.375" style="4" customWidth="1"/>
    <col min="22" max="16384" width="11" style="4"/>
  </cols>
  <sheetData>
    <row r="1" spans="1:21" s="1" customFormat="1" ht="39" customHeight="1" x14ac:dyDescent="0.3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3" spans="1:21" s="2" customFormat="1" ht="18" x14ac:dyDescent="0.25">
      <c r="A3" s="2" t="s">
        <v>20</v>
      </c>
      <c r="C3" s="3" t="s">
        <v>18</v>
      </c>
      <c r="D3" s="3"/>
      <c r="E3" s="3" t="s">
        <v>19</v>
      </c>
      <c r="F3" s="3"/>
    </row>
    <row r="4" spans="1:21" s="9" customFormat="1" ht="15" x14ac:dyDescent="0.25">
      <c r="A4" s="9" t="s">
        <v>63</v>
      </c>
      <c r="C4" s="13">
        <v>11.72748</v>
      </c>
      <c r="D4" s="9" t="s">
        <v>4</v>
      </c>
      <c r="E4" s="13">
        <v>12.271000000000001</v>
      </c>
      <c r="F4" s="9" t="s">
        <v>4</v>
      </c>
    </row>
    <row r="5" spans="1:21" s="9" customFormat="1" ht="15" x14ac:dyDescent="0.25">
      <c r="A5" s="9" t="s">
        <v>21</v>
      </c>
      <c r="C5" s="14">
        <v>19.18</v>
      </c>
      <c r="D5" s="9" t="s">
        <v>22</v>
      </c>
      <c r="E5" s="15">
        <v>20</v>
      </c>
      <c r="F5" s="9" t="s">
        <v>22</v>
      </c>
    </row>
    <row r="6" spans="1:21" s="9" customFormat="1" ht="15" x14ac:dyDescent="0.25">
      <c r="A6" s="9" t="s">
        <v>62</v>
      </c>
      <c r="C6" s="15">
        <v>34.5</v>
      </c>
      <c r="D6" s="9" t="s">
        <v>22</v>
      </c>
      <c r="E6" s="15">
        <v>34.5</v>
      </c>
      <c r="F6" s="9" t="s">
        <v>22</v>
      </c>
    </row>
    <row r="8" spans="1:21" s="2" customFormat="1" ht="18" x14ac:dyDescent="0.25">
      <c r="A8" s="2" t="s">
        <v>1</v>
      </c>
      <c r="C8" s="3" t="s">
        <v>2</v>
      </c>
      <c r="D8" s="3"/>
      <c r="E8" s="3" t="s">
        <v>3</v>
      </c>
      <c r="F8" s="3"/>
    </row>
    <row r="9" spans="1:21" s="9" customFormat="1" ht="15" x14ac:dyDescent="0.25">
      <c r="A9" s="9" t="s">
        <v>64</v>
      </c>
      <c r="C9" s="13">
        <v>10.678000000000001</v>
      </c>
      <c r="D9" s="9" t="s">
        <v>4</v>
      </c>
      <c r="E9" s="13">
        <v>9.5050000000000008</v>
      </c>
      <c r="F9" s="9" t="s">
        <v>4</v>
      </c>
    </row>
    <row r="11" spans="1:21" ht="30" customHeight="1" x14ac:dyDescent="0.25">
      <c r="A11" s="5" t="s">
        <v>5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s="6" customFormat="1" ht="15" x14ac:dyDescent="0.25">
      <c r="B12" s="17" t="s">
        <v>67</v>
      </c>
      <c r="C12" s="17"/>
      <c r="D12" s="17"/>
      <c r="E12" s="17"/>
      <c r="F12" s="17"/>
      <c r="G12" s="17"/>
      <c r="H12" s="17"/>
      <c r="I12" s="17"/>
      <c r="J12" s="17"/>
      <c r="K12" s="7"/>
      <c r="L12" s="17" t="s">
        <v>69</v>
      </c>
      <c r="M12" s="17"/>
      <c r="N12" s="17"/>
      <c r="O12" s="17"/>
      <c r="P12" s="17"/>
      <c r="Q12" s="17"/>
      <c r="R12" s="17"/>
      <c r="S12" s="17"/>
      <c r="T12" s="17"/>
    </row>
    <row r="13" spans="1:21" s="6" customFormat="1" ht="15" x14ac:dyDescent="0.25">
      <c r="B13" s="6" t="s">
        <v>25</v>
      </c>
      <c r="C13" s="8" t="s">
        <v>65</v>
      </c>
      <c r="D13" s="8"/>
      <c r="E13" s="8" t="s">
        <v>66</v>
      </c>
      <c r="F13" s="8"/>
      <c r="G13" s="8" t="s">
        <v>23</v>
      </c>
      <c r="H13" s="8"/>
      <c r="I13" s="8"/>
      <c r="J13" s="8"/>
      <c r="K13" s="7"/>
      <c r="L13" s="6" t="s">
        <v>25</v>
      </c>
      <c r="M13" s="8" t="s">
        <v>65</v>
      </c>
      <c r="N13" s="8"/>
      <c r="O13" s="8" t="s">
        <v>66</v>
      </c>
      <c r="P13" s="8"/>
      <c r="Q13" s="8" t="s">
        <v>23</v>
      </c>
      <c r="R13" s="8"/>
      <c r="S13" s="8"/>
      <c r="T13" s="8"/>
    </row>
    <row r="14" spans="1:21" s="9" customFormat="1" ht="15" x14ac:dyDescent="0.25">
      <c r="B14" s="9" t="s">
        <v>6</v>
      </c>
      <c r="C14" s="10">
        <f>C4</f>
        <v>11.72748</v>
      </c>
      <c r="D14" s="9" t="s">
        <v>4</v>
      </c>
      <c r="E14" s="11">
        <f t="shared" ref="E14:E25" si="0">(C14-OSCR)*1000</f>
        <v>1049.4799999999991</v>
      </c>
      <c r="F14" s="9" t="s">
        <v>22</v>
      </c>
      <c r="G14" s="9">
        <f t="shared" ref="G14:G25" si="1">E14-(BSRANGE/2)</f>
        <v>1032.2299999999991</v>
      </c>
      <c r="H14" s="12" t="s">
        <v>24</v>
      </c>
      <c r="I14" s="9">
        <f t="shared" ref="I14:I25" si="2">E14+(BSRANGE/2)</f>
        <v>1066.7299999999991</v>
      </c>
      <c r="J14" s="9" t="s">
        <v>22</v>
      </c>
      <c r="L14" s="9" t="s">
        <v>26</v>
      </c>
      <c r="M14" s="10">
        <f>C4+(BSCHWIDTH/1000)</f>
        <v>11.74666</v>
      </c>
      <c r="N14" s="9" t="s">
        <v>4</v>
      </c>
      <c r="O14" s="11">
        <f t="shared" ref="O14:O25" si="3">(M14-OSCL)*1000</f>
        <v>2241.6599999999994</v>
      </c>
      <c r="P14" s="9" t="s">
        <v>22</v>
      </c>
      <c r="Q14" s="9">
        <f t="shared" ref="Q14:Q25" si="4">O14-(BSRANGE/2)</f>
        <v>2224.4099999999994</v>
      </c>
      <c r="R14" s="12" t="s">
        <v>24</v>
      </c>
      <c r="S14" s="9">
        <f t="shared" ref="S14:S25" si="5">O14+(BSRANGE/2)</f>
        <v>2258.9099999999994</v>
      </c>
      <c r="T14" s="9" t="s">
        <v>22</v>
      </c>
    </row>
    <row r="15" spans="1:21" s="9" customFormat="1" ht="15" x14ac:dyDescent="0.25">
      <c r="B15" s="9" t="s">
        <v>7</v>
      </c>
      <c r="C15" s="10">
        <f t="shared" ref="C15:C25" si="6">C14+(BSCHWIDTH/500)</f>
        <v>11.765840000000001</v>
      </c>
      <c r="D15" s="9" t="s">
        <v>4</v>
      </c>
      <c r="E15" s="11">
        <f t="shared" si="0"/>
        <v>1087.8399999999999</v>
      </c>
      <c r="F15" s="9" t="s">
        <v>22</v>
      </c>
      <c r="G15" s="9">
        <f t="shared" si="1"/>
        <v>1070.5899999999999</v>
      </c>
      <c r="H15" s="12" t="s">
        <v>24</v>
      </c>
      <c r="I15" s="9">
        <f t="shared" si="2"/>
        <v>1105.0899999999999</v>
      </c>
      <c r="J15" s="9" t="s">
        <v>22</v>
      </c>
      <c r="L15" s="9" t="s">
        <v>27</v>
      </c>
      <c r="M15" s="10">
        <f t="shared" ref="M15:M25" si="7">M14+(BSCHWIDTH/500)</f>
        <v>11.785020000000001</v>
      </c>
      <c r="N15" s="9" t="s">
        <v>4</v>
      </c>
      <c r="O15" s="11">
        <f t="shared" si="3"/>
        <v>2280.0200000000004</v>
      </c>
      <c r="P15" s="9" t="s">
        <v>22</v>
      </c>
      <c r="Q15" s="9">
        <f t="shared" si="4"/>
        <v>2262.7700000000004</v>
      </c>
      <c r="R15" s="12" t="s">
        <v>24</v>
      </c>
      <c r="S15" s="9">
        <f t="shared" si="5"/>
        <v>2297.2700000000004</v>
      </c>
      <c r="T15" s="9" t="s">
        <v>22</v>
      </c>
    </row>
    <row r="16" spans="1:21" s="9" customFormat="1" ht="15" x14ac:dyDescent="0.25">
      <c r="B16" s="9" t="s">
        <v>8</v>
      </c>
      <c r="C16" s="10">
        <f t="shared" si="6"/>
        <v>11.804200000000002</v>
      </c>
      <c r="D16" s="9" t="s">
        <v>4</v>
      </c>
      <c r="E16" s="11">
        <f t="shared" si="0"/>
        <v>1126.2000000000007</v>
      </c>
      <c r="F16" s="9" t="s">
        <v>22</v>
      </c>
      <c r="G16" s="9">
        <f t="shared" si="1"/>
        <v>1108.9500000000007</v>
      </c>
      <c r="H16" s="12" t="s">
        <v>24</v>
      </c>
      <c r="I16" s="9">
        <f t="shared" si="2"/>
        <v>1143.4500000000007</v>
      </c>
      <c r="J16" s="9" t="s">
        <v>22</v>
      </c>
      <c r="L16" s="9" t="s">
        <v>28</v>
      </c>
      <c r="M16" s="10">
        <f t="shared" si="7"/>
        <v>11.823380000000002</v>
      </c>
      <c r="N16" s="9" t="s">
        <v>4</v>
      </c>
      <c r="O16" s="11">
        <f t="shared" si="3"/>
        <v>2318.380000000001</v>
      </c>
      <c r="P16" s="9" t="s">
        <v>22</v>
      </c>
      <c r="Q16" s="9">
        <f t="shared" si="4"/>
        <v>2301.130000000001</v>
      </c>
      <c r="R16" s="12" t="s">
        <v>24</v>
      </c>
      <c r="S16" s="9">
        <f t="shared" si="5"/>
        <v>2335.630000000001</v>
      </c>
      <c r="T16" s="9" t="s">
        <v>22</v>
      </c>
    </row>
    <row r="17" spans="1:21" s="9" customFormat="1" ht="15" x14ac:dyDescent="0.25">
      <c r="B17" s="9" t="s">
        <v>9</v>
      </c>
      <c r="C17" s="10">
        <f t="shared" si="6"/>
        <v>11.842560000000002</v>
      </c>
      <c r="D17" s="9" t="s">
        <v>4</v>
      </c>
      <c r="E17" s="11">
        <f t="shared" si="0"/>
        <v>1164.5600000000015</v>
      </c>
      <c r="F17" s="9" t="s">
        <v>22</v>
      </c>
      <c r="G17" s="9">
        <f t="shared" si="1"/>
        <v>1147.3100000000015</v>
      </c>
      <c r="H17" s="12" t="s">
        <v>24</v>
      </c>
      <c r="I17" s="9">
        <f t="shared" si="2"/>
        <v>1181.8100000000015</v>
      </c>
      <c r="J17" s="9" t="s">
        <v>22</v>
      </c>
      <c r="L17" s="9" t="s">
        <v>29</v>
      </c>
      <c r="M17" s="10">
        <f t="shared" si="7"/>
        <v>11.861740000000003</v>
      </c>
      <c r="N17" s="9" t="s">
        <v>4</v>
      </c>
      <c r="O17" s="11">
        <f t="shared" si="3"/>
        <v>2356.7400000000021</v>
      </c>
      <c r="P17" s="9" t="s">
        <v>22</v>
      </c>
      <c r="Q17" s="9">
        <f t="shared" si="4"/>
        <v>2339.4900000000021</v>
      </c>
      <c r="R17" s="12" t="s">
        <v>24</v>
      </c>
      <c r="S17" s="9">
        <f t="shared" si="5"/>
        <v>2373.9900000000021</v>
      </c>
      <c r="T17" s="9" t="s">
        <v>22</v>
      </c>
    </row>
    <row r="18" spans="1:21" s="9" customFormat="1" ht="15" x14ac:dyDescent="0.25">
      <c r="B18" s="9" t="s">
        <v>10</v>
      </c>
      <c r="C18" s="10">
        <f t="shared" si="6"/>
        <v>11.880920000000003</v>
      </c>
      <c r="D18" s="9" t="s">
        <v>4</v>
      </c>
      <c r="E18" s="11">
        <f t="shared" si="0"/>
        <v>1202.9200000000023</v>
      </c>
      <c r="F18" s="9" t="s">
        <v>22</v>
      </c>
      <c r="G18" s="9">
        <f t="shared" si="1"/>
        <v>1185.6700000000023</v>
      </c>
      <c r="H18" s="12" t="s">
        <v>24</v>
      </c>
      <c r="I18" s="9">
        <f t="shared" si="2"/>
        <v>1220.1700000000023</v>
      </c>
      <c r="J18" s="9" t="s">
        <v>22</v>
      </c>
      <c r="L18" s="9" t="s">
        <v>30</v>
      </c>
      <c r="M18" s="10">
        <f t="shared" si="7"/>
        <v>11.900100000000004</v>
      </c>
      <c r="N18" s="9" t="s">
        <v>4</v>
      </c>
      <c r="O18" s="11">
        <f t="shared" si="3"/>
        <v>2395.1000000000031</v>
      </c>
      <c r="P18" s="9" t="s">
        <v>22</v>
      </c>
      <c r="Q18" s="9">
        <f t="shared" si="4"/>
        <v>2377.8500000000031</v>
      </c>
      <c r="R18" s="12" t="s">
        <v>24</v>
      </c>
      <c r="S18" s="9">
        <f t="shared" si="5"/>
        <v>2412.3500000000031</v>
      </c>
      <c r="T18" s="9" t="s">
        <v>22</v>
      </c>
    </row>
    <row r="19" spans="1:21" s="9" customFormat="1" ht="15" x14ac:dyDescent="0.25">
      <c r="B19" s="9" t="s">
        <v>11</v>
      </c>
      <c r="C19" s="10">
        <f t="shared" si="6"/>
        <v>11.919280000000004</v>
      </c>
      <c r="D19" s="9" t="s">
        <v>4</v>
      </c>
      <c r="E19" s="11">
        <f t="shared" si="0"/>
        <v>1241.2800000000034</v>
      </c>
      <c r="F19" s="9" t="s">
        <v>22</v>
      </c>
      <c r="G19" s="9">
        <f t="shared" si="1"/>
        <v>1224.0300000000034</v>
      </c>
      <c r="H19" s="12" t="s">
        <v>24</v>
      </c>
      <c r="I19" s="9">
        <f t="shared" si="2"/>
        <v>1258.5300000000034</v>
      </c>
      <c r="J19" s="9" t="s">
        <v>22</v>
      </c>
      <c r="L19" s="9" t="s">
        <v>31</v>
      </c>
      <c r="M19" s="10">
        <f t="shared" si="7"/>
        <v>11.938460000000005</v>
      </c>
      <c r="N19" s="9" t="s">
        <v>4</v>
      </c>
      <c r="O19" s="11">
        <f t="shared" si="3"/>
        <v>2433.4600000000037</v>
      </c>
      <c r="P19" s="9" t="s">
        <v>22</v>
      </c>
      <c r="Q19" s="9">
        <f t="shared" si="4"/>
        <v>2416.2100000000037</v>
      </c>
      <c r="R19" s="12" t="s">
        <v>24</v>
      </c>
      <c r="S19" s="9">
        <f t="shared" si="5"/>
        <v>2450.7100000000037</v>
      </c>
      <c r="T19" s="9" t="s">
        <v>22</v>
      </c>
    </row>
    <row r="20" spans="1:21" s="9" customFormat="1" ht="15" x14ac:dyDescent="0.25">
      <c r="B20" s="9" t="s">
        <v>12</v>
      </c>
      <c r="C20" s="10">
        <f t="shared" si="6"/>
        <v>11.957640000000005</v>
      </c>
      <c r="D20" s="9" t="s">
        <v>4</v>
      </c>
      <c r="E20" s="11">
        <f t="shared" si="0"/>
        <v>1279.6400000000042</v>
      </c>
      <c r="F20" s="9" t="s">
        <v>22</v>
      </c>
      <c r="G20" s="9">
        <f t="shared" si="1"/>
        <v>1262.3900000000042</v>
      </c>
      <c r="H20" s="12" t="s">
        <v>24</v>
      </c>
      <c r="I20" s="9">
        <f t="shared" si="2"/>
        <v>1296.8900000000042</v>
      </c>
      <c r="J20" s="9" t="s">
        <v>22</v>
      </c>
      <c r="L20" s="9" t="s">
        <v>32</v>
      </c>
      <c r="M20" s="10">
        <f t="shared" si="7"/>
        <v>11.976820000000005</v>
      </c>
      <c r="N20" s="9" t="s">
        <v>4</v>
      </c>
      <c r="O20" s="11">
        <f t="shared" si="3"/>
        <v>2471.8200000000047</v>
      </c>
      <c r="P20" s="9" t="s">
        <v>22</v>
      </c>
      <c r="Q20" s="9">
        <f t="shared" si="4"/>
        <v>2454.5700000000047</v>
      </c>
      <c r="R20" s="12" t="s">
        <v>24</v>
      </c>
      <c r="S20" s="9">
        <f t="shared" si="5"/>
        <v>2489.0700000000047</v>
      </c>
      <c r="T20" s="9" t="s">
        <v>22</v>
      </c>
    </row>
    <row r="21" spans="1:21" s="9" customFormat="1" ht="15" x14ac:dyDescent="0.25">
      <c r="B21" s="9" t="s">
        <v>13</v>
      </c>
      <c r="C21" s="10">
        <f t="shared" si="6"/>
        <v>11.996000000000006</v>
      </c>
      <c r="D21" s="9" t="s">
        <v>4</v>
      </c>
      <c r="E21" s="11">
        <f t="shared" si="0"/>
        <v>1318.000000000005</v>
      </c>
      <c r="F21" s="9" t="s">
        <v>22</v>
      </c>
      <c r="G21" s="9">
        <f t="shared" si="1"/>
        <v>1300.750000000005</v>
      </c>
      <c r="H21" s="12" t="s">
        <v>24</v>
      </c>
      <c r="I21" s="9">
        <f t="shared" si="2"/>
        <v>1335.250000000005</v>
      </c>
      <c r="J21" s="9" t="s">
        <v>22</v>
      </c>
      <c r="L21" s="9" t="s">
        <v>33</v>
      </c>
      <c r="M21" s="10">
        <f t="shared" si="7"/>
        <v>12.015180000000006</v>
      </c>
      <c r="N21" s="9" t="s">
        <v>4</v>
      </c>
      <c r="O21" s="11">
        <f t="shared" si="3"/>
        <v>2510.1800000000053</v>
      </c>
      <c r="P21" s="9" t="s">
        <v>22</v>
      </c>
      <c r="Q21" s="9">
        <f t="shared" si="4"/>
        <v>2492.9300000000053</v>
      </c>
      <c r="R21" s="12" t="s">
        <v>24</v>
      </c>
      <c r="S21" s="9">
        <f t="shared" si="5"/>
        <v>2527.4300000000053</v>
      </c>
      <c r="T21" s="9" t="s">
        <v>22</v>
      </c>
    </row>
    <row r="22" spans="1:21" s="9" customFormat="1" ht="15" x14ac:dyDescent="0.25">
      <c r="B22" s="9" t="s">
        <v>14</v>
      </c>
      <c r="C22" s="10">
        <f t="shared" si="6"/>
        <v>12.034360000000007</v>
      </c>
      <c r="D22" s="9" t="s">
        <v>4</v>
      </c>
      <c r="E22" s="11">
        <f t="shared" si="0"/>
        <v>1356.3600000000058</v>
      </c>
      <c r="F22" s="9" t="s">
        <v>22</v>
      </c>
      <c r="G22" s="9">
        <f t="shared" si="1"/>
        <v>1339.1100000000058</v>
      </c>
      <c r="H22" s="12" t="s">
        <v>24</v>
      </c>
      <c r="I22" s="9">
        <f t="shared" si="2"/>
        <v>1373.6100000000058</v>
      </c>
      <c r="J22" s="9" t="s">
        <v>22</v>
      </c>
      <c r="L22" s="9" t="s">
        <v>34</v>
      </c>
      <c r="M22" s="10">
        <f t="shared" si="7"/>
        <v>12.053540000000007</v>
      </c>
      <c r="N22" s="9" t="s">
        <v>4</v>
      </c>
      <c r="O22" s="11">
        <f t="shared" si="3"/>
        <v>2548.5400000000063</v>
      </c>
      <c r="P22" s="9" t="s">
        <v>22</v>
      </c>
      <c r="Q22" s="9">
        <f t="shared" si="4"/>
        <v>2531.2900000000063</v>
      </c>
      <c r="R22" s="12" t="s">
        <v>24</v>
      </c>
      <c r="S22" s="9">
        <f t="shared" si="5"/>
        <v>2565.7900000000063</v>
      </c>
      <c r="T22" s="9" t="s">
        <v>22</v>
      </c>
    </row>
    <row r="23" spans="1:21" s="9" customFormat="1" ht="15" x14ac:dyDescent="0.25">
      <c r="B23" s="9" t="s">
        <v>15</v>
      </c>
      <c r="C23" s="10">
        <f t="shared" si="6"/>
        <v>12.072720000000007</v>
      </c>
      <c r="D23" s="9" t="s">
        <v>4</v>
      </c>
      <c r="E23" s="11">
        <f t="shared" si="0"/>
        <v>1394.7200000000066</v>
      </c>
      <c r="F23" s="9" t="s">
        <v>22</v>
      </c>
      <c r="G23" s="9">
        <f t="shared" si="1"/>
        <v>1377.4700000000066</v>
      </c>
      <c r="H23" s="12" t="s">
        <v>24</v>
      </c>
      <c r="I23" s="9">
        <f t="shared" si="2"/>
        <v>1411.9700000000066</v>
      </c>
      <c r="J23" s="9" t="s">
        <v>22</v>
      </c>
      <c r="L23" s="9" t="s">
        <v>35</v>
      </c>
      <c r="M23" s="10">
        <f t="shared" si="7"/>
        <v>12.091900000000008</v>
      </c>
      <c r="N23" s="9" t="s">
        <v>4</v>
      </c>
      <c r="O23" s="11">
        <f t="shared" si="3"/>
        <v>2586.9000000000069</v>
      </c>
      <c r="P23" s="9" t="s">
        <v>22</v>
      </c>
      <c r="Q23" s="9">
        <f t="shared" si="4"/>
        <v>2569.6500000000069</v>
      </c>
      <c r="R23" s="12" t="s">
        <v>24</v>
      </c>
      <c r="S23" s="9">
        <f t="shared" si="5"/>
        <v>2604.1500000000069</v>
      </c>
      <c r="T23" s="9" t="s">
        <v>22</v>
      </c>
    </row>
    <row r="24" spans="1:21" s="9" customFormat="1" ht="15" x14ac:dyDescent="0.25">
      <c r="B24" s="9" t="s">
        <v>16</v>
      </c>
      <c r="C24" s="10">
        <f t="shared" si="6"/>
        <v>12.111080000000008</v>
      </c>
      <c r="D24" s="9" t="s">
        <v>4</v>
      </c>
      <c r="E24" s="11">
        <f t="shared" si="0"/>
        <v>1433.0800000000074</v>
      </c>
      <c r="F24" s="9" t="s">
        <v>22</v>
      </c>
      <c r="G24" s="9">
        <f t="shared" si="1"/>
        <v>1415.8300000000074</v>
      </c>
      <c r="H24" s="12" t="s">
        <v>24</v>
      </c>
      <c r="I24" s="9">
        <f t="shared" si="2"/>
        <v>1450.3300000000074</v>
      </c>
      <c r="J24" s="9" t="s">
        <v>22</v>
      </c>
      <c r="L24" s="9" t="s">
        <v>36</v>
      </c>
      <c r="M24" s="10">
        <f t="shared" si="7"/>
        <v>12.130260000000009</v>
      </c>
      <c r="N24" s="9" t="s">
        <v>4</v>
      </c>
      <c r="O24" s="11">
        <f t="shared" si="3"/>
        <v>2625.2600000000079</v>
      </c>
      <c r="P24" s="9" t="s">
        <v>22</v>
      </c>
      <c r="Q24" s="9">
        <f t="shared" si="4"/>
        <v>2608.0100000000079</v>
      </c>
      <c r="R24" s="12" t="s">
        <v>24</v>
      </c>
      <c r="S24" s="9">
        <f t="shared" si="5"/>
        <v>2642.5100000000079</v>
      </c>
      <c r="T24" s="9" t="s">
        <v>22</v>
      </c>
    </row>
    <row r="25" spans="1:21" s="9" customFormat="1" ht="15" x14ac:dyDescent="0.25">
      <c r="B25" s="9" t="s">
        <v>17</v>
      </c>
      <c r="C25" s="10">
        <f t="shared" si="6"/>
        <v>12.149440000000009</v>
      </c>
      <c r="D25" s="9" t="s">
        <v>4</v>
      </c>
      <c r="E25" s="11">
        <f t="shared" si="0"/>
        <v>1471.4400000000082</v>
      </c>
      <c r="F25" s="9" t="s">
        <v>22</v>
      </c>
      <c r="G25" s="9">
        <f t="shared" si="1"/>
        <v>1454.1900000000082</v>
      </c>
      <c r="H25" s="12" t="s">
        <v>24</v>
      </c>
      <c r="I25" s="9">
        <f t="shared" si="2"/>
        <v>1488.6900000000082</v>
      </c>
      <c r="J25" s="9" t="s">
        <v>22</v>
      </c>
      <c r="L25" s="9" t="s">
        <v>37</v>
      </c>
      <c r="M25" s="10">
        <f t="shared" si="7"/>
        <v>12.16862000000001</v>
      </c>
      <c r="N25" s="9" t="s">
        <v>4</v>
      </c>
      <c r="O25" s="11">
        <f t="shared" si="3"/>
        <v>2663.620000000009</v>
      </c>
      <c r="P25" s="9" t="s">
        <v>22</v>
      </c>
      <c r="Q25" s="9">
        <f t="shared" si="4"/>
        <v>2646.370000000009</v>
      </c>
      <c r="R25" s="12" t="s">
        <v>24</v>
      </c>
      <c r="S25" s="9">
        <f t="shared" si="5"/>
        <v>2680.870000000009</v>
      </c>
      <c r="T25" s="9" t="s">
        <v>22</v>
      </c>
    </row>
    <row r="27" spans="1:21" ht="30" customHeight="1" x14ac:dyDescent="0.25">
      <c r="A27" s="5" t="s">
        <v>68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s="6" customFormat="1" ht="15" x14ac:dyDescent="0.25">
      <c r="B28" s="17" t="s">
        <v>67</v>
      </c>
      <c r="C28" s="17"/>
      <c r="D28" s="17"/>
      <c r="E28" s="17"/>
      <c r="F28" s="17"/>
      <c r="G28" s="17"/>
      <c r="H28" s="17"/>
      <c r="I28" s="17"/>
      <c r="J28" s="17"/>
      <c r="K28" s="7"/>
      <c r="L28" s="17" t="s">
        <v>69</v>
      </c>
      <c r="M28" s="17"/>
      <c r="N28" s="17"/>
      <c r="O28" s="17"/>
      <c r="P28" s="17"/>
      <c r="Q28" s="17"/>
      <c r="R28" s="17"/>
      <c r="S28" s="17"/>
      <c r="T28" s="17"/>
    </row>
    <row r="29" spans="1:21" s="6" customFormat="1" ht="15" x14ac:dyDescent="0.25">
      <c r="B29" s="6" t="s">
        <v>25</v>
      </c>
      <c r="C29" s="8" t="s">
        <v>65</v>
      </c>
      <c r="D29" s="8"/>
      <c r="E29" s="8" t="s">
        <v>66</v>
      </c>
      <c r="F29" s="8"/>
      <c r="G29" s="8" t="s">
        <v>23</v>
      </c>
      <c r="H29" s="8"/>
      <c r="I29" s="8"/>
      <c r="J29" s="8"/>
      <c r="K29" s="7"/>
      <c r="L29" s="6" t="s">
        <v>25</v>
      </c>
      <c r="M29" s="8" t="s">
        <v>65</v>
      </c>
      <c r="N29" s="8"/>
      <c r="O29" s="8" t="s">
        <v>66</v>
      </c>
      <c r="P29" s="8"/>
      <c r="Q29" s="8" t="s">
        <v>23</v>
      </c>
      <c r="R29" s="8"/>
      <c r="S29" s="8"/>
      <c r="T29" s="8"/>
    </row>
    <row r="30" spans="1:21" s="9" customFormat="1" ht="15" x14ac:dyDescent="0.25">
      <c r="B30" s="9" t="s">
        <v>38</v>
      </c>
      <c r="C30" s="10">
        <f>E4+(CSCHWIDTH/1000)</f>
        <v>12.291</v>
      </c>
      <c r="D30" s="9" t="s">
        <v>4</v>
      </c>
      <c r="E30" s="11">
        <f t="shared" ref="E30:E41" si="8">(C30-OSCR)*1000</f>
        <v>1612.9999999999995</v>
      </c>
      <c r="F30" s="9" t="s">
        <v>22</v>
      </c>
      <c r="G30" s="9">
        <f t="shared" ref="G30:G41" si="9">E30-(BSRANGE/2)</f>
        <v>1595.7499999999995</v>
      </c>
      <c r="H30" s="12" t="s">
        <v>24</v>
      </c>
      <c r="I30" s="9">
        <f t="shared" ref="I30:I41" si="10">E30+(BSRANGE/2)</f>
        <v>1630.2499999999995</v>
      </c>
      <c r="J30" s="9" t="s">
        <v>22</v>
      </c>
      <c r="L30" s="9" t="s">
        <v>50</v>
      </c>
      <c r="M30" s="10">
        <f>E4</f>
        <v>12.271000000000001</v>
      </c>
      <c r="N30" s="9" t="s">
        <v>4</v>
      </c>
      <c r="O30" s="11">
        <f t="shared" ref="O30:O41" si="11">(M30-OSCL)*1000</f>
        <v>2766</v>
      </c>
      <c r="P30" s="9" t="s">
        <v>22</v>
      </c>
      <c r="Q30" s="9">
        <f t="shared" ref="Q30:Q41" si="12">O30-(BSRANGE/2)</f>
        <v>2748.75</v>
      </c>
      <c r="R30" s="12" t="s">
        <v>24</v>
      </c>
      <c r="S30" s="9">
        <f t="shared" ref="S30:S41" si="13">O30+(BSRANGE/2)</f>
        <v>2783.25</v>
      </c>
      <c r="T30" s="9" t="s">
        <v>22</v>
      </c>
    </row>
    <row r="31" spans="1:21" s="9" customFormat="1" ht="15" x14ac:dyDescent="0.25">
      <c r="B31" s="9" t="s">
        <v>39</v>
      </c>
      <c r="C31" s="10">
        <f t="shared" ref="C31:C41" si="14">C30+(CSCHWIDTH/500)</f>
        <v>12.331</v>
      </c>
      <c r="D31" s="9" t="s">
        <v>4</v>
      </c>
      <c r="E31" s="11">
        <f t="shared" si="8"/>
        <v>1652.9999999999986</v>
      </c>
      <c r="F31" s="9" t="s">
        <v>22</v>
      </c>
      <c r="G31" s="9">
        <f t="shared" si="9"/>
        <v>1635.7499999999986</v>
      </c>
      <c r="H31" s="12" t="s">
        <v>24</v>
      </c>
      <c r="I31" s="9">
        <f t="shared" si="10"/>
        <v>1670.2499999999986</v>
      </c>
      <c r="J31" s="9" t="s">
        <v>22</v>
      </c>
      <c r="L31" s="9" t="s">
        <v>51</v>
      </c>
      <c r="M31" s="10">
        <f t="shared" ref="M31:M41" si="15">M30+(CSCHWIDTH/500)</f>
        <v>12.311</v>
      </c>
      <c r="N31" s="9" t="s">
        <v>4</v>
      </c>
      <c r="O31" s="11">
        <f t="shared" si="11"/>
        <v>2805.9999999999991</v>
      </c>
      <c r="P31" s="9" t="s">
        <v>22</v>
      </c>
      <c r="Q31" s="9">
        <f t="shared" si="12"/>
        <v>2788.7499999999991</v>
      </c>
      <c r="R31" s="12" t="s">
        <v>24</v>
      </c>
      <c r="S31" s="9">
        <f t="shared" si="13"/>
        <v>2823.2499999999991</v>
      </c>
      <c r="T31" s="9" t="s">
        <v>22</v>
      </c>
    </row>
    <row r="32" spans="1:21" s="9" customFormat="1" ht="15" x14ac:dyDescent="0.25">
      <c r="B32" s="9" t="s">
        <v>40</v>
      </c>
      <c r="C32" s="10">
        <f t="shared" si="14"/>
        <v>12.370999999999999</v>
      </c>
      <c r="D32" s="9" t="s">
        <v>4</v>
      </c>
      <c r="E32" s="11">
        <f t="shared" si="8"/>
        <v>1692.9999999999977</v>
      </c>
      <c r="F32" s="9" t="s">
        <v>22</v>
      </c>
      <c r="G32" s="9">
        <f t="shared" si="9"/>
        <v>1675.7499999999977</v>
      </c>
      <c r="H32" s="12" t="s">
        <v>24</v>
      </c>
      <c r="I32" s="9">
        <f t="shared" si="10"/>
        <v>1710.2499999999977</v>
      </c>
      <c r="J32" s="9" t="s">
        <v>22</v>
      </c>
      <c r="L32" s="9" t="s">
        <v>52</v>
      </c>
      <c r="M32" s="10">
        <f t="shared" si="15"/>
        <v>12.350999999999999</v>
      </c>
      <c r="N32" s="9" t="s">
        <v>4</v>
      </c>
      <c r="O32" s="11">
        <f t="shared" si="11"/>
        <v>2845.9999999999982</v>
      </c>
      <c r="P32" s="9" t="s">
        <v>22</v>
      </c>
      <c r="Q32" s="9">
        <f t="shared" si="12"/>
        <v>2828.7499999999982</v>
      </c>
      <c r="R32" s="12" t="s">
        <v>24</v>
      </c>
      <c r="S32" s="9">
        <f t="shared" si="13"/>
        <v>2863.2499999999982</v>
      </c>
      <c r="T32" s="9" t="s">
        <v>22</v>
      </c>
    </row>
    <row r="33" spans="2:20" s="9" customFormat="1" ht="15" x14ac:dyDescent="0.25">
      <c r="B33" s="9" t="s">
        <v>41</v>
      </c>
      <c r="C33" s="10">
        <f t="shared" si="14"/>
        <v>12.410999999999998</v>
      </c>
      <c r="D33" s="9" t="s">
        <v>4</v>
      </c>
      <c r="E33" s="11">
        <f t="shared" si="8"/>
        <v>1732.999999999997</v>
      </c>
      <c r="F33" s="9" t="s">
        <v>22</v>
      </c>
      <c r="G33" s="9">
        <f t="shared" si="9"/>
        <v>1715.749999999997</v>
      </c>
      <c r="H33" s="12" t="s">
        <v>24</v>
      </c>
      <c r="I33" s="9">
        <f t="shared" si="10"/>
        <v>1750.249999999997</v>
      </c>
      <c r="J33" s="9" t="s">
        <v>22</v>
      </c>
      <c r="L33" s="9" t="s">
        <v>53</v>
      </c>
      <c r="M33" s="10">
        <f t="shared" si="15"/>
        <v>12.390999999999998</v>
      </c>
      <c r="N33" s="9" t="s">
        <v>4</v>
      </c>
      <c r="O33" s="11">
        <f t="shared" si="11"/>
        <v>2885.9999999999973</v>
      </c>
      <c r="P33" s="9" t="s">
        <v>22</v>
      </c>
      <c r="Q33" s="9">
        <f t="shared" si="12"/>
        <v>2868.7499999999973</v>
      </c>
      <c r="R33" s="12" t="s">
        <v>24</v>
      </c>
      <c r="S33" s="9">
        <f t="shared" si="13"/>
        <v>2903.2499999999973</v>
      </c>
      <c r="T33" s="9" t="s">
        <v>22</v>
      </c>
    </row>
    <row r="34" spans="2:20" s="9" customFormat="1" ht="15" x14ac:dyDescent="0.25">
      <c r="B34" s="9" t="s">
        <v>42</v>
      </c>
      <c r="C34" s="10">
        <f t="shared" si="14"/>
        <v>12.450999999999997</v>
      </c>
      <c r="D34" s="9" t="s">
        <v>4</v>
      </c>
      <c r="E34" s="11">
        <f t="shared" si="8"/>
        <v>1772.9999999999961</v>
      </c>
      <c r="F34" s="9" t="s">
        <v>22</v>
      </c>
      <c r="G34" s="9">
        <f t="shared" si="9"/>
        <v>1755.7499999999961</v>
      </c>
      <c r="H34" s="12" t="s">
        <v>24</v>
      </c>
      <c r="I34" s="9">
        <f t="shared" si="10"/>
        <v>1790.2499999999961</v>
      </c>
      <c r="J34" s="9" t="s">
        <v>22</v>
      </c>
      <c r="L34" s="9" t="s">
        <v>54</v>
      </c>
      <c r="M34" s="10">
        <f t="shared" si="15"/>
        <v>12.430999999999997</v>
      </c>
      <c r="N34" s="9" t="s">
        <v>4</v>
      </c>
      <c r="O34" s="11">
        <f t="shared" si="11"/>
        <v>2925.9999999999968</v>
      </c>
      <c r="P34" s="9" t="s">
        <v>22</v>
      </c>
      <c r="Q34" s="9">
        <f t="shared" si="12"/>
        <v>2908.7499999999968</v>
      </c>
      <c r="R34" s="12" t="s">
        <v>24</v>
      </c>
      <c r="S34" s="9">
        <f t="shared" si="13"/>
        <v>2943.2499999999968</v>
      </c>
      <c r="T34" s="9" t="s">
        <v>22</v>
      </c>
    </row>
    <row r="35" spans="2:20" s="9" customFormat="1" ht="15" x14ac:dyDescent="0.25">
      <c r="B35" s="9" t="s">
        <v>43</v>
      </c>
      <c r="C35" s="10">
        <f t="shared" si="14"/>
        <v>12.490999999999996</v>
      </c>
      <c r="D35" s="9" t="s">
        <v>4</v>
      </c>
      <c r="E35" s="11">
        <f t="shared" si="8"/>
        <v>1812.9999999999952</v>
      </c>
      <c r="F35" s="9" t="s">
        <v>22</v>
      </c>
      <c r="G35" s="9">
        <f t="shared" si="9"/>
        <v>1795.7499999999952</v>
      </c>
      <c r="H35" s="12" t="s">
        <v>24</v>
      </c>
      <c r="I35" s="9">
        <f t="shared" si="10"/>
        <v>1830.2499999999952</v>
      </c>
      <c r="J35" s="9" t="s">
        <v>22</v>
      </c>
      <c r="L35" s="9" t="s">
        <v>55</v>
      </c>
      <c r="M35" s="10">
        <f t="shared" si="15"/>
        <v>12.470999999999997</v>
      </c>
      <c r="N35" s="9" t="s">
        <v>4</v>
      </c>
      <c r="O35" s="11">
        <f t="shared" si="11"/>
        <v>2965.9999999999959</v>
      </c>
      <c r="P35" s="9" t="s">
        <v>22</v>
      </c>
      <c r="Q35" s="9">
        <f t="shared" si="12"/>
        <v>2948.7499999999959</v>
      </c>
      <c r="R35" s="12" t="s">
        <v>24</v>
      </c>
      <c r="S35" s="9">
        <f t="shared" si="13"/>
        <v>2983.2499999999959</v>
      </c>
      <c r="T35" s="9" t="s">
        <v>22</v>
      </c>
    </row>
    <row r="36" spans="2:20" s="9" customFormat="1" ht="15" x14ac:dyDescent="0.25">
      <c r="B36" s="9" t="s">
        <v>44</v>
      </c>
      <c r="C36" s="10">
        <f t="shared" si="14"/>
        <v>12.530999999999995</v>
      </c>
      <c r="D36" s="9" t="s">
        <v>4</v>
      </c>
      <c r="E36" s="11">
        <f t="shared" si="8"/>
        <v>1852.9999999999945</v>
      </c>
      <c r="F36" s="9" t="s">
        <v>22</v>
      </c>
      <c r="G36" s="9">
        <f t="shared" si="9"/>
        <v>1835.7499999999945</v>
      </c>
      <c r="H36" s="12" t="s">
        <v>24</v>
      </c>
      <c r="I36" s="9">
        <f t="shared" si="10"/>
        <v>1870.2499999999945</v>
      </c>
      <c r="J36" s="9" t="s">
        <v>22</v>
      </c>
      <c r="L36" s="9" t="s">
        <v>56</v>
      </c>
      <c r="M36" s="10">
        <f t="shared" si="15"/>
        <v>12.510999999999996</v>
      </c>
      <c r="N36" s="9" t="s">
        <v>4</v>
      </c>
      <c r="O36" s="11">
        <f t="shared" si="11"/>
        <v>3005.999999999995</v>
      </c>
      <c r="P36" s="9" t="s">
        <v>22</v>
      </c>
      <c r="Q36" s="9">
        <f t="shared" si="12"/>
        <v>2988.749999999995</v>
      </c>
      <c r="R36" s="12" t="s">
        <v>24</v>
      </c>
      <c r="S36" s="9">
        <f t="shared" si="13"/>
        <v>3023.249999999995</v>
      </c>
      <c r="T36" s="9" t="s">
        <v>22</v>
      </c>
    </row>
    <row r="37" spans="2:20" s="9" customFormat="1" ht="15" x14ac:dyDescent="0.25">
      <c r="B37" s="9" t="s">
        <v>45</v>
      </c>
      <c r="C37" s="10">
        <f t="shared" si="14"/>
        <v>12.570999999999994</v>
      </c>
      <c r="D37" s="9" t="s">
        <v>4</v>
      </c>
      <c r="E37" s="11">
        <f t="shared" si="8"/>
        <v>1892.9999999999936</v>
      </c>
      <c r="F37" s="9" t="s">
        <v>22</v>
      </c>
      <c r="G37" s="9">
        <f t="shared" si="9"/>
        <v>1875.7499999999936</v>
      </c>
      <c r="H37" s="12" t="s">
        <v>24</v>
      </c>
      <c r="I37" s="9">
        <f t="shared" si="10"/>
        <v>1910.2499999999936</v>
      </c>
      <c r="J37" s="9" t="s">
        <v>22</v>
      </c>
      <c r="L37" s="9" t="s">
        <v>57</v>
      </c>
      <c r="M37" s="10">
        <f t="shared" si="15"/>
        <v>12.550999999999995</v>
      </c>
      <c r="N37" s="9" t="s">
        <v>4</v>
      </c>
      <c r="O37" s="11">
        <f t="shared" si="11"/>
        <v>3045.9999999999941</v>
      </c>
      <c r="P37" s="9" t="s">
        <v>22</v>
      </c>
      <c r="Q37" s="9">
        <f t="shared" si="12"/>
        <v>3028.7499999999941</v>
      </c>
      <c r="R37" s="12" t="s">
        <v>24</v>
      </c>
      <c r="S37" s="9">
        <f t="shared" si="13"/>
        <v>3063.2499999999941</v>
      </c>
      <c r="T37" s="9" t="s">
        <v>22</v>
      </c>
    </row>
    <row r="38" spans="2:20" s="9" customFormat="1" ht="15" x14ac:dyDescent="0.25">
      <c r="B38" s="9" t="s">
        <v>46</v>
      </c>
      <c r="C38" s="10">
        <f t="shared" si="14"/>
        <v>12.610999999999994</v>
      </c>
      <c r="D38" s="9" t="s">
        <v>4</v>
      </c>
      <c r="E38" s="11">
        <f t="shared" si="8"/>
        <v>1932.9999999999927</v>
      </c>
      <c r="F38" s="9" t="s">
        <v>22</v>
      </c>
      <c r="G38" s="9">
        <f t="shared" si="9"/>
        <v>1915.7499999999927</v>
      </c>
      <c r="H38" s="12" t="s">
        <v>24</v>
      </c>
      <c r="I38" s="9">
        <f t="shared" si="10"/>
        <v>1950.2499999999927</v>
      </c>
      <c r="J38" s="9" t="s">
        <v>22</v>
      </c>
      <c r="L38" s="9" t="s">
        <v>58</v>
      </c>
      <c r="M38" s="10">
        <f t="shared" si="15"/>
        <v>12.590999999999994</v>
      </c>
      <c r="N38" s="9" t="s">
        <v>4</v>
      </c>
      <c r="O38" s="11">
        <f t="shared" si="11"/>
        <v>3085.9999999999932</v>
      </c>
      <c r="P38" s="9" t="s">
        <v>22</v>
      </c>
      <c r="Q38" s="9">
        <f t="shared" si="12"/>
        <v>3068.7499999999932</v>
      </c>
      <c r="R38" s="12" t="s">
        <v>24</v>
      </c>
      <c r="S38" s="9">
        <f t="shared" si="13"/>
        <v>3103.2499999999932</v>
      </c>
      <c r="T38" s="9" t="s">
        <v>22</v>
      </c>
    </row>
    <row r="39" spans="2:20" s="9" customFormat="1" ht="15" x14ac:dyDescent="0.25">
      <c r="B39" s="9" t="s">
        <v>47</v>
      </c>
      <c r="C39" s="10">
        <f t="shared" si="14"/>
        <v>12.650999999999993</v>
      </c>
      <c r="D39" s="9" t="s">
        <v>4</v>
      </c>
      <c r="E39" s="11">
        <f t="shared" si="8"/>
        <v>1972.9999999999918</v>
      </c>
      <c r="F39" s="9" t="s">
        <v>22</v>
      </c>
      <c r="G39" s="9">
        <f t="shared" si="9"/>
        <v>1955.7499999999918</v>
      </c>
      <c r="H39" s="12" t="s">
        <v>24</v>
      </c>
      <c r="I39" s="9">
        <f t="shared" si="10"/>
        <v>1990.2499999999918</v>
      </c>
      <c r="J39" s="9" t="s">
        <v>22</v>
      </c>
      <c r="L39" s="9" t="s">
        <v>59</v>
      </c>
      <c r="M39" s="10">
        <f t="shared" si="15"/>
        <v>12.630999999999993</v>
      </c>
      <c r="N39" s="9" t="s">
        <v>4</v>
      </c>
      <c r="O39" s="11">
        <f t="shared" si="11"/>
        <v>3125.9999999999923</v>
      </c>
      <c r="P39" s="9" t="s">
        <v>22</v>
      </c>
      <c r="Q39" s="9">
        <f t="shared" si="12"/>
        <v>3108.7499999999923</v>
      </c>
      <c r="R39" s="12" t="s">
        <v>24</v>
      </c>
      <c r="S39" s="9">
        <f t="shared" si="13"/>
        <v>3143.2499999999923</v>
      </c>
      <c r="T39" s="9" t="s">
        <v>22</v>
      </c>
    </row>
    <row r="40" spans="2:20" s="9" customFormat="1" ht="15" x14ac:dyDescent="0.25">
      <c r="B40" s="9" t="s">
        <v>48</v>
      </c>
      <c r="C40" s="10">
        <f t="shared" si="14"/>
        <v>12.690999999999992</v>
      </c>
      <c r="D40" s="9" t="s">
        <v>4</v>
      </c>
      <c r="E40" s="11">
        <f t="shared" si="8"/>
        <v>2012.9999999999909</v>
      </c>
      <c r="F40" s="9" t="s">
        <v>22</v>
      </c>
      <c r="G40" s="9">
        <f t="shared" si="9"/>
        <v>1995.7499999999909</v>
      </c>
      <c r="H40" s="12" t="s">
        <v>24</v>
      </c>
      <c r="I40" s="9">
        <f t="shared" si="10"/>
        <v>2030.2499999999909</v>
      </c>
      <c r="J40" s="9" t="s">
        <v>22</v>
      </c>
      <c r="L40" s="9" t="s">
        <v>60</v>
      </c>
      <c r="M40" s="10">
        <f t="shared" si="15"/>
        <v>12.670999999999992</v>
      </c>
      <c r="N40" s="9" t="s">
        <v>4</v>
      </c>
      <c r="O40" s="11">
        <f t="shared" si="11"/>
        <v>3165.9999999999914</v>
      </c>
      <c r="P40" s="9" t="s">
        <v>22</v>
      </c>
      <c r="Q40" s="9">
        <f t="shared" si="12"/>
        <v>3148.7499999999914</v>
      </c>
      <c r="R40" s="12" t="s">
        <v>24</v>
      </c>
      <c r="S40" s="9">
        <f t="shared" si="13"/>
        <v>3183.2499999999914</v>
      </c>
      <c r="T40" s="9" t="s">
        <v>22</v>
      </c>
    </row>
    <row r="41" spans="2:20" s="9" customFormat="1" ht="15" x14ac:dyDescent="0.25">
      <c r="B41" s="9" t="s">
        <v>49</v>
      </c>
      <c r="C41" s="10">
        <f t="shared" si="14"/>
        <v>12.730999999999991</v>
      </c>
      <c r="D41" s="9" t="s">
        <v>4</v>
      </c>
      <c r="E41" s="11">
        <f t="shared" si="8"/>
        <v>2052.99999999999</v>
      </c>
      <c r="F41" s="9" t="s">
        <v>22</v>
      </c>
      <c r="G41" s="9">
        <f t="shared" si="9"/>
        <v>2035.74999999999</v>
      </c>
      <c r="H41" s="12" t="s">
        <v>24</v>
      </c>
      <c r="I41" s="9">
        <f t="shared" si="10"/>
        <v>2070.24999999999</v>
      </c>
      <c r="J41" s="9" t="s">
        <v>22</v>
      </c>
      <c r="L41" s="9" t="s">
        <v>61</v>
      </c>
      <c r="M41" s="10">
        <f t="shared" si="15"/>
        <v>12.710999999999991</v>
      </c>
      <c r="N41" s="9" t="s">
        <v>4</v>
      </c>
      <c r="O41" s="11">
        <f t="shared" si="11"/>
        <v>3205.9999999999905</v>
      </c>
      <c r="P41" s="9" t="s">
        <v>22</v>
      </c>
      <c r="Q41" s="9">
        <f t="shared" si="12"/>
        <v>3188.7499999999905</v>
      </c>
      <c r="R41" s="12" t="s">
        <v>24</v>
      </c>
      <c r="S41" s="9">
        <f t="shared" si="13"/>
        <v>3223.2499999999905</v>
      </c>
      <c r="T41" s="9" t="s">
        <v>22</v>
      </c>
    </row>
  </sheetData>
  <mergeCells count="23">
    <mergeCell ref="E13:F13"/>
    <mergeCell ref="A1:U1"/>
    <mergeCell ref="C3:D3"/>
    <mergeCell ref="E3:F3"/>
    <mergeCell ref="B12:J12"/>
    <mergeCell ref="C8:D8"/>
    <mergeCell ref="E8:F8"/>
    <mergeCell ref="A27:U27"/>
    <mergeCell ref="A11:U11"/>
    <mergeCell ref="B28:J28"/>
    <mergeCell ref="L28:T28"/>
    <mergeCell ref="C29:D29"/>
    <mergeCell ref="E29:F29"/>
    <mergeCell ref="G29:J29"/>
    <mergeCell ref="M29:N29"/>
    <mergeCell ref="O29:P29"/>
    <mergeCell ref="Q29:T29"/>
    <mergeCell ref="M13:N13"/>
    <mergeCell ref="O13:P13"/>
    <mergeCell ref="G13:J13"/>
    <mergeCell ref="L12:T12"/>
    <mergeCell ref="Q13:T13"/>
    <mergeCell ref="C13:D13"/>
  </mergeCells>
  <pageMargins left="0.25" right="0.25" top="0.75" bottom="0.75" header="0.3" footer="0.3"/>
  <pageSetup paperSize="9" scale="62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Japan Sat</vt:lpstr>
      <vt:lpstr>BSCHWIDTH</vt:lpstr>
      <vt:lpstr>BSRANGE</vt:lpstr>
      <vt:lpstr>BSRAWIDTH</vt:lpstr>
      <vt:lpstr>CSCHWIDTH</vt:lpstr>
      <vt:lpstr>CSRANGE</vt:lpstr>
      <vt:lpstr>CSRAWIDTH</vt:lpstr>
      <vt:lpstr>OSCL</vt:lpstr>
      <vt:lpstr>OSCR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Thierry Lelégard</dc:creator>
  <cp:lastModifiedBy>Thierry Lelégard</cp:lastModifiedBy>
  <cp:lastPrinted>2021-02-05T13:41:52Z</cp:lastPrinted>
  <dcterms:created xsi:type="dcterms:W3CDTF">2020-05-17T16:41:16Z</dcterms:created>
  <dcterms:modified xsi:type="dcterms:W3CDTF">2021-02-05T13:42:10Z</dcterms:modified>
</cp:coreProperties>
</file>