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tenfeld_mail_tau_ac_il/Documents/Thesis/Shared Folder/Excel Files/"/>
    </mc:Choice>
  </mc:AlternateContent>
  <xr:revisionPtr revIDLastSave="451" documentId="13_ncr:1_{9F945D6D-CB85-4162-A2F6-11F0F5D86D49}" xr6:coauthVersionLast="47" xr6:coauthVersionMax="47" xr10:uidLastSave="{29F1176A-0053-4FF8-AFBC-68A9416BF457}"/>
  <bookViews>
    <workbookView xWindow="28680" yWindow="-120" windowWidth="29040" windowHeight="15720" tabRatio="347" activeTab="1" xr2:uid="{00000000-000D-0000-FFFF-FFFF00000000}"/>
  </bookViews>
  <sheets>
    <sheet name="experiment" sheetId="1" r:id="rId1"/>
    <sheet name="Official Experi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3" i="2" l="1"/>
  <c r="Z32" i="2" l="1"/>
  <c r="Z31" i="2"/>
  <c r="Z30" i="2"/>
  <c r="Z27" i="2"/>
  <c r="Z29" i="2"/>
  <c r="Z28" i="2"/>
  <c r="Y26" i="2"/>
  <c r="Z25" i="2"/>
  <c r="Z10" i="2"/>
  <c r="Z9" i="2"/>
  <c r="Z8" i="2"/>
  <c r="Z24" i="2"/>
  <c r="Z23" i="2"/>
  <c r="Z22" i="2"/>
  <c r="Z17" i="2"/>
  <c r="Z16" i="2"/>
  <c r="Z19" i="2"/>
  <c r="Z21" i="2"/>
  <c r="Z20" i="2" l="1"/>
  <c r="Z15" i="2"/>
  <c r="W6" i="2" l="1"/>
  <c r="W5" i="2"/>
  <c r="W4" i="2"/>
  <c r="W3" i="2"/>
  <c r="W2" i="2"/>
  <c r="J8" i="2"/>
  <c r="J6" i="2"/>
  <c r="J5" i="2"/>
  <c r="J4" i="2"/>
  <c r="J3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tc={17C08138-BF52-4623-B1CA-1CE260416CE5}</author>
    <author>tc={359E59E6-8376-466E-A34D-36D45C94DC89}</author>
    <author>tc={2EB03BFA-761F-44DD-8489-0DF869723801}</author>
    <author>tc={220BD236-F613-4CBF-A0A3-D306B4FF92F2}</author>
    <author>tc={9A08329A-2B20-4A8C-B8DA-927DB16CC6C9}</author>
    <author>tc={ACEFE74A-2DE5-4625-BBAD-4C2A9E92218E}</author>
  </authors>
  <commentList>
    <comment ref="W38" authorId="0" shapeId="0" xr:uid="{17C08138-BF52-4623-B1CA-1CE260416CE5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X38" authorId="1" shapeId="0" xr:uid="{359E59E6-8376-466E-A34D-36D45C94DC89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W39" authorId="2" shapeId="0" xr:uid="{2EB03BFA-761F-44DD-8489-0DF869723801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X39" authorId="3" shapeId="0" xr:uid="{220BD236-F613-4CBF-A0A3-D306B4FF92F2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W40" authorId="4" shapeId="0" xr:uid="{9A08329A-2B20-4A8C-B8DA-927DB16CC6C9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X40" authorId="5" shapeId="0" xr:uid="{ACEFE74A-2DE5-4625-BBAD-4C2A9E92218E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tc={80C666BF-A92F-454A-B05B-42970A81133C}</author>
    <author>tc={6E77F223-1097-49F9-A465-FDE83F3D3BAD}</author>
    <author>tc={13FC7192-66C5-4C31-98C3-FC996D2DDB7E}</author>
    <author>tc={D6D42A1A-0997-4FB6-AA87-0E85AE00B148}</author>
    <author>tc={C5AB9631-C830-4A42-84C4-87867F3687E5}</author>
    <author>tc={AB6FB3C9-6675-46DB-A15F-10B54B7412FD}</author>
    <author>tc={EA3E5310-5B68-41AC-A320-360073A44AB6}</author>
    <author>tc={C6A58D68-A1C7-46E1-A112-98F367F17B91}</author>
    <author>tc={AC71877E-4273-41DE-92B4-312C5641EE37}</author>
    <author>tc={4872EDCB-E91B-4E8B-9DF4-1EC9038592D5}</author>
    <author>Morten</author>
  </authors>
  <commentList>
    <comment ref="W7" authorId="0" shapeId="0" xr:uid="{80C666BF-A92F-454A-B05B-42970A81133C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X7" authorId="1" shapeId="0" xr:uid="{6E77F223-1097-49F9-A465-FDE83F3D3BAD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W8" authorId="2" shapeId="0" xr:uid="{13FC7192-66C5-4C31-98C3-FC996D2DDB7E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X8" authorId="3" shapeId="0" xr:uid="{D6D42A1A-0997-4FB6-AA87-0E85AE00B148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W9" authorId="4" shapeId="0" xr:uid="{C5AB9631-C830-4A42-84C4-87867F3687E5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X9" authorId="5" shapeId="0" xr:uid="{AB6FB3C9-6675-46DB-A15F-10B54B7412FD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W10" authorId="6" shapeId="0" xr:uid="{EA3E5310-5B68-41AC-A320-360073A44AB6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X10" authorId="7" shapeId="0" xr:uid="{C6A58D68-A1C7-46E1-A112-98F367F17B91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Fake value</t>
      </text>
    </comment>
    <comment ref="W19" authorId="8" shapeId="0" xr:uid="{AC71877E-4273-41DE-92B4-312C5641EE37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From density profile</t>
      </text>
    </comment>
    <comment ref="X19" authorId="9" shapeId="0" xr:uid="{4872EDCB-E91B-4E8B-9DF4-1EC9038592D5}">
      <text>
        <t>[הערה משורשרת]
גירסת Excel שברשותך מאפשרת לך לקרוא הערה משורשרת זו; עם זאת, כל שינויי העריכה שיתבצעו בה יוסרו אם הקובץ ייפתח בגירסה חדשה יותר של Excel. למידע נוסף: https://go.microsoft.com/fwlink/?linkid=870924
הערה:
    From density profile</t>
      </text>
    </comment>
    <comment ref="X27" authorId="10" shapeId="0" xr:uid="{F5579599-D494-40E5-8FF1-581264252DC8}">
      <text>
        <r>
          <rPr>
            <b/>
            <sz val="9"/>
            <color indexed="81"/>
            <rFont val="Tahoma"/>
            <charset val="1"/>
          </rPr>
          <t>Morten:</t>
        </r>
        <r>
          <rPr>
            <sz val="9"/>
            <color indexed="81"/>
            <rFont val="Tahoma"/>
            <charset val="1"/>
          </rPr>
          <t xml:space="preserve">
FIX MEEEE</t>
        </r>
      </text>
    </comment>
    <comment ref="X28" authorId="10" shapeId="0" xr:uid="{24E11C69-D4F6-40DD-A436-4AD0284AB686}">
      <text>
        <r>
          <rPr>
            <b/>
            <sz val="9"/>
            <color indexed="81"/>
            <rFont val="Tahoma"/>
            <charset val="1"/>
          </rPr>
          <t>Morten:</t>
        </r>
        <r>
          <rPr>
            <sz val="9"/>
            <color indexed="81"/>
            <rFont val="Tahoma"/>
            <charset val="1"/>
          </rPr>
          <t xml:space="preserve">
FIX MEEEE</t>
        </r>
      </text>
    </comment>
  </commentList>
</comments>
</file>

<file path=xl/sharedStrings.xml><?xml version="1.0" encoding="utf-8"?>
<sst xmlns="http://schemas.openxmlformats.org/spreadsheetml/2006/main" count="463" uniqueCount="197">
  <si>
    <t>date</t>
  </si>
  <si>
    <t>hour</t>
  </si>
  <si>
    <t>sphere type</t>
  </si>
  <si>
    <t>PIV trackers upper layer</t>
  </si>
  <si>
    <t>PIV trackers lower layer</t>
  </si>
  <si>
    <t>PIV trackers quantity [g]</t>
  </si>
  <si>
    <t>Upper fluid density [kg/m^3]</t>
  </si>
  <si>
    <t>Lower fluid density [kg/m^3]</t>
  </si>
  <si>
    <t>Upper fluid temp [℃]</t>
  </si>
  <si>
    <t>Lower fluid temp [℃]</t>
  </si>
  <si>
    <t xml:space="preserve">room temeratue [℃] </t>
  </si>
  <si>
    <t>laser power [unkown units]</t>
  </si>
  <si>
    <t>Experimental setup</t>
  </si>
  <si>
    <t>Upper fluid volume [l]</t>
  </si>
  <si>
    <t>Lower fluid volume [l]</t>
  </si>
  <si>
    <t>fluid resting time [hour]</t>
  </si>
  <si>
    <t>result summary</t>
  </si>
  <si>
    <t>Recording num</t>
  </si>
  <si>
    <t>Dropping mechanisme</t>
  </si>
  <si>
    <t>Notes</t>
  </si>
  <si>
    <t>P1</t>
  </si>
  <si>
    <t>WPMS-1.10 106-125μm</t>
  </si>
  <si>
    <t>Big tank with interface, PIV trackers mixed previously with fluid.</t>
  </si>
  <si>
    <t>It is highly recommended to mix trackers previously.</t>
  </si>
  <si>
    <t xml:space="preserve">UVPMS-BR- 1.090  106-125μm </t>
  </si>
  <si>
    <t xml:space="preserve">WPMS-1.10 106-125μm </t>
  </si>
  <si>
    <t>0.5+</t>
  </si>
  <si>
    <t>not enough particle movement, ball rarley falls in a straight line.</t>
  </si>
  <si>
    <t>P2</t>
  </si>
  <si>
    <t xml:space="preserve">UVPMS-BR- 1.090  90-106μm </t>
  </si>
  <si>
    <t>Experiment in order to test particle tracking, using the small tank with a homogeneous fluid and the cicular mirror.</t>
  </si>
  <si>
    <t>PIV seeds movment  visible although smaller slice is necessary.</t>
  </si>
  <si>
    <t>1-2</t>
  </si>
  <si>
    <t>Same setup, slot through which the laser passes was reduced to 5mm</t>
  </si>
  <si>
    <t>3-5</t>
  </si>
  <si>
    <t>different laser power</t>
  </si>
  <si>
    <t>7</t>
  </si>
  <si>
    <t>Laser power too strong</t>
  </si>
  <si>
    <t>8</t>
  </si>
  <si>
    <t>9-10</t>
  </si>
  <si>
    <t>tube with slots 45 mm under water.</t>
  </si>
  <si>
    <t>Process this video</t>
  </si>
  <si>
    <t>Changed to original mirror</t>
  </si>
  <si>
    <t>Redirects the laser just as well but harder to adjust.</t>
  </si>
  <si>
    <t>12-13</t>
  </si>
  <si>
    <t>PIV trackers sank to the bottom of to the interface, barley any trackers remained in top and bottom layers. In addition, a bigger part of the tank needs to be illuminated, a different mirror is needed.</t>
  </si>
  <si>
    <t>1-7 (3 is the black ball)</t>
  </si>
  <si>
    <t>Process 7</t>
  </si>
  <si>
    <t>Big tank with interface, PIV trackers mixed previously with fluid, 1.5 hours resting in order to prevent trackers from sinking.</t>
  </si>
  <si>
    <t>Very sharp interface, top tracker sank.</t>
  </si>
  <si>
    <t>Same setup, PTV experiment to see if the spheres slow down through the interface, ater light mixing of the setup to expand the interface.</t>
  </si>
  <si>
    <t>regular mechnism</t>
  </si>
  <si>
    <t>Big tank with interface, PIV trackers mixed previously with fluid. Laser setup improved with rails.</t>
  </si>
  <si>
    <t>3-8</t>
  </si>
  <si>
    <t>hand</t>
  </si>
  <si>
    <t>5 expetionally good.</t>
  </si>
  <si>
    <t>Same setup, using silver sphere instead of white.</t>
  </si>
  <si>
    <t>9</t>
  </si>
  <si>
    <t>Same setup, using black sphere instead of white.</t>
  </si>
  <si>
    <t>10-11</t>
  </si>
  <si>
    <t>Small tank, new dropping mechanism, different densitires to achieve deacceleration from the particles. For PTV measurement.</t>
  </si>
  <si>
    <t>Long stainless steel tube with slots at the end water just above the slots.</t>
  </si>
  <si>
    <t>2-5</t>
  </si>
  <si>
    <t>1</t>
  </si>
  <si>
    <t>Same setup, different laser intensity.</t>
  </si>
  <si>
    <t>6-7</t>
  </si>
  <si>
    <t>Big tank different densities</t>
  </si>
  <si>
    <t>Long stainless steel tube with slots partially in the air</t>
  </si>
  <si>
    <t>Same setup as yesterday, after a day rest for the system.</t>
  </si>
  <si>
    <t>10+</t>
  </si>
  <si>
    <t xml:space="preserve">procces 3 </t>
  </si>
  <si>
    <t>additional measurements after a few more hours of rest.</t>
  </si>
  <si>
    <t>1-4</t>
  </si>
  <si>
    <t>8 maybe a heavier sphere</t>
  </si>
  <si>
    <t>19/11/2023</t>
  </si>
  <si>
    <t>Upper fluid viscosity [m^2/sec]</t>
  </si>
  <si>
    <t>New fluid densities that achieve a closer reynolds to the "bouncing particles" experiments.</t>
  </si>
  <si>
    <t>_</t>
  </si>
  <si>
    <t>Great improvemet, waiting for image proccesing for results.</t>
  </si>
  <si>
    <t>5+</t>
  </si>
  <si>
    <t>new and stable mechanism</t>
  </si>
  <si>
    <t>1-8</t>
  </si>
  <si>
    <r>
      <t xml:space="preserve">6,8 change contrast; 7 phenomena probably happening; </t>
    </r>
    <r>
      <rPr>
        <b/>
        <sz val="11"/>
        <color theme="1"/>
        <rFont val="Calibri"/>
        <family val="2"/>
        <scheme val="minor"/>
      </rPr>
      <t xml:space="preserve">10 definitely happening; </t>
    </r>
    <r>
      <rPr>
        <sz val="11"/>
        <color theme="1"/>
        <rFont val="Calibri"/>
        <family val="2"/>
        <scheme val="minor"/>
      </rPr>
      <t>11 probably.</t>
    </r>
  </si>
  <si>
    <t>laser power too high</t>
  </si>
  <si>
    <t>12</t>
  </si>
  <si>
    <t>13</t>
  </si>
  <si>
    <t>13 heavy</t>
  </si>
  <si>
    <t>20/11/2023</t>
  </si>
  <si>
    <t>Same setup as yesterday, after proper density measurements.</t>
  </si>
  <si>
    <t>6-7 play with contrast</t>
  </si>
  <si>
    <t>lowered dropping mechanism</t>
  </si>
  <si>
    <t>slot 4 cm above fluid</t>
  </si>
  <si>
    <t>1-7</t>
  </si>
  <si>
    <t>8+</t>
  </si>
  <si>
    <t>21/11/2023</t>
  </si>
  <si>
    <t>approx. 1117</t>
  </si>
  <si>
    <t>approx. 1127</t>
  </si>
  <si>
    <t>New tank, tryout mostly to see if there are no effects from the edges. Denstites not measured accuratly.</t>
  </si>
  <si>
    <t>6 bouncing behaviour occurs.</t>
  </si>
  <si>
    <t>slot approx. 0.1 cm above fluid</t>
  </si>
  <si>
    <t>slot approx. 2 cm  above fluid</t>
  </si>
  <si>
    <t>3+</t>
  </si>
  <si>
    <t>26/11/2023</t>
  </si>
  <si>
    <t>Improved setup with black platic on the walls of the tank to prevent reflection. Low density PIV trackers mixed in water.</t>
  </si>
  <si>
    <t>slot approx. 0.5 cm above fluid</t>
  </si>
  <si>
    <t>1-5</t>
  </si>
  <si>
    <t>6+</t>
  </si>
  <si>
    <t>procces 7-8</t>
  </si>
  <si>
    <t>slot approx. 0.2 cm above fluid</t>
  </si>
  <si>
    <t>28/11/2023</t>
  </si>
  <si>
    <t>לכתוב שם</t>
  </si>
  <si>
    <t xml:space="preserve">tried different PIV trackers </t>
  </si>
  <si>
    <t>1 bouncing behaviour</t>
  </si>
  <si>
    <t>8 show to Alex, procces 9</t>
  </si>
  <si>
    <t>First official experiment, new dropping mechanism installed</t>
  </si>
  <si>
    <t>new dropping mechanism, slots 2mm above water</t>
  </si>
  <si>
    <t>Time between measurements [min]</t>
  </si>
  <si>
    <t>WPMS-1.10 106-125μm and a few more kinds we found in the lab</t>
  </si>
  <si>
    <t xml:space="preserve"> </t>
  </si>
  <si>
    <t>1--5</t>
  </si>
  <si>
    <t>procces 8,9</t>
  </si>
  <si>
    <t>folder 14 contains two separate runs needs to be separated</t>
  </si>
  <si>
    <t>marked position is 13 cm</t>
  </si>
  <si>
    <t xml:space="preserve">WPMS-1.10 106-125μm &amp; WPMS-1.10 150-180μm </t>
  </si>
  <si>
    <t>different particles and salt, fluid densities changed accordigly to reynolds</t>
  </si>
  <si>
    <t>dropping mechanism improved but not big enough for P2 particles.</t>
  </si>
  <si>
    <t>1--2</t>
  </si>
  <si>
    <t>dropping mechanism improved.</t>
  </si>
  <si>
    <t xml:space="preserve">different densities, dropping mechanism ajusted accordingly. </t>
  </si>
  <si>
    <t>new denstieis for for better reynolds</t>
  </si>
  <si>
    <t xml:space="preserve">  </t>
  </si>
  <si>
    <t>WPMS-1.10 106-125μm &amp; WPMS-1.10 150-180μm</t>
  </si>
  <si>
    <t xml:space="preserve">WPMS-1.10 106-125μm &amp; WPMS-1.10 150-180μm  &amp; UVPMS-BR- 1.090  106-125μm    </t>
  </si>
  <si>
    <t>waited a day before experementing added PIV tracker to the top layer, and ajusted laser center</t>
  </si>
  <si>
    <t>18--19</t>
  </si>
  <si>
    <t>Interface thickness [m]</t>
  </si>
  <si>
    <t>Lower fluid viscosity [m^2/sec]</t>
  </si>
  <si>
    <t>WPMS-1.10 106-125μm &amp; WPMS-1.10 150-180μm  &amp; hollow glass</t>
  </si>
  <si>
    <t>same</t>
  </si>
  <si>
    <t>PTV ONLY</t>
  </si>
  <si>
    <t>1--11</t>
  </si>
  <si>
    <t>1--14</t>
  </si>
  <si>
    <t>PTV ONLY, recording 3 and higher is after the tank was slightly mixed.</t>
  </si>
  <si>
    <t>recording 1 proccesed manually</t>
  </si>
  <si>
    <t>1--3</t>
  </si>
  <si>
    <t>relative Interface height [m]</t>
  </si>
  <si>
    <t>bouncing festival</t>
  </si>
  <si>
    <t>gambling festival</t>
  </si>
  <si>
    <t>1--9</t>
  </si>
  <si>
    <t xml:space="preserve">gambling festival - 2 </t>
  </si>
  <si>
    <t>gambling festival - 3</t>
  </si>
  <si>
    <t>recording 10 is recording's 9 terminal velocity, recording 12 is Re critical</t>
  </si>
  <si>
    <t>0.1--10</t>
  </si>
  <si>
    <t>Exploring high upper reynolds with low lower reynolds</t>
  </si>
  <si>
    <t>Camera origin [m]</t>
  </si>
  <si>
    <t>19 critical for bouncing.  First time measuring density profile</t>
  </si>
  <si>
    <t>Exploring different interface thickness</t>
  </si>
  <si>
    <t>rec 6 - two spheres</t>
  </si>
  <si>
    <t>WPMS-1.10 106-125μm &amp; WPMS-1.10 150-180μm  &amp; TiO2</t>
  </si>
  <si>
    <t>-</t>
  </si>
  <si>
    <t>Too many PIV particles in the bottom layer gave it a milky look.</t>
  </si>
  <si>
    <t>rec 14,16 - Bouncing</t>
  </si>
  <si>
    <t>there is two records in the same day</t>
  </si>
  <si>
    <t>Experiment number</t>
  </si>
  <si>
    <t>PIV experiment to measure flow velocity of the whole tank</t>
  </si>
  <si>
    <t>P3</t>
  </si>
  <si>
    <t>PTV sanity check for minimum</t>
  </si>
  <si>
    <t>bounce - 15,18,19,20,24</t>
  </si>
  <si>
    <t>0--18</t>
  </si>
  <si>
    <t>old value for relative Interface height [m]      0.277028964723242</t>
  </si>
  <si>
    <t>particle falling in homogeneous fluid to calibarte force calculator</t>
  </si>
  <si>
    <t>no interface - this is a homogenius fluid, testing PIV anlysis</t>
  </si>
  <si>
    <t>PTV for falling particles in water- glycerin mixture</t>
  </si>
  <si>
    <t>Fluid Type</t>
  </si>
  <si>
    <t>water- glycerin mixture</t>
  </si>
  <si>
    <t>P4</t>
  </si>
  <si>
    <t>2+ flimed with projector instead of laser</t>
  </si>
  <si>
    <t>12--13</t>
  </si>
  <si>
    <t>14+</t>
  </si>
  <si>
    <t>Different particle type</t>
  </si>
  <si>
    <t>entrance in higher upper reynolds numbers</t>
  </si>
  <si>
    <t>WPMS-1.10 150-180μm</t>
  </si>
  <si>
    <t xml:space="preserve"> Absolute Interface height [m]</t>
  </si>
  <si>
    <t>PIV EXPERMENT. 6  - critcal point, 9 - bounce, 10 - bounce but out of the laser sheet, 11 - very well lit</t>
  </si>
  <si>
    <t>עמודה1</t>
  </si>
  <si>
    <t>עמודה2</t>
  </si>
  <si>
    <t>עמודה3</t>
  </si>
  <si>
    <t>עמודה4</t>
  </si>
  <si>
    <t>עמודה5</t>
  </si>
  <si>
    <t>עמודה6</t>
  </si>
  <si>
    <t>WE DIDN’T USE THIS. WE DID ANOTHER EXPERMIENT IN THE SAME DAY</t>
  </si>
  <si>
    <t>fake date so it wont ruine the python. The real date is 12/12/2023</t>
  </si>
  <si>
    <t>.</t>
  </si>
  <si>
    <t>1,2,3 - bounce. From 6 we used projector instead of laser.</t>
  </si>
  <si>
    <t>8 sphere with measured properties.</t>
  </si>
  <si>
    <t>water glycerol - 4 almost bounce; 21 three at once</t>
  </si>
  <si>
    <t>water glycerol  laser intensity changed to 2.7 after rec.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</si>
</sst>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1010000]d/m/yyyy;@"/>
    <numFmt numFmtId="166" formatCode="m/d/yyyy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1" fontId="0" fillId="0" borderId="3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20" fontId="0" fillId="0" borderId="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5" borderId="3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66" fontId="0" fillId="6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1010000]d/m/yyyy;@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65" formatCode="[$-1010000]d/m/yy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n Mortenfeld" id="{5261BB49-9DFF-4A42-AD21-A4B7CE86A4C4}" userId="S::mortenfeld@mail.tau.ac.il::ad0fdcc7-6704-48c7-9150-8e281737572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5553D-AD21-4F59-A5A3-9C62B1EA2687}" name="Experiments" displayName="Experiments" ref="A1:AB40" totalsRowShown="0" headerRowDxfId="62" dataDxfId="61">
  <autoFilter ref="A1:AB40" xr:uid="{2DD5553D-AD21-4F59-A5A3-9C62B1EA2687}"/>
  <tableColumns count="28">
    <tableColumn id="1" xr3:uid="{199A4BF3-8F7A-42A4-BA83-546C9C6D233D}" name="date" dataDxfId="60"/>
    <tableColumn id="7" xr3:uid="{2FE6FDF6-CF08-4A55-887A-927EC0C07605}" name="hour" dataDxfId="59"/>
    <tableColumn id="2" xr3:uid="{32353C9C-CD9E-4932-8BF0-4D9A04D943C2}" name="sphere type" dataDxfId="58"/>
    <tableColumn id="3" xr3:uid="{22D67F3E-954A-4715-BB88-5AD547B4DC5A}" name="PIV trackers upper layer" dataDxfId="57"/>
    <tableColumn id="18" xr3:uid="{2F2CAF8A-47F8-43A7-AD70-97F6CF23D4C5}" name="PIV trackers lower layer" dataDxfId="56"/>
    <tableColumn id="4" xr3:uid="{B6C69C58-53A5-41B0-ACA2-00D2776D2DCC}" name="PIV trackers quantity [g]" dataDxfId="55"/>
    <tableColumn id="5" xr3:uid="{FD433591-87B0-4EBE-A232-190B90E2982B}" name="Upper fluid density [kg/m^3]" dataDxfId="54"/>
    <tableColumn id="6" xr3:uid="{EC86D111-7587-4801-B195-058A2F67E53C}" name="Lower fluid density [kg/m^3]" dataDxfId="53"/>
    <tableColumn id="21" xr3:uid="{C51D04C5-56C9-4E17-AF7B-815BDA1E0E36}" name="Upper fluid viscosity [m^2/sec]" dataDxfId="52"/>
    <tableColumn id="22" xr3:uid="{8CEF6670-E854-406E-A004-AFC28BDEAF8E}" name="Lower fluid viscosity [m^2/sec]" dataDxfId="51"/>
    <tableColumn id="8" xr3:uid="{E51AB3A9-C109-475A-8E65-D2C997E24CB4}" name="Upper fluid temp [℃]" dataDxfId="50"/>
    <tableColumn id="9" xr3:uid="{DA0166B2-BACD-442C-B0CA-EB750CD45175}" name="Lower fluid temp [℃]" dataDxfId="49"/>
    <tableColumn id="10" xr3:uid="{31A49848-F4A4-4861-9327-360E154F3696}" name="room temeratue [℃] " dataDxfId="48"/>
    <tableColumn id="11" xr3:uid="{119AE5E2-00CD-49DC-9110-567306F11F58}" name="laser power [unkown units]" dataDxfId="47"/>
    <tableColumn id="12" xr3:uid="{0C068640-5C0C-40F4-9D55-2EE73AA1DA0C}" name="Experimental setup" dataDxfId="46"/>
    <tableColumn id="13" xr3:uid="{90DA6CEA-D1ED-47DA-906A-6F04E9AFF358}" name="Upper fluid volume [l]" dataDxfId="45"/>
    <tableColumn id="14" xr3:uid="{75A0D971-C00D-46CC-9C43-6F9744E12BD4}" name="Lower fluid volume [l]" dataDxfId="44"/>
    <tableColumn id="15" xr3:uid="{FE3C8AEF-76CE-4A79-B960-25316CEC516B}" name="fluid resting time [hour]" dataDxfId="43"/>
    <tableColumn id="16" xr3:uid="{5B341129-AC01-4953-81AD-A6709BFB70AD}" name="result summary" dataDxfId="42"/>
    <tableColumn id="17" xr3:uid="{8CC20E79-ACC4-40D8-816D-8FF9573350B8}" name="Recording num" dataDxfId="41"/>
    <tableColumn id="19" xr3:uid="{C0FE5654-0898-4094-858D-CC87A8350079}" name="Dropping mechanisme" dataDxfId="40"/>
    <tableColumn id="20" xr3:uid="{1B959E98-C176-46F3-B5F3-127439D4A45F}" name="Notes" dataDxfId="39"/>
    <tableColumn id="23" xr3:uid="{8E566475-49A6-40F9-90C4-66D95F3D3452}" name="עמודה1" dataDxfId="38"/>
    <tableColumn id="24" xr3:uid="{9735C45E-1E29-4C5F-9DCA-C97BB3EC6A88}" name="עמודה2" dataDxfId="37"/>
    <tableColumn id="25" xr3:uid="{4595BBB0-2C77-47DB-848C-0B56246FCCDB}" name="עמודה3" dataDxfId="36"/>
    <tableColumn id="26" xr3:uid="{3651FC31-0DAA-42F7-A735-0F5105038B47}" name="עמודה4" dataDxfId="35"/>
    <tableColumn id="27" xr3:uid="{5B579C2B-2A7E-4528-96C4-B9B97C25B36D}" name="עמודה5" dataDxfId="34"/>
    <tableColumn id="28" xr3:uid="{4052B6B9-03C5-4D91-AC06-B3E4C8F7A4F1}" name="עמודה6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F50F76-BB17-4324-8547-AE27B0E86673}" name="Table4" displayName="Table4" ref="A1:AB34" totalsRowShown="0" headerRowDxfId="32" dataDxfId="30" headerRowBorderDxfId="31" tableBorderDxfId="29" totalsRowBorderDxfId="28">
  <autoFilter ref="A1:AB34" xr:uid="{FBF50F76-BB17-4324-8547-AE27B0E86673}"/>
  <tableColumns count="28">
    <tableColumn id="1" xr3:uid="{6440F82E-FCE0-4DB5-894C-CA8D23DB9E13}" name="date" dataDxfId="27"/>
    <tableColumn id="27" xr3:uid="{0952C56A-8CF2-46F4-AA46-35D912B06333}" name="Experiment number" dataDxfId="26"/>
    <tableColumn id="2" xr3:uid="{59C293F6-FBBA-4ABD-BAC5-FC86501FEAEC}" name="hour" dataDxfId="25"/>
    <tableColumn id="3" xr3:uid="{439A95F9-C894-4273-A604-E1218313EA19}" name="sphere type" dataDxfId="24"/>
    <tableColumn id="4" xr3:uid="{BB41C9A0-F6F5-47B8-942B-364E47B86F69}" name="PIV trackers upper layer" dataDxfId="23"/>
    <tableColumn id="5" xr3:uid="{C4B73F30-72E4-4F94-A836-7155E5C6A4C1}" name="PIV trackers lower layer" dataDxfId="22"/>
    <tableColumn id="6" xr3:uid="{34151573-879F-48DB-B1E6-0616EDACDDE1}" name="PIV trackers quantity [g]" dataDxfId="21"/>
    <tableColumn id="7" xr3:uid="{B08F23F6-1456-475F-AD1C-72671897BCCD}" name="Upper fluid density [kg/m^3]" dataDxfId="20"/>
    <tableColumn id="8" xr3:uid="{3BD73168-EC46-44A0-B9C2-6EEAE0B453AE}" name="Lower fluid density [kg/m^3]" dataDxfId="19"/>
    <tableColumn id="9" xr3:uid="{F96715E9-0B1E-48B1-889D-02FD05CC0512}" name="Upper fluid viscosity [m^2/sec]" dataDxfId="18"/>
    <tableColumn id="10" xr3:uid="{1EC26771-245E-4D89-9966-CAB083FBF703}" name="Lower fluid viscosity [m^2/sec]" dataDxfId="17"/>
    <tableColumn id="11" xr3:uid="{2CA84B3A-559B-41FB-A745-B042D654F3CB}" name="Upper fluid temp [℃]" dataDxfId="16"/>
    <tableColumn id="12" xr3:uid="{AC4030F3-433F-4CE4-BFBF-7E3260A674FF}" name="Lower fluid temp [℃]" dataDxfId="15"/>
    <tableColumn id="13" xr3:uid="{49ED05F8-4941-4E1F-9A1B-810CBA8EF10F}" name="room temeratue [℃] " dataDxfId="14"/>
    <tableColumn id="14" xr3:uid="{BC3F7863-D514-4BC8-A166-0386098896DF}" name="laser power [unkown units]" dataDxfId="13"/>
    <tableColumn id="15" xr3:uid="{43436F81-FBBC-47F9-AA11-AC7FC3D20CB3}" name="Experimental setup" dataDxfId="12"/>
    <tableColumn id="16" xr3:uid="{7605DFED-8640-4970-92E2-AA401AA5F79A}" name="Upper fluid volume [l]" dataDxfId="11"/>
    <tableColumn id="17" xr3:uid="{8EED0FB1-4D61-48C0-A56B-F8B041A31950}" name="Lower fluid volume [l]" dataDxfId="10"/>
    <tableColumn id="18" xr3:uid="{791D13CD-8374-4BB0-8EA0-3D777DC55C78}" name="fluid resting time [hour]" dataDxfId="9"/>
    <tableColumn id="23" xr3:uid="{CE7A3B61-CA4F-4148-BE2D-0F56B61C08B5}" name="Time between measurements [min]" dataDxfId="8"/>
    <tableColumn id="19" xr3:uid="{7825FD75-ECA4-420D-81BA-B8933271F75B}" name="Dropping mechanisme" dataDxfId="7"/>
    <tableColumn id="20" xr3:uid="{61646298-1316-4311-8D1B-0FA87A73D815}" name="Recording num" dataDxfId="6"/>
    <tableColumn id="24" xr3:uid="{2925CB05-4893-411B-9581-54FD6A486C5E}" name=" Absolute Interface height [m]" dataDxfId="5"/>
    <tableColumn id="25" xr3:uid="{93D6528B-BD68-4B50-B4A3-374BA7DB845B}" name="Interface thickness [m]" dataDxfId="4"/>
    <tableColumn id="22" xr3:uid="{052C2E78-B888-4141-B4CA-794B5AA6957C}" name="Camera origin [m]" dataDxfId="3"/>
    <tableColumn id="26" xr3:uid="{74D4475C-1465-420E-8D2E-57F00984B909}" name="relative Interface height [m]" dataDxfId="2"/>
    <tableColumn id="28" xr3:uid="{A2EA9A80-021C-42DA-A0B9-CAC41931A7B5}" name="Fluid Type" dataDxfId="1"/>
    <tableColumn id="21" xr3:uid="{53B5A644-459C-43D3-815E-9E2B9D106A9D}" name="Note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38" dT="2023-12-15T12:57:17.99" personId="{5261BB49-9DFF-4A42-AD21-A4B7CE86A4C4}" id="{17C08138-BF52-4623-B1CA-1CE260416CE5}">
    <text>Fake value</text>
  </threadedComment>
  <threadedComment ref="X38" dT="2023-12-15T12:57:17.99" personId="{5261BB49-9DFF-4A42-AD21-A4B7CE86A4C4}" id="{359E59E6-8376-466E-A34D-36D45C94DC89}">
    <text>Fake value</text>
  </threadedComment>
  <threadedComment ref="W39" dT="2023-12-15T12:57:17.99" personId="{5261BB49-9DFF-4A42-AD21-A4B7CE86A4C4}" id="{2EB03BFA-761F-44DD-8489-0DF869723801}">
    <text>Fake value</text>
  </threadedComment>
  <threadedComment ref="X39" dT="2023-12-15T12:57:17.99" personId="{5261BB49-9DFF-4A42-AD21-A4B7CE86A4C4}" id="{220BD236-F613-4CBF-A0A3-D306B4FF92F2}">
    <text>Fake value</text>
  </threadedComment>
  <threadedComment ref="W40" dT="2023-12-15T12:57:17.99" personId="{5261BB49-9DFF-4A42-AD21-A4B7CE86A4C4}" id="{9A08329A-2B20-4A8C-B8DA-927DB16CC6C9}">
    <text>Fake value</text>
  </threadedComment>
  <threadedComment ref="X40" dT="2023-12-15T12:57:17.99" personId="{5261BB49-9DFF-4A42-AD21-A4B7CE86A4C4}" id="{ACEFE74A-2DE5-4625-BBAD-4C2A9E92218E}">
    <text>Fake value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7" dT="2023-12-15T12:57:17.99" personId="{5261BB49-9DFF-4A42-AD21-A4B7CE86A4C4}" id="{80C666BF-A92F-454A-B05B-42970A81133C}">
    <text>Fake value</text>
  </threadedComment>
  <threadedComment ref="X7" dT="2023-12-15T12:57:17.99" personId="{5261BB49-9DFF-4A42-AD21-A4B7CE86A4C4}" id="{6E77F223-1097-49F9-A465-FDE83F3D3BAD}">
    <text>Fake value</text>
  </threadedComment>
  <threadedComment ref="W8" dT="2023-12-15T12:57:17.99" personId="{5261BB49-9DFF-4A42-AD21-A4B7CE86A4C4}" id="{13FC7192-66C5-4C31-98C3-FC996D2DDB7E}">
    <text>Fake value</text>
  </threadedComment>
  <threadedComment ref="X8" dT="2023-12-15T12:57:17.99" personId="{5261BB49-9DFF-4A42-AD21-A4B7CE86A4C4}" id="{D6D42A1A-0997-4FB6-AA87-0E85AE00B148}">
    <text>Fake value</text>
  </threadedComment>
  <threadedComment ref="W9" dT="2023-12-15T12:57:17.99" personId="{5261BB49-9DFF-4A42-AD21-A4B7CE86A4C4}" id="{C5AB9631-C830-4A42-84C4-87867F3687E5}">
    <text>Fake value</text>
  </threadedComment>
  <threadedComment ref="X9" dT="2023-12-15T12:57:17.99" personId="{5261BB49-9DFF-4A42-AD21-A4B7CE86A4C4}" id="{AB6FB3C9-6675-46DB-A15F-10B54B7412FD}">
    <text>Fake value</text>
  </threadedComment>
  <threadedComment ref="W10" dT="2023-12-15T12:57:17.99" personId="{5261BB49-9DFF-4A42-AD21-A4B7CE86A4C4}" id="{EA3E5310-5B68-41AC-A320-360073A44AB6}">
    <text>Fake value</text>
  </threadedComment>
  <threadedComment ref="X10" dT="2023-12-15T12:57:17.99" personId="{5261BB49-9DFF-4A42-AD21-A4B7CE86A4C4}" id="{C6A58D68-A1C7-46E1-A112-98F367F17B91}">
    <text>Fake value</text>
  </threadedComment>
  <threadedComment ref="W19" dT="2023-12-27T06:36:48.53" personId="{5261BB49-9DFF-4A42-AD21-A4B7CE86A4C4}" id="{AC71877E-4273-41DE-92B4-312C5641EE37}">
    <text>From density profile</text>
  </threadedComment>
  <threadedComment ref="X19" dT="2023-12-27T06:36:58.58" personId="{5261BB49-9DFF-4A42-AD21-A4B7CE86A4C4}" id="{4872EDCB-E91B-4E8B-9DF4-1EC9038592D5}">
    <text>From density profile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"/>
  <sheetViews>
    <sheetView topLeftCell="Q39" workbookViewId="0">
      <selection activeCell="AA40" sqref="AA40"/>
    </sheetView>
  </sheetViews>
  <sheetFormatPr defaultColWidth="8.6640625" defaultRowHeight="14.4" x14ac:dyDescent="0.3"/>
  <cols>
    <col min="1" max="1" width="10.6640625" style="2" bestFit="1" customWidth="1"/>
    <col min="2" max="2" width="11.33203125" style="2" bestFit="1" customWidth="1"/>
    <col min="3" max="3" width="11.6640625" style="2" customWidth="1"/>
    <col min="4" max="5" width="26.33203125" style="2" customWidth="1"/>
    <col min="6" max="6" width="14.33203125" style="2" customWidth="1"/>
    <col min="7" max="7" width="16.33203125" style="2" customWidth="1"/>
    <col min="8" max="8" width="14.33203125" style="2" customWidth="1"/>
    <col min="9" max="9" width="12.33203125" style="2" customWidth="1"/>
    <col min="10" max="10" width="14.33203125" style="2" customWidth="1"/>
    <col min="11" max="11" width="8.6640625" style="2"/>
    <col min="12" max="12" width="18.33203125" style="2" customWidth="1"/>
    <col min="13" max="13" width="29.33203125" style="2" customWidth="1"/>
    <col min="14" max="14" width="13.33203125" style="2" customWidth="1"/>
    <col min="15" max="15" width="22" style="2" customWidth="1"/>
    <col min="16" max="16" width="16.33203125" style="2" customWidth="1"/>
    <col min="17" max="17" width="26.33203125" style="2" customWidth="1"/>
    <col min="18" max="18" width="14.33203125" style="5" customWidth="1"/>
    <col min="19" max="19" width="15.6640625" style="3" customWidth="1"/>
    <col min="20" max="20" width="19.33203125" style="3" customWidth="1"/>
    <col min="21" max="21" width="12.6640625" customWidth="1"/>
    <col min="22" max="22" width="23.33203125" customWidth="1"/>
    <col min="23" max="29" width="8.6640625" style="1"/>
    <col min="30" max="30" width="13.33203125" style="1" customWidth="1"/>
    <col min="31" max="31" width="20.33203125" style="1" bestFit="1" customWidth="1"/>
    <col min="32" max="32" width="14.6640625" style="1" customWidth="1"/>
    <col min="33" max="33" width="9.33203125" style="1" customWidth="1"/>
    <col min="34" max="16384" width="8.6640625" style="1"/>
  </cols>
  <sheetData>
    <row r="1" spans="1:28" ht="57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75</v>
      </c>
      <c r="J1" s="2" t="s">
        <v>136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4" t="s">
        <v>14</v>
      </c>
      <c r="R1" s="2" t="s">
        <v>15</v>
      </c>
      <c r="S1" s="2" t="s">
        <v>16</v>
      </c>
      <c r="T1" s="5" t="s">
        <v>17</v>
      </c>
      <c r="U1" s="2" t="s">
        <v>18</v>
      </c>
      <c r="V1" s="2" t="s">
        <v>19</v>
      </c>
      <c r="W1" s="2" t="s">
        <v>184</v>
      </c>
      <c r="X1" s="2" t="s">
        <v>185</v>
      </c>
      <c r="Y1" s="2" t="s">
        <v>186</v>
      </c>
      <c r="Z1" s="2" t="s">
        <v>187</v>
      </c>
      <c r="AA1" s="2" t="s">
        <v>188</v>
      </c>
      <c r="AB1" s="2" t="s">
        <v>189</v>
      </c>
    </row>
    <row r="2" spans="1:28" ht="57.6" x14ac:dyDescent="0.3">
      <c r="A2" s="31">
        <v>45228</v>
      </c>
      <c r="B2" s="7">
        <v>0.41666666666666669</v>
      </c>
      <c r="C2" s="6" t="s">
        <v>20</v>
      </c>
      <c r="D2" s="2" t="s">
        <v>21</v>
      </c>
      <c r="F2" s="2">
        <v>0.61</v>
      </c>
      <c r="G2" s="2">
        <v>1090</v>
      </c>
      <c r="H2" s="2">
        <v>1105</v>
      </c>
      <c r="K2" s="2">
        <v>24</v>
      </c>
      <c r="L2" s="2">
        <v>24</v>
      </c>
      <c r="M2" s="2">
        <v>24</v>
      </c>
      <c r="N2" s="2">
        <v>2.2999999999999998</v>
      </c>
      <c r="O2" s="2" t="s">
        <v>22</v>
      </c>
      <c r="P2" s="2">
        <v>20</v>
      </c>
      <c r="Q2" s="2">
        <v>19</v>
      </c>
      <c r="R2" s="2">
        <v>24</v>
      </c>
      <c r="S2" s="2" t="s">
        <v>23</v>
      </c>
      <c r="T2" s="5"/>
      <c r="U2" s="2"/>
      <c r="V2" s="2"/>
      <c r="W2" s="2"/>
      <c r="X2" s="2"/>
      <c r="Y2" s="2"/>
      <c r="Z2" s="2"/>
      <c r="AA2" s="2"/>
      <c r="AB2" s="2"/>
    </row>
    <row r="3" spans="1:28" ht="72" x14ac:dyDescent="0.3">
      <c r="A3" s="31">
        <v>45229</v>
      </c>
      <c r="B3" s="7">
        <v>0.41666666666666669</v>
      </c>
      <c r="C3" s="6" t="s">
        <v>20</v>
      </c>
      <c r="D3" s="2" t="s">
        <v>24</v>
      </c>
      <c r="E3" s="2" t="s">
        <v>25</v>
      </c>
      <c r="F3" s="2" t="s">
        <v>26</v>
      </c>
      <c r="G3" s="2">
        <v>1090</v>
      </c>
      <c r="H3" s="2">
        <v>1105</v>
      </c>
      <c r="R3" s="2">
        <v>18</v>
      </c>
      <c r="S3" s="2" t="s">
        <v>27</v>
      </c>
      <c r="T3" s="5"/>
      <c r="U3" s="2"/>
      <c r="V3" s="2"/>
      <c r="W3" s="2"/>
      <c r="X3" s="2"/>
      <c r="Y3" s="2"/>
      <c r="Z3" s="2"/>
      <c r="AA3" s="2"/>
      <c r="AB3" s="2"/>
    </row>
    <row r="4" spans="1:28" x14ac:dyDescent="0.3">
      <c r="A4" s="31">
        <v>45229</v>
      </c>
      <c r="B4" s="6"/>
      <c r="C4" s="6" t="s">
        <v>20</v>
      </c>
      <c r="F4" s="2">
        <v>0.9</v>
      </c>
      <c r="R4" s="2"/>
      <c r="S4" s="2"/>
      <c r="T4" s="5"/>
      <c r="U4" s="2"/>
      <c r="V4" s="2"/>
      <c r="W4" s="2"/>
      <c r="X4" s="2"/>
      <c r="Y4" s="2"/>
      <c r="Z4" s="2"/>
      <c r="AA4" s="2"/>
      <c r="AB4" s="2"/>
    </row>
    <row r="5" spans="1:28" ht="72" x14ac:dyDescent="0.3">
      <c r="A5" s="31">
        <v>45231</v>
      </c>
      <c r="B5" s="7">
        <v>0.4375</v>
      </c>
      <c r="C5" s="6" t="s">
        <v>20</v>
      </c>
      <c r="D5" s="2" t="s">
        <v>29</v>
      </c>
      <c r="F5" s="2">
        <v>0.6</v>
      </c>
      <c r="G5" s="2">
        <v>1090</v>
      </c>
      <c r="K5" s="2">
        <v>27.4</v>
      </c>
      <c r="N5" s="2">
        <v>1.8</v>
      </c>
      <c r="O5" s="2" t="s">
        <v>30</v>
      </c>
      <c r="P5" s="2">
        <v>10</v>
      </c>
      <c r="R5" s="2">
        <v>0.5</v>
      </c>
      <c r="S5" s="2" t="s">
        <v>31</v>
      </c>
      <c r="T5" s="5" t="s">
        <v>32</v>
      </c>
      <c r="U5" s="2"/>
      <c r="V5" s="2"/>
      <c r="W5" s="2"/>
      <c r="X5" s="2"/>
      <c r="Y5" s="2"/>
      <c r="Z5" s="2"/>
      <c r="AA5" s="2"/>
      <c r="AB5" s="2"/>
    </row>
    <row r="6" spans="1:28" ht="43.2" x14ac:dyDescent="0.3">
      <c r="A6" s="31">
        <v>45231</v>
      </c>
      <c r="B6" s="7">
        <v>0.45833333333333331</v>
      </c>
      <c r="C6" s="6" t="s">
        <v>20</v>
      </c>
      <c r="D6" s="2" t="s">
        <v>29</v>
      </c>
      <c r="F6" s="2">
        <v>0.6</v>
      </c>
      <c r="G6" s="2">
        <v>1090</v>
      </c>
      <c r="K6" s="2">
        <v>27</v>
      </c>
      <c r="N6" s="2">
        <v>2.5</v>
      </c>
      <c r="O6" s="2" t="s">
        <v>33</v>
      </c>
      <c r="P6" s="2">
        <v>10</v>
      </c>
      <c r="R6" s="2">
        <v>1</v>
      </c>
      <c r="S6" s="2"/>
      <c r="T6" s="5" t="s">
        <v>34</v>
      </c>
      <c r="U6" s="2"/>
      <c r="V6" s="2"/>
      <c r="W6" s="2"/>
      <c r="X6" s="2"/>
      <c r="Y6" s="2"/>
      <c r="Z6" s="2"/>
      <c r="AA6" s="2"/>
      <c r="AB6" s="2"/>
    </row>
    <row r="7" spans="1:28" x14ac:dyDescent="0.3">
      <c r="A7" s="31">
        <v>45231</v>
      </c>
      <c r="B7" s="6"/>
      <c r="C7" s="6" t="s">
        <v>20</v>
      </c>
      <c r="D7" s="2" t="s">
        <v>29</v>
      </c>
      <c r="F7" s="2">
        <v>0.6</v>
      </c>
      <c r="G7" s="2">
        <v>1090</v>
      </c>
      <c r="K7" s="2">
        <v>27</v>
      </c>
      <c r="N7" s="2">
        <v>2.2999999999999998</v>
      </c>
      <c r="O7" s="2" t="s">
        <v>35</v>
      </c>
      <c r="R7" s="2"/>
      <c r="S7" s="2"/>
      <c r="T7" s="5">
        <v>6</v>
      </c>
      <c r="U7" s="2"/>
      <c r="V7" s="2"/>
      <c r="W7" s="2"/>
      <c r="X7" s="2"/>
      <c r="Y7" s="2"/>
      <c r="Z7" s="2"/>
      <c r="AA7" s="2"/>
      <c r="AB7" s="2"/>
    </row>
    <row r="8" spans="1:28" x14ac:dyDescent="0.3">
      <c r="A8" s="31">
        <v>45231</v>
      </c>
      <c r="B8" s="6"/>
      <c r="C8" s="6" t="s">
        <v>20</v>
      </c>
      <c r="D8" s="2" t="s">
        <v>29</v>
      </c>
      <c r="F8" s="2">
        <v>0.6</v>
      </c>
      <c r="G8" s="2">
        <v>1090</v>
      </c>
      <c r="K8" s="2">
        <v>27</v>
      </c>
      <c r="N8" s="2">
        <v>2.8</v>
      </c>
      <c r="O8" s="2" t="s">
        <v>35</v>
      </c>
      <c r="R8" s="2"/>
      <c r="S8" s="2"/>
      <c r="T8" s="5" t="s">
        <v>36</v>
      </c>
      <c r="U8" s="2"/>
      <c r="V8" s="2"/>
      <c r="W8" s="2"/>
      <c r="X8" s="2"/>
      <c r="Y8" s="2"/>
      <c r="Z8" s="2"/>
      <c r="AA8" s="2"/>
      <c r="AB8" s="2"/>
    </row>
    <row r="9" spans="1:28" ht="28.8" x14ac:dyDescent="0.3">
      <c r="A9" s="31">
        <v>45231</v>
      </c>
      <c r="B9" s="6"/>
      <c r="C9" s="6" t="s">
        <v>20</v>
      </c>
      <c r="D9" s="2" t="s">
        <v>29</v>
      </c>
      <c r="F9" s="2">
        <v>0.6</v>
      </c>
      <c r="G9" s="2">
        <v>1090</v>
      </c>
      <c r="K9" s="2">
        <v>27</v>
      </c>
      <c r="N9" s="2">
        <v>3</v>
      </c>
      <c r="O9" s="2" t="s">
        <v>35</v>
      </c>
      <c r="R9" s="2"/>
      <c r="S9" s="2" t="s">
        <v>37</v>
      </c>
      <c r="T9" s="5" t="s">
        <v>38</v>
      </c>
      <c r="U9" s="2"/>
      <c r="V9" s="2"/>
      <c r="W9" s="2"/>
      <c r="X9" s="2"/>
      <c r="Y9" s="2"/>
      <c r="Z9" s="2"/>
      <c r="AA9" s="2"/>
      <c r="AB9" s="2"/>
    </row>
    <row r="10" spans="1:28" x14ac:dyDescent="0.3">
      <c r="A10" s="31">
        <v>45231</v>
      </c>
      <c r="B10" s="6"/>
      <c r="C10" s="6" t="s">
        <v>20</v>
      </c>
      <c r="D10" s="2" t="s">
        <v>29</v>
      </c>
      <c r="F10" s="2">
        <v>0.6</v>
      </c>
      <c r="G10" s="2">
        <v>1090</v>
      </c>
      <c r="K10" s="2">
        <v>27</v>
      </c>
      <c r="N10" s="2">
        <v>2.48</v>
      </c>
      <c r="O10" s="2" t="s">
        <v>35</v>
      </c>
      <c r="R10" s="2"/>
      <c r="S10" s="2"/>
      <c r="T10" s="5"/>
      <c r="U10" s="2"/>
      <c r="V10" s="2"/>
      <c r="W10" s="2"/>
      <c r="X10" s="2"/>
      <c r="Y10" s="2"/>
      <c r="Z10" s="2"/>
      <c r="AA10" s="2"/>
      <c r="AB10" s="2"/>
    </row>
    <row r="11" spans="1:28" ht="43.2" x14ac:dyDescent="0.3">
      <c r="A11" s="31">
        <v>45231</v>
      </c>
      <c r="B11" s="6"/>
      <c r="C11" s="6" t="s">
        <v>20</v>
      </c>
      <c r="D11" s="2" t="s">
        <v>29</v>
      </c>
      <c r="F11" s="2">
        <v>0.6</v>
      </c>
      <c r="G11" s="2">
        <v>1090</v>
      </c>
      <c r="K11" s="2">
        <v>27</v>
      </c>
      <c r="N11" s="2">
        <v>2.6</v>
      </c>
      <c r="O11" s="2" t="s">
        <v>35</v>
      </c>
      <c r="R11" s="2"/>
      <c r="S11" s="2"/>
      <c r="T11" s="5" t="s">
        <v>39</v>
      </c>
      <c r="U11" s="2" t="s">
        <v>40</v>
      </c>
      <c r="V11" s="2" t="s">
        <v>41</v>
      </c>
      <c r="W11" s="2"/>
      <c r="X11" s="2"/>
      <c r="Y11" s="2"/>
      <c r="Z11" s="2"/>
      <c r="AA11" s="2"/>
      <c r="AB11" s="2"/>
    </row>
    <row r="12" spans="1:28" ht="57.6" x14ac:dyDescent="0.3">
      <c r="A12" s="31">
        <v>45231</v>
      </c>
      <c r="B12" s="6"/>
      <c r="C12" s="6" t="s">
        <v>20</v>
      </c>
      <c r="D12" s="2" t="s">
        <v>29</v>
      </c>
      <c r="F12" s="2">
        <v>0.6</v>
      </c>
      <c r="G12" s="2">
        <v>1090</v>
      </c>
      <c r="K12" s="2">
        <v>27</v>
      </c>
      <c r="N12" s="2">
        <v>2.33</v>
      </c>
      <c r="O12" s="2" t="s">
        <v>42</v>
      </c>
      <c r="R12" s="2">
        <v>2.5</v>
      </c>
      <c r="S12" s="2" t="s">
        <v>43</v>
      </c>
      <c r="T12" s="5" t="s">
        <v>44</v>
      </c>
      <c r="U12" s="2"/>
      <c r="V12" s="2"/>
      <c r="W12" s="2"/>
      <c r="X12" s="2"/>
      <c r="Y12" s="2"/>
      <c r="Z12" s="2"/>
      <c r="AA12" s="2"/>
      <c r="AB12" s="2"/>
    </row>
    <row r="13" spans="1:28" ht="136.19999999999999" customHeight="1" x14ac:dyDescent="0.3">
      <c r="A13" s="31">
        <v>45232</v>
      </c>
      <c r="B13" s="6"/>
      <c r="C13" s="6" t="s">
        <v>20</v>
      </c>
      <c r="D13" s="2" t="s">
        <v>29</v>
      </c>
      <c r="E13" s="2" t="s">
        <v>25</v>
      </c>
      <c r="F13" s="2" t="s">
        <v>77</v>
      </c>
      <c r="G13" s="2">
        <v>1090</v>
      </c>
      <c r="H13" s="2">
        <v>1105</v>
      </c>
      <c r="K13" s="2">
        <v>24</v>
      </c>
      <c r="L13" s="2">
        <v>24</v>
      </c>
      <c r="M13" s="2">
        <v>24</v>
      </c>
      <c r="N13" s="2">
        <v>2.8</v>
      </c>
      <c r="O13" s="2" t="s">
        <v>22</v>
      </c>
      <c r="P13" s="2">
        <v>20</v>
      </c>
      <c r="Q13" s="2">
        <v>20</v>
      </c>
      <c r="R13" s="2">
        <v>24</v>
      </c>
      <c r="S13" s="2" t="s">
        <v>45</v>
      </c>
      <c r="T13" s="5" t="s">
        <v>46</v>
      </c>
      <c r="U13" s="2"/>
      <c r="V13" s="2" t="s">
        <v>47</v>
      </c>
      <c r="W13" s="2"/>
      <c r="X13" s="2"/>
      <c r="Y13" s="2"/>
      <c r="Z13" s="2"/>
      <c r="AA13" s="2"/>
      <c r="AB13" s="2"/>
    </row>
    <row r="14" spans="1:28" ht="86.4" x14ac:dyDescent="0.3">
      <c r="A14" s="31">
        <v>45235</v>
      </c>
      <c r="B14" s="7">
        <v>0.47569444444444442</v>
      </c>
      <c r="C14" s="6" t="s">
        <v>20</v>
      </c>
      <c r="D14" s="2" t="s">
        <v>29</v>
      </c>
      <c r="E14" s="2" t="s">
        <v>25</v>
      </c>
      <c r="F14" s="2" t="s">
        <v>77</v>
      </c>
      <c r="G14" s="2">
        <v>1090</v>
      </c>
      <c r="H14" s="2">
        <v>1105</v>
      </c>
      <c r="O14" s="2" t="s">
        <v>48</v>
      </c>
      <c r="P14" s="2">
        <v>20</v>
      </c>
      <c r="Q14" s="2">
        <v>20</v>
      </c>
      <c r="R14" s="2">
        <v>1.5</v>
      </c>
      <c r="S14" s="2" t="s">
        <v>49</v>
      </c>
      <c r="T14" s="5"/>
      <c r="U14" s="2"/>
      <c r="V14" s="2"/>
      <c r="W14" s="2"/>
      <c r="X14" s="2"/>
      <c r="Y14" s="2"/>
      <c r="Z14" s="2"/>
      <c r="AA14" s="2"/>
      <c r="AB14" s="2"/>
    </row>
    <row r="15" spans="1:28" ht="100.8" x14ac:dyDescent="0.3">
      <c r="A15" s="31">
        <v>45235</v>
      </c>
      <c r="B15" s="7">
        <v>0.54166666666666663</v>
      </c>
      <c r="C15" s="6" t="s">
        <v>20</v>
      </c>
      <c r="D15" s="2" t="s">
        <v>29</v>
      </c>
      <c r="E15" s="2" t="s">
        <v>25</v>
      </c>
      <c r="F15" s="2" t="s">
        <v>77</v>
      </c>
      <c r="G15" s="2">
        <v>1090</v>
      </c>
      <c r="H15" s="2">
        <v>1105</v>
      </c>
      <c r="O15" s="2" t="s">
        <v>50</v>
      </c>
      <c r="P15" s="2">
        <v>20</v>
      </c>
      <c r="Q15" s="2">
        <v>20</v>
      </c>
      <c r="R15" s="2">
        <v>4</v>
      </c>
      <c r="S15" s="2"/>
      <c r="T15" s="5"/>
      <c r="U15" s="2"/>
      <c r="V15" s="2"/>
      <c r="W15" s="2"/>
      <c r="X15" s="2"/>
      <c r="Y15" s="2"/>
      <c r="Z15" s="2"/>
      <c r="AA15" s="2"/>
      <c r="AB15" s="2"/>
    </row>
    <row r="16" spans="1:28" ht="43.2" x14ac:dyDescent="0.3">
      <c r="A16" s="31">
        <v>45238</v>
      </c>
      <c r="B16" s="7">
        <v>0.54861111111111105</v>
      </c>
      <c r="C16" s="6" t="s">
        <v>20</v>
      </c>
      <c r="D16" s="2" t="s">
        <v>29</v>
      </c>
      <c r="E16" s="2" t="s">
        <v>25</v>
      </c>
      <c r="F16" s="2" t="s">
        <v>77</v>
      </c>
      <c r="G16" s="2">
        <v>1090</v>
      </c>
      <c r="H16" s="2">
        <v>1105</v>
      </c>
      <c r="N16" s="2">
        <v>2.7</v>
      </c>
      <c r="O16" s="2" t="s">
        <v>22</v>
      </c>
      <c r="P16" s="2">
        <v>20</v>
      </c>
      <c r="Q16" s="2">
        <v>20</v>
      </c>
      <c r="R16" s="2">
        <v>22</v>
      </c>
      <c r="S16" s="2"/>
      <c r="T16" s="5" t="s">
        <v>32</v>
      </c>
      <c r="U16" s="2" t="s">
        <v>51</v>
      </c>
      <c r="V16" s="8"/>
      <c r="W16" s="2"/>
      <c r="X16" s="2"/>
      <c r="Y16" s="2"/>
      <c r="Z16" s="2"/>
      <c r="AA16" s="2"/>
      <c r="AB16" s="2"/>
    </row>
    <row r="17" spans="1:28" ht="72" x14ac:dyDescent="0.3">
      <c r="A17" s="31">
        <v>45238</v>
      </c>
      <c r="B17" s="7">
        <v>0.55902777777777779</v>
      </c>
      <c r="C17" s="6" t="s">
        <v>20</v>
      </c>
      <c r="D17" s="2" t="s">
        <v>29</v>
      </c>
      <c r="E17" s="2" t="s">
        <v>25</v>
      </c>
      <c r="F17" s="2" t="s">
        <v>77</v>
      </c>
      <c r="G17" s="2">
        <v>1090</v>
      </c>
      <c r="H17" s="2">
        <v>1105</v>
      </c>
      <c r="N17" s="2">
        <v>1.84</v>
      </c>
      <c r="O17" s="2" t="s">
        <v>52</v>
      </c>
      <c r="P17" s="2">
        <v>20</v>
      </c>
      <c r="Q17" s="2">
        <v>20</v>
      </c>
      <c r="R17" s="2">
        <v>22</v>
      </c>
      <c r="S17" s="2"/>
      <c r="T17" s="5" t="s">
        <v>53</v>
      </c>
      <c r="U17" s="2" t="s">
        <v>54</v>
      </c>
      <c r="V17" s="2" t="s">
        <v>55</v>
      </c>
      <c r="W17" s="2"/>
      <c r="X17" s="2"/>
      <c r="Y17" s="2"/>
      <c r="Z17" s="2"/>
      <c r="AA17" s="2"/>
      <c r="AB17" s="2"/>
    </row>
    <row r="18" spans="1:28" ht="28.8" x14ac:dyDescent="0.3">
      <c r="A18" s="31">
        <v>45238</v>
      </c>
      <c r="B18" s="7">
        <v>0.5625</v>
      </c>
      <c r="C18" s="6" t="s">
        <v>20</v>
      </c>
      <c r="F18" s="2" t="s">
        <v>77</v>
      </c>
      <c r="N18" s="2">
        <v>2.4900000000000002</v>
      </c>
      <c r="O18" s="2" t="s">
        <v>56</v>
      </c>
      <c r="R18" s="2"/>
      <c r="S18" s="2"/>
      <c r="T18" s="5" t="s">
        <v>57</v>
      </c>
      <c r="U18" s="2" t="s">
        <v>54</v>
      </c>
      <c r="V18" s="2"/>
      <c r="W18" s="2"/>
      <c r="X18" s="2"/>
      <c r="Y18" s="2"/>
      <c r="Z18" s="2"/>
      <c r="AA18" s="2"/>
      <c r="AB18" s="2"/>
    </row>
    <row r="19" spans="1:28" ht="28.8" x14ac:dyDescent="0.3">
      <c r="A19" s="31">
        <v>45238</v>
      </c>
      <c r="B19" s="7">
        <v>0.56597222222222221</v>
      </c>
      <c r="C19" s="6" t="s">
        <v>20</v>
      </c>
      <c r="F19" s="2" t="s">
        <v>77</v>
      </c>
      <c r="O19" s="2" t="s">
        <v>58</v>
      </c>
      <c r="R19" s="2"/>
      <c r="S19" s="2"/>
      <c r="T19" s="5" t="s">
        <v>59</v>
      </c>
      <c r="U19" s="2" t="s">
        <v>54</v>
      </c>
      <c r="V19" s="2"/>
      <c r="W19" s="2"/>
      <c r="X19" s="2"/>
      <c r="Y19" s="2"/>
      <c r="Z19" s="2"/>
      <c r="AA19" s="2"/>
      <c r="AB19" s="2"/>
    </row>
    <row r="20" spans="1:28" ht="100.8" x14ac:dyDescent="0.3">
      <c r="A20" s="31">
        <v>45244</v>
      </c>
      <c r="B20" s="7">
        <v>0.45833333333333331</v>
      </c>
      <c r="C20" s="6" t="s">
        <v>20</v>
      </c>
      <c r="D20" s="2" t="s">
        <v>25</v>
      </c>
      <c r="E20" s="2" t="s">
        <v>25</v>
      </c>
      <c r="F20" s="2" t="s">
        <v>77</v>
      </c>
      <c r="G20" s="2">
        <v>1100</v>
      </c>
      <c r="H20" s="2">
        <v>1108</v>
      </c>
      <c r="K20" s="2">
        <v>24</v>
      </c>
      <c r="L20" s="2">
        <v>24</v>
      </c>
      <c r="M20" s="2">
        <v>24</v>
      </c>
      <c r="N20" s="2">
        <v>1.7</v>
      </c>
      <c r="O20" s="2" t="s">
        <v>60</v>
      </c>
      <c r="P20" s="2">
        <v>6</v>
      </c>
      <c r="Q20" s="2">
        <v>6</v>
      </c>
      <c r="R20" s="2">
        <v>1</v>
      </c>
      <c r="S20" s="2"/>
      <c r="T20" s="5" t="s">
        <v>63</v>
      </c>
      <c r="U20" s="2" t="s">
        <v>61</v>
      </c>
      <c r="V20" s="2"/>
      <c r="W20" s="2"/>
      <c r="X20" s="2"/>
      <c r="Y20" s="2"/>
      <c r="Z20" s="2"/>
      <c r="AA20" s="2"/>
      <c r="AB20" s="2"/>
    </row>
    <row r="21" spans="1:28" ht="28.8" x14ac:dyDescent="0.3">
      <c r="A21" s="31">
        <v>45244</v>
      </c>
      <c r="B21" s="6"/>
      <c r="C21" s="6"/>
      <c r="F21" s="2" t="s">
        <v>77</v>
      </c>
      <c r="N21" s="2">
        <v>1.8</v>
      </c>
      <c r="O21" s="2" t="s">
        <v>64</v>
      </c>
      <c r="R21" s="2"/>
      <c r="S21" s="2"/>
      <c r="T21" s="5" t="s">
        <v>62</v>
      </c>
      <c r="U21" s="2"/>
      <c r="V21" s="8"/>
      <c r="W21" s="2"/>
      <c r="X21" s="2"/>
      <c r="Y21" s="2"/>
      <c r="Z21" s="2"/>
      <c r="AA21" s="2"/>
      <c r="AB21" s="2"/>
    </row>
    <row r="22" spans="1:28" x14ac:dyDescent="0.3">
      <c r="A22" s="31">
        <v>45244</v>
      </c>
      <c r="B22" s="7">
        <v>0.56944444444444442</v>
      </c>
      <c r="C22" s="6"/>
      <c r="D22" s="2" t="s">
        <v>25</v>
      </c>
      <c r="E22" s="2" t="s">
        <v>25</v>
      </c>
      <c r="F22" s="2" t="s">
        <v>77</v>
      </c>
      <c r="N22" s="2">
        <v>1.7</v>
      </c>
      <c r="R22" s="2">
        <v>2.5</v>
      </c>
      <c r="S22" s="2"/>
      <c r="T22" s="5" t="s">
        <v>65</v>
      </c>
      <c r="U22" s="2"/>
      <c r="V22" s="2"/>
      <c r="W22" s="2"/>
      <c r="X22" s="2"/>
      <c r="Y22" s="2"/>
      <c r="Z22" s="2"/>
      <c r="AA22" s="2"/>
      <c r="AB22" s="2"/>
    </row>
    <row r="23" spans="1:28" ht="72" x14ac:dyDescent="0.3">
      <c r="A23" s="31">
        <v>45244</v>
      </c>
      <c r="B23" s="7">
        <v>0.66666666666666663</v>
      </c>
      <c r="C23" s="6" t="s">
        <v>20</v>
      </c>
      <c r="D23" s="2" t="s">
        <v>29</v>
      </c>
      <c r="E23" s="2" t="s">
        <v>25</v>
      </c>
      <c r="F23" s="2" t="s">
        <v>77</v>
      </c>
      <c r="G23" s="2">
        <v>1090</v>
      </c>
      <c r="H23" s="2">
        <v>1108</v>
      </c>
      <c r="N23" s="2">
        <v>1.85</v>
      </c>
      <c r="O23" s="2" t="s">
        <v>66</v>
      </c>
      <c r="P23" s="2">
        <v>22</v>
      </c>
      <c r="Q23" s="2">
        <v>20</v>
      </c>
      <c r="R23" s="2">
        <v>0</v>
      </c>
      <c r="S23" s="2"/>
      <c r="T23" s="5" t="s">
        <v>69</v>
      </c>
      <c r="U23" s="2" t="s">
        <v>67</v>
      </c>
      <c r="V23" s="2"/>
      <c r="W23" s="2"/>
      <c r="X23" s="2"/>
      <c r="Y23" s="2"/>
      <c r="Z23" s="2"/>
      <c r="AA23" s="2"/>
      <c r="AB23" s="2"/>
    </row>
    <row r="24" spans="1:28" ht="43.2" x14ac:dyDescent="0.3">
      <c r="A24" s="31">
        <v>45245</v>
      </c>
      <c r="B24" s="7">
        <v>0.39583333333333331</v>
      </c>
      <c r="C24" s="6" t="s">
        <v>20</v>
      </c>
      <c r="D24" s="2" t="s">
        <v>29</v>
      </c>
      <c r="E24" s="2" t="s">
        <v>25</v>
      </c>
      <c r="F24" s="2" t="s">
        <v>77</v>
      </c>
      <c r="G24" s="2">
        <v>1090</v>
      </c>
      <c r="H24" s="2">
        <v>1108</v>
      </c>
      <c r="N24" s="2">
        <v>1.7</v>
      </c>
      <c r="O24" s="2" t="s">
        <v>68</v>
      </c>
      <c r="P24" s="2">
        <v>22</v>
      </c>
      <c r="Q24" s="2">
        <v>20</v>
      </c>
      <c r="R24" s="2">
        <v>24</v>
      </c>
      <c r="S24" s="2"/>
      <c r="T24" s="5" t="s">
        <v>72</v>
      </c>
      <c r="U24" s="2"/>
      <c r="V24" s="2" t="s">
        <v>70</v>
      </c>
      <c r="W24" s="2"/>
      <c r="X24" s="2"/>
      <c r="Y24" s="2"/>
      <c r="Z24" s="2"/>
      <c r="AA24" s="2"/>
      <c r="AB24" s="2"/>
    </row>
    <row r="25" spans="1:28" ht="43.2" x14ac:dyDescent="0.3">
      <c r="A25" s="31">
        <v>45245</v>
      </c>
      <c r="B25" s="7">
        <v>0.64583333333333337</v>
      </c>
      <c r="C25" s="6" t="s">
        <v>20</v>
      </c>
      <c r="D25" s="2" t="s">
        <v>29</v>
      </c>
      <c r="E25" s="2" t="s">
        <v>25</v>
      </c>
      <c r="F25" s="2" t="s">
        <v>77</v>
      </c>
      <c r="G25" s="2">
        <v>1090</v>
      </c>
      <c r="H25" s="2">
        <v>1108</v>
      </c>
      <c r="N25" s="2">
        <v>1.73</v>
      </c>
      <c r="O25" s="2" t="s">
        <v>71</v>
      </c>
      <c r="P25" s="2">
        <v>22</v>
      </c>
      <c r="Q25" s="2">
        <v>20</v>
      </c>
      <c r="R25" s="2">
        <v>30</v>
      </c>
      <c r="S25" s="2"/>
      <c r="T25" s="5" t="s">
        <v>79</v>
      </c>
      <c r="U25" s="2"/>
      <c r="V25" s="2" t="s">
        <v>73</v>
      </c>
      <c r="W25" s="2"/>
      <c r="X25" s="2"/>
      <c r="Y25" s="2"/>
      <c r="Z25" s="2"/>
      <c r="AA25" s="2"/>
      <c r="AB25" s="2"/>
    </row>
    <row r="26" spans="1:28" ht="72" x14ac:dyDescent="0.3">
      <c r="A26" s="31">
        <v>45249</v>
      </c>
      <c r="B26" s="7">
        <v>0.43055555555555558</v>
      </c>
      <c r="C26" s="6" t="s">
        <v>20</v>
      </c>
      <c r="D26" s="2" t="s">
        <v>77</v>
      </c>
      <c r="E26" s="2" t="s">
        <v>77</v>
      </c>
      <c r="F26" s="2" t="s">
        <v>77</v>
      </c>
      <c r="G26" s="2">
        <v>1120</v>
      </c>
      <c r="H26" s="2">
        <v>1130</v>
      </c>
      <c r="I26" s="2">
        <v>1.5634666666666667E-6</v>
      </c>
      <c r="J26" s="2">
        <v>1.6654E-6</v>
      </c>
      <c r="K26" s="2">
        <v>22.6</v>
      </c>
      <c r="L26" s="2">
        <v>22.6</v>
      </c>
      <c r="M26" s="2">
        <v>23.9</v>
      </c>
      <c r="N26" s="2">
        <v>1.7</v>
      </c>
      <c r="O26" s="2" t="s">
        <v>76</v>
      </c>
      <c r="P26" s="2">
        <v>22</v>
      </c>
      <c r="Q26" s="2">
        <v>22</v>
      </c>
      <c r="R26" s="2">
        <v>67</v>
      </c>
      <c r="S26" s="2" t="s">
        <v>78</v>
      </c>
      <c r="T26" s="5" t="s">
        <v>81</v>
      </c>
      <c r="U26" s="2" t="s">
        <v>80</v>
      </c>
      <c r="V26" s="2" t="s">
        <v>82</v>
      </c>
      <c r="W26" s="2"/>
      <c r="X26" s="2"/>
      <c r="Y26" s="2"/>
      <c r="Z26" s="2"/>
      <c r="AA26" s="2"/>
      <c r="AB26" s="2"/>
    </row>
    <row r="27" spans="1:28" ht="28.8" x14ac:dyDescent="0.3">
      <c r="A27" s="31" t="s">
        <v>74</v>
      </c>
      <c r="B27" s="7">
        <v>0.55208333333333337</v>
      </c>
      <c r="C27" s="6" t="s">
        <v>20</v>
      </c>
      <c r="D27" s="2" t="s">
        <v>77</v>
      </c>
      <c r="E27" s="2" t="s">
        <v>77</v>
      </c>
      <c r="F27" s="2" t="s">
        <v>77</v>
      </c>
      <c r="G27" s="2">
        <v>1120</v>
      </c>
      <c r="H27" s="2">
        <v>1130</v>
      </c>
      <c r="I27" s="2">
        <v>1.5634666666666667E-6</v>
      </c>
      <c r="J27" s="2">
        <v>1.6654E-6</v>
      </c>
      <c r="K27" s="2">
        <v>22.6</v>
      </c>
      <c r="L27" s="2">
        <v>22.6</v>
      </c>
      <c r="M27" s="2">
        <v>23.9</v>
      </c>
      <c r="N27" s="2">
        <v>2.23</v>
      </c>
      <c r="O27" s="2" t="s">
        <v>35</v>
      </c>
      <c r="P27" s="2">
        <v>22</v>
      </c>
      <c r="Q27" s="2">
        <v>22</v>
      </c>
      <c r="R27" s="2">
        <v>67</v>
      </c>
      <c r="S27" s="2" t="s">
        <v>83</v>
      </c>
      <c r="T27" s="5" t="s">
        <v>84</v>
      </c>
      <c r="U27" s="2"/>
      <c r="V27" s="2"/>
      <c r="W27" s="2"/>
      <c r="X27" s="2"/>
      <c r="Y27" s="2"/>
      <c r="Z27" s="2"/>
      <c r="AA27" s="2"/>
      <c r="AB27" s="2"/>
    </row>
    <row r="28" spans="1:28" ht="28.8" x14ac:dyDescent="0.3">
      <c r="A28" s="31" t="s">
        <v>74</v>
      </c>
      <c r="B28" s="7">
        <v>0.5625</v>
      </c>
      <c r="C28" s="6" t="s">
        <v>20</v>
      </c>
      <c r="D28" s="2" t="s">
        <v>77</v>
      </c>
      <c r="E28" s="2" t="s">
        <v>77</v>
      </c>
      <c r="F28" s="2" t="s">
        <v>77</v>
      </c>
      <c r="G28" s="2">
        <v>1120</v>
      </c>
      <c r="H28" s="2">
        <v>1130</v>
      </c>
      <c r="I28" s="2">
        <v>1.5634666666666667E-6</v>
      </c>
      <c r="J28" s="2">
        <v>1.6654E-6</v>
      </c>
      <c r="K28" s="2">
        <v>22.6</v>
      </c>
      <c r="L28" s="2">
        <v>22.6</v>
      </c>
      <c r="M28" s="2">
        <v>23.9</v>
      </c>
      <c r="N28" s="2">
        <v>1.79</v>
      </c>
      <c r="O28" s="2" t="s">
        <v>35</v>
      </c>
      <c r="P28" s="2">
        <v>22</v>
      </c>
      <c r="Q28" s="2">
        <v>22</v>
      </c>
      <c r="R28" s="2">
        <v>67</v>
      </c>
      <c r="S28" s="2" t="s">
        <v>83</v>
      </c>
      <c r="T28" s="5" t="s">
        <v>85</v>
      </c>
      <c r="U28" s="2"/>
      <c r="V28" s="2" t="s">
        <v>86</v>
      </c>
      <c r="W28" s="2"/>
      <c r="X28" s="2"/>
      <c r="Y28" s="2"/>
      <c r="Z28" s="2"/>
      <c r="AA28" s="2"/>
      <c r="AB28" s="2"/>
    </row>
    <row r="29" spans="1:28" ht="43.2" x14ac:dyDescent="0.3">
      <c r="A29" s="31" t="s">
        <v>87</v>
      </c>
      <c r="B29" s="7">
        <v>0.58333333333333337</v>
      </c>
      <c r="C29" s="6" t="s">
        <v>20</v>
      </c>
      <c r="G29" s="2">
        <v>1117</v>
      </c>
      <c r="H29" s="2">
        <v>1127</v>
      </c>
      <c r="K29" s="2">
        <v>22.8</v>
      </c>
      <c r="L29" s="2">
        <v>22.8</v>
      </c>
      <c r="M29" s="2">
        <v>23.9</v>
      </c>
      <c r="N29" s="2">
        <v>1.59</v>
      </c>
      <c r="O29" s="2" t="s">
        <v>88</v>
      </c>
      <c r="P29" s="2">
        <v>22</v>
      </c>
      <c r="Q29" s="2">
        <v>22</v>
      </c>
      <c r="R29" s="2">
        <v>24</v>
      </c>
      <c r="S29" s="2" t="s">
        <v>91</v>
      </c>
      <c r="T29" s="5" t="s">
        <v>92</v>
      </c>
      <c r="U29" s="2"/>
      <c r="V29" s="2" t="s">
        <v>89</v>
      </c>
      <c r="W29" s="2"/>
      <c r="X29" s="2"/>
      <c r="Y29" s="2"/>
      <c r="Z29" s="2"/>
      <c r="AA29" s="2"/>
      <c r="AB29" s="2"/>
    </row>
    <row r="30" spans="1:28" ht="28.8" x14ac:dyDescent="0.3">
      <c r="A30" s="31" t="s">
        <v>87</v>
      </c>
      <c r="B30" s="7">
        <v>0.60416666666666663</v>
      </c>
      <c r="C30" s="6" t="s">
        <v>20</v>
      </c>
      <c r="G30" s="2">
        <v>1117</v>
      </c>
      <c r="H30" s="2">
        <v>1127</v>
      </c>
      <c r="K30" s="2">
        <v>22.8</v>
      </c>
      <c r="L30" s="2">
        <v>22.8</v>
      </c>
      <c r="M30" s="2">
        <v>23.9</v>
      </c>
      <c r="N30" s="2">
        <v>1.59</v>
      </c>
      <c r="O30" s="2" t="s">
        <v>90</v>
      </c>
      <c r="P30" s="2">
        <v>22</v>
      </c>
      <c r="Q30" s="2">
        <v>22</v>
      </c>
      <c r="R30" s="2">
        <v>24</v>
      </c>
      <c r="S30" s="2" t="s">
        <v>99</v>
      </c>
      <c r="T30" s="5" t="s">
        <v>93</v>
      </c>
      <c r="U30" s="2"/>
      <c r="V30" s="2"/>
      <c r="W30" s="2"/>
      <c r="X30" s="2"/>
      <c r="Y30" s="2"/>
      <c r="Z30" s="2"/>
      <c r="AA30" s="2"/>
      <c r="AB30" s="2"/>
    </row>
    <row r="31" spans="1:28" ht="72" x14ac:dyDescent="0.3">
      <c r="A31" s="31" t="s">
        <v>94</v>
      </c>
      <c r="B31" s="7">
        <v>0.60416666666666663</v>
      </c>
      <c r="C31" s="6" t="s">
        <v>20</v>
      </c>
      <c r="D31" s="2" t="s">
        <v>29</v>
      </c>
      <c r="E31" s="2" t="s">
        <v>25</v>
      </c>
      <c r="G31" s="2" t="s">
        <v>95</v>
      </c>
      <c r="H31" s="2" t="s">
        <v>96</v>
      </c>
      <c r="I31" s="2" t="s">
        <v>77</v>
      </c>
      <c r="J31" s="2" t="s">
        <v>77</v>
      </c>
      <c r="K31" s="2">
        <v>23</v>
      </c>
      <c r="L31" s="2">
        <v>23</v>
      </c>
      <c r="M31" s="2">
        <v>24</v>
      </c>
      <c r="N31" s="2">
        <v>1.95</v>
      </c>
      <c r="O31" s="2" t="s">
        <v>97</v>
      </c>
      <c r="P31" s="2">
        <v>15</v>
      </c>
      <c r="Q31" s="2">
        <v>10</v>
      </c>
      <c r="R31" s="2">
        <v>0</v>
      </c>
      <c r="S31" s="2" t="s">
        <v>100</v>
      </c>
      <c r="T31" s="5" t="s">
        <v>101</v>
      </c>
      <c r="U31" s="2"/>
      <c r="V31" s="2" t="s">
        <v>98</v>
      </c>
      <c r="W31" s="2"/>
      <c r="X31" s="2"/>
      <c r="Y31" s="2"/>
      <c r="Z31" s="2"/>
      <c r="AA31" s="2"/>
      <c r="AB31" s="2"/>
    </row>
    <row r="32" spans="1:28" ht="28.8" x14ac:dyDescent="0.3">
      <c r="A32" s="31" t="s">
        <v>94</v>
      </c>
      <c r="B32" s="7">
        <v>0.625</v>
      </c>
      <c r="C32" s="6" t="s">
        <v>20</v>
      </c>
      <c r="D32" s="2" t="s">
        <v>29</v>
      </c>
      <c r="E32" s="2" t="s">
        <v>25</v>
      </c>
      <c r="G32" s="2" t="s">
        <v>95</v>
      </c>
      <c r="H32" s="2" t="s">
        <v>96</v>
      </c>
      <c r="I32" s="2" t="s">
        <v>77</v>
      </c>
      <c r="J32" s="2" t="s">
        <v>77</v>
      </c>
      <c r="K32" s="2">
        <v>23</v>
      </c>
      <c r="L32" s="2">
        <v>23</v>
      </c>
      <c r="M32" s="2">
        <v>24</v>
      </c>
      <c r="N32" s="2">
        <v>2.2999999999999998</v>
      </c>
      <c r="O32" s="2" t="s">
        <v>35</v>
      </c>
      <c r="P32" s="2">
        <v>15</v>
      </c>
      <c r="Q32" s="2">
        <v>10</v>
      </c>
      <c r="R32" s="2">
        <v>0</v>
      </c>
      <c r="S32" s="2" t="s">
        <v>100</v>
      </c>
      <c r="T32" s="5"/>
      <c r="U32" s="2"/>
      <c r="V32" s="2"/>
      <c r="W32" s="2"/>
      <c r="X32" s="2"/>
      <c r="Y32" s="2"/>
      <c r="Z32" s="2"/>
      <c r="AA32" s="2"/>
      <c r="AB32" s="2"/>
    </row>
    <row r="33" spans="1:28" ht="86.4" x14ac:dyDescent="0.3">
      <c r="A33" s="31" t="s">
        <v>102</v>
      </c>
      <c r="B33" s="7">
        <v>0.47916666666666669</v>
      </c>
      <c r="C33" s="6" t="s">
        <v>20</v>
      </c>
      <c r="D33" s="2" t="s">
        <v>25</v>
      </c>
      <c r="E33" s="2" t="s">
        <v>25</v>
      </c>
      <c r="G33" s="2">
        <v>1120</v>
      </c>
      <c r="H33" s="2">
        <v>1130</v>
      </c>
      <c r="N33" s="2">
        <v>1.66</v>
      </c>
      <c r="O33" s="2" t="s">
        <v>103</v>
      </c>
      <c r="P33" s="2">
        <v>13</v>
      </c>
      <c r="Q33" s="2">
        <v>12</v>
      </c>
      <c r="R33" s="2">
        <v>0</v>
      </c>
      <c r="S33" s="2" t="s">
        <v>104</v>
      </c>
      <c r="T33" s="5" t="s">
        <v>105</v>
      </c>
      <c r="U33" s="2"/>
      <c r="V33" s="2"/>
      <c r="W33" s="2"/>
      <c r="X33" s="2"/>
      <c r="Y33" s="2"/>
      <c r="Z33" s="2"/>
      <c r="AA33" s="2"/>
      <c r="AB33" s="2"/>
    </row>
    <row r="34" spans="1:28" ht="28.8" x14ac:dyDescent="0.3">
      <c r="A34" s="31" t="s">
        <v>102</v>
      </c>
      <c r="B34" s="7">
        <v>0.4861111111111111</v>
      </c>
      <c r="C34" s="6" t="s">
        <v>20</v>
      </c>
      <c r="D34" s="2" t="s">
        <v>25</v>
      </c>
      <c r="E34" s="2" t="s">
        <v>25</v>
      </c>
      <c r="G34" s="2">
        <v>1120</v>
      </c>
      <c r="H34" s="2">
        <v>1130</v>
      </c>
      <c r="I34" s="2">
        <v>1.6661333333333332E-6</v>
      </c>
      <c r="J34" s="2">
        <v>1.7013333333333331E-6</v>
      </c>
      <c r="K34" s="2">
        <v>21.7</v>
      </c>
      <c r="L34" s="2">
        <v>21.7</v>
      </c>
      <c r="M34" s="2">
        <v>24</v>
      </c>
      <c r="N34" s="2">
        <v>1.95</v>
      </c>
      <c r="O34" s="2" t="s">
        <v>35</v>
      </c>
      <c r="P34" s="2">
        <v>13</v>
      </c>
      <c r="Q34" s="2">
        <v>12</v>
      </c>
      <c r="R34" s="2">
        <v>0</v>
      </c>
      <c r="S34" s="2" t="s">
        <v>108</v>
      </c>
      <c r="T34" s="5" t="s">
        <v>106</v>
      </c>
      <c r="U34" s="2"/>
      <c r="V34" s="2" t="s">
        <v>107</v>
      </c>
      <c r="W34" s="2"/>
      <c r="X34" s="2"/>
      <c r="Y34" s="2"/>
      <c r="Z34" s="2"/>
      <c r="AA34" s="2"/>
      <c r="AB34" s="2"/>
    </row>
    <row r="35" spans="1:28" ht="28.8" x14ac:dyDescent="0.3">
      <c r="A35" s="31" t="s">
        <v>102</v>
      </c>
      <c r="B35" s="7">
        <v>0.5625</v>
      </c>
      <c r="C35" s="6" t="s">
        <v>20</v>
      </c>
      <c r="D35" s="2" t="s">
        <v>25</v>
      </c>
      <c r="E35" s="2" t="s">
        <v>25</v>
      </c>
      <c r="G35" s="2">
        <v>1120</v>
      </c>
      <c r="H35" s="2">
        <v>1130</v>
      </c>
      <c r="I35" s="2">
        <v>1.6661333333333332E-6</v>
      </c>
      <c r="J35" s="2">
        <v>1.7013333333333331E-6</v>
      </c>
      <c r="K35" s="2">
        <v>21.7</v>
      </c>
      <c r="L35" s="2">
        <v>21.7</v>
      </c>
      <c r="M35" s="2">
        <v>24</v>
      </c>
      <c r="N35" s="2">
        <v>1.8</v>
      </c>
      <c r="O35" s="2" t="s">
        <v>35</v>
      </c>
      <c r="P35" s="2">
        <v>13</v>
      </c>
      <c r="Q35" s="2">
        <v>12</v>
      </c>
      <c r="R35" s="2">
        <v>2.5</v>
      </c>
      <c r="S35" s="2" t="s">
        <v>108</v>
      </c>
      <c r="T35" s="5"/>
      <c r="U35" s="2"/>
      <c r="V35" s="2"/>
      <c r="W35" s="2"/>
      <c r="X35" s="2"/>
      <c r="Y35" s="2"/>
      <c r="Z35" s="2"/>
      <c r="AA35" s="2"/>
      <c r="AB35" s="2"/>
    </row>
    <row r="36" spans="1:28" ht="28.8" x14ac:dyDescent="0.3">
      <c r="A36" s="31" t="s">
        <v>109</v>
      </c>
      <c r="B36" s="7">
        <v>0.5</v>
      </c>
      <c r="C36" s="6" t="s">
        <v>20</v>
      </c>
      <c r="D36" s="2" t="s">
        <v>25</v>
      </c>
      <c r="E36" s="2" t="s">
        <v>110</v>
      </c>
      <c r="G36" s="2">
        <v>1120</v>
      </c>
      <c r="H36" s="2">
        <v>1130</v>
      </c>
      <c r="N36" s="2">
        <v>1.7</v>
      </c>
      <c r="O36" s="2" t="s">
        <v>111</v>
      </c>
      <c r="P36" s="2">
        <v>12.5</v>
      </c>
      <c r="Q36" s="2">
        <v>14</v>
      </c>
      <c r="R36" s="2">
        <v>0</v>
      </c>
      <c r="S36" s="2" t="s">
        <v>108</v>
      </c>
      <c r="T36" s="5" t="s">
        <v>92</v>
      </c>
      <c r="U36" s="2"/>
      <c r="V36" s="2" t="s">
        <v>112</v>
      </c>
      <c r="W36" s="2"/>
      <c r="X36" s="2"/>
      <c r="Y36" s="2"/>
      <c r="Z36" s="2"/>
      <c r="AA36" s="2"/>
      <c r="AB36" s="2"/>
    </row>
    <row r="37" spans="1:28" ht="28.8" x14ac:dyDescent="0.3">
      <c r="A37" s="31" t="s">
        <v>109</v>
      </c>
      <c r="B37" s="7">
        <v>0.52083333333333337</v>
      </c>
      <c r="C37" s="6" t="s">
        <v>20</v>
      </c>
      <c r="D37" s="2" t="s">
        <v>25</v>
      </c>
      <c r="G37" s="2">
        <v>1120</v>
      </c>
      <c r="H37" s="2">
        <v>1130</v>
      </c>
      <c r="N37" s="2">
        <v>2.1</v>
      </c>
      <c r="O37" s="2" t="s">
        <v>35</v>
      </c>
      <c r="P37" s="2">
        <v>12.5</v>
      </c>
      <c r="Q37" s="2">
        <v>14</v>
      </c>
      <c r="R37" s="2">
        <v>0</v>
      </c>
      <c r="S37" s="2" t="s">
        <v>108</v>
      </c>
      <c r="T37" s="5" t="s">
        <v>93</v>
      </c>
      <c r="U37" s="2"/>
      <c r="V37" s="5" t="s">
        <v>113</v>
      </c>
      <c r="W37" s="2"/>
      <c r="X37" s="2"/>
      <c r="Y37" s="2"/>
      <c r="Z37" s="2"/>
      <c r="AA37" s="2"/>
      <c r="AB37" s="2"/>
    </row>
    <row r="38" spans="1:28" ht="172.8" x14ac:dyDescent="0.3">
      <c r="A38" s="28">
        <v>36506</v>
      </c>
      <c r="B38" s="12">
        <v>1</v>
      </c>
      <c r="C38" s="15">
        <v>0.38541666666666669</v>
      </c>
      <c r="D38" s="16" t="s">
        <v>28</v>
      </c>
      <c r="E38" s="12" t="s">
        <v>131</v>
      </c>
      <c r="F38" s="12" t="s">
        <v>123</v>
      </c>
      <c r="G38" s="12">
        <v>3</v>
      </c>
      <c r="H38" s="12">
        <v>1094</v>
      </c>
      <c r="I38" s="12">
        <v>1104</v>
      </c>
      <c r="J38" s="20">
        <v>1.4402666666666664E-6</v>
      </c>
      <c r="K38" s="20">
        <v>1.4629999999999998E-6</v>
      </c>
      <c r="L38" s="12"/>
      <c r="M38" s="12"/>
      <c r="N38" s="12"/>
      <c r="O38" s="18">
        <v>1.87</v>
      </c>
      <c r="P38" s="12" t="s">
        <v>128</v>
      </c>
      <c r="Q38" s="12">
        <v>14</v>
      </c>
      <c r="R38" s="12">
        <v>13</v>
      </c>
      <c r="S38" s="12">
        <v>0</v>
      </c>
      <c r="T38" s="12">
        <v>2</v>
      </c>
      <c r="U38" s="12" t="s">
        <v>127</v>
      </c>
      <c r="V38" s="12" t="s">
        <v>126</v>
      </c>
      <c r="W38" s="12">
        <v>0.3</v>
      </c>
      <c r="X38" s="12">
        <v>0.05</v>
      </c>
      <c r="Y38" s="23">
        <v>0.10199999999999999</v>
      </c>
      <c r="Z38" s="12"/>
      <c r="AA38" s="12" t="s">
        <v>191</v>
      </c>
      <c r="AB38" s="12" t="s">
        <v>190</v>
      </c>
    </row>
    <row r="39" spans="1:28" ht="172.8" x14ac:dyDescent="0.3">
      <c r="A39" s="28">
        <v>36506</v>
      </c>
      <c r="B39" s="12">
        <v>1</v>
      </c>
      <c r="C39" s="17">
        <v>0.3923611111111111</v>
      </c>
      <c r="D39" s="16" t="s">
        <v>28</v>
      </c>
      <c r="E39" s="9"/>
      <c r="F39" s="9"/>
      <c r="G39" s="12">
        <v>3</v>
      </c>
      <c r="H39" s="12">
        <v>1098</v>
      </c>
      <c r="I39" s="12">
        <v>1106</v>
      </c>
      <c r="J39" s="20">
        <v>1.4402666666666664E-6</v>
      </c>
      <c r="K39" s="20">
        <v>1.4629999999999998E-6</v>
      </c>
      <c r="L39" s="9"/>
      <c r="M39" s="9"/>
      <c r="N39" s="9"/>
      <c r="O39" s="19">
        <v>2.0299999999999998</v>
      </c>
      <c r="P39" s="9"/>
      <c r="Q39" s="9"/>
      <c r="R39" s="9"/>
      <c r="S39" s="9"/>
      <c r="T39" s="9"/>
      <c r="U39" s="9"/>
      <c r="V39" s="10"/>
      <c r="W39" s="12">
        <v>0.3</v>
      </c>
      <c r="X39" s="12">
        <v>0.05</v>
      </c>
      <c r="Y39" s="23">
        <v>0.10199999999999999</v>
      </c>
      <c r="Z39" s="12"/>
      <c r="AA39" s="12" t="s">
        <v>191</v>
      </c>
      <c r="AB39" s="12" t="s">
        <v>190</v>
      </c>
    </row>
    <row r="40" spans="1:28" ht="172.8" x14ac:dyDescent="0.3">
      <c r="A40" s="28">
        <v>36506</v>
      </c>
      <c r="B40" s="12">
        <v>1</v>
      </c>
      <c r="C40" s="11"/>
      <c r="D40" s="16" t="s">
        <v>28</v>
      </c>
      <c r="E40" s="12" t="s">
        <v>123</v>
      </c>
      <c r="F40" s="12" t="s">
        <v>123</v>
      </c>
      <c r="G40" s="12">
        <v>3</v>
      </c>
      <c r="H40" s="12">
        <v>1098</v>
      </c>
      <c r="I40" s="12">
        <v>1106</v>
      </c>
      <c r="J40" s="20">
        <v>1.4402666666666664E-6</v>
      </c>
      <c r="K40" s="20">
        <v>1.4629999999999998E-6</v>
      </c>
      <c r="L40" s="12">
        <v>20.5</v>
      </c>
      <c r="M40" s="12">
        <v>21</v>
      </c>
      <c r="N40" s="12">
        <v>21.1</v>
      </c>
      <c r="O40" s="18">
        <v>1.9</v>
      </c>
      <c r="P40" s="12" t="s">
        <v>129</v>
      </c>
      <c r="Q40" s="12">
        <v>14</v>
      </c>
      <c r="R40" s="12">
        <v>13</v>
      </c>
      <c r="S40" s="12">
        <v>0</v>
      </c>
      <c r="T40" s="12">
        <v>2</v>
      </c>
      <c r="U40" s="12"/>
      <c r="V40" s="12"/>
      <c r="W40" s="12">
        <v>0.3</v>
      </c>
      <c r="X40" s="12">
        <v>0.05</v>
      </c>
      <c r="Y40" s="23">
        <v>0.10199999999999999</v>
      </c>
      <c r="Z40" s="12"/>
      <c r="AA40" s="12" t="s">
        <v>191</v>
      </c>
      <c r="AB40" s="12" t="s">
        <v>190</v>
      </c>
    </row>
    <row r="41" spans="1:28" x14ac:dyDescent="0.3">
      <c r="W41"/>
      <c r="X41"/>
    </row>
    <row r="42" spans="1:28" x14ac:dyDescent="0.3">
      <c r="W42"/>
      <c r="X42"/>
    </row>
    <row r="43" spans="1:28" x14ac:dyDescent="0.3">
      <c r="W43"/>
      <c r="X43"/>
    </row>
    <row r="44" spans="1:28" x14ac:dyDescent="0.3">
      <c r="W44"/>
      <c r="X44"/>
    </row>
    <row r="45" spans="1:28" x14ac:dyDescent="0.3">
      <c r="W45"/>
      <c r="X45"/>
    </row>
  </sheetData>
  <phoneticPr fontId="2" type="noConversion"/>
  <pageMargins left="0.7" right="0.7" top="0.75" bottom="0.75" header="0.3" footer="0.3"/>
  <pageSetup paperSize="0" orientation="portrait" horizontalDpi="0" verticalDpi="0" copies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F0D8-7ABC-40DF-A498-4D39F89871AE}">
  <dimension ref="A1:AB34"/>
  <sheetViews>
    <sheetView tabSelected="1" topLeftCell="A25" zoomScaleNormal="100" workbookViewId="0">
      <selection activeCell="A26" sqref="A26"/>
    </sheetView>
  </sheetViews>
  <sheetFormatPr defaultRowHeight="14.4" x14ac:dyDescent="0.3"/>
  <cols>
    <col min="1" max="1" width="11" customWidth="1"/>
    <col min="2" max="2" width="6.33203125" customWidth="1"/>
    <col min="3" max="3" width="8.44140625" customWidth="1"/>
    <col min="4" max="5" width="13.33203125" customWidth="1"/>
    <col min="6" max="6" width="9.6640625" customWidth="1"/>
    <col min="7" max="7" width="11.6640625" customWidth="1"/>
    <col min="8" max="8" width="9.6640625" customWidth="1"/>
    <col min="9" max="9" width="15.6640625" customWidth="1"/>
    <col min="10" max="11" width="13.33203125" customWidth="1"/>
    <col min="12" max="12" width="12.33203125" customWidth="1"/>
    <col min="13" max="13" width="9.33203125" customWidth="1"/>
    <col min="14" max="14" width="15.6640625" customWidth="1"/>
    <col min="15" max="15" width="25.6640625" customWidth="1"/>
    <col min="16" max="17" width="14.33203125" customWidth="1"/>
    <col min="18" max="18" width="7" customWidth="1"/>
    <col min="19" max="19" width="7.33203125" customWidth="1"/>
    <col min="20" max="20" width="7.109375" customWidth="1"/>
    <col min="21" max="21" width="7.6640625" customWidth="1"/>
    <col min="22" max="22" width="6.109375" customWidth="1"/>
    <col min="23" max="23" width="15.33203125" customWidth="1"/>
    <col min="24" max="24" width="20" customWidth="1"/>
    <col min="25" max="25" width="17.6640625" customWidth="1"/>
    <col min="26" max="27" width="20.6640625" customWidth="1"/>
    <col min="28" max="28" width="24.44140625" customWidth="1"/>
  </cols>
  <sheetData>
    <row r="1" spans="1:28" ht="63.6" customHeight="1" x14ac:dyDescent="0.3">
      <c r="A1" s="13" t="s">
        <v>0</v>
      </c>
      <c r="B1" s="13" t="s">
        <v>163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75</v>
      </c>
      <c r="K1" s="13" t="s">
        <v>136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116</v>
      </c>
      <c r="U1" s="13" t="s">
        <v>18</v>
      </c>
      <c r="V1" s="13" t="s">
        <v>17</v>
      </c>
      <c r="W1" s="13" t="s">
        <v>182</v>
      </c>
      <c r="X1" s="13" t="s">
        <v>135</v>
      </c>
      <c r="Y1" s="13" t="s">
        <v>154</v>
      </c>
      <c r="Z1" s="13" t="s">
        <v>145</v>
      </c>
      <c r="AA1" s="13" t="s">
        <v>173</v>
      </c>
      <c r="AB1" s="13" t="s">
        <v>19</v>
      </c>
    </row>
    <row r="2" spans="1:28" ht="63.6" customHeight="1" x14ac:dyDescent="0.3">
      <c r="A2" s="28">
        <v>45267</v>
      </c>
      <c r="B2" s="12">
        <v>1</v>
      </c>
      <c r="C2" s="15">
        <v>0.45833333333333331</v>
      </c>
      <c r="D2" s="12" t="s">
        <v>20</v>
      </c>
      <c r="E2" s="12" t="s">
        <v>21</v>
      </c>
      <c r="F2" s="12" t="s">
        <v>117</v>
      </c>
      <c r="G2" s="12">
        <v>1.2</v>
      </c>
      <c r="H2" s="12">
        <v>1119</v>
      </c>
      <c r="I2" s="12">
        <v>1131</v>
      </c>
      <c r="J2" s="20">
        <f>1.64046666666667*10^-6</f>
        <v>1.64046666666667E-6</v>
      </c>
      <c r="K2" s="12">
        <v>1.9734E-6</v>
      </c>
      <c r="L2" s="2">
        <v>21.1</v>
      </c>
      <c r="M2" s="2">
        <v>21</v>
      </c>
      <c r="N2" s="2">
        <v>21.8</v>
      </c>
      <c r="O2" s="18" t="s">
        <v>130</v>
      </c>
      <c r="P2" s="12" t="s">
        <v>114</v>
      </c>
      <c r="Q2" s="12">
        <v>15</v>
      </c>
      <c r="R2" s="12">
        <v>12</v>
      </c>
      <c r="S2" s="12">
        <v>0</v>
      </c>
      <c r="T2" s="12">
        <v>3</v>
      </c>
      <c r="U2" s="12" t="s">
        <v>115</v>
      </c>
      <c r="V2" s="14" t="s">
        <v>119</v>
      </c>
      <c r="W2" s="12">
        <f>Table4[[#This Row],[Lower fluid volume '[l']]]/1000/0.3/0.15</f>
        <v>0.26666666666666666</v>
      </c>
      <c r="X2" s="12">
        <v>2.5000000000000001E-2</v>
      </c>
      <c r="Y2" s="23">
        <v>0.10199999999999999</v>
      </c>
      <c r="Z2" s="12"/>
      <c r="AA2" s="12"/>
      <c r="AB2" s="12" t="s">
        <v>121</v>
      </c>
    </row>
    <row r="3" spans="1:28" x14ac:dyDescent="0.3">
      <c r="A3" s="28">
        <v>45267</v>
      </c>
      <c r="B3" s="12">
        <v>1</v>
      </c>
      <c r="C3" s="10"/>
      <c r="D3" s="10" t="s">
        <v>20</v>
      </c>
      <c r="E3" s="10"/>
      <c r="F3" s="10"/>
      <c r="G3" s="10"/>
      <c r="H3" s="12">
        <v>1119</v>
      </c>
      <c r="I3" s="12">
        <v>1131</v>
      </c>
      <c r="J3" s="20">
        <f>1.64046666666667*10^-6</f>
        <v>1.64046666666667E-6</v>
      </c>
      <c r="K3" s="12">
        <v>1.9734E-6</v>
      </c>
      <c r="L3" s="2">
        <v>21.1</v>
      </c>
      <c r="M3" s="2">
        <v>21</v>
      </c>
      <c r="N3" s="2">
        <v>21.8</v>
      </c>
      <c r="O3" s="19">
        <v>2.06</v>
      </c>
      <c r="P3" s="10"/>
      <c r="Q3" s="12">
        <v>15</v>
      </c>
      <c r="R3" s="12">
        <v>12</v>
      </c>
      <c r="S3" s="12">
        <v>0</v>
      </c>
      <c r="T3" s="10">
        <v>2</v>
      </c>
      <c r="U3" s="10"/>
      <c r="V3" s="10" t="s">
        <v>106</v>
      </c>
      <c r="W3" s="12">
        <f>Table4[[#This Row],[Lower fluid volume '[l']]]/1000/0.3/0.15</f>
        <v>0.26666666666666666</v>
      </c>
      <c r="X3" s="12">
        <v>2.5000000000000001E-2</v>
      </c>
      <c r="Y3" s="23">
        <v>0.10199999999999999</v>
      </c>
      <c r="Z3" s="12"/>
      <c r="AA3" s="12"/>
      <c r="AB3" s="10" t="s">
        <v>120</v>
      </c>
    </row>
    <row r="4" spans="1:28" x14ac:dyDescent="0.3">
      <c r="A4" s="28">
        <v>45267</v>
      </c>
      <c r="B4" s="12">
        <v>1</v>
      </c>
      <c r="C4" s="11"/>
      <c r="D4" s="11" t="s">
        <v>20</v>
      </c>
      <c r="E4" s="12"/>
      <c r="F4" s="12"/>
      <c r="G4" s="12"/>
      <c r="H4" s="12">
        <v>1119</v>
      </c>
      <c r="I4" s="12">
        <v>1131</v>
      </c>
      <c r="J4" s="20">
        <f>1.64046666666667*10^-6</f>
        <v>1.64046666666667E-6</v>
      </c>
      <c r="K4" s="12">
        <v>1.9734E-6</v>
      </c>
      <c r="L4" s="2">
        <v>21.1</v>
      </c>
      <c r="M4" s="2">
        <v>21</v>
      </c>
      <c r="N4" s="2">
        <v>21.8</v>
      </c>
      <c r="O4" s="18">
        <v>2.4700000000000002</v>
      </c>
      <c r="P4" s="12"/>
      <c r="Q4" s="12">
        <v>15</v>
      </c>
      <c r="R4" s="12">
        <v>12</v>
      </c>
      <c r="S4" s="12">
        <v>0</v>
      </c>
      <c r="T4" s="10">
        <v>2</v>
      </c>
      <c r="U4" s="12"/>
      <c r="V4" s="12">
        <v>17</v>
      </c>
      <c r="W4" s="12">
        <f>Table4[[#This Row],[Lower fluid volume '[l']]]/1000/0.3/0.15</f>
        <v>0.26666666666666666</v>
      </c>
      <c r="X4" s="12">
        <v>2.5000000000000001E-2</v>
      </c>
      <c r="Y4" s="23">
        <v>0.10199999999999999</v>
      </c>
      <c r="Z4" s="12"/>
      <c r="AA4" s="12"/>
      <c r="AB4" s="12"/>
    </row>
    <row r="5" spans="1:28" x14ac:dyDescent="0.3">
      <c r="A5" s="28">
        <v>45267</v>
      </c>
      <c r="B5" s="12">
        <v>1</v>
      </c>
      <c r="C5" s="9"/>
      <c r="D5" s="9" t="s">
        <v>20</v>
      </c>
      <c r="E5" s="10"/>
      <c r="F5" s="10"/>
      <c r="G5" s="10"/>
      <c r="H5" s="12">
        <v>1119</v>
      </c>
      <c r="I5" s="12">
        <v>1131</v>
      </c>
      <c r="J5" s="20">
        <f>1.64046666666667*10^-6</f>
        <v>1.64046666666667E-6</v>
      </c>
      <c r="K5" s="12">
        <v>1.9734E-6</v>
      </c>
      <c r="L5" s="2">
        <v>21.1</v>
      </c>
      <c r="M5" s="2">
        <v>21</v>
      </c>
      <c r="N5" s="2">
        <v>21.8</v>
      </c>
      <c r="O5" s="19">
        <v>2.11</v>
      </c>
      <c r="P5" s="10"/>
      <c r="Q5" s="12">
        <v>15</v>
      </c>
      <c r="R5" s="12">
        <v>12</v>
      </c>
      <c r="S5" s="12">
        <v>0</v>
      </c>
      <c r="T5" s="10">
        <v>2</v>
      </c>
      <c r="U5" s="10"/>
      <c r="V5" s="10">
        <v>18</v>
      </c>
      <c r="W5" s="12">
        <f>Table4[[#This Row],[Lower fluid volume '[l']]]/1000/0.3/0.15</f>
        <v>0.26666666666666666</v>
      </c>
      <c r="X5" s="12">
        <v>2.5000000000000001E-2</v>
      </c>
      <c r="Y5" s="23">
        <v>0.10199999999999999</v>
      </c>
      <c r="Z5" s="12"/>
      <c r="AA5" s="12"/>
      <c r="AB5" s="10"/>
    </row>
    <row r="6" spans="1:28" x14ac:dyDescent="0.3">
      <c r="A6" s="28">
        <v>45267</v>
      </c>
      <c r="B6" s="12">
        <v>1</v>
      </c>
      <c r="C6" s="11"/>
      <c r="D6" s="11" t="s">
        <v>20</v>
      </c>
      <c r="E6" s="12"/>
      <c r="F6" s="12"/>
      <c r="G6" s="12"/>
      <c r="H6" s="12">
        <v>1119</v>
      </c>
      <c r="I6" s="12">
        <v>1131</v>
      </c>
      <c r="J6" s="20">
        <f>1.64046666666667*10^-6</f>
        <v>1.64046666666667E-6</v>
      </c>
      <c r="K6" s="12">
        <v>1.9734E-6</v>
      </c>
      <c r="L6" s="2">
        <v>21.1</v>
      </c>
      <c r="M6" s="2">
        <v>21</v>
      </c>
      <c r="N6" s="2">
        <v>21.8</v>
      </c>
      <c r="O6" s="18">
        <v>2.72</v>
      </c>
      <c r="P6" s="12" t="s">
        <v>118</v>
      </c>
      <c r="Q6" s="12">
        <v>15</v>
      </c>
      <c r="R6" s="12">
        <v>12</v>
      </c>
      <c r="S6" s="12">
        <v>0</v>
      </c>
      <c r="T6" s="10">
        <v>2</v>
      </c>
      <c r="U6" s="12"/>
      <c r="V6" s="12"/>
      <c r="W6" s="12">
        <f>Table4[[#This Row],[Lower fluid volume '[l']]]/1000/0.3/0.15</f>
        <v>0.26666666666666666</v>
      </c>
      <c r="X6" s="12">
        <v>2.5000000000000001E-2</v>
      </c>
      <c r="Y6" s="23">
        <v>0.10199999999999999</v>
      </c>
      <c r="Z6" s="12"/>
      <c r="AA6" s="12"/>
      <c r="AB6" s="12"/>
    </row>
    <row r="7" spans="1:28" ht="69" customHeight="1" x14ac:dyDescent="0.3">
      <c r="A7" s="29">
        <v>45271</v>
      </c>
      <c r="B7" s="10">
        <v>1</v>
      </c>
      <c r="C7" s="17"/>
      <c r="D7" s="16" t="s">
        <v>28</v>
      </c>
      <c r="E7" s="12" t="s">
        <v>123</v>
      </c>
      <c r="F7" s="12" t="s">
        <v>123</v>
      </c>
      <c r="G7" s="10">
        <v>2.5</v>
      </c>
      <c r="H7" s="10">
        <v>1098</v>
      </c>
      <c r="I7" s="10">
        <v>1106</v>
      </c>
      <c r="J7" s="21"/>
      <c r="K7" s="21"/>
      <c r="L7" s="10"/>
      <c r="M7" s="10"/>
      <c r="N7" s="10"/>
      <c r="O7" s="19">
        <v>1.7</v>
      </c>
      <c r="P7" s="10" t="s">
        <v>124</v>
      </c>
      <c r="Q7" s="10">
        <v>14</v>
      </c>
      <c r="R7" s="10">
        <v>13</v>
      </c>
      <c r="S7" s="10">
        <v>0</v>
      </c>
      <c r="T7" s="10">
        <v>2</v>
      </c>
      <c r="U7" s="10" t="s">
        <v>125</v>
      </c>
      <c r="V7" s="10"/>
      <c r="W7" s="12">
        <v>0.3</v>
      </c>
      <c r="X7" s="12">
        <v>0.05</v>
      </c>
      <c r="Y7" s="23">
        <v>0.10199999999999999</v>
      </c>
      <c r="Z7" s="12"/>
      <c r="AA7" s="12"/>
      <c r="AB7" s="10" t="s">
        <v>122</v>
      </c>
    </row>
    <row r="8" spans="1:28" ht="86.4" x14ac:dyDescent="0.3">
      <c r="A8" s="28">
        <v>45272</v>
      </c>
      <c r="B8" s="12">
        <v>1</v>
      </c>
      <c r="C8" s="15">
        <v>0.625</v>
      </c>
      <c r="D8" s="16" t="s">
        <v>28</v>
      </c>
      <c r="E8" s="12" t="s">
        <v>123</v>
      </c>
      <c r="F8" s="12" t="s">
        <v>123</v>
      </c>
      <c r="G8" s="12">
        <v>3</v>
      </c>
      <c r="H8" s="12">
        <v>1100</v>
      </c>
      <c r="I8" s="12">
        <v>1108</v>
      </c>
      <c r="J8" s="20">
        <f>1.55026666666667*10^-6</f>
        <v>1.55026666666667E-6</v>
      </c>
      <c r="K8" s="12">
        <v>1.5708000000000001E-6</v>
      </c>
      <c r="L8" s="12">
        <v>20.5</v>
      </c>
      <c r="M8" s="12">
        <v>21</v>
      </c>
      <c r="N8" s="12">
        <v>21.1</v>
      </c>
      <c r="O8" s="18">
        <v>2</v>
      </c>
      <c r="P8" s="12" t="s">
        <v>129</v>
      </c>
      <c r="Q8" s="12">
        <v>14</v>
      </c>
      <c r="R8" s="12">
        <v>12.5</v>
      </c>
      <c r="S8" s="12">
        <v>0</v>
      </c>
      <c r="T8" s="12">
        <v>2</v>
      </c>
      <c r="U8" s="12" t="s">
        <v>127</v>
      </c>
      <c r="V8" s="12"/>
      <c r="W8" s="12">
        <v>0.3</v>
      </c>
      <c r="X8" s="12">
        <v>0.05</v>
      </c>
      <c r="Y8" s="23">
        <v>0.10199999999999999</v>
      </c>
      <c r="Z8" s="23">
        <f>Table4[[#This Row],[ Absolute Interface height '[m']]]-Table4[[#This Row],[Camera origin '[m']]]</f>
        <v>0.19800000000000001</v>
      </c>
      <c r="AA8" s="23"/>
      <c r="AB8" s="12"/>
    </row>
    <row r="9" spans="1:28" ht="115.2" x14ac:dyDescent="0.3">
      <c r="A9" s="30">
        <v>45273</v>
      </c>
      <c r="B9" s="23">
        <v>1</v>
      </c>
      <c r="C9" s="15">
        <v>0.38541666666666669</v>
      </c>
      <c r="D9" s="16" t="s">
        <v>28</v>
      </c>
      <c r="E9" s="12" t="s">
        <v>132</v>
      </c>
      <c r="F9" s="12" t="s">
        <v>123</v>
      </c>
      <c r="G9" s="12">
        <v>4</v>
      </c>
      <c r="H9" s="12">
        <v>1100</v>
      </c>
      <c r="I9" s="12">
        <v>1108</v>
      </c>
      <c r="J9" s="20">
        <v>1.4255999999999997E-6</v>
      </c>
      <c r="K9" s="12">
        <v>1.5231333333333333E-6</v>
      </c>
      <c r="L9" s="12">
        <v>20</v>
      </c>
      <c r="M9" s="12">
        <v>20</v>
      </c>
      <c r="N9" s="12">
        <v>20.6</v>
      </c>
      <c r="O9" s="12">
        <v>2.16</v>
      </c>
      <c r="P9" s="12" t="s">
        <v>133</v>
      </c>
      <c r="Q9" s="12">
        <v>14</v>
      </c>
      <c r="R9" s="12">
        <v>12.5</v>
      </c>
      <c r="S9" s="12">
        <v>18</v>
      </c>
      <c r="T9" s="12">
        <v>2</v>
      </c>
      <c r="U9" s="12"/>
      <c r="V9" s="12" t="s">
        <v>168</v>
      </c>
      <c r="W9" s="12">
        <v>0.27</v>
      </c>
      <c r="X9" s="12">
        <v>0.05</v>
      </c>
      <c r="Y9" s="23">
        <v>0.10199999999999999</v>
      </c>
      <c r="Z9" s="23">
        <f>Table4[[#This Row],[ Absolute Interface height '[m']]]-Table4[[#This Row],[Camera origin '[m']]]</f>
        <v>0.16800000000000004</v>
      </c>
      <c r="AA9" s="23"/>
      <c r="AB9" s="12" t="s">
        <v>169</v>
      </c>
    </row>
    <row r="10" spans="1:28" ht="100.8" x14ac:dyDescent="0.3">
      <c r="A10" s="30">
        <v>45273</v>
      </c>
      <c r="B10" s="23">
        <v>1</v>
      </c>
      <c r="C10" s="15">
        <v>0.5625</v>
      </c>
      <c r="D10" s="16" t="s">
        <v>28</v>
      </c>
      <c r="E10" s="12" t="s">
        <v>132</v>
      </c>
      <c r="F10" s="12" t="s">
        <v>123</v>
      </c>
      <c r="G10" s="12">
        <v>4</v>
      </c>
      <c r="H10" s="12">
        <v>1100</v>
      </c>
      <c r="I10" s="12">
        <v>1108</v>
      </c>
      <c r="J10" s="20">
        <v>1.4255999999999997E-6</v>
      </c>
      <c r="K10" s="12">
        <v>1.5231333333333333E-6</v>
      </c>
      <c r="L10" s="12">
        <v>20</v>
      </c>
      <c r="M10" s="12">
        <v>20</v>
      </c>
      <c r="N10" s="12">
        <v>20.6</v>
      </c>
      <c r="O10" s="12">
        <v>1.71</v>
      </c>
      <c r="P10" s="12"/>
      <c r="Q10" s="12">
        <v>14</v>
      </c>
      <c r="R10" s="12">
        <v>12.5</v>
      </c>
      <c r="S10" s="12">
        <v>0</v>
      </c>
      <c r="T10" s="12">
        <v>3</v>
      </c>
      <c r="U10" s="12"/>
      <c r="V10" s="12" t="s">
        <v>134</v>
      </c>
      <c r="W10" s="12">
        <v>0.27</v>
      </c>
      <c r="X10" s="12">
        <v>0.05</v>
      </c>
      <c r="Y10" s="23">
        <v>0.10199999999999999</v>
      </c>
      <c r="Z10" s="23">
        <f>Table4[[#This Row],[ Absolute Interface height '[m']]]-Table4[[#This Row],[Camera origin '[m']]]</f>
        <v>0.16800000000000004</v>
      </c>
      <c r="AA10" s="23"/>
      <c r="AB10" s="12" t="s">
        <v>169</v>
      </c>
    </row>
    <row r="11" spans="1:28" ht="115.2" x14ac:dyDescent="0.3">
      <c r="A11" s="30">
        <v>45277</v>
      </c>
      <c r="B11" s="23">
        <v>1</v>
      </c>
      <c r="C11" s="15">
        <v>0.45833333333333331</v>
      </c>
      <c r="D11" s="22" t="s">
        <v>20</v>
      </c>
      <c r="E11" s="12" t="s">
        <v>137</v>
      </c>
      <c r="F11" s="12" t="s">
        <v>137</v>
      </c>
      <c r="G11" s="23">
        <v>4</v>
      </c>
      <c r="H11" s="23">
        <v>1120</v>
      </c>
      <c r="I11" s="23">
        <v>1130</v>
      </c>
      <c r="J11" s="24">
        <v>1.7262666666666663E-6</v>
      </c>
      <c r="K11" s="23">
        <v>1.7460666666666665E-6</v>
      </c>
      <c r="L11" s="23">
        <v>19</v>
      </c>
      <c r="M11" s="23">
        <v>19</v>
      </c>
      <c r="N11" s="23">
        <v>19.5</v>
      </c>
      <c r="O11" s="23">
        <v>1.8</v>
      </c>
      <c r="P11" s="23"/>
      <c r="Q11" s="23">
        <v>12.5</v>
      </c>
      <c r="R11" s="23">
        <v>14</v>
      </c>
      <c r="S11" s="23">
        <v>0</v>
      </c>
      <c r="T11" s="23">
        <v>10</v>
      </c>
      <c r="U11" s="23" t="s">
        <v>138</v>
      </c>
      <c r="V11" s="25" t="s">
        <v>152</v>
      </c>
      <c r="W11" s="23">
        <v>0.28999999999999998</v>
      </c>
      <c r="X11" s="23">
        <v>2.5000000000000001E-2</v>
      </c>
      <c r="Y11" s="23">
        <v>0.10199999999999999</v>
      </c>
      <c r="Z11" s="23"/>
      <c r="AA11" s="23"/>
      <c r="AB11" s="23" t="s">
        <v>139</v>
      </c>
    </row>
    <row r="12" spans="1:28" ht="115.2" x14ac:dyDescent="0.3">
      <c r="A12" s="30">
        <v>45278</v>
      </c>
      <c r="B12" s="23">
        <v>1</v>
      </c>
      <c r="C12" s="26">
        <v>0.3888888888888889</v>
      </c>
      <c r="D12" s="22" t="s">
        <v>20</v>
      </c>
      <c r="E12" s="12" t="s">
        <v>137</v>
      </c>
      <c r="F12" s="12" t="s">
        <v>137</v>
      </c>
      <c r="G12" s="23">
        <v>4</v>
      </c>
      <c r="H12" s="23">
        <v>1120</v>
      </c>
      <c r="I12" s="23">
        <v>1130</v>
      </c>
      <c r="J12" s="1">
        <v>1.7577999999999997E-6</v>
      </c>
      <c r="K12" s="1">
        <v>1.7966666666666667E-6</v>
      </c>
      <c r="L12" s="23">
        <v>19</v>
      </c>
      <c r="M12" s="23">
        <v>19</v>
      </c>
      <c r="N12" s="23">
        <v>19.899999999999999</v>
      </c>
      <c r="O12" s="23">
        <v>1.9</v>
      </c>
      <c r="P12" s="23"/>
      <c r="Q12" s="23">
        <v>12.5</v>
      </c>
      <c r="R12" s="23">
        <v>14</v>
      </c>
      <c r="S12" s="23">
        <v>18</v>
      </c>
      <c r="T12" s="23">
        <v>5</v>
      </c>
      <c r="U12" s="23"/>
      <c r="V12" s="23" t="s">
        <v>140</v>
      </c>
      <c r="W12" s="27">
        <v>28.050597250000003</v>
      </c>
      <c r="X12" s="23">
        <v>0.05</v>
      </c>
      <c r="Y12" s="23">
        <v>0.10199999999999999</v>
      </c>
      <c r="Z12" s="23"/>
      <c r="AA12" s="23"/>
      <c r="AB12" s="23" t="s">
        <v>139</v>
      </c>
    </row>
    <row r="13" spans="1:28" ht="115.2" x14ac:dyDescent="0.3">
      <c r="A13" s="30">
        <v>45278</v>
      </c>
      <c r="B13" s="23">
        <v>2</v>
      </c>
      <c r="C13" s="26">
        <v>0.54166666666666663</v>
      </c>
      <c r="D13" s="22" t="s">
        <v>20</v>
      </c>
      <c r="E13" s="12" t="s">
        <v>137</v>
      </c>
      <c r="F13" s="12" t="s">
        <v>137</v>
      </c>
      <c r="G13" s="23">
        <v>4</v>
      </c>
      <c r="H13" s="23">
        <v>1120</v>
      </c>
      <c r="I13" s="23">
        <v>1130</v>
      </c>
      <c r="J13" s="1">
        <v>1.6855666666666664E-6</v>
      </c>
      <c r="K13" s="1">
        <v>1.756333333333333E-6</v>
      </c>
      <c r="L13" s="23">
        <v>19</v>
      </c>
      <c r="M13" s="23">
        <v>19</v>
      </c>
      <c r="N13" s="23">
        <v>20.399999999999999</v>
      </c>
      <c r="O13" s="23">
        <v>1.9</v>
      </c>
      <c r="P13" s="23"/>
      <c r="Q13" s="23">
        <v>12.5</v>
      </c>
      <c r="R13" s="23">
        <v>14</v>
      </c>
      <c r="S13" s="23">
        <v>1.5</v>
      </c>
      <c r="T13" s="23">
        <v>5</v>
      </c>
      <c r="U13" s="23"/>
      <c r="V13" s="23" t="s">
        <v>141</v>
      </c>
      <c r="W13" s="23">
        <v>0.29499999999999998</v>
      </c>
      <c r="X13" s="23">
        <v>2.5000000000000001E-2</v>
      </c>
      <c r="Y13" s="23">
        <v>0.10199999999999999</v>
      </c>
      <c r="Z13" s="23"/>
      <c r="AA13" s="23"/>
      <c r="AB13" s="23" t="s">
        <v>139</v>
      </c>
    </row>
    <row r="14" spans="1:28" ht="115.2" x14ac:dyDescent="0.3">
      <c r="A14" s="30">
        <v>45278</v>
      </c>
      <c r="B14" s="23">
        <v>3</v>
      </c>
      <c r="C14" s="26">
        <v>0.625</v>
      </c>
      <c r="D14" s="22" t="s">
        <v>20</v>
      </c>
      <c r="E14" s="12" t="s">
        <v>137</v>
      </c>
      <c r="F14" s="12" t="s">
        <v>137</v>
      </c>
      <c r="G14" s="23">
        <v>4</v>
      </c>
      <c r="H14" s="23">
        <v>1120</v>
      </c>
      <c r="I14" s="23">
        <v>1130</v>
      </c>
      <c r="J14" s="24">
        <v>1.8479999999999999E-6</v>
      </c>
      <c r="K14" s="24">
        <v>1.9374666666666663E-6</v>
      </c>
      <c r="L14" s="23">
        <v>20</v>
      </c>
      <c r="M14" s="23">
        <v>20</v>
      </c>
      <c r="N14" s="23">
        <v>20.5</v>
      </c>
      <c r="O14" s="23"/>
      <c r="P14" s="23"/>
      <c r="Q14" s="23">
        <v>11.5</v>
      </c>
      <c r="R14" s="23">
        <v>13.5</v>
      </c>
      <c r="S14" s="23">
        <v>0</v>
      </c>
      <c r="T14" s="23">
        <v>5</v>
      </c>
      <c r="U14" s="23"/>
      <c r="V14" s="23"/>
      <c r="W14" s="23">
        <v>0.33500000000000002</v>
      </c>
      <c r="X14" s="23">
        <v>2.5000000000000001E-2</v>
      </c>
      <c r="Y14" s="23">
        <v>0.10199999999999999</v>
      </c>
      <c r="Z14" s="23"/>
      <c r="AA14" s="23"/>
      <c r="AB14" s="23" t="s">
        <v>142</v>
      </c>
    </row>
    <row r="15" spans="1:28" ht="115.2" x14ac:dyDescent="0.3">
      <c r="A15" s="30">
        <v>45280</v>
      </c>
      <c r="B15" s="23">
        <v>1</v>
      </c>
      <c r="C15" s="26">
        <v>0.625</v>
      </c>
      <c r="D15" s="22" t="s">
        <v>20</v>
      </c>
      <c r="E15" s="12" t="s">
        <v>137</v>
      </c>
      <c r="F15" s="12" t="s">
        <v>137</v>
      </c>
      <c r="G15" s="23">
        <v>4</v>
      </c>
      <c r="H15" s="23">
        <v>1117.2</v>
      </c>
      <c r="I15" s="23">
        <v>1127.2</v>
      </c>
      <c r="J15" s="24">
        <v>1.7805333333333333E-6</v>
      </c>
      <c r="K15" s="23">
        <v>1.8479999999999999E-6</v>
      </c>
      <c r="L15" s="23">
        <v>18.5</v>
      </c>
      <c r="M15" s="23">
        <v>18.5</v>
      </c>
      <c r="N15" s="23">
        <v>20.100000000000001</v>
      </c>
      <c r="O15" s="23">
        <v>1.9</v>
      </c>
      <c r="P15" s="23" t="s">
        <v>146</v>
      </c>
      <c r="Q15" s="23">
        <v>13</v>
      </c>
      <c r="R15" s="23">
        <v>14</v>
      </c>
      <c r="S15" s="23">
        <v>2</v>
      </c>
      <c r="T15" s="23">
        <v>5</v>
      </c>
      <c r="U15" s="23"/>
      <c r="V15" s="23" t="s">
        <v>144</v>
      </c>
      <c r="W15" s="23">
        <v>0.27500000000000002</v>
      </c>
      <c r="X15" s="23">
        <v>0.02</v>
      </c>
      <c r="Y15" s="23">
        <v>0.10199999999999999</v>
      </c>
      <c r="Z15" s="23">
        <f>0.275-0.094</f>
        <v>0.18100000000000002</v>
      </c>
      <c r="AA15" s="23"/>
      <c r="AB15" s="23" t="s">
        <v>143</v>
      </c>
    </row>
    <row r="16" spans="1:28" ht="115.2" x14ac:dyDescent="0.3">
      <c r="A16" s="30">
        <v>45281</v>
      </c>
      <c r="B16" s="23">
        <v>1</v>
      </c>
      <c r="C16" s="26">
        <v>0.45833333333333331</v>
      </c>
      <c r="D16" s="22" t="s">
        <v>20</v>
      </c>
      <c r="E16" s="12" t="s">
        <v>137</v>
      </c>
      <c r="F16" s="12" t="s">
        <v>137</v>
      </c>
      <c r="G16" s="23">
        <v>4</v>
      </c>
      <c r="H16" s="23">
        <v>1116.7</v>
      </c>
      <c r="I16" s="23">
        <v>1126.8</v>
      </c>
      <c r="J16" s="24">
        <v>1.7768666666666665E-6</v>
      </c>
      <c r="K16" s="20">
        <v>1.8905333333333333E-6</v>
      </c>
      <c r="L16" s="23">
        <v>19</v>
      </c>
      <c r="M16" s="23">
        <v>19</v>
      </c>
      <c r="N16" s="23">
        <v>20.100000000000001</v>
      </c>
      <c r="O16" s="23">
        <v>1.92</v>
      </c>
      <c r="P16" s="23" t="s">
        <v>147</v>
      </c>
      <c r="Q16" s="23">
        <v>13</v>
      </c>
      <c r="R16" s="23">
        <v>14</v>
      </c>
      <c r="S16" s="23">
        <v>0.5</v>
      </c>
      <c r="T16" s="23">
        <v>3</v>
      </c>
      <c r="U16" s="23"/>
      <c r="V16" s="23" t="s">
        <v>148</v>
      </c>
      <c r="W16" s="23">
        <v>0.29499999999999998</v>
      </c>
      <c r="X16" s="23">
        <v>0.02</v>
      </c>
      <c r="Y16" s="23">
        <v>0.10199999999999999</v>
      </c>
      <c r="Z16" s="32">
        <f>551*0.3315/1000</f>
        <v>0.18265650000000003</v>
      </c>
      <c r="AA16" s="32"/>
      <c r="AB16" s="23" t="s">
        <v>162</v>
      </c>
    </row>
    <row r="17" spans="1:28" ht="115.2" x14ac:dyDescent="0.3">
      <c r="A17" s="30">
        <v>45281</v>
      </c>
      <c r="B17" s="23">
        <v>2</v>
      </c>
      <c r="C17" s="26">
        <v>0.625</v>
      </c>
      <c r="D17" s="22" t="s">
        <v>20</v>
      </c>
      <c r="E17" s="12" t="s">
        <v>137</v>
      </c>
      <c r="F17" s="12" t="s">
        <v>137</v>
      </c>
      <c r="G17" s="23">
        <v>4</v>
      </c>
      <c r="H17" s="12">
        <v>1117.0999999999999</v>
      </c>
      <c r="I17" s="12">
        <v>1127.2</v>
      </c>
      <c r="J17" s="24">
        <v>1.6830000000000002E-6</v>
      </c>
      <c r="K17" s="24">
        <v>1.8934666666666668E-6</v>
      </c>
      <c r="L17" s="12">
        <v>20</v>
      </c>
      <c r="M17" s="12">
        <v>20</v>
      </c>
      <c r="N17" s="12">
        <v>20.100000000000001</v>
      </c>
      <c r="O17" s="12">
        <v>1.92</v>
      </c>
      <c r="P17" s="23" t="s">
        <v>149</v>
      </c>
      <c r="Q17" s="23">
        <v>13</v>
      </c>
      <c r="R17" s="23">
        <v>14</v>
      </c>
      <c r="S17" s="12">
        <v>1</v>
      </c>
      <c r="T17" s="23">
        <v>3</v>
      </c>
      <c r="U17" s="12"/>
      <c r="V17" s="12"/>
      <c r="W17" s="23">
        <v>0.29499999999999998</v>
      </c>
      <c r="X17" s="12">
        <v>0.02</v>
      </c>
      <c r="Y17" s="23">
        <v>0.10199999999999999</v>
      </c>
      <c r="Z17" s="32">
        <f>551*0.3315/1000</f>
        <v>0.18265650000000003</v>
      </c>
      <c r="AA17" s="32"/>
      <c r="AB17" s="23" t="s">
        <v>162</v>
      </c>
    </row>
    <row r="18" spans="1:28" ht="115.2" x14ac:dyDescent="0.3">
      <c r="A18" s="30">
        <v>45284</v>
      </c>
      <c r="B18" s="23">
        <v>1</v>
      </c>
      <c r="C18" s="26">
        <v>0.54166666666666663</v>
      </c>
      <c r="D18" s="22" t="s">
        <v>20</v>
      </c>
      <c r="E18" s="12" t="s">
        <v>137</v>
      </c>
      <c r="F18" s="12" t="s">
        <v>137</v>
      </c>
      <c r="G18" s="23">
        <v>4</v>
      </c>
      <c r="H18" s="23">
        <v>1119.5999999999999</v>
      </c>
      <c r="I18" s="23">
        <v>1127.7</v>
      </c>
      <c r="J18" s="20">
        <v>1.7534E-6</v>
      </c>
      <c r="K18" s="24">
        <v>1.8318666666666666E-6</v>
      </c>
      <c r="L18" s="23">
        <v>19.3</v>
      </c>
      <c r="M18" s="23">
        <v>19.3</v>
      </c>
      <c r="N18" s="23">
        <v>20</v>
      </c>
      <c r="O18" s="23">
        <v>1.9</v>
      </c>
      <c r="P18" s="23" t="s">
        <v>150</v>
      </c>
      <c r="Q18" s="23">
        <v>12</v>
      </c>
      <c r="R18" s="23">
        <v>15</v>
      </c>
      <c r="S18" s="23">
        <v>2</v>
      </c>
      <c r="T18" s="23">
        <v>3</v>
      </c>
      <c r="U18" s="23"/>
      <c r="V18" s="23"/>
      <c r="W18" s="23">
        <v>0.35499999999999998</v>
      </c>
      <c r="X18" s="23">
        <v>0.02</v>
      </c>
      <c r="Y18" s="23">
        <v>0.10199999999999999</v>
      </c>
      <c r="Z18" s="23"/>
      <c r="AA18" s="23"/>
      <c r="AB18" s="23" t="s">
        <v>151</v>
      </c>
    </row>
    <row r="19" spans="1:28" ht="115.2" x14ac:dyDescent="0.3">
      <c r="A19" s="28">
        <v>45286</v>
      </c>
      <c r="B19" s="23">
        <v>1</v>
      </c>
      <c r="C19" s="26">
        <v>0.66666666666666663</v>
      </c>
      <c r="D19" s="22" t="s">
        <v>20</v>
      </c>
      <c r="E19" s="12" t="s">
        <v>137</v>
      </c>
      <c r="F19" s="12" t="s">
        <v>137</v>
      </c>
      <c r="G19" s="23">
        <v>4</v>
      </c>
      <c r="H19" s="23">
        <v>1113.8</v>
      </c>
      <c r="I19" s="23">
        <v>1127.9000000000001</v>
      </c>
      <c r="J19" s="24">
        <v>1.6807999999999996E-6</v>
      </c>
      <c r="K19" s="20">
        <v>1.9008000000000003E-6</v>
      </c>
      <c r="L19" s="12">
        <v>19.8</v>
      </c>
      <c r="M19" s="12">
        <v>19.8</v>
      </c>
      <c r="N19" s="12">
        <v>20.100000000000001</v>
      </c>
      <c r="O19" s="12">
        <v>1.9</v>
      </c>
      <c r="P19" s="12" t="s">
        <v>153</v>
      </c>
      <c r="Q19" s="12">
        <v>14</v>
      </c>
      <c r="R19" s="12">
        <v>12</v>
      </c>
      <c r="S19" s="12">
        <v>3</v>
      </c>
      <c r="T19" s="12">
        <v>3</v>
      </c>
      <c r="U19" s="12"/>
      <c r="V19" s="12"/>
      <c r="W19" s="12">
        <v>0.28949999999999998</v>
      </c>
      <c r="X19" s="12">
        <v>2.5000000000000001E-2</v>
      </c>
      <c r="Y19" s="23">
        <v>0.10199999999999999</v>
      </c>
      <c r="Z19" s="23">
        <f>Table4[[#This Row],[ Absolute Interface height '[m']]]-Table4[[#This Row],[Camera origin '[m']]]</f>
        <v>0.1875</v>
      </c>
      <c r="AA19" s="23"/>
      <c r="AB19" s="12" t="s">
        <v>155</v>
      </c>
    </row>
    <row r="20" spans="1:28" ht="115.2" x14ac:dyDescent="0.3">
      <c r="A20" s="28">
        <v>45287</v>
      </c>
      <c r="B20" s="23">
        <v>1</v>
      </c>
      <c r="C20" s="26">
        <v>0.54166666666666663</v>
      </c>
      <c r="D20" s="33" t="s">
        <v>20</v>
      </c>
      <c r="E20" s="12" t="s">
        <v>137</v>
      </c>
      <c r="F20" s="12" t="s">
        <v>137</v>
      </c>
      <c r="G20" s="23">
        <v>4</v>
      </c>
      <c r="H20" s="1">
        <v>1114.4000000000001</v>
      </c>
      <c r="I20" s="1">
        <v>1128.2</v>
      </c>
      <c r="J20" s="20">
        <v>1.7005999999999999E-6</v>
      </c>
      <c r="K20" s="24">
        <v>1.8457999999999998E-6</v>
      </c>
      <c r="L20" s="12">
        <v>19.8</v>
      </c>
      <c r="M20" s="12">
        <v>19.8</v>
      </c>
      <c r="N20" s="12">
        <v>19</v>
      </c>
      <c r="O20" s="12">
        <v>1.9</v>
      </c>
      <c r="P20" s="12" t="s">
        <v>156</v>
      </c>
      <c r="Q20" s="12">
        <v>14</v>
      </c>
      <c r="R20" s="12">
        <v>12</v>
      </c>
      <c r="S20" s="12">
        <v>18</v>
      </c>
      <c r="T20" s="12">
        <v>3</v>
      </c>
      <c r="U20" s="12"/>
      <c r="V20" s="12"/>
      <c r="W20" s="12">
        <v>0.30649999999999999</v>
      </c>
      <c r="X20" s="12">
        <v>0.05</v>
      </c>
      <c r="Y20" s="23">
        <v>0.10199999999999999</v>
      </c>
      <c r="Z20" s="23">
        <f>Table4[[#This Row],[ Absolute Interface height '[m']]]-Table4[[#This Row],[Camera origin '[m']]]</f>
        <v>0.20450000000000002</v>
      </c>
      <c r="AA20" s="23"/>
      <c r="AB20" s="12" t="s">
        <v>157</v>
      </c>
    </row>
    <row r="21" spans="1:28" ht="100.8" x14ac:dyDescent="0.3">
      <c r="A21" s="30">
        <v>45288</v>
      </c>
      <c r="B21" s="23">
        <v>1</v>
      </c>
      <c r="C21" s="26">
        <v>0.54166666666666663</v>
      </c>
      <c r="D21" s="33" t="s">
        <v>20</v>
      </c>
      <c r="E21" s="12" t="s">
        <v>158</v>
      </c>
      <c r="F21" s="12" t="s">
        <v>158</v>
      </c>
      <c r="G21" s="23" t="s">
        <v>159</v>
      </c>
      <c r="H21" s="2">
        <v>1119</v>
      </c>
      <c r="I21" s="2">
        <v>1127</v>
      </c>
      <c r="J21" s="24">
        <v>1.5847333333333332E-6</v>
      </c>
      <c r="K21" s="20">
        <v>1.7225999999999998E-6</v>
      </c>
      <c r="L21" s="23">
        <v>19</v>
      </c>
      <c r="M21" s="23">
        <v>19</v>
      </c>
      <c r="N21" s="23">
        <v>20</v>
      </c>
      <c r="O21" s="23">
        <v>1.89</v>
      </c>
      <c r="P21" s="23" t="s">
        <v>160</v>
      </c>
      <c r="Q21" s="23">
        <v>15</v>
      </c>
      <c r="R21" s="23">
        <v>12</v>
      </c>
      <c r="S21" s="23">
        <v>2</v>
      </c>
      <c r="T21" s="23">
        <v>3</v>
      </c>
      <c r="U21" s="23"/>
      <c r="V21" s="23"/>
      <c r="W21" s="23">
        <v>0.26300000000000001</v>
      </c>
      <c r="X21" s="23">
        <v>3.5000000000000003E-2</v>
      </c>
      <c r="Y21" s="23">
        <v>0.105</v>
      </c>
      <c r="Z21" s="23">
        <f>Table4[[#This Row],[ Absolute Interface height '[m']]]-Table4[[#This Row],[Camera origin '[m']]]</f>
        <v>0.15800000000000003</v>
      </c>
      <c r="AA21" s="23"/>
      <c r="AB21" s="23" t="s">
        <v>161</v>
      </c>
    </row>
    <row r="22" spans="1:28" ht="100.8" x14ac:dyDescent="0.3">
      <c r="A22" s="28">
        <v>45293</v>
      </c>
      <c r="B22" s="12">
        <v>1</v>
      </c>
      <c r="C22" s="26">
        <v>0.56944444444444442</v>
      </c>
      <c r="D22" s="33" t="s">
        <v>20</v>
      </c>
      <c r="E22" s="12" t="s">
        <v>158</v>
      </c>
      <c r="F22" s="12" t="s">
        <v>158</v>
      </c>
      <c r="G22" s="12"/>
      <c r="H22" s="12">
        <v>1119.3</v>
      </c>
      <c r="I22" s="12">
        <v>1126.5</v>
      </c>
      <c r="J22" s="1">
        <v>1.7526666666666666E-6</v>
      </c>
      <c r="K22" s="1">
        <v>1.7754E-6</v>
      </c>
      <c r="L22" s="12">
        <v>19</v>
      </c>
      <c r="M22" s="12">
        <v>19</v>
      </c>
      <c r="N22" s="12">
        <v>19</v>
      </c>
      <c r="O22" s="12">
        <v>1.9</v>
      </c>
      <c r="P22" s="12" t="s">
        <v>164</v>
      </c>
      <c r="Q22" s="12">
        <v>15</v>
      </c>
      <c r="R22" s="12">
        <v>12</v>
      </c>
      <c r="S22" s="12">
        <v>0</v>
      </c>
      <c r="T22" s="12">
        <v>2</v>
      </c>
      <c r="U22" s="12"/>
      <c r="V22" s="12"/>
      <c r="W22" s="23">
        <v>0.255</v>
      </c>
      <c r="X22" s="23">
        <v>3.5999999999999997E-2</v>
      </c>
      <c r="Y22" s="23">
        <v>0.1065</v>
      </c>
      <c r="Z22" s="23">
        <f>Table4[[#This Row],[ Absolute Interface height '[m']]]-Table4[[#This Row],[Camera origin '[m']]]</f>
        <v>0.14850000000000002</v>
      </c>
      <c r="AA22" s="23"/>
      <c r="AB22" s="12"/>
    </row>
    <row r="23" spans="1:28" ht="100.8" x14ac:dyDescent="0.3">
      <c r="A23" s="28">
        <v>45293</v>
      </c>
      <c r="B23" s="23">
        <v>2</v>
      </c>
      <c r="C23" s="26">
        <v>0.59027777777777779</v>
      </c>
      <c r="D23" s="36" t="s">
        <v>165</v>
      </c>
      <c r="E23" s="12" t="s">
        <v>158</v>
      </c>
      <c r="F23" s="12" t="s">
        <v>158</v>
      </c>
      <c r="G23" s="23"/>
      <c r="H23" s="12">
        <v>1119.3</v>
      </c>
      <c r="I23" s="12">
        <v>1126.5</v>
      </c>
      <c r="J23" s="1">
        <v>1.7526666666666666E-6</v>
      </c>
      <c r="K23" s="1">
        <v>1.7754E-6</v>
      </c>
      <c r="L23" s="12">
        <v>19</v>
      </c>
      <c r="M23" s="12">
        <v>19</v>
      </c>
      <c r="N23" s="12">
        <v>19</v>
      </c>
      <c r="O23" s="23">
        <v>1.9</v>
      </c>
      <c r="P23" s="23" t="s">
        <v>166</v>
      </c>
      <c r="Q23" s="12">
        <v>15</v>
      </c>
      <c r="R23" s="12">
        <v>12</v>
      </c>
      <c r="S23" s="12">
        <v>1</v>
      </c>
      <c r="T23" s="12">
        <v>2</v>
      </c>
      <c r="U23" s="12"/>
      <c r="V23" s="23"/>
      <c r="W23" s="23">
        <v>0.255</v>
      </c>
      <c r="X23" s="23">
        <v>3.5999999999999997E-2</v>
      </c>
      <c r="Y23" s="23">
        <v>0.1065</v>
      </c>
      <c r="Z23" s="23">
        <f>Table4[[#This Row],[ Absolute Interface height '[m']]]-Table4[[#This Row],[Camera origin '[m']]]</f>
        <v>0.14850000000000002</v>
      </c>
      <c r="AA23" s="23"/>
      <c r="AB23" s="23"/>
    </row>
    <row r="24" spans="1:28" ht="86.4" x14ac:dyDescent="0.3">
      <c r="A24" s="28">
        <v>45299</v>
      </c>
      <c r="B24" s="12">
        <v>1</v>
      </c>
      <c r="C24" s="26">
        <v>0.45833333333333331</v>
      </c>
      <c r="D24" s="16" t="s">
        <v>28</v>
      </c>
      <c r="E24" s="12" t="s">
        <v>131</v>
      </c>
      <c r="F24" s="12" t="s">
        <v>131</v>
      </c>
      <c r="G24" s="12"/>
      <c r="H24" s="12">
        <v>1097.8</v>
      </c>
      <c r="I24" s="12">
        <v>1105.9000000000001</v>
      </c>
      <c r="J24" s="20">
        <v>1.4270666666666667E-6</v>
      </c>
      <c r="K24" s="20">
        <v>1.5825333333333331E-6</v>
      </c>
      <c r="L24" s="12">
        <v>19</v>
      </c>
      <c r="M24" s="12">
        <v>19</v>
      </c>
      <c r="N24" s="12">
        <v>19</v>
      </c>
      <c r="O24" s="12">
        <v>1.91</v>
      </c>
      <c r="P24" s="12" t="s">
        <v>164</v>
      </c>
      <c r="Q24" s="12">
        <v>16</v>
      </c>
      <c r="R24" s="12">
        <v>11</v>
      </c>
      <c r="S24" s="12">
        <v>0</v>
      </c>
      <c r="T24" s="12">
        <v>5</v>
      </c>
      <c r="U24" s="12"/>
      <c r="V24" s="12"/>
      <c r="W24" s="23">
        <v>0.26</v>
      </c>
      <c r="X24" s="12">
        <v>0.04</v>
      </c>
      <c r="Y24" s="23">
        <v>0.10100000000000001</v>
      </c>
      <c r="Z24" s="23">
        <f>Table4[[#This Row],[ Absolute Interface height '[m']]]-Table4[[#This Row],[Camera origin '[m']]]</f>
        <v>0.159</v>
      </c>
      <c r="AA24" s="23"/>
      <c r="AB24" s="12" t="s">
        <v>167</v>
      </c>
    </row>
    <row r="25" spans="1:28" ht="86.4" x14ac:dyDescent="0.3">
      <c r="A25" s="28">
        <v>45309</v>
      </c>
      <c r="B25" s="12">
        <v>1</v>
      </c>
      <c r="C25" s="26">
        <v>0.42708333333333331</v>
      </c>
      <c r="D25" s="16" t="s">
        <v>28</v>
      </c>
      <c r="E25" s="12" t="s">
        <v>131</v>
      </c>
      <c r="F25" s="12" t="s">
        <v>131</v>
      </c>
      <c r="G25" s="12"/>
      <c r="H25" s="12">
        <v>1101.4000000000001</v>
      </c>
      <c r="I25" s="12">
        <v>1101.4000000000001</v>
      </c>
      <c r="J25" s="20">
        <v>1.4270666666666667E-6</v>
      </c>
      <c r="K25" s="20">
        <v>1.4270666666666667E-6</v>
      </c>
      <c r="L25" s="12">
        <v>19</v>
      </c>
      <c r="M25" s="12">
        <v>19</v>
      </c>
      <c r="N25" s="12">
        <v>17</v>
      </c>
      <c r="O25" s="12">
        <v>1.9</v>
      </c>
      <c r="P25" s="12" t="s">
        <v>170</v>
      </c>
      <c r="Q25" s="12"/>
      <c r="R25" s="12"/>
      <c r="S25" s="12"/>
      <c r="T25" s="12"/>
      <c r="U25" s="12"/>
      <c r="V25" s="14" t="s">
        <v>144</v>
      </c>
      <c r="W25" s="23">
        <v>0.26</v>
      </c>
      <c r="X25" s="12">
        <v>0.04</v>
      </c>
      <c r="Y25" s="23">
        <v>0.10100000000000001</v>
      </c>
      <c r="Z25" s="23">
        <f>Table4[[#This Row],[ Absolute Interface height '[m']]]-Table4[[#This Row],[Camera origin '[m']]]</f>
        <v>0.159</v>
      </c>
      <c r="AA25" s="23"/>
      <c r="AB25" s="12" t="s">
        <v>171</v>
      </c>
    </row>
    <row r="26" spans="1:28" ht="57.6" x14ac:dyDescent="0.3">
      <c r="A26" s="28">
        <v>45312</v>
      </c>
      <c r="B26" s="12">
        <v>1</v>
      </c>
      <c r="C26" s="26">
        <v>0.45833333333333331</v>
      </c>
      <c r="D26" s="16" t="s">
        <v>28</v>
      </c>
      <c r="E26" s="23" t="s">
        <v>77</v>
      </c>
      <c r="F26" s="23" t="s">
        <v>77</v>
      </c>
      <c r="G26" s="23" t="s">
        <v>77</v>
      </c>
      <c r="H26" s="23">
        <v>1086</v>
      </c>
      <c r="I26" s="23">
        <v>1104.3</v>
      </c>
      <c r="J26" s="24">
        <v>3.013999999999999E-6</v>
      </c>
      <c r="K26" s="23">
        <v>3.8507333333333328E-6</v>
      </c>
      <c r="L26" s="23">
        <v>17</v>
      </c>
      <c r="M26" s="23">
        <v>17</v>
      </c>
      <c r="N26" s="23">
        <v>17</v>
      </c>
      <c r="O26" s="23">
        <v>2.0299999999999998</v>
      </c>
      <c r="P26" s="23" t="s">
        <v>172</v>
      </c>
      <c r="Q26" s="23">
        <v>13</v>
      </c>
      <c r="R26" s="23">
        <v>14</v>
      </c>
      <c r="S26" s="23">
        <v>0</v>
      </c>
      <c r="T26" s="23">
        <v>2</v>
      </c>
      <c r="U26" s="23"/>
      <c r="V26" s="23"/>
      <c r="W26" s="23"/>
      <c r="X26" s="23">
        <v>0.03</v>
      </c>
      <c r="Y26" s="2">
        <f>9.8/100</f>
        <v>9.8000000000000004E-2</v>
      </c>
      <c r="Z26" s="23"/>
      <c r="AA26" s="2" t="s">
        <v>174</v>
      </c>
      <c r="AB26" s="23" t="s">
        <v>195</v>
      </c>
    </row>
    <row r="27" spans="1:28" ht="57.6" x14ac:dyDescent="0.3">
      <c r="A27" s="28">
        <v>45313</v>
      </c>
      <c r="B27" s="23">
        <v>1</v>
      </c>
      <c r="C27" s="26">
        <v>0.45833333333333331</v>
      </c>
      <c r="D27" s="36" t="s">
        <v>165</v>
      </c>
      <c r="E27" s="23" t="s">
        <v>77</v>
      </c>
      <c r="F27" s="23" t="s">
        <v>77</v>
      </c>
      <c r="G27" s="23" t="s">
        <v>77</v>
      </c>
      <c r="H27" s="23">
        <v>1133</v>
      </c>
      <c r="I27" s="23">
        <v>1163.9000000000001</v>
      </c>
      <c r="J27" s="24">
        <v>6.7026666666666668E-6</v>
      </c>
      <c r="K27" s="23">
        <v>1.2790799999999998E-5</v>
      </c>
      <c r="L27" s="23">
        <v>17</v>
      </c>
      <c r="M27" s="23">
        <v>17</v>
      </c>
      <c r="N27" s="23">
        <v>17</v>
      </c>
      <c r="O27" s="23">
        <v>2</v>
      </c>
      <c r="P27" s="23" t="s">
        <v>172</v>
      </c>
      <c r="Q27" s="23">
        <v>13</v>
      </c>
      <c r="R27" s="23">
        <v>14</v>
      </c>
      <c r="S27" s="23">
        <v>0</v>
      </c>
      <c r="T27" s="23">
        <v>2</v>
      </c>
      <c r="U27" s="23"/>
      <c r="V27" s="23"/>
      <c r="W27" s="23">
        <v>0.28499999999999998</v>
      </c>
      <c r="X27" s="23">
        <v>2.5000000000000001E-2</v>
      </c>
      <c r="Y27" s="23">
        <v>9.8000000000000004E-2</v>
      </c>
      <c r="Z27" s="23">
        <f>Table4[[#This Row],[ Absolute Interface height '[m']]]-Table4[[#This Row],[Camera origin '[m']]]</f>
        <v>0.18699999999999997</v>
      </c>
      <c r="AA27" s="2" t="s">
        <v>174</v>
      </c>
      <c r="AB27" s="23" t="s">
        <v>196</v>
      </c>
    </row>
    <row r="28" spans="1:28" ht="57.6" x14ac:dyDescent="0.3">
      <c r="A28" s="28">
        <v>45313</v>
      </c>
      <c r="B28" s="23">
        <v>2</v>
      </c>
      <c r="C28" s="26">
        <v>0.5</v>
      </c>
      <c r="D28" s="34" t="s">
        <v>175</v>
      </c>
      <c r="E28" s="23" t="s">
        <v>77</v>
      </c>
      <c r="F28" s="23" t="s">
        <v>77</v>
      </c>
      <c r="G28" s="23" t="s">
        <v>77</v>
      </c>
      <c r="H28" s="23">
        <v>1133</v>
      </c>
      <c r="I28" s="23">
        <v>1163.9000000000001</v>
      </c>
      <c r="J28" s="24">
        <v>6.7026666666666668E-6</v>
      </c>
      <c r="K28" s="23">
        <v>1.2790799999999998E-5</v>
      </c>
      <c r="L28" s="23">
        <v>17</v>
      </c>
      <c r="M28" s="23">
        <v>17</v>
      </c>
      <c r="N28" s="23">
        <v>17</v>
      </c>
      <c r="O28" s="23">
        <v>4</v>
      </c>
      <c r="P28" s="23" t="s">
        <v>172</v>
      </c>
      <c r="Q28" s="23">
        <v>13</v>
      </c>
      <c r="R28" s="23">
        <v>14</v>
      </c>
      <c r="S28" s="23">
        <v>2</v>
      </c>
      <c r="T28" s="23">
        <v>2</v>
      </c>
      <c r="U28" s="23"/>
      <c r="V28" s="23"/>
      <c r="W28" s="23">
        <v>0.28499999999999998</v>
      </c>
      <c r="X28" s="23">
        <v>2.5000000000000001E-2</v>
      </c>
      <c r="Y28" s="23">
        <v>9.8000000000000004E-2</v>
      </c>
      <c r="Z28" s="23">
        <f>Table4[[#This Row],[ Absolute Interface height '[m']]]-Table4[[#This Row],[Camera origin '[m']]]</f>
        <v>0.18699999999999997</v>
      </c>
      <c r="AA28" s="2" t="s">
        <v>174</v>
      </c>
      <c r="AB28" s="23"/>
    </row>
    <row r="29" spans="1:28" ht="57.6" x14ac:dyDescent="0.3">
      <c r="A29" s="28">
        <v>45314</v>
      </c>
      <c r="B29" s="23">
        <v>1</v>
      </c>
      <c r="C29" s="26">
        <v>0.45833333333333331</v>
      </c>
      <c r="D29" s="16" t="s">
        <v>28</v>
      </c>
      <c r="E29" s="23" t="s">
        <v>77</v>
      </c>
      <c r="F29" s="23" t="s">
        <v>77</v>
      </c>
      <c r="G29" s="23" t="s">
        <v>77</v>
      </c>
      <c r="H29" s="23">
        <v>1084.4000000000001</v>
      </c>
      <c r="I29" s="23">
        <v>1106.5999999999999</v>
      </c>
      <c r="J29" s="1">
        <v>2.8966666666666663E-6</v>
      </c>
      <c r="K29" s="1">
        <v>4.0237999999999995E-6</v>
      </c>
      <c r="L29" s="23">
        <v>18</v>
      </c>
      <c r="M29" s="23">
        <v>18</v>
      </c>
      <c r="N29" s="23">
        <v>18.5</v>
      </c>
      <c r="O29" s="23">
        <v>2</v>
      </c>
      <c r="P29" s="23" t="s">
        <v>172</v>
      </c>
      <c r="Q29" s="23">
        <v>13</v>
      </c>
      <c r="R29" s="23">
        <v>14</v>
      </c>
      <c r="S29" s="23">
        <v>0</v>
      </c>
      <c r="T29" s="23">
        <v>2</v>
      </c>
      <c r="U29" s="23"/>
      <c r="V29" s="23" t="s">
        <v>140</v>
      </c>
      <c r="W29" s="23">
        <v>0.26</v>
      </c>
      <c r="X29" s="23">
        <v>0.03</v>
      </c>
      <c r="Y29" s="23">
        <v>0.1</v>
      </c>
      <c r="Z29" s="23">
        <f>Table4[[#This Row],[ Absolute Interface height '[m']]]-Table4[[#This Row],[Camera origin '[m']]]</f>
        <v>0.16</v>
      </c>
      <c r="AA29" s="2" t="s">
        <v>174</v>
      </c>
      <c r="AB29" s="23" t="s">
        <v>176</v>
      </c>
    </row>
    <row r="30" spans="1:28" ht="28.8" x14ac:dyDescent="0.3">
      <c r="A30" s="28">
        <v>45314</v>
      </c>
      <c r="B30" s="12">
        <v>2</v>
      </c>
      <c r="C30" s="26">
        <v>0.59722222222222221</v>
      </c>
      <c r="D30" s="34" t="s">
        <v>175</v>
      </c>
      <c r="E30" s="23" t="s">
        <v>77</v>
      </c>
      <c r="F30" s="23" t="s">
        <v>77</v>
      </c>
      <c r="G30" s="23" t="s">
        <v>77</v>
      </c>
      <c r="H30" s="23">
        <v>1084.4000000000001</v>
      </c>
      <c r="I30" s="23">
        <v>1106.5999999999999</v>
      </c>
      <c r="J30" s="1">
        <v>2.8966666666666663E-6</v>
      </c>
      <c r="K30" s="1">
        <v>4.0237999999999995E-6</v>
      </c>
      <c r="L30" s="23">
        <v>18</v>
      </c>
      <c r="M30" s="23">
        <v>18</v>
      </c>
      <c r="N30" s="23">
        <v>18.5</v>
      </c>
      <c r="O30" s="12" t="s">
        <v>77</v>
      </c>
      <c r="P30" s="12" t="s">
        <v>179</v>
      </c>
      <c r="Q30" s="23">
        <v>13</v>
      </c>
      <c r="R30" s="23">
        <v>14</v>
      </c>
      <c r="S30" s="12">
        <v>2</v>
      </c>
      <c r="T30" s="12">
        <v>2</v>
      </c>
      <c r="U30" s="12"/>
      <c r="V30" s="35" t="s">
        <v>177</v>
      </c>
      <c r="W30" s="23">
        <v>0.26</v>
      </c>
      <c r="X30" s="23">
        <v>0.03</v>
      </c>
      <c r="Y30" s="23">
        <v>0.1</v>
      </c>
      <c r="Z30" s="23">
        <f>Table4[[#This Row],[ Absolute Interface height '[m']]]-Table4[[#This Row],[Camera origin '[m']]]</f>
        <v>0.16</v>
      </c>
      <c r="AA30" s="2" t="s">
        <v>174</v>
      </c>
      <c r="AB30" s="12"/>
    </row>
    <row r="31" spans="1:28" ht="28.8" x14ac:dyDescent="0.3">
      <c r="A31" s="28">
        <v>45314</v>
      </c>
      <c r="B31" s="23">
        <v>3</v>
      </c>
      <c r="C31" s="26">
        <v>0.60416666666666663</v>
      </c>
      <c r="D31" s="22" t="s">
        <v>20</v>
      </c>
      <c r="E31" s="23" t="s">
        <v>77</v>
      </c>
      <c r="F31" s="23" t="s">
        <v>77</v>
      </c>
      <c r="G31" s="23" t="s">
        <v>77</v>
      </c>
      <c r="H31" s="23">
        <v>1084.4000000000001</v>
      </c>
      <c r="I31" s="23">
        <v>1106.5999999999999</v>
      </c>
      <c r="J31" s="1">
        <v>2.8966666666666663E-6</v>
      </c>
      <c r="K31" s="1">
        <v>4.0237999999999995E-6</v>
      </c>
      <c r="L31" s="23">
        <v>18</v>
      </c>
      <c r="M31" s="23">
        <v>18</v>
      </c>
      <c r="N31" s="23">
        <v>18.5</v>
      </c>
      <c r="O31" s="12" t="s">
        <v>77</v>
      </c>
      <c r="P31" s="12" t="s">
        <v>179</v>
      </c>
      <c r="Q31" s="23">
        <v>13</v>
      </c>
      <c r="R31" s="23">
        <v>14</v>
      </c>
      <c r="S31" s="12">
        <v>2</v>
      </c>
      <c r="T31" s="12">
        <v>2</v>
      </c>
      <c r="U31" s="23"/>
      <c r="V31" s="23" t="s">
        <v>178</v>
      </c>
      <c r="W31" s="23">
        <v>0.26</v>
      </c>
      <c r="X31" s="23">
        <v>0.03</v>
      </c>
      <c r="Y31" s="23">
        <v>0.1</v>
      </c>
      <c r="Z31" s="23">
        <f>Table4[[#This Row],[ Absolute Interface height '[m']]]-Table4[[#This Row],[Camera origin '[m']]]</f>
        <v>0.16</v>
      </c>
      <c r="AA31" s="2" t="s">
        <v>174</v>
      </c>
      <c r="AB31" s="23"/>
    </row>
    <row r="32" spans="1:28" ht="57.6" x14ac:dyDescent="0.3">
      <c r="A32" s="28">
        <v>45315</v>
      </c>
      <c r="B32" s="12">
        <v>1</v>
      </c>
      <c r="C32" s="26">
        <v>0.59027777777777779</v>
      </c>
      <c r="D32" s="16" t="s">
        <v>28</v>
      </c>
      <c r="E32" s="12" t="s">
        <v>181</v>
      </c>
      <c r="F32" s="12" t="s">
        <v>181</v>
      </c>
      <c r="G32" s="12">
        <v>2</v>
      </c>
      <c r="H32" s="23">
        <v>1080.8</v>
      </c>
      <c r="I32" s="23">
        <v>1104.2</v>
      </c>
      <c r="J32" s="1">
        <v>2.6891333333333332E-6</v>
      </c>
      <c r="K32" s="1">
        <v>3.8859333333333329E-6</v>
      </c>
      <c r="L32" s="12">
        <v>19</v>
      </c>
      <c r="M32" s="12">
        <v>19</v>
      </c>
      <c r="N32" s="12">
        <v>19</v>
      </c>
      <c r="O32" s="12">
        <v>1.97</v>
      </c>
      <c r="P32" s="23" t="s">
        <v>180</v>
      </c>
      <c r="Q32" s="23">
        <v>13</v>
      </c>
      <c r="R32" s="23">
        <v>14</v>
      </c>
      <c r="S32" s="12">
        <v>2</v>
      </c>
      <c r="T32" s="12">
        <v>2</v>
      </c>
      <c r="U32" s="12"/>
      <c r="V32" s="12"/>
      <c r="W32" s="12">
        <v>0.25950000000000001</v>
      </c>
      <c r="X32" s="12">
        <v>0.03</v>
      </c>
      <c r="Y32" s="23">
        <v>0.1</v>
      </c>
      <c r="Z32" s="23">
        <f>Table4[[#This Row],[ Absolute Interface height '[m']]]-Table4[[#This Row],[Camera origin '[m']]]</f>
        <v>0.1595</v>
      </c>
      <c r="AA32" s="2" t="s">
        <v>174</v>
      </c>
      <c r="AB32" s="12" t="s">
        <v>183</v>
      </c>
    </row>
    <row r="33" spans="1:28" ht="43.2" x14ac:dyDescent="0.3">
      <c r="A33" s="30">
        <v>45344</v>
      </c>
      <c r="B33" s="23">
        <v>1</v>
      </c>
      <c r="C33" s="26">
        <v>0.5</v>
      </c>
      <c r="D33" s="16" t="s">
        <v>28</v>
      </c>
      <c r="E33" s="12" t="s">
        <v>181</v>
      </c>
      <c r="F33" s="12" t="s">
        <v>181</v>
      </c>
      <c r="G33" s="23"/>
      <c r="H33" s="23">
        <v>1086</v>
      </c>
      <c r="I33" s="23">
        <v>1096</v>
      </c>
      <c r="J33" s="24">
        <v>2.8929999999999997E-6</v>
      </c>
      <c r="K33" s="20">
        <v>3.4767333333333331E-6</v>
      </c>
      <c r="L33" s="23">
        <v>17.5</v>
      </c>
      <c r="M33" s="23">
        <v>17.5</v>
      </c>
      <c r="N33" s="23">
        <v>18.5</v>
      </c>
      <c r="O33" s="23">
        <v>1.99</v>
      </c>
      <c r="P33" s="23" t="s">
        <v>194</v>
      </c>
      <c r="Q33" s="23">
        <v>14</v>
      </c>
      <c r="R33" s="23"/>
      <c r="S33" s="23">
        <v>0.3</v>
      </c>
      <c r="T33" s="23">
        <v>5</v>
      </c>
      <c r="U33" s="23"/>
      <c r="V33" s="23"/>
      <c r="W33" s="23">
        <v>0.2316</v>
      </c>
      <c r="X33" s="23">
        <v>1.7999999999999999E-2</v>
      </c>
      <c r="Y33" s="23">
        <v>0.10100000000000001</v>
      </c>
      <c r="Z33" s="23">
        <f>Table4[[#This Row],[ Absolute Interface height '[m']]]-Table4[[#This Row],[Camera origin '[m']]]</f>
        <v>0.13059999999999999</v>
      </c>
      <c r="AA33" s="2" t="s">
        <v>174</v>
      </c>
      <c r="AB33" s="23" t="s">
        <v>193</v>
      </c>
    </row>
    <row r="34" spans="1:28" x14ac:dyDescent="0.3">
      <c r="A34" s="28"/>
      <c r="B34" s="12"/>
      <c r="C34" s="33"/>
      <c r="D34" s="33"/>
      <c r="E34" s="12"/>
      <c r="F34" s="12"/>
      <c r="G34" s="12"/>
      <c r="H34" s="12"/>
      <c r="I34" s="12"/>
      <c r="J34" s="20"/>
      <c r="K34" s="12"/>
      <c r="L34" s="12"/>
      <c r="M34" s="12"/>
      <c r="N34" s="12"/>
      <c r="O34" s="12"/>
      <c r="P34" s="12"/>
      <c r="Q34" s="12"/>
      <c r="R34" s="12"/>
      <c r="S34" s="12" t="s">
        <v>192</v>
      </c>
      <c r="T34" s="12"/>
      <c r="U34" s="12"/>
      <c r="V34" s="12"/>
      <c r="W34" s="12"/>
      <c r="X34" s="12"/>
      <c r="Y34" s="23"/>
      <c r="Z34" s="23"/>
      <c r="AA34" s="23"/>
      <c r="AB34" s="12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2e2bfe-f387-4d46-b038-83b5079b950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113B0DAB5C34DB291880754986891" ma:contentTypeVersion="17" ma:contentTypeDescription="Create a new document." ma:contentTypeScope="" ma:versionID="e4265e773b90f9e2a910b3e99e35debf">
  <xsd:schema xmlns:xsd="http://www.w3.org/2001/XMLSchema" xmlns:xs="http://www.w3.org/2001/XMLSchema" xmlns:p="http://schemas.microsoft.com/office/2006/metadata/properties" xmlns:ns3="c22e2bfe-f387-4d46-b038-83b5079b9509" xmlns:ns4="8b4cbf6b-7b31-40fe-834c-f7fa0d44d5c4" targetNamespace="http://schemas.microsoft.com/office/2006/metadata/properties" ma:root="true" ma:fieldsID="e6c90bebf55445091094285d57302229" ns3:_="" ns4:_="">
    <xsd:import namespace="c22e2bfe-f387-4d46-b038-83b5079b9509"/>
    <xsd:import namespace="8b4cbf6b-7b31-40fe-834c-f7fa0d44d5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e2bfe-f387-4d46-b038-83b5079b95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cbf6b-7b31-40fe-834c-f7fa0d44d5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360B1-0224-40AF-8F54-A27AFCD10E96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8b4cbf6b-7b31-40fe-834c-f7fa0d44d5c4"/>
    <ds:schemaRef ds:uri="c22e2bfe-f387-4d46-b038-83b5079b950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1685682-A971-49A4-9267-8EB6DADE00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2e2bfe-f387-4d46-b038-83b5079b9509"/>
    <ds:schemaRef ds:uri="8b4cbf6b-7b31-40fe-834c-f7fa0d44d5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9B5C9B-AFCC-463A-9EF4-10F092BF2B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experiment</vt:lpstr>
      <vt:lpstr>Official Experiment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Mortenfeld</dc:creator>
  <cp:keywords/>
  <dc:description/>
  <cp:lastModifiedBy>Chen Mortenfeld</cp:lastModifiedBy>
  <cp:revision/>
  <dcterms:created xsi:type="dcterms:W3CDTF">2015-06-05T18:19:34Z</dcterms:created>
  <dcterms:modified xsi:type="dcterms:W3CDTF">2024-03-12T10:23:55Z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0x0101002AE113B0DAB5C34DB291880754986891</vt:lpwstr>
  </property>
</Properties>
</file>