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mortenfeld_mail_tau_ac_il/Documents/Thesis/Shared Folder/Excel Files/"/>
    </mc:Choice>
  </mc:AlternateContent>
  <xr:revisionPtr revIDLastSave="1569" documentId="11_F25DC773A252ABDACC10488159187CC85BDE58EF" xr6:coauthVersionLast="47" xr6:coauthVersionMax="47" xr10:uidLastSave="{EAC2EE16-1ED8-4EFE-AFF5-A79928337DF2}"/>
  <bookViews>
    <workbookView xWindow="28680" yWindow="-120" windowWidth="29040" windowHeight="15720" tabRatio="503" activeTab="1" xr2:uid="{00000000-000D-0000-FFFF-FFFF00000000}"/>
  </bookViews>
  <sheets>
    <sheet name="Diameter" sheetId="2" r:id="rId1"/>
    <sheet name="precise experiment" sheetId="3" r:id="rId2"/>
    <sheet name="sphere gambl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F6" i="3" s="1"/>
  <c r="L3" i="3"/>
  <c r="L4" i="3"/>
  <c r="L5" i="3"/>
  <c r="L6" i="3"/>
  <c r="L7" i="3"/>
  <c r="L8" i="3"/>
  <c r="L9" i="3"/>
  <c r="L10" i="3"/>
  <c r="J3" i="3" a="1"/>
  <c r="J3" i="3" s="1"/>
  <c r="K3" i="3" s="1"/>
  <c r="J4" i="3" a="1"/>
  <c r="J4" i="3" s="1"/>
  <c r="K4" i="3" s="1"/>
  <c r="J5" i="3" a="1"/>
  <c r="J5" i="3" s="1"/>
  <c r="K5" i="3" s="1"/>
  <c r="J6" i="3" a="1"/>
  <c r="J6" i="3" s="1"/>
  <c r="K6" i="3" s="1"/>
  <c r="J7" i="3" a="1"/>
  <c r="J7" i="3" s="1"/>
  <c r="K7" i="3" s="1"/>
  <c r="J8" i="3" a="1"/>
  <c r="J8" i="3" s="1"/>
  <c r="K8" i="3" s="1"/>
  <c r="J9" i="3" a="1"/>
  <c r="J9" i="3" s="1"/>
  <c r="K9" i="3" s="1"/>
  <c r="J10" i="3" a="1"/>
  <c r="J10" i="3" s="1"/>
  <c r="K10" i="3" s="1"/>
  <c r="E3" i="3"/>
  <c r="F3" i="3" s="1"/>
  <c r="E4" i="3"/>
  <c r="F4" i="3" s="1"/>
  <c r="E5" i="3"/>
  <c r="F5" i="3" s="1"/>
  <c r="E7" i="3"/>
  <c r="F7" i="3" s="1"/>
  <c r="E8" i="3"/>
  <c r="F8" i="3" s="1"/>
  <c r="E9" i="3"/>
  <c r="F9" i="3" s="1"/>
  <c r="E10" i="3"/>
  <c r="F10" i="3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R51" i="2"/>
  <c r="R50" i="2"/>
  <c r="R49" i="2"/>
  <c r="R48" i="2"/>
  <c r="R47" i="2"/>
  <c r="R46" i="2"/>
  <c r="R45" i="2"/>
  <c r="R44" i="2"/>
  <c r="R43" i="2"/>
  <c r="I197" i="2"/>
  <c r="I198" i="2"/>
  <c r="I199" i="2"/>
  <c r="I200" i="2"/>
  <c r="I201" i="2"/>
  <c r="I202" i="2"/>
  <c r="I203" i="2"/>
  <c r="I204" i="2"/>
  <c r="I205" i="2"/>
  <c r="T68" i="2"/>
  <c r="T67" i="2"/>
  <c r="T62" i="2"/>
  <c r="T63" i="2"/>
  <c r="T64" i="2"/>
  <c r="T65" i="2"/>
  <c r="T66" i="2"/>
  <c r="T61" i="2"/>
  <c r="T60" i="2"/>
  <c r="I82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R25" i="2"/>
  <c r="R24" i="2"/>
  <c r="R23" i="2"/>
  <c r="R22" i="2"/>
  <c r="R21" i="2"/>
  <c r="R20" i="2"/>
  <c r="R19" i="2"/>
  <c r="R18" i="2"/>
  <c r="R17" i="2"/>
  <c r="R16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R32" i="2"/>
  <c r="R39" i="2"/>
  <c r="R38" i="2"/>
  <c r="R37" i="2"/>
  <c r="R36" i="2"/>
  <c r="R35" i="2"/>
  <c r="R34" i="2"/>
  <c r="R33" i="2"/>
  <c r="R31" i="2"/>
  <c r="R30" i="2"/>
  <c r="I94" i="2"/>
  <c r="I93" i="2"/>
  <c r="I92" i="2"/>
  <c r="I91" i="2"/>
  <c r="I90" i="2"/>
  <c r="I89" i="2"/>
  <c r="I88" i="2"/>
  <c r="I87" i="2"/>
  <c r="I86" i="2"/>
  <c r="I85" i="2"/>
  <c r="I84" i="2"/>
  <c r="I83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R7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R8" i="2"/>
  <c r="R9" i="2"/>
  <c r="R10" i="2"/>
  <c r="R11" i="2"/>
  <c r="R12" i="2"/>
  <c r="I2" i="2"/>
  <c r="I3" i="2"/>
  <c r="I4" i="2"/>
  <c r="I5" i="2"/>
  <c r="I6" i="2"/>
  <c r="I7" i="2"/>
  <c r="I8" i="2"/>
  <c r="I9" i="2"/>
  <c r="R6" i="2"/>
  <c r="R5" i="2"/>
  <c r="R4" i="2"/>
  <c r="R3" i="2"/>
  <c r="T46" i="2" l="1"/>
  <c r="T47" i="2"/>
  <c r="U64" i="2"/>
  <c r="U63" i="2"/>
  <c r="T8" i="2"/>
  <c r="T21" i="2"/>
  <c r="T22" i="2"/>
  <c r="T35" i="2"/>
  <c r="T36" i="2"/>
  <c r="T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<sst xmlns="http://schemas.openxmlformats.org/spreadsheetml/2006/main" count="539" uniqueCount="73">
  <si>
    <t>no</t>
  </si>
  <si>
    <t>mass [mg]</t>
  </si>
  <si>
    <t>no min</t>
  </si>
  <si>
    <t>min</t>
  </si>
  <si>
    <t>bounce</t>
  </si>
  <si>
    <t>recording num</t>
  </si>
  <si>
    <t>date</t>
  </si>
  <si>
    <t>17/12/23</t>
  </si>
  <si>
    <t>-</t>
  </si>
  <si>
    <t>notes</t>
  </si>
  <si>
    <t>prediction</t>
  </si>
  <si>
    <t>air bubble stuck to the sphere.</t>
  </si>
  <si>
    <t>18/12/2023</t>
  </si>
  <si>
    <t>new row</t>
  </si>
  <si>
    <t>no min/min</t>
  </si>
  <si>
    <t>second</t>
  </si>
  <si>
    <t>nice pictures</t>
  </si>
  <si>
    <t>maybe min</t>
  </si>
  <si>
    <t>sphere was pushed and exceeded teminal velocity, thus bouncing was not achieved.</t>
  </si>
  <si>
    <t>Column1</t>
  </si>
  <si>
    <t>index</t>
  </si>
  <si>
    <t>group</t>
  </si>
  <si>
    <t>P2</t>
  </si>
  <si>
    <t>nominal length [mm]</t>
  </si>
  <si>
    <t>diameter [mm]</t>
  </si>
  <si>
    <t>Relative diameter [μm]</t>
  </si>
  <si>
    <t>Relaive nominal [μm]</t>
  </si>
  <si>
    <t>P3</t>
  </si>
  <si>
    <t>P4</t>
  </si>
  <si>
    <t>hole</t>
  </si>
  <si>
    <t>max</t>
  </si>
  <si>
    <t>bias</t>
  </si>
  <si>
    <t>avg</t>
  </si>
  <si>
    <t>stdev</t>
  </si>
  <si>
    <t>Small bottle</t>
  </si>
  <si>
    <t>Sumsum</t>
  </si>
  <si>
    <t>Manches</t>
  </si>
  <si>
    <t>known bias P2</t>
  </si>
  <si>
    <t>unkown</t>
  </si>
  <si>
    <t>known bias P3</t>
  </si>
  <si>
    <t>Cospheric glass</t>
  </si>
  <si>
    <t>P1</t>
  </si>
  <si>
    <t>good group</t>
  </si>
  <si>
    <t>known bias P1</t>
  </si>
  <si>
    <t>cinamon</t>
  </si>
  <si>
    <t>Zaatar</t>
  </si>
  <si>
    <t>Torlon bag</t>
  </si>
  <si>
    <t>average</t>
  </si>
  <si>
    <t>Type</t>
  </si>
  <si>
    <t>Index</t>
  </si>
  <si>
    <t>Date</t>
  </si>
  <si>
    <t>resoltion [mm]</t>
  </si>
  <si>
    <t>known bias [μm]</t>
  </si>
  <si>
    <t>Note</t>
  </si>
  <si>
    <t>not error was added at the end</t>
  </si>
  <si>
    <t>10 mm spehre type P2</t>
  </si>
  <si>
    <t>note</t>
  </si>
  <si>
    <t>from sumsum</t>
  </si>
  <si>
    <t>sink density [kg/m^3] at 19[C]</t>
  </si>
  <si>
    <t>float density [kg/m^3] at 19[C]</t>
  </si>
  <si>
    <t>uncertainty [kg/m^3]</t>
  </si>
  <si>
    <t>from sumsum - "float density [kg/m^3] at 19[C]" is neutral boyant</t>
  </si>
  <si>
    <t>from manchess - I know it doesn’t make sense but the resoltion is 0.5 so it does make sense</t>
  </si>
  <si>
    <t>average density [kg/m^3]</t>
  </si>
  <si>
    <t>1101 IS NEUTRALY BOUYANTY</t>
  </si>
  <si>
    <t>diameter hole [μm]</t>
  </si>
  <si>
    <t>diameter max [μm]</t>
  </si>
  <si>
    <t>diameter bias [μm]</t>
  </si>
  <si>
    <t>diameter zero reference [mm]</t>
  </si>
  <si>
    <t>WATER OF INEX MOVED TO continer number</t>
  </si>
  <si>
    <t>weight [mg] [mili gram]</t>
  </si>
  <si>
    <t>calculated density MASS/VOL [kg/m^3]</t>
  </si>
  <si>
    <t>density [kg/m^3]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</si>
</sst>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3A81D-12DE-4E53-A1D0-469E8F734DA4}" name="Real_Table" displayName="Real_Table" ref="A1:K205" totalsRowShown="0">
  <autoFilter ref="A1:K205" xr:uid="{5043A81D-12DE-4E53-A1D0-469E8F734DA4}"/>
  <tableColumns count="11">
    <tableColumn id="1" xr3:uid="{9A9C70E2-45AA-48F5-B7A1-9E4ABC468E5E}" name="Index"/>
    <tableColumn id="3" xr3:uid="{F22A93D4-2359-42C7-BF94-AF3DE78D1334}" name="Date"/>
    <tableColumn id="2" xr3:uid="{5C215D56-11F4-46FC-A31B-8821A1324F7C}" name="Type"/>
    <tableColumn id="9" xr3:uid="{2604EBD3-F9F1-4339-BCB7-CD8EB1CEABC0}" name="group"/>
    <tableColumn id="6" xr3:uid="{C8060BDF-B393-4B60-AFD1-9FB19B09CE1A}" name="nominal length [mm]"/>
    <tableColumn id="7" xr3:uid="{62E639E2-0AA8-403F-AFFE-D4CB1230EE42}" name="Relaive nominal [μm]"/>
    <tableColumn id="8" xr3:uid="{F4AF79C8-6DB1-4D7C-9425-475739BB675B}" name="Relative diameter [μm]"/>
    <tableColumn id="10" xr3:uid="{E1C94E31-7955-4E76-A3B1-C435AF31A2D8}" name="known bias [μm]"/>
    <tableColumn id="4" xr3:uid="{9E0FCB61-72F2-48F4-BA22-04E3C4F0CF7D}" name="diameter [mm]" dataDxfId="16">
      <calculatedColumnFormula>Real_Table[[#This Row],[nominal length '[mm']]]+(Real_Table[[#This Row],[Relative diameter '[μm']]]-Real_Table[[#This Row],[Relaive nominal '[μm']]]+Real_Table[[#This Row],[known bias '[μm']]])/1000</calculatedColumnFormula>
    </tableColumn>
    <tableColumn id="5" xr3:uid="{75AF1B0A-501E-4E14-A93F-89581AD3FCCA}" name="resoltion [mm]" dataDxfId="15">
      <calculatedColumnFormula>0.0005</calculatedColumnFormula>
    </tableColumn>
    <tableColumn id="11" xr3:uid="{6EA1BC93-1908-4F9C-AC7B-A77943A1A847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CBBAFA-63FC-4B4F-94AB-84228750FF4F}" name="Table3" displayName="Table3" ref="A2:N10" totalsRowShown="0">
  <autoFilter ref="A2:N10" xr:uid="{00CBBAFA-63FC-4B4F-94AB-84228750FF4F}"/>
  <tableColumns count="14">
    <tableColumn id="1" xr3:uid="{34DD471D-C4FA-4AB0-9427-654AEDC0C48E}" name="index"/>
    <tableColumn id="2" xr3:uid="{92CD3139-49B4-403B-84C3-2379013E06DC}" name="weight [mg] [mili gram]"/>
    <tableColumn id="3" xr3:uid="{1A841827-F0AE-42F3-A0C4-07CDD91CE52F}" name="float density [kg/m^3] at 19[C]"/>
    <tableColumn id="4" xr3:uid="{E86EBFF7-FC00-4742-9ABE-848FA820419B}" name="sink density [kg/m^3] at 19[C]"/>
    <tableColumn id="6" xr3:uid="{63E01B3C-1854-4D04-803C-83A6DF5C5946}" name="average density [kg/m^3]" dataDxfId="13">
      <calculatedColumnFormula>(Table3[[#This Row],[float density '[kg/m^3'] at 19'[C']]]+Table3[[#This Row],[sink density '[kg/m^3'] at 19'[C']]])/2</calculatedColumnFormula>
    </tableColumn>
    <tableColumn id="7" xr3:uid="{556F4771-C098-4065-B0A1-163864EF7AFF}" name="uncertainty [kg/m^3]" dataDxfId="12">
      <calculatedColumnFormula>Table3[[#This Row],[float density '[kg/m^3'] at 19'[C']]]-Table3[[#This Row],[average density '[kg/m^3']]]+0.5</calculatedColumnFormula>
    </tableColumn>
    <tableColumn id="11" xr3:uid="{36215D84-1192-4240-B20A-18AB2345D162}" name="diameter zero reference [mm]"/>
    <tableColumn id="9" xr3:uid="{E8931FEF-92B1-4075-9683-1B6282BC6AF2}" name="diameter hole [μm]"/>
    <tableColumn id="10" xr3:uid="{EA7C5962-6AE3-4EBF-9558-585E856F6B6B}" name="diameter max [μm]"/>
    <tableColumn id="13" xr3:uid="{297BC2E5-C6B6-463B-BC9E-91AC332F2FF1}" name="diameter bias [μm]" dataDxfId="11">
      <calculatedColumnFormula array="1">AVERAGE(Table3[diameter max '[μm']]-Table3[diameter hole '[μm']])</calculatedColumnFormula>
    </tableColumn>
    <tableColumn id="12" xr3:uid="{6FA907DA-5749-4038-B91E-BBD39FF55042}" name="diameter [mm]" dataDxfId="10">
      <calculatedColumnFormula>Table3[[#This Row],[diameter zero reference '[mm']]]+(Table3[[#This Row],[diameter hole '[μm']]]+Table3[[#This Row],[diameter bias '[μm']]])/1000</calculatedColumnFormula>
    </tableColumn>
    <tableColumn id="15" xr3:uid="{37878463-C360-45ED-91B3-E48121E4C3B6}" name="calculated density MASS/VOL [kg/m^3]" dataDxfId="9">
      <calculatedColumnFormula>Table3[[#This Row],[weight '[mg'] '[mili gram']]]*10^-6/(4/3*PI()*(Table3[[#This Row],[diameter '[mm']]]/2000)^3)</calculatedColumnFormula>
    </tableColumn>
    <tableColumn id="5" xr3:uid="{F5D4823A-330D-4B40-B70C-EBD2FE32DDA7}" name="note"/>
    <tableColumn id="8" xr3:uid="{8686FC5A-AC9E-47B5-B633-7083E5A42CF9}" name="WATER OF INEX MOVED TO continer 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27AC1-043F-4B52-A5C6-24CD4961B7F8}" name="Table1" displayName="Table1" ref="A1:G14" totalsRowShown="0" headerRowDxfId="8" dataDxfId="7">
  <autoFilter ref="A1:G14" xr:uid="{9DB27AC1-043F-4B52-A5C6-24CD4961B7F8}"/>
  <tableColumns count="7">
    <tableColumn id="1" xr3:uid="{2FCCA475-38B9-4D4F-AE72-26EDE14D174F}" name="date" dataDxfId="6"/>
    <tableColumn id="2" xr3:uid="{5B7EF30B-99F0-4C55-9D26-AECFF23F3713}" name="no" dataDxfId="5"/>
    <tableColumn id="3" xr3:uid="{458CA2D0-6216-490F-962B-A9FBB4B3FC47}" name="mass [mg]" dataDxfId="4"/>
    <tableColumn id="5" xr3:uid="{B09E84E4-C102-4064-B3CD-EA1AC4619761}" name="prediction" dataDxfId="3"/>
    <tableColumn id="6" xr3:uid="{9724B7DA-0562-41E3-8FA4-D46AB36FCE41}" name="recording num" dataDxfId="2"/>
    <tableColumn id="7" xr3:uid="{256299A2-7008-4FE8-9826-459B12B5F3E8}" name="notes" dataDxfId="1"/>
    <tableColumn id="4" xr3:uid="{59A88AD6-4F23-4123-A930-1EFE0D30B06C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61C1-7092-4788-B168-ADB525C3325D}">
  <dimension ref="A1:U205"/>
  <sheetViews>
    <sheetView workbookViewId="0">
      <selection activeCell="K83" sqref="K83"/>
    </sheetView>
  </sheetViews>
  <sheetFormatPr defaultRowHeight="14.4" x14ac:dyDescent="0.3"/>
  <cols>
    <col min="2" max="2" width="10.5546875" bestFit="1" customWidth="1"/>
    <col min="4" max="4" width="11" customWidth="1"/>
    <col min="5" max="5" width="13" customWidth="1"/>
  </cols>
  <sheetData>
    <row r="1" spans="1:20" x14ac:dyDescent="0.3">
      <c r="A1" t="s">
        <v>49</v>
      </c>
      <c r="B1" t="s">
        <v>50</v>
      </c>
      <c r="C1" t="s">
        <v>48</v>
      </c>
      <c r="D1" t="s">
        <v>21</v>
      </c>
      <c r="E1" t="s">
        <v>23</v>
      </c>
      <c r="F1" t="s">
        <v>26</v>
      </c>
      <c r="G1" t="s">
        <v>25</v>
      </c>
      <c r="H1" t="s">
        <v>52</v>
      </c>
      <c r="I1" t="s">
        <v>24</v>
      </c>
      <c r="J1" t="s">
        <v>51</v>
      </c>
      <c r="K1" t="s">
        <v>53</v>
      </c>
      <c r="O1" s="9"/>
      <c r="P1" s="9" t="s">
        <v>37</v>
      </c>
      <c r="Q1" s="9"/>
      <c r="R1" s="9"/>
    </row>
    <row r="2" spans="1:20" x14ac:dyDescent="0.3">
      <c r="A2">
        <v>1</v>
      </c>
      <c r="B2" s="10">
        <v>45337</v>
      </c>
      <c r="C2" t="s">
        <v>22</v>
      </c>
      <c r="D2" t="s">
        <v>35</v>
      </c>
      <c r="E2">
        <v>10</v>
      </c>
      <c r="F2">
        <v>0</v>
      </c>
      <c r="G2">
        <v>-295</v>
      </c>
      <c r="H2">
        <v>323.2</v>
      </c>
      <c r="I2">
        <f>Real_Table[[#This Row],[nominal length '[mm']]]+(Real_Table[[#This Row],[Relative diameter '[μm']]]-Real_Table[[#This Row],[Relaive nominal '[μm']]]+Real_Table[[#This Row],[known bias '[μm']]])/1000</f>
        <v>10.0282</v>
      </c>
      <c r="J2">
        <f t="shared" ref="J2:J65" si="0">0.0005</f>
        <v>5.0000000000000001E-4</v>
      </c>
      <c r="O2" s="9" t="s">
        <v>20</v>
      </c>
      <c r="P2" s="9" t="s">
        <v>29</v>
      </c>
      <c r="Q2" s="9" t="s">
        <v>30</v>
      </c>
      <c r="R2" s="9" t="s">
        <v>31</v>
      </c>
    </row>
    <row r="3" spans="1:20" x14ac:dyDescent="0.3">
      <c r="A3">
        <v>2</v>
      </c>
      <c r="B3" s="10">
        <v>45337</v>
      </c>
      <c r="C3" t="s">
        <v>22</v>
      </c>
      <c r="D3" t="s">
        <v>35</v>
      </c>
      <c r="E3">
        <v>10</v>
      </c>
      <c r="F3">
        <v>0</v>
      </c>
      <c r="G3">
        <v>-293</v>
      </c>
      <c r="H3">
        <v>323.2</v>
      </c>
      <c r="I3">
        <f>Real_Table[[#This Row],[nominal length '[mm']]]+(Real_Table[[#This Row],[Relative diameter '[μm']]]-Real_Table[[#This Row],[Relaive nominal '[μm']]]+Real_Table[[#This Row],[known bias '[μm']]])/1000</f>
        <v>10.030200000000001</v>
      </c>
      <c r="J3">
        <f t="shared" si="0"/>
        <v>5.0000000000000001E-4</v>
      </c>
      <c r="O3" s="9">
        <v>1</v>
      </c>
      <c r="P3" s="9">
        <v>-295</v>
      </c>
      <c r="Q3" s="9">
        <v>25</v>
      </c>
      <c r="R3" s="9">
        <f>Q3-P3</f>
        <v>320</v>
      </c>
    </row>
    <row r="4" spans="1:20" x14ac:dyDescent="0.3">
      <c r="A4">
        <v>3</v>
      </c>
      <c r="B4" s="10">
        <v>45337</v>
      </c>
      <c r="C4" t="s">
        <v>22</v>
      </c>
      <c r="D4" t="s">
        <v>35</v>
      </c>
      <c r="E4">
        <v>10</v>
      </c>
      <c r="F4">
        <v>0</v>
      </c>
      <c r="G4">
        <v>-300</v>
      </c>
      <c r="H4">
        <v>323.2</v>
      </c>
      <c r="I4">
        <f>Real_Table[[#This Row],[nominal length '[mm']]]+(Real_Table[[#This Row],[Relative diameter '[μm']]]-Real_Table[[#This Row],[Relaive nominal '[μm']]]+Real_Table[[#This Row],[known bias '[μm']]])/1000</f>
        <v>10.023199999999999</v>
      </c>
      <c r="J4">
        <f t="shared" si="0"/>
        <v>5.0000000000000001E-4</v>
      </c>
      <c r="O4" s="9">
        <v>2</v>
      </c>
      <c r="P4" s="9">
        <v>-293</v>
      </c>
      <c r="Q4" s="9">
        <v>30</v>
      </c>
      <c r="R4" s="9">
        <f>Q4-P4</f>
        <v>323</v>
      </c>
    </row>
    <row r="5" spans="1:20" x14ac:dyDescent="0.3">
      <c r="A5">
        <v>4</v>
      </c>
      <c r="B5" s="10">
        <v>45337</v>
      </c>
      <c r="C5" t="s">
        <v>22</v>
      </c>
      <c r="D5" t="s">
        <v>35</v>
      </c>
      <c r="E5">
        <v>10</v>
      </c>
      <c r="F5">
        <v>0</v>
      </c>
      <c r="G5">
        <v>-295</v>
      </c>
      <c r="H5">
        <v>323.2</v>
      </c>
      <c r="I5">
        <f>Real_Table[[#This Row],[nominal length '[mm']]]+(Real_Table[[#This Row],[Relative diameter '[μm']]]-Real_Table[[#This Row],[Relaive nominal '[μm']]]+Real_Table[[#This Row],[known bias '[μm']]])/1000</f>
        <v>10.0282</v>
      </c>
      <c r="J5">
        <f t="shared" si="0"/>
        <v>5.0000000000000001E-4</v>
      </c>
      <c r="O5" s="9">
        <v>3</v>
      </c>
      <c r="P5" s="9">
        <v>-300</v>
      </c>
      <c r="Q5" s="9">
        <v>25</v>
      </c>
      <c r="R5" s="9">
        <f>Q5-P5</f>
        <v>325</v>
      </c>
    </row>
    <row r="6" spans="1:20" x14ac:dyDescent="0.3">
      <c r="A6">
        <v>5</v>
      </c>
      <c r="B6" s="10">
        <v>45337</v>
      </c>
      <c r="C6" t="s">
        <v>22</v>
      </c>
      <c r="D6" t="s">
        <v>35</v>
      </c>
      <c r="E6">
        <v>10</v>
      </c>
      <c r="F6">
        <v>0</v>
      </c>
      <c r="G6">
        <v>-298</v>
      </c>
      <c r="H6">
        <v>323.2</v>
      </c>
      <c r="I6">
        <f>Real_Table[[#This Row],[nominal length '[mm']]]+(Real_Table[[#This Row],[Relative diameter '[μm']]]-Real_Table[[#This Row],[Relaive nominal '[μm']]]+Real_Table[[#This Row],[known bias '[μm']]])/1000</f>
        <v>10.0252</v>
      </c>
      <c r="J6">
        <f t="shared" si="0"/>
        <v>5.0000000000000001E-4</v>
      </c>
      <c r="O6" s="9">
        <v>4</v>
      </c>
      <c r="P6" s="9">
        <v>-295</v>
      </c>
      <c r="Q6" s="9">
        <v>29</v>
      </c>
      <c r="R6" s="9">
        <f>Q6-P6</f>
        <v>324</v>
      </c>
    </row>
    <row r="7" spans="1:20" x14ac:dyDescent="0.3">
      <c r="A7">
        <v>6</v>
      </c>
      <c r="B7" s="10">
        <v>45337</v>
      </c>
      <c r="C7" t="s">
        <v>22</v>
      </c>
      <c r="D7" t="s">
        <v>35</v>
      </c>
      <c r="E7">
        <v>10</v>
      </c>
      <c r="F7">
        <v>0</v>
      </c>
      <c r="G7">
        <v>-301</v>
      </c>
      <c r="H7">
        <v>323.2</v>
      </c>
      <c r="I7">
        <f>Real_Table[[#This Row],[nominal length '[mm']]]+(Real_Table[[#This Row],[Relative diameter '[μm']]]-Real_Table[[#This Row],[Relaive nominal '[μm']]]+Real_Table[[#This Row],[known bias '[μm']]])/1000</f>
        <v>10.0222</v>
      </c>
      <c r="J7">
        <f t="shared" si="0"/>
        <v>5.0000000000000001E-4</v>
      </c>
      <c r="O7" s="9" t="s">
        <v>38</v>
      </c>
      <c r="P7" s="9">
        <v>-297</v>
      </c>
      <c r="Q7" s="9">
        <v>28</v>
      </c>
      <c r="R7" s="9">
        <f>Q7-P7</f>
        <v>325</v>
      </c>
    </row>
    <row r="8" spans="1:20" x14ac:dyDescent="0.3">
      <c r="A8">
        <v>7</v>
      </c>
      <c r="B8" s="10">
        <v>45337</v>
      </c>
      <c r="C8" t="s">
        <v>22</v>
      </c>
      <c r="D8" t="s">
        <v>35</v>
      </c>
      <c r="E8">
        <v>10</v>
      </c>
      <c r="F8">
        <v>0</v>
      </c>
      <c r="G8">
        <v>-300</v>
      </c>
      <c r="H8">
        <v>323.2</v>
      </c>
      <c r="I8">
        <f>Real_Table[[#This Row],[nominal length '[mm']]]+(Real_Table[[#This Row],[Relative diameter '[μm']]]-Real_Table[[#This Row],[Relaive nominal '[μm']]]+Real_Table[[#This Row],[known bias '[μm']]])/1000</f>
        <v>10.023199999999999</v>
      </c>
      <c r="J8">
        <f t="shared" si="0"/>
        <v>5.0000000000000001E-4</v>
      </c>
      <c r="O8" s="9">
        <v>6</v>
      </c>
      <c r="P8" s="9">
        <v>-301</v>
      </c>
      <c r="Q8" s="9">
        <v>25</v>
      </c>
      <c r="R8" s="9">
        <f t="shared" ref="R8:R12" si="1">Q8-P8</f>
        <v>326</v>
      </c>
      <c r="S8" s="8" t="s">
        <v>32</v>
      </c>
      <c r="T8" s="7">
        <f>AVERAGE(R3:R12)</f>
        <v>323.2</v>
      </c>
    </row>
    <row r="9" spans="1:20" x14ac:dyDescent="0.3">
      <c r="A9">
        <v>8</v>
      </c>
      <c r="B9" s="10">
        <v>45337</v>
      </c>
      <c r="C9" t="s">
        <v>22</v>
      </c>
      <c r="D9" t="s">
        <v>35</v>
      </c>
      <c r="E9">
        <v>10</v>
      </c>
      <c r="F9">
        <v>0</v>
      </c>
      <c r="G9">
        <v>-301</v>
      </c>
      <c r="H9">
        <v>323.2</v>
      </c>
      <c r="I9">
        <f>Real_Table[[#This Row],[nominal length '[mm']]]+(Real_Table[[#This Row],[Relative diameter '[μm']]]-Real_Table[[#This Row],[Relaive nominal '[μm']]]+Real_Table[[#This Row],[known bias '[μm']]])/1000</f>
        <v>10.0222</v>
      </c>
      <c r="J9">
        <f t="shared" si="0"/>
        <v>5.0000000000000001E-4</v>
      </c>
      <c r="O9" s="9">
        <v>7</v>
      </c>
      <c r="P9" s="9">
        <v>-300</v>
      </c>
      <c r="Q9" s="9">
        <v>22</v>
      </c>
      <c r="R9" s="9">
        <f t="shared" si="1"/>
        <v>322</v>
      </c>
      <c r="S9" s="8" t="s">
        <v>33</v>
      </c>
      <c r="T9" s="7">
        <f>_xlfn.STDEV.P(R3:R12)</f>
        <v>1.8330302779823362</v>
      </c>
    </row>
    <row r="10" spans="1:20" x14ac:dyDescent="0.3">
      <c r="A10">
        <v>9</v>
      </c>
      <c r="B10" s="10">
        <v>45337</v>
      </c>
      <c r="C10" t="s">
        <v>22</v>
      </c>
      <c r="D10" t="s">
        <v>35</v>
      </c>
      <c r="E10">
        <v>10</v>
      </c>
      <c r="F10">
        <v>0</v>
      </c>
      <c r="G10">
        <v>-298</v>
      </c>
      <c r="H10">
        <v>323.2</v>
      </c>
      <c r="I10">
        <f>Real_Table[[#This Row],[nominal length '[mm']]]+(Real_Table[[#This Row],[Relative diameter '[μm']]]-Real_Table[[#This Row],[Relaive nominal '[μm']]]+Real_Table[[#This Row],[known bias '[μm']]])/1000</f>
        <v>10.0252</v>
      </c>
      <c r="J10">
        <f t="shared" si="0"/>
        <v>5.0000000000000001E-4</v>
      </c>
      <c r="O10" s="9">
        <v>8</v>
      </c>
      <c r="P10" s="9">
        <v>-301</v>
      </c>
      <c r="Q10" s="9">
        <v>21</v>
      </c>
      <c r="R10" s="9">
        <f t="shared" si="1"/>
        <v>322</v>
      </c>
    </row>
    <row r="11" spans="1:20" x14ac:dyDescent="0.3">
      <c r="A11">
        <v>10</v>
      </c>
      <c r="B11" s="10">
        <v>45337</v>
      </c>
      <c r="C11" t="s">
        <v>22</v>
      </c>
      <c r="D11" t="s">
        <v>35</v>
      </c>
      <c r="E11">
        <v>10</v>
      </c>
      <c r="F11">
        <v>0</v>
      </c>
      <c r="G11">
        <v>-299</v>
      </c>
      <c r="H11">
        <v>323.2</v>
      </c>
      <c r="I11">
        <f>Real_Table[[#This Row],[nominal length '[mm']]]+(Real_Table[[#This Row],[Relative diameter '[μm']]]-Real_Table[[#This Row],[Relaive nominal '[μm']]]+Real_Table[[#This Row],[known bias '[μm']]])/1000</f>
        <v>10.0242</v>
      </c>
      <c r="J11">
        <f t="shared" si="0"/>
        <v>5.0000000000000001E-4</v>
      </c>
      <c r="O11" s="9">
        <v>9</v>
      </c>
      <c r="P11" s="9">
        <v>-298</v>
      </c>
      <c r="Q11" s="9">
        <v>26</v>
      </c>
      <c r="R11" s="9">
        <f t="shared" si="1"/>
        <v>324</v>
      </c>
    </row>
    <row r="12" spans="1:20" x14ac:dyDescent="0.3">
      <c r="A12">
        <v>11</v>
      </c>
      <c r="B12" s="10">
        <v>45337</v>
      </c>
      <c r="C12" t="s">
        <v>22</v>
      </c>
      <c r="D12" t="s">
        <v>35</v>
      </c>
      <c r="E12">
        <v>10</v>
      </c>
      <c r="F12">
        <v>0</v>
      </c>
      <c r="G12">
        <v>-298</v>
      </c>
      <c r="H12">
        <v>323.2</v>
      </c>
      <c r="I12">
        <f>Real_Table[[#This Row],[nominal length '[mm']]]+(Real_Table[[#This Row],[Relative diameter '[μm']]]-Real_Table[[#This Row],[Relaive nominal '[μm']]]+Real_Table[[#This Row],[known bias '[μm']]])/1000</f>
        <v>10.0252</v>
      </c>
      <c r="J12">
        <f t="shared" si="0"/>
        <v>5.0000000000000001E-4</v>
      </c>
      <c r="O12" s="9">
        <v>10</v>
      </c>
      <c r="P12" s="9">
        <v>-299</v>
      </c>
      <c r="Q12" s="9">
        <v>22</v>
      </c>
      <c r="R12" s="9">
        <f t="shared" si="1"/>
        <v>321</v>
      </c>
    </row>
    <row r="13" spans="1:20" x14ac:dyDescent="0.3">
      <c r="A13">
        <v>12</v>
      </c>
      <c r="B13" s="10">
        <v>45337</v>
      </c>
      <c r="C13" t="s">
        <v>22</v>
      </c>
      <c r="D13" t="s">
        <v>35</v>
      </c>
      <c r="E13">
        <v>10</v>
      </c>
      <c r="F13">
        <v>0</v>
      </c>
      <c r="G13">
        <v>-300</v>
      </c>
      <c r="H13">
        <v>323.2</v>
      </c>
      <c r="I13">
        <f>Real_Table[[#This Row],[nominal length '[mm']]]+(Real_Table[[#This Row],[Relative diameter '[μm']]]-Real_Table[[#This Row],[Relaive nominal '[μm']]]+Real_Table[[#This Row],[known bias '[μm']]])/1000</f>
        <v>10.023199999999999</v>
      </c>
      <c r="J13">
        <f t="shared" si="0"/>
        <v>5.0000000000000001E-4</v>
      </c>
    </row>
    <row r="14" spans="1:20" x14ac:dyDescent="0.3">
      <c r="A14">
        <v>13</v>
      </c>
      <c r="B14" s="10">
        <v>45337</v>
      </c>
      <c r="C14" t="s">
        <v>22</v>
      </c>
      <c r="D14" t="s">
        <v>35</v>
      </c>
      <c r="E14">
        <v>10</v>
      </c>
      <c r="F14">
        <v>0</v>
      </c>
      <c r="G14">
        <v>-302</v>
      </c>
      <c r="H14">
        <v>323.2</v>
      </c>
      <c r="I14">
        <f>Real_Table[[#This Row],[nominal length '[mm']]]+(Real_Table[[#This Row],[Relative diameter '[μm']]]-Real_Table[[#This Row],[Relaive nominal '[μm']]]+Real_Table[[#This Row],[known bias '[μm']]])/1000</f>
        <v>10.0212</v>
      </c>
      <c r="J14">
        <f t="shared" si="0"/>
        <v>5.0000000000000001E-4</v>
      </c>
      <c r="P14" s="9" t="s">
        <v>43</v>
      </c>
      <c r="Q14" s="9"/>
      <c r="R14" s="9"/>
      <c r="S14" s="9"/>
      <c r="T14" s="9"/>
    </row>
    <row r="15" spans="1:20" x14ac:dyDescent="0.3">
      <c r="A15">
        <v>14</v>
      </c>
      <c r="B15" s="10">
        <v>45337</v>
      </c>
      <c r="C15" t="s">
        <v>22</v>
      </c>
      <c r="D15" t="s">
        <v>35</v>
      </c>
      <c r="E15">
        <v>10</v>
      </c>
      <c r="F15">
        <v>0</v>
      </c>
      <c r="G15">
        <v>-299</v>
      </c>
      <c r="H15">
        <v>323.2</v>
      </c>
      <c r="I15">
        <f>Real_Table[[#This Row],[nominal length '[mm']]]+(Real_Table[[#This Row],[Relative diameter '[μm']]]-Real_Table[[#This Row],[Relaive nominal '[μm']]]+Real_Table[[#This Row],[known bias '[μm']]])/1000</f>
        <v>10.0242</v>
      </c>
      <c r="J15">
        <f t="shared" si="0"/>
        <v>5.0000000000000001E-4</v>
      </c>
      <c r="O15" s="9"/>
      <c r="P15" s="9" t="s">
        <v>29</v>
      </c>
      <c r="Q15" s="9" t="s">
        <v>30</v>
      </c>
      <c r="R15" s="9" t="s">
        <v>31</v>
      </c>
      <c r="S15" s="9"/>
      <c r="T15" s="9"/>
    </row>
    <row r="16" spans="1:20" x14ac:dyDescent="0.3">
      <c r="A16">
        <v>15</v>
      </c>
      <c r="B16" s="10">
        <v>45337</v>
      </c>
      <c r="C16" t="s">
        <v>22</v>
      </c>
      <c r="D16" t="s">
        <v>35</v>
      </c>
      <c r="E16">
        <v>10</v>
      </c>
      <c r="F16">
        <v>0</v>
      </c>
      <c r="G16">
        <v>-300</v>
      </c>
      <c r="H16">
        <v>323.2</v>
      </c>
      <c r="I16">
        <f>Real_Table[[#This Row],[nominal length '[mm']]]+(Real_Table[[#This Row],[Relative diameter '[μm']]]-Real_Table[[#This Row],[Relaive nominal '[μm']]]+Real_Table[[#This Row],[known bias '[μm']]])/1000</f>
        <v>10.023199999999999</v>
      </c>
      <c r="J16">
        <f t="shared" si="0"/>
        <v>5.0000000000000001E-4</v>
      </c>
      <c r="O16" s="5">
        <v>127</v>
      </c>
      <c r="P16" s="9">
        <v>409</v>
      </c>
      <c r="Q16" s="9">
        <v>740</v>
      </c>
      <c r="R16" s="9">
        <f>Q16-P16</f>
        <v>331</v>
      </c>
      <c r="S16" s="9"/>
      <c r="T16" s="9"/>
    </row>
    <row r="17" spans="1:20" x14ac:dyDescent="0.3">
      <c r="A17">
        <v>16</v>
      </c>
      <c r="B17" s="10">
        <v>45337</v>
      </c>
      <c r="C17" t="s">
        <v>22</v>
      </c>
      <c r="D17" t="s">
        <v>35</v>
      </c>
      <c r="E17">
        <v>10</v>
      </c>
      <c r="F17">
        <v>0</v>
      </c>
      <c r="G17">
        <v>-302</v>
      </c>
      <c r="H17">
        <v>323.2</v>
      </c>
      <c r="I17">
        <f>Real_Table[[#This Row],[nominal length '[mm']]]+(Real_Table[[#This Row],[Relative diameter '[μm']]]-Real_Table[[#This Row],[Relaive nominal '[μm']]]+Real_Table[[#This Row],[known bias '[μm']]])/1000</f>
        <v>10.0212</v>
      </c>
      <c r="J17">
        <f t="shared" si="0"/>
        <v>5.0000000000000001E-4</v>
      </c>
      <c r="O17" s="6">
        <v>128</v>
      </c>
      <c r="P17" s="9">
        <v>407</v>
      </c>
      <c r="Q17" s="9">
        <v>737</v>
      </c>
      <c r="R17" s="9">
        <f>Q17-P17</f>
        <v>330</v>
      </c>
      <c r="S17" s="9"/>
      <c r="T17" s="9"/>
    </row>
    <row r="18" spans="1:20" x14ac:dyDescent="0.3">
      <c r="A18">
        <v>17</v>
      </c>
      <c r="B18" s="10">
        <v>45337</v>
      </c>
      <c r="C18" t="s">
        <v>22</v>
      </c>
      <c r="D18" t="s">
        <v>35</v>
      </c>
      <c r="E18">
        <v>10</v>
      </c>
      <c r="F18">
        <v>0</v>
      </c>
      <c r="G18">
        <v>-298</v>
      </c>
      <c r="H18">
        <v>323.2</v>
      </c>
      <c r="I18">
        <f>Real_Table[[#This Row],[nominal length '[mm']]]+(Real_Table[[#This Row],[Relative diameter '[μm']]]-Real_Table[[#This Row],[Relaive nominal '[μm']]]+Real_Table[[#This Row],[known bias '[μm']]])/1000</f>
        <v>10.0252</v>
      </c>
      <c r="J18">
        <f t="shared" si="0"/>
        <v>5.0000000000000001E-4</v>
      </c>
      <c r="O18" s="5">
        <v>129</v>
      </c>
      <c r="P18" s="9">
        <v>407</v>
      </c>
      <c r="Q18" s="9">
        <v>744</v>
      </c>
      <c r="R18" s="9">
        <f>Q18-P18</f>
        <v>337</v>
      </c>
      <c r="S18" s="9"/>
      <c r="T18" s="9"/>
    </row>
    <row r="19" spans="1:20" x14ac:dyDescent="0.3">
      <c r="A19">
        <v>18</v>
      </c>
      <c r="B19" s="10">
        <v>45337</v>
      </c>
      <c r="C19" t="s">
        <v>22</v>
      </c>
      <c r="D19" t="s">
        <v>35</v>
      </c>
      <c r="E19">
        <v>10</v>
      </c>
      <c r="F19">
        <v>0</v>
      </c>
      <c r="G19">
        <v>-298</v>
      </c>
      <c r="H19">
        <v>323.2</v>
      </c>
      <c r="I19">
        <f>Real_Table[[#This Row],[nominal length '[mm']]]+(Real_Table[[#This Row],[Relative diameter '[μm']]]-Real_Table[[#This Row],[Relaive nominal '[μm']]]+Real_Table[[#This Row],[known bias '[μm']]])/1000</f>
        <v>10.0252</v>
      </c>
      <c r="J19">
        <f t="shared" si="0"/>
        <v>5.0000000000000001E-4</v>
      </c>
      <c r="O19" s="6">
        <v>130</v>
      </c>
      <c r="P19" s="9">
        <v>409</v>
      </c>
      <c r="Q19" s="9">
        <v>737</v>
      </c>
      <c r="R19" s="9">
        <f>Q19-P19</f>
        <v>328</v>
      </c>
      <c r="S19" s="9"/>
      <c r="T19" s="9"/>
    </row>
    <row r="20" spans="1:20" x14ac:dyDescent="0.3">
      <c r="A20">
        <v>19</v>
      </c>
      <c r="B20" s="10">
        <v>45337</v>
      </c>
      <c r="C20" t="s">
        <v>22</v>
      </c>
      <c r="D20" t="s">
        <v>35</v>
      </c>
      <c r="E20">
        <v>10</v>
      </c>
      <c r="F20">
        <v>0</v>
      </c>
      <c r="G20">
        <v>-299</v>
      </c>
      <c r="H20">
        <v>323.2</v>
      </c>
      <c r="I20">
        <f>Real_Table[[#This Row],[nominal length '[mm']]]+(Real_Table[[#This Row],[Relative diameter '[μm']]]-Real_Table[[#This Row],[Relaive nominal '[μm']]]+Real_Table[[#This Row],[known bias '[μm']]])/1000</f>
        <v>10.0242</v>
      </c>
      <c r="J20">
        <f t="shared" si="0"/>
        <v>5.0000000000000001E-4</v>
      </c>
      <c r="O20" s="5">
        <v>131</v>
      </c>
      <c r="P20" s="9">
        <v>416</v>
      </c>
      <c r="Q20" s="9">
        <v>746</v>
      </c>
      <c r="R20" s="9">
        <f>Q20-P20</f>
        <v>330</v>
      </c>
      <c r="S20" s="9"/>
      <c r="T20" s="9"/>
    </row>
    <row r="21" spans="1:20" x14ac:dyDescent="0.3">
      <c r="A21">
        <v>20</v>
      </c>
      <c r="B21" s="10">
        <v>45337</v>
      </c>
      <c r="C21" t="s">
        <v>22</v>
      </c>
      <c r="D21" t="s">
        <v>35</v>
      </c>
      <c r="E21">
        <v>10</v>
      </c>
      <c r="F21">
        <v>0</v>
      </c>
      <c r="G21">
        <v>-300</v>
      </c>
      <c r="H21">
        <v>323.2</v>
      </c>
      <c r="I21">
        <f>Real_Table[[#This Row],[nominal length '[mm']]]+(Real_Table[[#This Row],[Relative diameter '[μm']]]-Real_Table[[#This Row],[Relaive nominal '[μm']]]+Real_Table[[#This Row],[known bias '[μm']]])/1000</f>
        <v>10.023199999999999</v>
      </c>
      <c r="J21">
        <f t="shared" si="0"/>
        <v>5.0000000000000001E-4</v>
      </c>
      <c r="O21" s="6">
        <v>132</v>
      </c>
      <c r="P21" s="9">
        <v>416</v>
      </c>
      <c r="Q21" s="9">
        <v>747</v>
      </c>
      <c r="R21" s="9">
        <f t="shared" ref="R21:R25" si="2">Q21-P21</f>
        <v>331</v>
      </c>
      <c r="S21" s="9" t="s">
        <v>32</v>
      </c>
      <c r="T21" s="9">
        <f>AVERAGE(R16:R25)</f>
        <v>330.8</v>
      </c>
    </row>
    <row r="22" spans="1:20" x14ac:dyDescent="0.3">
      <c r="A22">
        <v>21</v>
      </c>
      <c r="B22" s="10">
        <v>45337</v>
      </c>
      <c r="C22" t="s">
        <v>22</v>
      </c>
      <c r="D22" t="s">
        <v>35</v>
      </c>
      <c r="E22">
        <v>10</v>
      </c>
      <c r="F22">
        <v>0</v>
      </c>
      <c r="G22">
        <v>-299</v>
      </c>
      <c r="H22">
        <v>323.2</v>
      </c>
      <c r="I22">
        <f>Real_Table[[#This Row],[nominal length '[mm']]]+(Real_Table[[#This Row],[Relative diameter '[μm']]]-Real_Table[[#This Row],[Relaive nominal '[μm']]]+Real_Table[[#This Row],[known bias '[μm']]])/1000</f>
        <v>10.0242</v>
      </c>
      <c r="J22">
        <f t="shared" si="0"/>
        <v>5.0000000000000001E-4</v>
      </c>
      <c r="O22" s="5">
        <v>133</v>
      </c>
      <c r="P22" s="9">
        <v>418</v>
      </c>
      <c r="Q22" s="9">
        <v>751</v>
      </c>
      <c r="R22" s="9">
        <f t="shared" si="2"/>
        <v>333</v>
      </c>
      <c r="S22" s="9" t="s">
        <v>33</v>
      </c>
      <c r="T22" s="9">
        <f>_xlfn.STDEV.P(R16:R25)</f>
        <v>2.481934729198171</v>
      </c>
    </row>
    <row r="23" spans="1:20" x14ac:dyDescent="0.3">
      <c r="A23">
        <v>22</v>
      </c>
      <c r="B23" s="10">
        <v>45337</v>
      </c>
      <c r="C23" t="s">
        <v>22</v>
      </c>
      <c r="D23" t="s">
        <v>35</v>
      </c>
      <c r="E23">
        <v>10</v>
      </c>
      <c r="F23">
        <v>0</v>
      </c>
      <c r="G23">
        <v>-300</v>
      </c>
      <c r="H23">
        <v>323.2</v>
      </c>
      <c r="I23">
        <f>Real_Table[[#This Row],[nominal length '[mm']]]+(Real_Table[[#This Row],[Relative diameter '[μm']]]-Real_Table[[#This Row],[Relaive nominal '[μm']]]+Real_Table[[#This Row],[known bias '[μm']]])/1000</f>
        <v>10.023199999999999</v>
      </c>
      <c r="J23">
        <f t="shared" si="0"/>
        <v>5.0000000000000001E-4</v>
      </c>
      <c r="O23" s="6">
        <v>134</v>
      </c>
      <c r="P23" s="9">
        <v>405</v>
      </c>
      <c r="Q23" s="9">
        <v>735</v>
      </c>
      <c r="R23" s="9">
        <f t="shared" si="2"/>
        <v>330</v>
      </c>
      <c r="S23" s="9"/>
      <c r="T23" s="9"/>
    </row>
    <row r="24" spans="1:20" x14ac:dyDescent="0.3">
      <c r="A24">
        <v>23</v>
      </c>
      <c r="B24" s="10">
        <v>45337</v>
      </c>
      <c r="C24" t="s">
        <v>22</v>
      </c>
      <c r="D24" t="s">
        <v>35</v>
      </c>
      <c r="E24">
        <v>10</v>
      </c>
      <c r="F24">
        <v>0</v>
      </c>
      <c r="G24">
        <v>-298</v>
      </c>
      <c r="H24">
        <v>323.2</v>
      </c>
      <c r="I24">
        <f>Real_Table[[#This Row],[nominal length '[mm']]]+(Real_Table[[#This Row],[Relative diameter '[μm']]]-Real_Table[[#This Row],[Relaive nominal '[μm']]]+Real_Table[[#This Row],[known bias '[μm']]])/1000</f>
        <v>10.0252</v>
      </c>
      <c r="J24">
        <f t="shared" si="0"/>
        <v>5.0000000000000001E-4</v>
      </c>
      <c r="O24" s="5">
        <v>135</v>
      </c>
      <c r="P24" s="9">
        <v>411</v>
      </c>
      <c r="Q24" s="9">
        <v>741</v>
      </c>
      <c r="R24" s="9">
        <f t="shared" si="2"/>
        <v>330</v>
      </c>
      <c r="S24" s="9"/>
      <c r="T24" s="9"/>
    </row>
    <row r="25" spans="1:20" x14ac:dyDescent="0.3">
      <c r="A25">
        <v>24</v>
      </c>
      <c r="B25" s="10">
        <v>45337</v>
      </c>
      <c r="C25" t="s">
        <v>22</v>
      </c>
      <c r="D25" t="s">
        <v>35</v>
      </c>
      <c r="E25">
        <v>10</v>
      </c>
      <c r="F25">
        <v>0</v>
      </c>
      <c r="G25">
        <v>-298</v>
      </c>
      <c r="H25">
        <v>323.2</v>
      </c>
      <c r="I25">
        <f>Real_Table[[#This Row],[nominal length '[mm']]]+(Real_Table[[#This Row],[Relative diameter '[μm']]]-Real_Table[[#This Row],[Relaive nominal '[μm']]]+Real_Table[[#This Row],[known bias '[μm']]])/1000</f>
        <v>10.0252</v>
      </c>
      <c r="J25">
        <f t="shared" si="0"/>
        <v>5.0000000000000001E-4</v>
      </c>
      <c r="O25" s="6">
        <v>136</v>
      </c>
      <c r="P25" s="9">
        <v>405</v>
      </c>
      <c r="Q25" s="9">
        <v>733</v>
      </c>
      <c r="R25" s="9">
        <f t="shared" si="2"/>
        <v>328</v>
      </c>
      <c r="S25" s="9"/>
      <c r="T25" s="9"/>
    </row>
    <row r="26" spans="1:20" x14ac:dyDescent="0.3">
      <c r="A26">
        <v>25</v>
      </c>
      <c r="B26" s="10">
        <v>45337</v>
      </c>
      <c r="C26" t="s">
        <v>22</v>
      </c>
      <c r="D26" t="s">
        <v>35</v>
      </c>
      <c r="E26">
        <v>10</v>
      </c>
      <c r="F26">
        <v>0</v>
      </c>
      <c r="G26">
        <v>-301</v>
      </c>
      <c r="H26">
        <v>323.2</v>
      </c>
      <c r="I26">
        <f>Real_Table[[#This Row],[nominal length '[mm']]]+(Real_Table[[#This Row],[Relative diameter '[μm']]]-Real_Table[[#This Row],[Relaive nominal '[μm']]]+Real_Table[[#This Row],[known bias '[μm']]])/1000</f>
        <v>10.0222</v>
      </c>
      <c r="J26">
        <f t="shared" si="0"/>
        <v>5.0000000000000001E-4</v>
      </c>
    </row>
    <row r="27" spans="1:20" x14ac:dyDescent="0.3">
      <c r="A27">
        <v>26</v>
      </c>
      <c r="B27" s="10">
        <v>45337</v>
      </c>
      <c r="C27" t="s">
        <v>22</v>
      </c>
      <c r="D27" t="s">
        <v>35</v>
      </c>
      <c r="E27">
        <v>10</v>
      </c>
      <c r="F27">
        <v>0</v>
      </c>
      <c r="G27">
        <v>-301</v>
      </c>
      <c r="H27">
        <v>323.2</v>
      </c>
      <c r="I27">
        <f>Real_Table[[#This Row],[nominal length '[mm']]]+(Real_Table[[#This Row],[Relative diameter '[μm']]]-Real_Table[[#This Row],[Relaive nominal '[μm']]]+Real_Table[[#This Row],[known bias '[μm']]])/1000</f>
        <v>10.0222</v>
      </c>
      <c r="J27">
        <f t="shared" si="0"/>
        <v>5.0000000000000001E-4</v>
      </c>
    </row>
    <row r="28" spans="1:20" x14ac:dyDescent="0.3">
      <c r="A28">
        <v>27</v>
      </c>
      <c r="B28" s="10">
        <v>45337</v>
      </c>
      <c r="C28" t="s">
        <v>22</v>
      </c>
      <c r="D28" t="s">
        <v>35</v>
      </c>
      <c r="E28">
        <v>10</v>
      </c>
      <c r="F28">
        <v>0</v>
      </c>
      <c r="G28">
        <v>-295</v>
      </c>
      <c r="H28">
        <v>323.2</v>
      </c>
      <c r="I28">
        <f>Real_Table[[#This Row],[nominal length '[mm']]]+(Real_Table[[#This Row],[Relative diameter '[μm']]]-Real_Table[[#This Row],[Relaive nominal '[μm']]]+Real_Table[[#This Row],[known bias '[μm']]])/1000</f>
        <v>10.0282</v>
      </c>
      <c r="J28">
        <f t="shared" si="0"/>
        <v>5.0000000000000001E-4</v>
      </c>
      <c r="O28" s="9"/>
      <c r="P28" s="9" t="s">
        <v>39</v>
      </c>
      <c r="Q28" s="9"/>
      <c r="R28" s="9"/>
      <c r="S28" s="9"/>
      <c r="T28" s="9"/>
    </row>
    <row r="29" spans="1:20" x14ac:dyDescent="0.3">
      <c r="A29">
        <v>28</v>
      </c>
      <c r="B29" s="10">
        <v>45337</v>
      </c>
      <c r="C29" t="s">
        <v>22</v>
      </c>
      <c r="D29" t="s">
        <v>34</v>
      </c>
      <c r="E29">
        <v>10</v>
      </c>
      <c r="F29">
        <v>0</v>
      </c>
      <c r="G29">
        <v>-291</v>
      </c>
      <c r="H29">
        <v>323.2</v>
      </c>
      <c r="I29">
        <f>Real_Table[[#This Row],[nominal length '[mm']]]+(Real_Table[[#This Row],[Relative diameter '[μm']]]-Real_Table[[#This Row],[Relaive nominal '[μm']]]+Real_Table[[#This Row],[known bias '[μm']]])/1000</f>
        <v>10.0322</v>
      </c>
      <c r="J29">
        <f t="shared" si="0"/>
        <v>5.0000000000000001E-4</v>
      </c>
      <c r="O29" s="9"/>
      <c r="P29" s="9" t="s">
        <v>29</v>
      </c>
      <c r="Q29" s="9" t="s">
        <v>30</v>
      </c>
      <c r="R29" s="9" t="s">
        <v>31</v>
      </c>
      <c r="S29" s="9"/>
      <c r="T29" s="9"/>
    </row>
    <row r="30" spans="1:20" x14ac:dyDescent="0.3">
      <c r="A30">
        <v>29</v>
      </c>
      <c r="B30" s="10">
        <v>45337</v>
      </c>
      <c r="C30" t="s">
        <v>22</v>
      </c>
      <c r="D30" t="s">
        <v>34</v>
      </c>
      <c r="E30">
        <v>10</v>
      </c>
      <c r="F30">
        <v>0</v>
      </c>
      <c r="G30">
        <v>-301</v>
      </c>
      <c r="H30">
        <v>323.2</v>
      </c>
      <c r="I30">
        <f>Real_Table[[#This Row],[nominal length '[mm']]]+(Real_Table[[#This Row],[Relative diameter '[μm']]]-Real_Table[[#This Row],[Relaive nominal '[μm']]]+Real_Table[[#This Row],[known bias '[μm']]])/1000</f>
        <v>10.0222</v>
      </c>
      <c r="J30">
        <f t="shared" si="0"/>
        <v>5.0000000000000001E-4</v>
      </c>
      <c r="O30" s="9">
        <v>81</v>
      </c>
      <c r="P30" s="9">
        <v>87</v>
      </c>
      <c r="Q30" s="9">
        <v>407</v>
      </c>
      <c r="R30" s="9">
        <f>Q30-P30</f>
        <v>320</v>
      </c>
      <c r="S30" s="9"/>
      <c r="T30" s="9"/>
    </row>
    <row r="31" spans="1:20" x14ac:dyDescent="0.3">
      <c r="A31">
        <v>30</v>
      </c>
      <c r="B31" s="10">
        <v>45337</v>
      </c>
      <c r="C31" t="s">
        <v>22</v>
      </c>
      <c r="D31" t="s">
        <v>34</v>
      </c>
      <c r="E31">
        <v>10</v>
      </c>
      <c r="F31">
        <v>0</v>
      </c>
      <c r="G31">
        <v>-297</v>
      </c>
      <c r="H31">
        <v>323.2</v>
      </c>
      <c r="I31">
        <f>Real_Table[[#This Row],[nominal length '[mm']]]+(Real_Table[[#This Row],[Relative diameter '[μm']]]-Real_Table[[#This Row],[Relaive nominal '[μm']]]+Real_Table[[#This Row],[known bias '[μm']]])/1000</f>
        <v>10.026199999999999</v>
      </c>
      <c r="J31">
        <f t="shared" si="0"/>
        <v>5.0000000000000001E-4</v>
      </c>
      <c r="O31" s="9">
        <v>82</v>
      </c>
      <c r="P31" s="9">
        <v>185</v>
      </c>
      <c r="Q31" s="9">
        <v>507</v>
      </c>
      <c r="R31" s="9">
        <f>Q31-P31</f>
        <v>322</v>
      </c>
      <c r="S31" s="9"/>
      <c r="T31" s="9"/>
    </row>
    <row r="32" spans="1:20" x14ac:dyDescent="0.3">
      <c r="A32">
        <v>31</v>
      </c>
      <c r="B32" s="10">
        <v>45337</v>
      </c>
      <c r="C32" t="s">
        <v>22</v>
      </c>
      <c r="D32" t="s">
        <v>34</v>
      </c>
      <c r="E32">
        <v>10</v>
      </c>
      <c r="F32">
        <v>0</v>
      </c>
      <c r="G32">
        <v>-295</v>
      </c>
      <c r="H32">
        <v>323.2</v>
      </c>
      <c r="I32">
        <f>Real_Table[[#This Row],[nominal length '[mm']]]+(Real_Table[[#This Row],[Relative diameter '[μm']]]-Real_Table[[#This Row],[Relaive nominal '[μm']]]+Real_Table[[#This Row],[known bias '[μm']]])/1000</f>
        <v>10.0282</v>
      </c>
      <c r="J32">
        <f t="shared" si="0"/>
        <v>5.0000000000000001E-4</v>
      </c>
      <c r="O32" s="9">
        <v>83</v>
      </c>
      <c r="P32" s="9">
        <v>191</v>
      </c>
      <c r="Q32" s="9">
        <v>522</v>
      </c>
      <c r="R32" s="9">
        <f>Q32-P32</f>
        <v>331</v>
      </c>
      <c r="S32" s="9"/>
      <c r="T32" s="9"/>
    </row>
    <row r="33" spans="1:20" x14ac:dyDescent="0.3">
      <c r="A33">
        <v>32</v>
      </c>
      <c r="B33" s="10">
        <v>45337</v>
      </c>
      <c r="C33" t="s">
        <v>22</v>
      </c>
      <c r="D33" t="s">
        <v>34</v>
      </c>
      <c r="E33">
        <v>10</v>
      </c>
      <c r="F33">
        <v>0</v>
      </c>
      <c r="G33">
        <v>-297</v>
      </c>
      <c r="H33">
        <v>323.2</v>
      </c>
      <c r="I33">
        <f>Real_Table[[#This Row],[nominal length '[mm']]]+(Real_Table[[#This Row],[Relative diameter '[μm']]]-Real_Table[[#This Row],[Relaive nominal '[μm']]]+Real_Table[[#This Row],[known bias '[μm']]])/1000</f>
        <v>10.026199999999999</v>
      </c>
      <c r="J33">
        <f t="shared" si="0"/>
        <v>5.0000000000000001E-4</v>
      </c>
      <c r="O33" s="9">
        <v>84</v>
      </c>
      <c r="P33" s="9">
        <v>171</v>
      </c>
      <c r="Q33" s="9">
        <v>482</v>
      </c>
      <c r="R33" s="9">
        <f>Q33-P33</f>
        <v>311</v>
      </c>
      <c r="S33" s="9"/>
      <c r="T33" s="9"/>
    </row>
    <row r="34" spans="1:20" x14ac:dyDescent="0.3">
      <c r="A34">
        <v>33</v>
      </c>
      <c r="B34" s="10">
        <v>45337</v>
      </c>
      <c r="C34" t="s">
        <v>22</v>
      </c>
      <c r="D34" t="s">
        <v>36</v>
      </c>
      <c r="E34">
        <v>10</v>
      </c>
      <c r="F34">
        <v>0</v>
      </c>
      <c r="G34">
        <v>-307</v>
      </c>
      <c r="H34">
        <v>323.2</v>
      </c>
      <c r="I34">
        <f>Real_Table[[#This Row],[nominal length '[mm']]]+(Real_Table[[#This Row],[Relative diameter '[μm']]]-Real_Table[[#This Row],[Relaive nominal '[μm']]]+Real_Table[[#This Row],[known bias '[μm']]])/1000</f>
        <v>10.0162</v>
      </c>
      <c r="J34">
        <f t="shared" si="0"/>
        <v>5.0000000000000001E-4</v>
      </c>
      <c r="O34" s="9">
        <v>85</v>
      </c>
      <c r="P34" s="9">
        <v>176</v>
      </c>
      <c r="Q34" s="9">
        <v>475</v>
      </c>
      <c r="R34" s="9">
        <f>Q34-P34</f>
        <v>299</v>
      </c>
      <c r="S34" s="9"/>
      <c r="T34" s="9"/>
    </row>
    <row r="35" spans="1:20" x14ac:dyDescent="0.3">
      <c r="A35">
        <v>34</v>
      </c>
      <c r="B35" s="10">
        <v>45337</v>
      </c>
      <c r="C35" t="s">
        <v>22</v>
      </c>
      <c r="D35" t="s">
        <v>36</v>
      </c>
      <c r="E35">
        <v>10</v>
      </c>
      <c r="F35">
        <v>0</v>
      </c>
      <c r="G35">
        <v>-300</v>
      </c>
      <c r="H35">
        <v>323.2</v>
      </c>
      <c r="I35">
        <f>Real_Table[[#This Row],[nominal length '[mm']]]+(Real_Table[[#This Row],[Relative diameter '[μm']]]-Real_Table[[#This Row],[Relaive nominal '[μm']]]+Real_Table[[#This Row],[known bias '[μm']]])/1000</f>
        <v>10.023199999999999</v>
      </c>
      <c r="J35">
        <f t="shared" si="0"/>
        <v>5.0000000000000001E-4</v>
      </c>
      <c r="O35" s="9">
        <v>86</v>
      </c>
      <c r="P35" s="9">
        <v>162</v>
      </c>
      <c r="Q35" s="9">
        <v>475</v>
      </c>
      <c r="R35" s="9">
        <f t="shared" ref="R35:R39" si="3">Q35-P35</f>
        <v>313</v>
      </c>
      <c r="S35" s="9" t="s">
        <v>32</v>
      </c>
      <c r="T35" s="9">
        <f>AVERAGE(R30:R39)</f>
        <v>322.3</v>
      </c>
    </row>
    <row r="36" spans="1:20" x14ac:dyDescent="0.3">
      <c r="A36">
        <v>35</v>
      </c>
      <c r="B36" s="10">
        <v>45337</v>
      </c>
      <c r="C36" t="s">
        <v>22</v>
      </c>
      <c r="D36" t="s">
        <v>36</v>
      </c>
      <c r="E36">
        <v>10</v>
      </c>
      <c r="F36">
        <v>0</v>
      </c>
      <c r="G36">
        <v>-298</v>
      </c>
      <c r="H36">
        <v>323.2</v>
      </c>
      <c r="I36">
        <f>Real_Table[[#This Row],[nominal length '[mm']]]+(Real_Table[[#This Row],[Relative diameter '[μm']]]-Real_Table[[#This Row],[Relaive nominal '[μm']]]+Real_Table[[#This Row],[known bias '[μm']]])/1000</f>
        <v>10.0252</v>
      </c>
      <c r="J36">
        <f t="shared" si="0"/>
        <v>5.0000000000000001E-4</v>
      </c>
      <c r="O36" s="9">
        <v>87</v>
      </c>
      <c r="P36" s="9">
        <v>135</v>
      </c>
      <c r="Q36" s="9">
        <v>461</v>
      </c>
      <c r="R36" s="9">
        <f t="shared" si="3"/>
        <v>326</v>
      </c>
      <c r="S36" s="9" t="s">
        <v>33</v>
      </c>
      <c r="T36" s="9">
        <f>_xlfn.STDEV.P(R30:R39)</f>
        <v>11.260994627474075</v>
      </c>
    </row>
    <row r="37" spans="1:20" x14ac:dyDescent="0.3">
      <c r="A37">
        <v>36</v>
      </c>
      <c r="B37" s="10">
        <v>45337</v>
      </c>
      <c r="C37" t="s">
        <v>22</v>
      </c>
      <c r="D37" t="s">
        <v>36</v>
      </c>
      <c r="E37">
        <v>10</v>
      </c>
      <c r="F37">
        <v>0</v>
      </c>
      <c r="G37">
        <v>-305</v>
      </c>
      <c r="H37">
        <v>323.2</v>
      </c>
      <c r="I37">
        <f>Real_Table[[#This Row],[nominal length '[mm']]]+(Real_Table[[#This Row],[Relative diameter '[μm']]]-Real_Table[[#This Row],[Relaive nominal '[μm']]]+Real_Table[[#This Row],[known bias '[μm']]])/1000</f>
        <v>10.0182</v>
      </c>
      <c r="J37">
        <f t="shared" si="0"/>
        <v>5.0000000000000001E-4</v>
      </c>
      <c r="O37" s="9">
        <v>88</v>
      </c>
      <c r="P37" s="9">
        <v>130</v>
      </c>
      <c r="Q37" s="9">
        <v>461</v>
      </c>
      <c r="R37" s="9">
        <f t="shared" si="3"/>
        <v>331</v>
      </c>
      <c r="S37" s="9"/>
      <c r="T37" s="9"/>
    </row>
    <row r="38" spans="1:20" x14ac:dyDescent="0.3">
      <c r="A38">
        <v>37</v>
      </c>
      <c r="B38" s="10">
        <v>45337</v>
      </c>
      <c r="C38" t="s">
        <v>22</v>
      </c>
      <c r="D38" t="s">
        <v>36</v>
      </c>
      <c r="E38">
        <v>10</v>
      </c>
      <c r="F38">
        <v>0</v>
      </c>
      <c r="G38">
        <v>-300</v>
      </c>
      <c r="H38">
        <v>323.2</v>
      </c>
      <c r="I38">
        <f>Real_Table[[#This Row],[nominal length '[mm']]]+(Real_Table[[#This Row],[Relative diameter '[μm']]]-Real_Table[[#This Row],[Relaive nominal '[μm']]]+Real_Table[[#This Row],[known bias '[μm']]])/1000</f>
        <v>10.023199999999999</v>
      </c>
      <c r="J38">
        <f t="shared" si="0"/>
        <v>5.0000000000000001E-4</v>
      </c>
      <c r="O38" s="9">
        <v>89</v>
      </c>
      <c r="P38" s="9">
        <v>132</v>
      </c>
      <c r="Q38" s="9">
        <v>470</v>
      </c>
      <c r="R38" s="9">
        <f t="shared" si="3"/>
        <v>338</v>
      </c>
      <c r="S38" s="9"/>
      <c r="T38" s="9"/>
    </row>
    <row r="39" spans="1:20" x14ac:dyDescent="0.3">
      <c r="A39">
        <v>38</v>
      </c>
      <c r="B39" s="10">
        <v>45337</v>
      </c>
      <c r="C39" t="s">
        <v>22</v>
      </c>
      <c r="D39" t="s">
        <v>36</v>
      </c>
      <c r="E39">
        <v>10</v>
      </c>
      <c r="F39">
        <v>0</v>
      </c>
      <c r="G39">
        <v>-296</v>
      </c>
      <c r="H39">
        <v>323.2</v>
      </c>
      <c r="I39">
        <f>Real_Table[[#This Row],[nominal length '[mm']]]+(Real_Table[[#This Row],[Relative diameter '[μm']]]-Real_Table[[#This Row],[Relaive nominal '[μm']]]+Real_Table[[#This Row],[known bias '[μm']]])/1000</f>
        <v>10.027200000000001</v>
      </c>
      <c r="J39">
        <f t="shared" si="0"/>
        <v>5.0000000000000001E-4</v>
      </c>
      <c r="O39" s="9">
        <v>90</v>
      </c>
      <c r="P39" s="9">
        <v>132</v>
      </c>
      <c r="Q39" s="9">
        <v>464</v>
      </c>
      <c r="R39" s="9">
        <f t="shared" si="3"/>
        <v>332</v>
      </c>
      <c r="S39" s="9"/>
      <c r="T39" s="9"/>
    </row>
    <row r="40" spans="1:20" x14ac:dyDescent="0.3">
      <c r="A40">
        <v>39</v>
      </c>
      <c r="B40" s="10">
        <v>45337</v>
      </c>
      <c r="C40" t="s">
        <v>22</v>
      </c>
      <c r="D40" t="s">
        <v>36</v>
      </c>
      <c r="E40">
        <v>10</v>
      </c>
      <c r="F40">
        <v>0</v>
      </c>
      <c r="G40">
        <v>-301</v>
      </c>
      <c r="H40">
        <v>323.2</v>
      </c>
      <c r="I40">
        <f>Real_Table[[#This Row],[nominal length '[mm']]]+(Real_Table[[#This Row],[Relative diameter '[μm']]]-Real_Table[[#This Row],[Relaive nominal '[μm']]]+Real_Table[[#This Row],[known bias '[μm']]])/1000</f>
        <v>10.0222</v>
      </c>
      <c r="J40">
        <f t="shared" si="0"/>
        <v>5.0000000000000001E-4</v>
      </c>
    </row>
    <row r="41" spans="1:20" x14ac:dyDescent="0.3">
      <c r="A41">
        <v>40</v>
      </c>
      <c r="B41" s="10">
        <v>45337</v>
      </c>
      <c r="C41" t="s">
        <v>22</v>
      </c>
      <c r="D41" t="s">
        <v>36</v>
      </c>
      <c r="E41">
        <v>10</v>
      </c>
      <c r="F41">
        <v>0</v>
      </c>
      <c r="G41">
        <v>-300</v>
      </c>
      <c r="H41">
        <v>323.2</v>
      </c>
      <c r="I41">
        <f>Real_Table[[#This Row],[nominal length '[mm']]]+(Real_Table[[#This Row],[Relative diameter '[μm']]]-Real_Table[[#This Row],[Relaive nominal '[μm']]]+Real_Table[[#This Row],[known bias '[μm']]])/1000</f>
        <v>10.023199999999999</v>
      </c>
      <c r="J41">
        <f t="shared" si="0"/>
        <v>5.0000000000000001E-4</v>
      </c>
      <c r="P41" t="s">
        <v>28</v>
      </c>
    </row>
    <row r="42" spans="1:20" x14ac:dyDescent="0.3">
      <c r="A42">
        <v>41</v>
      </c>
      <c r="B42" s="10">
        <v>45337</v>
      </c>
      <c r="C42" t="s">
        <v>22</v>
      </c>
      <c r="D42" t="s">
        <v>36</v>
      </c>
      <c r="E42">
        <v>10</v>
      </c>
      <c r="F42">
        <v>0</v>
      </c>
      <c r="G42">
        <v>-300</v>
      </c>
      <c r="H42">
        <v>323.2</v>
      </c>
      <c r="I42">
        <f>Real_Table[[#This Row],[nominal length '[mm']]]+(Real_Table[[#This Row],[Relative diameter '[μm']]]-Real_Table[[#This Row],[Relaive nominal '[μm']]]+Real_Table[[#This Row],[known bias '[μm']]])/1000</f>
        <v>10.023199999999999</v>
      </c>
      <c r="J42">
        <f t="shared" si="0"/>
        <v>5.0000000000000001E-4</v>
      </c>
      <c r="O42" t="s">
        <v>20</v>
      </c>
      <c r="P42" t="s">
        <v>29</v>
      </c>
      <c r="Q42" t="s">
        <v>30</v>
      </c>
    </row>
    <row r="43" spans="1:20" x14ac:dyDescent="0.3">
      <c r="A43">
        <v>42</v>
      </c>
      <c r="B43" s="10">
        <v>45337</v>
      </c>
      <c r="C43" t="s">
        <v>22</v>
      </c>
      <c r="D43" t="s">
        <v>36</v>
      </c>
      <c r="E43">
        <v>10</v>
      </c>
      <c r="F43">
        <v>0</v>
      </c>
      <c r="G43">
        <v>-297</v>
      </c>
      <c r="H43">
        <v>323.2</v>
      </c>
      <c r="I43">
        <f>Real_Table[[#This Row],[nominal length '[mm']]]+(Real_Table[[#This Row],[Relative diameter '[μm']]]-Real_Table[[#This Row],[Relaive nominal '[μm']]]+Real_Table[[#This Row],[known bias '[μm']]])/1000</f>
        <v>10.026199999999999</v>
      </c>
      <c r="J43">
        <f t="shared" si="0"/>
        <v>5.0000000000000001E-4</v>
      </c>
      <c r="O43" s="6">
        <v>196</v>
      </c>
      <c r="P43">
        <v>389</v>
      </c>
      <c r="Q43">
        <v>724</v>
      </c>
      <c r="R43">
        <f>Q43-P43</f>
        <v>335</v>
      </c>
    </row>
    <row r="44" spans="1:20" x14ac:dyDescent="0.3">
      <c r="A44">
        <v>43</v>
      </c>
      <c r="B44" s="10">
        <v>45337</v>
      </c>
      <c r="C44" t="s">
        <v>22</v>
      </c>
      <c r="D44" t="s">
        <v>36</v>
      </c>
      <c r="E44">
        <v>10</v>
      </c>
      <c r="F44">
        <v>0</v>
      </c>
      <c r="G44">
        <v>-298</v>
      </c>
      <c r="H44">
        <v>323.2</v>
      </c>
      <c r="I44">
        <f>Real_Table[[#This Row],[nominal length '[mm']]]+(Real_Table[[#This Row],[Relative diameter '[μm']]]-Real_Table[[#This Row],[Relaive nominal '[μm']]]+Real_Table[[#This Row],[known bias '[μm']]])/1000</f>
        <v>10.0252</v>
      </c>
      <c r="J44">
        <f t="shared" si="0"/>
        <v>5.0000000000000001E-4</v>
      </c>
      <c r="O44" s="5">
        <v>197</v>
      </c>
      <c r="P44">
        <v>388</v>
      </c>
      <c r="Q44">
        <v>720</v>
      </c>
      <c r="R44">
        <f>Q44-P44</f>
        <v>332</v>
      </c>
    </row>
    <row r="45" spans="1:20" x14ac:dyDescent="0.3">
      <c r="A45">
        <v>44</v>
      </c>
      <c r="B45" s="10">
        <v>45337</v>
      </c>
      <c r="C45" t="s">
        <v>22</v>
      </c>
      <c r="D45" t="s">
        <v>36</v>
      </c>
      <c r="E45">
        <v>10</v>
      </c>
      <c r="F45">
        <v>0</v>
      </c>
      <c r="G45">
        <v>-301</v>
      </c>
      <c r="H45">
        <v>323.2</v>
      </c>
      <c r="I45">
        <f>Real_Table[[#This Row],[nominal length '[mm']]]+(Real_Table[[#This Row],[Relative diameter '[μm']]]-Real_Table[[#This Row],[Relaive nominal '[μm']]]+Real_Table[[#This Row],[known bias '[μm']]])/1000</f>
        <v>10.0222</v>
      </c>
      <c r="J45">
        <f t="shared" si="0"/>
        <v>5.0000000000000001E-4</v>
      </c>
      <c r="O45" s="6">
        <v>198</v>
      </c>
      <c r="P45">
        <v>385</v>
      </c>
      <c r="Q45">
        <v>722</v>
      </c>
      <c r="R45">
        <f t="shared" ref="R45:R51" si="4">Q45-P45</f>
        <v>337</v>
      </c>
    </row>
    <row r="46" spans="1:20" x14ac:dyDescent="0.3">
      <c r="A46">
        <v>45</v>
      </c>
      <c r="B46" s="10">
        <v>45337</v>
      </c>
      <c r="C46" t="s">
        <v>22</v>
      </c>
      <c r="D46" t="s">
        <v>36</v>
      </c>
      <c r="E46">
        <v>10</v>
      </c>
      <c r="F46">
        <v>0</v>
      </c>
      <c r="G46">
        <v>-299</v>
      </c>
      <c r="H46">
        <v>323.2</v>
      </c>
      <c r="I46">
        <f>Real_Table[[#This Row],[nominal length '[mm']]]+(Real_Table[[#This Row],[Relative diameter '[μm']]]-Real_Table[[#This Row],[Relaive nominal '[μm']]]+Real_Table[[#This Row],[known bias '[μm']]])/1000</f>
        <v>10.0242</v>
      </c>
      <c r="J46">
        <f t="shared" si="0"/>
        <v>5.0000000000000001E-4</v>
      </c>
      <c r="O46" s="5">
        <v>199</v>
      </c>
      <c r="P46">
        <v>388</v>
      </c>
      <c r="Q46">
        <v>726</v>
      </c>
      <c r="R46">
        <f t="shared" si="4"/>
        <v>338</v>
      </c>
      <c r="S46" t="s">
        <v>47</v>
      </c>
      <c r="T46">
        <f>AVERAGE(R43:R51)</f>
        <v>336.66666666666669</v>
      </c>
    </row>
    <row r="47" spans="1:20" x14ac:dyDescent="0.3">
      <c r="A47">
        <v>46</v>
      </c>
      <c r="B47" s="10">
        <v>45337</v>
      </c>
      <c r="C47" t="s">
        <v>22</v>
      </c>
      <c r="D47" t="s">
        <v>36</v>
      </c>
      <c r="E47">
        <v>10</v>
      </c>
      <c r="F47">
        <v>0</v>
      </c>
      <c r="G47">
        <v>-294</v>
      </c>
      <c r="H47">
        <v>323.2</v>
      </c>
      <c r="I47">
        <f>Real_Table[[#This Row],[nominal length '[mm']]]+(Real_Table[[#This Row],[Relative diameter '[μm']]]-Real_Table[[#This Row],[Relaive nominal '[μm']]]+Real_Table[[#This Row],[known bias '[μm']]])/1000</f>
        <v>10.029199999999999</v>
      </c>
      <c r="J47">
        <f t="shared" si="0"/>
        <v>5.0000000000000001E-4</v>
      </c>
      <c r="O47" s="6">
        <v>200</v>
      </c>
      <c r="P47">
        <v>382</v>
      </c>
      <c r="Q47">
        <v>722</v>
      </c>
      <c r="R47">
        <f t="shared" si="4"/>
        <v>340</v>
      </c>
      <c r="S47" t="s">
        <v>33</v>
      </c>
      <c r="T47">
        <f>_xlfn.STDEV.P(R43:R51)</f>
        <v>2.4037008503093267</v>
      </c>
    </row>
    <row r="48" spans="1:20" x14ac:dyDescent="0.3">
      <c r="A48">
        <v>47</v>
      </c>
      <c r="B48" s="10">
        <v>45337</v>
      </c>
      <c r="C48" t="s">
        <v>22</v>
      </c>
      <c r="D48" t="s">
        <v>36</v>
      </c>
      <c r="E48">
        <v>10</v>
      </c>
      <c r="F48">
        <v>0</v>
      </c>
      <c r="G48">
        <v>-301</v>
      </c>
      <c r="H48">
        <v>323.2</v>
      </c>
      <c r="I48">
        <f>Real_Table[[#This Row],[nominal length '[mm']]]+(Real_Table[[#This Row],[Relative diameter '[μm']]]-Real_Table[[#This Row],[Relaive nominal '[μm']]]+Real_Table[[#This Row],[known bias '[μm']]])/1000</f>
        <v>10.0222</v>
      </c>
      <c r="J48">
        <f t="shared" si="0"/>
        <v>5.0000000000000001E-4</v>
      </c>
      <c r="O48" s="5">
        <v>201</v>
      </c>
      <c r="P48">
        <v>387</v>
      </c>
      <c r="Q48">
        <v>721</v>
      </c>
      <c r="R48">
        <f t="shared" si="4"/>
        <v>334</v>
      </c>
    </row>
    <row r="49" spans="1:21" x14ac:dyDescent="0.3">
      <c r="A49">
        <v>48</v>
      </c>
      <c r="B49" s="10">
        <v>45337</v>
      </c>
      <c r="C49" t="s">
        <v>22</v>
      </c>
      <c r="D49" t="s">
        <v>36</v>
      </c>
      <c r="E49">
        <v>10</v>
      </c>
      <c r="F49">
        <v>0</v>
      </c>
      <c r="G49">
        <v>-306</v>
      </c>
      <c r="H49">
        <v>323.2</v>
      </c>
      <c r="I49">
        <f>Real_Table[[#This Row],[nominal length '[mm']]]+(Real_Table[[#This Row],[Relative diameter '[μm']]]-Real_Table[[#This Row],[Relaive nominal '[μm']]]+Real_Table[[#This Row],[known bias '[μm']]])/1000</f>
        <v>10.017200000000001</v>
      </c>
      <c r="J49">
        <f t="shared" si="0"/>
        <v>5.0000000000000001E-4</v>
      </c>
      <c r="O49" s="6">
        <v>202</v>
      </c>
      <c r="P49">
        <v>385</v>
      </c>
      <c r="Q49">
        <v>724</v>
      </c>
      <c r="R49">
        <f t="shared" si="4"/>
        <v>339</v>
      </c>
    </row>
    <row r="50" spans="1:21" x14ac:dyDescent="0.3">
      <c r="A50">
        <v>49</v>
      </c>
      <c r="B50" s="10">
        <v>45337</v>
      </c>
      <c r="C50" t="s">
        <v>22</v>
      </c>
      <c r="D50" t="s">
        <v>36</v>
      </c>
      <c r="E50">
        <v>10</v>
      </c>
      <c r="F50">
        <v>0</v>
      </c>
      <c r="G50">
        <v>-302</v>
      </c>
      <c r="H50">
        <v>323.2</v>
      </c>
      <c r="I50">
        <f>Real_Table[[#This Row],[nominal length '[mm']]]+(Real_Table[[#This Row],[Relative diameter '[μm']]]-Real_Table[[#This Row],[Relaive nominal '[μm']]]+Real_Table[[#This Row],[known bias '[μm']]])/1000</f>
        <v>10.0212</v>
      </c>
      <c r="J50">
        <f t="shared" si="0"/>
        <v>5.0000000000000001E-4</v>
      </c>
      <c r="O50" s="5">
        <v>203</v>
      </c>
      <c r="P50">
        <v>372</v>
      </c>
      <c r="Q50">
        <v>710</v>
      </c>
      <c r="R50">
        <f t="shared" si="4"/>
        <v>338</v>
      </c>
    </row>
    <row r="51" spans="1:21" x14ac:dyDescent="0.3">
      <c r="A51">
        <v>50</v>
      </c>
      <c r="B51" s="10">
        <v>45337</v>
      </c>
      <c r="C51" t="s">
        <v>22</v>
      </c>
      <c r="D51" t="s">
        <v>36</v>
      </c>
      <c r="E51">
        <v>10</v>
      </c>
      <c r="F51">
        <v>0</v>
      </c>
      <c r="G51">
        <v>-302</v>
      </c>
      <c r="H51">
        <v>323.2</v>
      </c>
      <c r="I51">
        <f>Real_Table[[#This Row],[nominal length '[mm']]]+(Real_Table[[#This Row],[Relative diameter '[μm']]]-Real_Table[[#This Row],[Relaive nominal '[μm']]]+Real_Table[[#This Row],[known bias '[μm']]])/1000</f>
        <v>10.0212</v>
      </c>
      <c r="J51">
        <f t="shared" si="0"/>
        <v>5.0000000000000001E-4</v>
      </c>
      <c r="O51" s="6">
        <v>204</v>
      </c>
      <c r="P51">
        <v>387</v>
      </c>
      <c r="Q51">
        <v>724</v>
      </c>
      <c r="R51">
        <f t="shared" si="4"/>
        <v>337</v>
      </c>
    </row>
    <row r="52" spans="1:21" x14ac:dyDescent="0.3">
      <c r="A52">
        <v>51</v>
      </c>
      <c r="B52" s="10">
        <v>45337</v>
      </c>
      <c r="C52" t="s">
        <v>22</v>
      </c>
      <c r="D52" t="s">
        <v>36</v>
      </c>
      <c r="E52">
        <v>10</v>
      </c>
      <c r="F52">
        <v>0</v>
      </c>
      <c r="G52">
        <v>-298</v>
      </c>
      <c r="H52">
        <v>323.2</v>
      </c>
      <c r="I52">
        <f>Real_Table[[#This Row],[nominal length '[mm']]]+(Real_Table[[#This Row],[Relative diameter '[μm']]]-Real_Table[[#This Row],[Relaive nominal '[μm']]]+Real_Table[[#This Row],[known bias '[μm']]])/1000</f>
        <v>10.0252</v>
      </c>
      <c r="J52">
        <f t="shared" si="0"/>
        <v>5.0000000000000001E-4</v>
      </c>
    </row>
    <row r="53" spans="1:21" x14ac:dyDescent="0.3">
      <c r="A53">
        <v>52</v>
      </c>
      <c r="B53" s="10">
        <v>45337</v>
      </c>
      <c r="C53" t="s">
        <v>22</v>
      </c>
      <c r="D53" t="s">
        <v>36</v>
      </c>
      <c r="E53">
        <v>10</v>
      </c>
      <c r="F53">
        <v>0</v>
      </c>
      <c r="G53">
        <v>-297</v>
      </c>
      <c r="H53">
        <v>323.2</v>
      </c>
      <c r="I53">
        <f>Real_Table[[#This Row],[nominal length '[mm']]]+(Real_Table[[#This Row],[Relative diameter '[μm']]]-Real_Table[[#This Row],[Relaive nominal '[μm']]]+Real_Table[[#This Row],[known bias '[μm']]])/1000</f>
        <v>10.026199999999999</v>
      </c>
      <c r="J53">
        <f t="shared" si="0"/>
        <v>5.0000000000000001E-4</v>
      </c>
    </row>
    <row r="54" spans="1:21" x14ac:dyDescent="0.3">
      <c r="A54">
        <v>53</v>
      </c>
      <c r="B54" s="10">
        <v>45337</v>
      </c>
      <c r="C54" t="s">
        <v>22</v>
      </c>
      <c r="D54" t="s">
        <v>36</v>
      </c>
      <c r="E54">
        <v>10</v>
      </c>
      <c r="F54">
        <v>0</v>
      </c>
      <c r="G54">
        <v>-300</v>
      </c>
      <c r="H54">
        <v>323.2</v>
      </c>
      <c r="I54">
        <f>Real_Table[[#This Row],[nominal length '[mm']]]+(Real_Table[[#This Row],[Relative diameter '[μm']]]-Real_Table[[#This Row],[Relaive nominal '[μm']]]+Real_Table[[#This Row],[known bias '[μm']]])/1000</f>
        <v>10.023199999999999</v>
      </c>
      <c r="J54">
        <f t="shared" si="0"/>
        <v>5.0000000000000001E-4</v>
      </c>
    </row>
    <row r="55" spans="1:21" x14ac:dyDescent="0.3">
      <c r="A55">
        <v>54</v>
      </c>
      <c r="B55" s="10">
        <v>45337</v>
      </c>
      <c r="C55" t="s">
        <v>22</v>
      </c>
      <c r="D55" t="s">
        <v>36</v>
      </c>
      <c r="E55">
        <v>10</v>
      </c>
      <c r="F55">
        <v>0</v>
      </c>
      <c r="G55">
        <v>-299</v>
      </c>
      <c r="H55">
        <v>323.2</v>
      </c>
      <c r="I55">
        <f>Real_Table[[#This Row],[nominal length '[mm']]]+(Real_Table[[#This Row],[Relative diameter '[μm']]]-Real_Table[[#This Row],[Relaive nominal '[μm']]]+Real_Table[[#This Row],[known bias '[μm']]])/1000</f>
        <v>10.0242</v>
      </c>
      <c r="J55">
        <f t="shared" si="0"/>
        <v>5.0000000000000001E-4</v>
      </c>
    </row>
    <row r="56" spans="1:21" x14ac:dyDescent="0.3">
      <c r="A56">
        <v>55</v>
      </c>
      <c r="B56" s="10">
        <v>45337</v>
      </c>
      <c r="C56" t="s">
        <v>22</v>
      </c>
      <c r="D56" t="s">
        <v>36</v>
      </c>
      <c r="E56">
        <v>10</v>
      </c>
      <c r="F56">
        <v>0</v>
      </c>
      <c r="G56">
        <v>-301</v>
      </c>
      <c r="H56">
        <v>323.2</v>
      </c>
      <c r="I56">
        <f>Real_Table[[#This Row],[nominal length '[mm']]]+(Real_Table[[#This Row],[Relative diameter '[μm']]]-Real_Table[[#This Row],[Relaive nominal '[μm']]]+Real_Table[[#This Row],[known bias '[μm']]])/1000</f>
        <v>10.0222</v>
      </c>
      <c r="J56">
        <f t="shared" si="0"/>
        <v>5.0000000000000001E-4</v>
      </c>
    </row>
    <row r="57" spans="1:21" x14ac:dyDescent="0.3">
      <c r="A57">
        <v>56</v>
      </c>
      <c r="B57" s="10">
        <v>45337</v>
      </c>
      <c r="C57" t="s">
        <v>22</v>
      </c>
      <c r="D57" t="s">
        <v>36</v>
      </c>
      <c r="E57">
        <v>10</v>
      </c>
      <c r="F57">
        <v>0</v>
      </c>
      <c r="G57">
        <v>-298</v>
      </c>
      <c r="H57">
        <v>323.2</v>
      </c>
      <c r="I57">
        <f>Real_Table[[#This Row],[nominal length '[mm']]]+(Real_Table[[#This Row],[Relative diameter '[μm']]]-Real_Table[[#This Row],[Relaive nominal '[μm']]]+Real_Table[[#This Row],[known bias '[μm']]])/1000</f>
        <v>10.0252</v>
      </c>
      <c r="J57">
        <f t="shared" si="0"/>
        <v>5.0000000000000001E-4</v>
      </c>
    </row>
    <row r="58" spans="1:21" x14ac:dyDescent="0.3">
      <c r="A58">
        <v>57</v>
      </c>
      <c r="B58" s="10">
        <v>45337</v>
      </c>
      <c r="C58" t="s">
        <v>22</v>
      </c>
      <c r="D58" t="s">
        <v>36</v>
      </c>
      <c r="E58">
        <v>10</v>
      </c>
      <c r="F58">
        <v>0</v>
      </c>
      <c r="G58">
        <v>-301</v>
      </c>
      <c r="H58">
        <v>323.2</v>
      </c>
      <c r="I58">
        <f>Real_Table[[#This Row],[nominal length '[mm']]]+(Real_Table[[#This Row],[Relative diameter '[μm']]]-Real_Table[[#This Row],[Relaive nominal '[μm']]]+Real_Table[[#This Row],[known bias '[μm']]])/1000</f>
        <v>10.0222</v>
      </c>
      <c r="J58">
        <f t="shared" si="0"/>
        <v>5.0000000000000001E-4</v>
      </c>
    </row>
    <row r="59" spans="1:21" x14ac:dyDescent="0.3">
      <c r="A59">
        <v>58</v>
      </c>
      <c r="B59" s="10">
        <v>45337</v>
      </c>
      <c r="C59" t="s">
        <v>22</v>
      </c>
      <c r="D59" t="s">
        <v>36</v>
      </c>
      <c r="E59">
        <v>10</v>
      </c>
      <c r="F59">
        <v>0</v>
      </c>
      <c r="G59">
        <v>-301</v>
      </c>
      <c r="H59">
        <v>323.2</v>
      </c>
      <c r="I59">
        <f>Real_Table[[#This Row],[nominal length '[mm']]]+(Real_Table[[#This Row],[Relative diameter '[μm']]]-Real_Table[[#This Row],[Relaive nominal '[μm']]]+Real_Table[[#This Row],[known bias '[μm']]])/1000</f>
        <v>10.0222</v>
      </c>
      <c r="J59">
        <f t="shared" si="0"/>
        <v>5.0000000000000001E-4</v>
      </c>
      <c r="R59" t="s">
        <v>29</v>
      </c>
      <c r="S59" t="s">
        <v>30</v>
      </c>
    </row>
    <row r="60" spans="1:21" x14ac:dyDescent="0.3">
      <c r="A60">
        <v>59</v>
      </c>
      <c r="B60" s="10">
        <v>45337</v>
      </c>
      <c r="C60" t="s">
        <v>22</v>
      </c>
      <c r="D60" t="s">
        <v>36</v>
      </c>
      <c r="E60">
        <v>10</v>
      </c>
      <c r="F60">
        <v>0</v>
      </c>
      <c r="G60">
        <v>-298</v>
      </c>
      <c r="H60">
        <v>323.2</v>
      </c>
      <c r="I60">
        <f>Real_Table[[#This Row],[nominal length '[mm']]]+(Real_Table[[#This Row],[Relative diameter '[μm']]]-Real_Table[[#This Row],[Relaive nominal '[μm']]]+Real_Table[[#This Row],[known bias '[μm']]])/1000</f>
        <v>10.0252</v>
      </c>
      <c r="J60">
        <f t="shared" si="0"/>
        <v>5.0000000000000001E-4</v>
      </c>
      <c r="R60">
        <v>389</v>
      </c>
      <c r="S60">
        <v>724</v>
      </c>
      <c r="T60">
        <f>S60-R60</f>
        <v>335</v>
      </c>
    </row>
    <row r="61" spans="1:21" x14ac:dyDescent="0.3">
      <c r="A61">
        <v>60</v>
      </c>
      <c r="B61" s="10">
        <v>45337</v>
      </c>
      <c r="C61" t="s">
        <v>22</v>
      </c>
      <c r="D61" t="s">
        <v>36</v>
      </c>
      <c r="E61">
        <v>10</v>
      </c>
      <c r="F61">
        <v>0</v>
      </c>
      <c r="G61">
        <v>-302</v>
      </c>
      <c r="H61">
        <v>323.2</v>
      </c>
      <c r="I61">
        <f>Real_Table[[#This Row],[nominal length '[mm']]]+(Real_Table[[#This Row],[Relative diameter '[μm']]]-Real_Table[[#This Row],[Relaive nominal '[μm']]]+Real_Table[[#This Row],[known bias '[μm']]])/1000</f>
        <v>10.0212</v>
      </c>
      <c r="J61">
        <f t="shared" si="0"/>
        <v>5.0000000000000001E-4</v>
      </c>
      <c r="R61">
        <v>388</v>
      </c>
      <c r="S61">
        <v>720</v>
      </c>
      <c r="T61">
        <f>S61-R61</f>
        <v>332</v>
      </c>
    </row>
    <row r="62" spans="1:21" x14ac:dyDescent="0.3">
      <c r="A62">
        <v>61</v>
      </c>
      <c r="B62" s="10">
        <v>45337</v>
      </c>
      <c r="C62" t="s">
        <v>22</v>
      </c>
      <c r="D62" t="s">
        <v>36</v>
      </c>
      <c r="E62">
        <v>10</v>
      </c>
      <c r="F62">
        <v>0</v>
      </c>
      <c r="G62">
        <v>-304</v>
      </c>
      <c r="H62">
        <v>323.2</v>
      </c>
      <c r="I62">
        <f>Real_Table[[#This Row],[nominal length '[mm']]]+(Real_Table[[#This Row],[Relative diameter '[μm']]]-Real_Table[[#This Row],[Relaive nominal '[μm']]]+Real_Table[[#This Row],[known bias '[μm']]])/1000</f>
        <v>10.0192</v>
      </c>
      <c r="J62">
        <f t="shared" si="0"/>
        <v>5.0000000000000001E-4</v>
      </c>
      <c r="R62">
        <v>385</v>
      </c>
      <c r="S62">
        <v>722</v>
      </c>
      <c r="T62">
        <f t="shared" ref="T62:T68" si="5">S62-R62</f>
        <v>337</v>
      </c>
    </row>
    <row r="63" spans="1:21" x14ac:dyDescent="0.3">
      <c r="A63">
        <v>62</v>
      </c>
      <c r="B63" s="10">
        <v>45337</v>
      </c>
      <c r="C63" t="s">
        <v>22</v>
      </c>
      <c r="D63" t="s">
        <v>36</v>
      </c>
      <c r="E63">
        <v>10</v>
      </c>
      <c r="F63">
        <v>0</v>
      </c>
      <c r="G63">
        <v>-300</v>
      </c>
      <c r="H63">
        <v>323.2</v>
      </c>
      <c r="I63">
        <f>Real_Table[[#This Row],[nominal length '[mm']]]+(Real_Table[[#This Row],[Relative diameter '[μm']]]-Real_Table[[#This Row],[Relaive nominal '[μm']]]+Real_Table[[#This Row],[known bias '[μm']]])/1000</f>
        <v>10.023199999999999</v>
      </c>
      <c r="J63">
        <f t="shared" si="0"/>
        <v>5.0000000000000001E-4</v>
      </c>
      <c r="R63">
        <v>388</v>
      </c>
      <c r="S63">
        <v>726</v>
      </c>
      <c r="T63">
        <f t="shared" si="5"/>
        <v>338</v>
      </c>
      <c r="U63">
        <f>AVERAGE(T60:T68)</f>
        <v>336.66666666666669</v>
      </c>
    </row>
    <row r="64" spans="1:21" x14ac:dyDescent="0.3">
      <c r="A64">
        <v>63</v>
      </c>
      <c r="B64" s="10">
        <v>45337</v>
      </c>
      <c r="C64" t="s">
        <v>22</v>
      </c>
      <c r="D64" t="s">
        <v>36</v>
      </c>
      <c r="E64">
        <v>10</v>
      </c>
      <c r="F64">
        <v>0</v>
      </c>
      <c r="G64">
        <v>-299</v>
      </c>
      <c r="H64">
        <v>323.2</v>
      </c>
      <c r="I64">
        <f>Real_Table[[#This Row],[nominal length '[mm']]]+(Real_Table[[#This Row],[Relative diameter '[μm']]]-Real_Table[[#This Row],[Relaive nominal '[μm']]]+Real_Table[[#This Row],[known bias '[μm']]])/1000</f>
        <v>10.0242</v>
      </c>
      <c r="J64">
        <f t="shared" si="0"/>
        <v>5.0000000000000001E-4</v>
      </c>
      <c r="R64">
        <v>382</v>
      </c>
      <c r="S64">
        <v>722</v>
      </c>
      <c r="T64">
        <f t="shared" si="5"/>
        <v>340</v>
      </c>
      <c r="U64">
        <f>_xlfn.STDEV.P(T60:T68)</f>
        <v>2.4037008503093267</v>
      </c>
    </row>
    <row r="65" spans="1:20" x14ac:dyDescent="0.3">
      <c r="A65">
        <v>64</v>
      </c>
      <c r="B65" s="10">
        <v>45337</v>
      </c>
      <c r="C65" t="s">
        <v>22</v>
      </c>
      <c r="D65" t="s">
        <v>36</v>
      </c>
      <c r="E65">
        <v>10</v>
      </c>
      <c r="F65">
        <v>0</v>
      </c>
      <c r="G65">
        <v>-297</v>
      </c>
      <c r="H65">
        <v>323.2</v>
      </c>
      <c r="I65">
        <f>Real_Table[[#This Row],[nominal length '[mm']]]+(Real_Table[[#This Row],[Relative diameter '[μm']]]-Real_Table[[#This Row],[Relaive nominal '[μm']]]+Real_Table[[#This Row],[known bias '[μm']]])/1000</f>
        <v>10.026199999999999</v>
      </c>
      <c r="J65">
        <f t="shared" si="0"/>
        <v>5.0000000000000001E-4</v>
      </c>
      <c r="R65">
        <v>387</v>
      </c>
      <c r="S65">
        <v>721</v>
      </c>
      <c r="T65">
        <f t="shared" si="5"/>
        <v>334</v>
      </c>
    </row>
    <row r="66" spans="1:20" x14ac:dyDescent="0.3">
      <c r="A66">
        <v>65</v>
      </c>
      <c r="B66" s="10">
        <v>45337</v>
      </c>
      <c r="C66" t="s">
        <v>22</v>
      </c>
      <c r="D66" t="s">
        <v>36</v>
      </c>
      <c r="E66">
        <v>10</v>
      </c>
      <c r="F66">
        <v>0</v>
      </c>
      <c r="G66">
        <v>-299</v>
      </c>
      <c r="H66">
        <v>323.2</v>
      </c>
      <c r="I66">
        <f>Real_Table[[#This Row],[nominal length '[mm']]]+(Real_Table[[#This Row],[Relative diameter '[μm']]]-Real_Table[[#This Row],[Relaive nominal '[μm']]]+Real_Table[[#This Row],[known bias '[μm']]])/1000</f>
        <v>10.0242</v>
      </c>
      <c r="J66">
        <f t="shared" ref="J66:J129" si="6">0.0005</f>
        <v>5.0000000000000001E-4</v>
      </c>
      <c r="R66">
        <v>385</v>
      </c>
      <c r="S66">
        <v>724</v>
      </c>
      <c r="T66">
        <f t="shared" si="5"/>
        <v>339</v>
      </c>
    </row>
    <row r="67" spans="1:20" x14ac:dyDescent="0.3">
      <c r="A67">
        <v>66</v>
      </c>
      <c r="B67" s="10">
        <v>45337</v>
      </c>
      <c r="C67" t="s">
        <v>22</v>
      </c>
      <c r="D67" t="s">
        <v>36</v>
      </c>
      <c r="E67">
        <v>10</v>
      </c>
      <c r="F67">
        <v>0</v>
      </c>
      <c r="G67">
        <v>-301</v>
      </c>
      <c r="H67">
        <v>323.2</v>
      </c>
      <c r="I67">
        <f>Real_Table[[#This Row],[nominal length '[mm']]]+(Real_Table[[#This Row],[Relative diameter '[μm']]]-Real_Table[[#This Row],[Relaive nominal '[μm']]]+Real_Table[[#This Row],[known bias '[μm']]])/1000</f>
        <v>10.0222</v>
      </c>
      <c r="J67">
        <f t="shared" si="6"/>
        <v>5.0000000000000001E-4</v>
      </c>
      <c r="R67">
        <v>372</v>
      </c>
      <c r="S67">
        <v>710</v>
      </c>
      <c r="T67">
        <f t="shared" si="5"/>
        <v>338</v>
      </c>
    </row>
    <row r="68" spans="1:20" x14ac:dyDescent="0.3">
      <c r="A68">
        <v>67</v>
      </c>
      <c r="B68" s="10">
        <v>45337</v>
      </c>
      <c r="C68" t="s">
        <v>22</v>
      </c>
      <c r="D68" t="s">
        <v>36</v>
      </c>
      <c r="E68">
        <v>10</v>
      </c>
      <c r="F68">
        <v>0</v>
      </c>
      <c r="G68">
        <v>-300</v>
      </c>
      <c r="H68">
        <v>323.2</v>
      </c>
      <c r="I68">
        <f>Real_Table[[#This Row],[nominal length '[mm']]]+(Real_Table[[#This Row],[Relative diameter '[μm']]]-Real_Table[[#This Row],[Relaive nominal '[μm']]]+Real_Table[[#This Row],[known bias '[μm']]])/1000</f>
        <v>10.023199999999999</v>
      </c>
      <c r="J68">
        <f t="shared" si="6"/>
        <v>5.0000000000000001E-4</v>
      </c>
      <c r="R68">
        <v>387</v>
      </c>
      <c r="S68">
        <v>724</v>
      </c>
      <c r="T68">
        <f t="shared" si="5"/>
        <v>337</v>
      </c>
    </row>
    <row r="69" spans="1:20" x14ac:dyDescent="0.3">
      <c r="A69">
        <v>68</v>
      </c>
      <c r="B69" s="10">
        <v>45337</v>
      </c>
      <c r="C69" t="s">
        <v>22</v>
      </c>
      <c r="D69" t="s">
        <v>36</v>
      </c>
      <c r="E69">
        <v>10</v>
      </c>
      <c r="F69">
        <v>0</v>
      </c>
      <c r="G69">
        <v>-303</v>
      </c>
      <c r="H69">
        <v>323.2</v>
      </c>
      <c r="I69">
        <f>Real_Table[[#This Row],[nominal length '[mm']]]+(Real_Table[[#This Row],[Relative diameter '[μm']]]-Real_Table[[#This Row],[Relaive nominal '[μm']]]+Real_Table[[#This Row],[known bias '[μm']]])/1000</f>
        <v>10.020199999999999</v>
      </c>
      <c r="J69">
        <f t="shared" si="6"/>
        <v>5.0000000000000001E-4</v>
      </c>
    </row>
    <row r="70" spans="1:20" x14ac:dyDescent="0.3">
      <c r="A70">
        <v>69</v>
      </c>
      <c r="B70" s="10">
        <v>45337</v>
      </c>
      <c r="C70" t="s">
        <v>22</v>
      </c>
      <c r="D70" t="s">
        <v>36</v>
      </c>
      <c r="E70">
        <v>10</v>
      </c>
      <c r="F70">
        <v>0</v>
      </c>
      <c r="G70">
        <v>-298</v>
      </c>
      <c r="H70">
        <v>323.2</v>
      </c>
      <c r="I70">
        <f>Real_Table[[#This Row],[nominal length '[mm']]]+(Real_Table[[#This Row],[Relative diameter '[μm']]]-Real_Table[[#This Row],[Relaive nominal '[μm']]]+Real_Table[[#This Row],[known bias '[μm']]])/1000</f>
        <v>10.0252</v>
      </c>
      <c r="J70">
        <f t="shared" si="6"/>
        <v>5.0000000000000001E-4</v>
      </c>
    </row>
    <row r="71" spans="1:20" x14ac:dyDescent="0.3">
      <c r="A71">
        <v>70</v>
      </c>
      <c r="B71" s="10">
        <v>45337</v>
      </c>
      <c r="C71" t="s">
        <v>22</v>
      </c>
      <c r="D71" t="s">
        <v>36</v>
      </c>
      <c r="E71">
        <v>10</v>
      </c>
      <c r="F71">
        <v>0</v>
      </c>
      <c r="G71">
        <v>-300</v>
      </c>
      <c r="H71">
        <v>323.2</v>
      </c>
      <c r="I71">
        <f>Real_Table[[#This Row],[nominal length '[mm']]]+(Real_Table[[#This Row],[Relative diameter '[μm']]]-Real_Table[[#This Row],[Relaive nominal '[μm']]]+Real_Table[[#This Row],[known bias '[μm']]])/1000</f>
        <v>10.023199999999999</v>
      </c>
      <c r="J71">
        <f t="shared" si="6"/>
        <v>5.0000000000000001E-4</v>
      </c>
    </row>
    <row r="72" spans="1:20" x14ac:dyDescent="0.3">
      <c r="A72">
        <v>71</v>
      </c>
      <c r="B72" s="10">
        <v>45337</v>
      </c>
      <c r="C72" t="s">
        <v>22</v>
      </c>
      <c r="D72" t="s">
        <v>36</v>
      </c>
      <c r="E72">
        <v>10</v>
      </c>
      <c r="F72">
        <v>0</v>
      </c>
      <c r="G72">
        <v>-302</v>
      </c>
      <c r="H72">
        <v>323.2</v>
      </c>
      <c r="I72">
        <f>Real_Table[[#This Row],[nominal length '[mm']]]+(Real_Table[[#This Row],[Relative diameter '[μm']]]-Real_Table[[#This Row],[Relaive nominal '[μm']]]+Real_Table[[#This Row],[known bias '[μm']]])/1000</f>
        <v>10.0212</v>
      </c>
      <c r="J72">
        <f t="shared" si="6"/>
        <v>5.0000000000000001E-4</v>
      </c>
    </row>
    <row r="73" spans="1:20" x14ac:dyDescent="0.3">
      <c r="A73">
        <v>72</v>
      </c>
      <c r="B73" s="10">
        <v>45337</v>
      </c>
      <c r="C73" t="s">
        <v>22</v>
      </c>
      <c r="D73" t="s">
        <v>36</v>
      </c>
      <c r="E73">
        <v>10</v>
      </c>
      <c r="F73">
        <v>0</v>
      </c>
      <c r="G73">
        <v>-300</v>
      </c>
      <c r="H73">
        <v>323.2</v>
      </c>
      <c r="I73">
        <f>Real_Table[[#This Row],[nominal length '[mm']]]+(Real_Table[[#This Row],[Relative diameter '[μm']]]-Real_Table[[#This Row],[Relaive nominal '[μm']]]+Real_Table[[#This Row],[known bias '[μm']]])/1000</f>
        <v>10.023199999999999</v>
      </c>
      <c r="J73">
        <f t="shared" si="6"/>
        <v>5.0000000000000001E-4</v>
      </c>
    </row>
    <row r="74" spans="1:20" x14ac:dyDescent="0.3">
      <c r="A74">
        <v>73</v>
      </c>
      <c r="B74" s="10">
        <v>45337</v>
      </c>
      <c r="C74" t="s">
        <v>22</v>
      </c>
      <c r="D74" t="s">
        <v>36</v>
      </c>
      <c r="E74">
        <v>10</v>
      </c>
      <c r="F74">
        <v>0</v>
      </c>
      <c r="G74">
        <v>-303</v>
      </c>
      <c r="H74">
        <v>323.2</v>
      </c>
      <c r="I74">
        <f>Real_Table[[#This Row],[nominal length '[mm']]]+(Real_Table[[#This Row],[Relative diameter '[μm']]]-Real_Table[[#This Row],[Relaive nominal '[μm']]]+Real_Table[[#This Row],[known bias '[μm']]])/1000</f>
        <v>10.020199999999999</v>
      </c>
      <c r="J74">
        <f t="shared" si="6"/>
        <v>5.0000000000000001E-4</v>
      </c>
    </row>
    <row r="75" spans="1:20" x14ac:dyDescent="0.3">
      <c r="A75">
        <v>74</v>
      </c>
      <c r="B75" s="10">
        <v>45337</v>
      </c>
      <c r="C75" t="s">
        <v>22</v>
      </c>
      <c r="D75" t="s">
        <v>36</v>
      </c>
      <c r="E75">
        <v>10</v>
      </c>
      <c r="F75">
        <v>0</v>
      </c>
      <c r="G75">
        <v>-299</v>
      </c>
      <c r="H75">
        <v>323.2</v>
      </c>
      <c r="I75">
        <f>Real_Table[[#This Row],[nominal length '[mm']]]+(Real_Table[[#This Row],[Relative diameter '[μm']]]-Real_Table[[#This Row],[Relaive nominal '[μm']]]+Real_Table[[#This Row],[known bias '[μm']]])/1000</f>
        <v>10.0242</v>
      </c>
      <c r="J75">
        <f t="shared" si="6"/>
        <v>5.0000000000000001E-4</v>
      </c>
    </row>
    <row r="76" spans="1:20" x14ac:dyDescent="0.3">
      <c r="A76">
        <v>75</v>
      </c>
      <c r="B76" s="10">
        <v>45337</v>
      </c>
      <c r="C76" t="s">
        <v>22</v>
      </c>
      <c r="D76" t="s">
        <v>36</v>
      </c>
      <c r="E76">
        <v>10</v>
      </c>
      <c r="F76">
        <v>0</v>
      </c>
      <c r="G76">
        <v>-303</v>
      </c>
      <c r="H76">
        <v>323.2</v>
      </c>
      <c r="I76">
        <f>Real_Table[[#This Row],[nominal length '[mm']]]+(Real_Table[[#This Row],[Relative diameter '[μm']]]-Real_Table[[#This Row],[Relaive nominal '[μm']]]+Real_Table[[#This Row],[known bias '[μm']]])/1000</f>
        <v>10.020199999999999</v>
      </c>
      <c r="J76">
        <f t="shared" si="6"/>
        <v>5.0000000000000001E-4</v>
      </c>
    </row>
    <row r="77" spans="1:20" x14ac:dyDescent="0.3">
      <c r="A77">
        <v>76</v>
      </c>
      <c r="B77" s="10">
        <v>45337</v>
      </c>
      <c r="C77" t="s">
        <v>22</v>
      </c>
      <c r="D77" t="s">
        <v>36</v>
      </c>
      <c r="E77">
        <v>10</v>
      </c>
      <c r="F77">
        <v>0</v>
      </c>
      <c r="G77">
        <v>-299</v>
      </c>
      <c r="H77">
        <v>323.2</v>
      </c>
      <c r="I77">
        <f>Real_Table[[#This Row],[nominal length '[mm']]]+(Real_Table[[#This Row],[Relative diameter '[μm']]]-Real_Table[[#This Row],[Relaive nominal '[μm']]]+Real_Table[[#This Row],[known bias '[μm']]])/1000</f>
        <v>10.0242</v>
      </c>
      <c r="J77">
        <f t="shared" si="6"/>
        <v>5.0000000000000001E-4</v>
      </c>
    </row>
    <row r="78" spans="1:20" x14ac:dyDescent="0.3">
      <c r="A78">
        <v>77</v>
      </c>
      <c r="B78" s="10">
        <v>45337</v>
      </c>
      <c r="C78" t="s">
        <v>22</v>
      </c>
      <c r="D78" t="s">
        <v>36</v>
      </c>
      <c r="E78">
        <v>10</v>
      </c>
      <c r="F78">
        <v>0</v>
      </c>
      <c r="G78">
        <v>-299</v>
      </c>
      <c r="H78">
        <v>323.2</v>
      </c>
      <c r="I78">
        <f>Real_Table[[#This Row],[nominal length '[mm']]]+(Real_Table[[#This Row],[Relative diameter '[μm']]]-Real_Table[[#This Row],[Relaive nominal '[μm']]]+Real_Table[[#This Row],[known bias '[μm']]])/1000</f>
        <v>10.0242</v>
      </c>
      <c r="J78">
        <f t="shared" si="6"/>
        <v>5.0000000000000001E-4</v>
      </c>
    </row>
    <row r="79" spans="1:20" x14ac:dyDescent="0.3">
      <c r="A79">
        <v>78</v>
      </c>
      <c r="B79" s="10">
        <v>45337</v>
      </c>
      <c r="C79" t="s">
        <v>22</v>
      </c>
      <c r="D79" t="s">
        <v>36</v>
      </c>
      <c r="E79">
        <v>10</v>
      </c>
      <c r="F79">
        <v>0</v>
      </c>
      <c r="G79">
        <v>-301</v>
      </c>
      <c r="H79">
        <v>323.2</v>
      </c>
      <c r="I79">
        <f>Real_Table[[#This Row],[nominal length '[mm']]]+(Real_Table[[#This Row],[Relative diameter '[μm']]]-Real_Table[[#This Row],[Relaive nominal '[μm']]]+Real_Table[[#This Row],[known bias '[μm']]])/1000</f>
        <v>10.0222</v>
      </c>
      <c r="J79">
        <f t="shared" si="6"/>
        <v>5.0000000000000001E-4</v>
      </c>
    </row>
    <row r="80" spans="1:20" x14ac:dyDescent="0.3">
      <c r="A80">
        <v>79</v>
      </c>
      <c r="B80" s="10">
        <v>45337</v>
      </c>
      <c r="C80" t="s">
        <v>22</v>
      </c>
      <c r="D80" t="s">
        <v>36</v>
      </c>
      <c r="E80">
        <v>10</v>
      </c>
      <c r="F80">
        <v>0</v>
      </c>
      <c r="G80">
        <v>-305</v>
      </c>
      <c r="H80">
        <v>323.2</v>
      </c>
      <c r="I80">
        <f>Real_Table[[#This Row],[nominal length '[mm']]]+(Real_Table[[#This Row],[Relative diameter '[μm']]]-Real_Table[[#This Row],[Relaive nominal '[μm']]]+Real_Table[[#This Row],[known bias '[μm']]])/1000</f>
        <v>10.0182</v>
      </c>
      <c r="J80">
        <f t="shared" si="6"/>
        <v>5.0000000000000001E-4</v>
      </c>
    </row>
    <row r="81" spans="1:11" x14ac:dyDescent="0.3">
      <c r="A81">
        <v>80</v>
      </c>
      <c r="B81" s="10">
        <v>45337</v>
      </c>
      <c r="C81" t="s">
        <v>22</v>
      </c>
      <c r="D81" t="s">
        <v>36</v>
      </c>
      <c r="E81">
        <v>10</v>
      </c>
      <c r="F81">
        <v>0</v>
      </c>
      <c r="G81">
        <v>-300</v>
      </c>
      <c r="H81">
        <v>323.2</v>
      </c>
      <c r="I81">
        <f>Real_Table[[#This Row],[nominal length '[mm']]]+(Real_Table[[#This Row],[Relative diameter '[μm']]]-Real_Table[[#This Row],[Relaive nominal '[μm']]]+Real_Table[[#This Row],[known bias '[μm']]])/1000</f>
        <v>10.023199999999999</v>
      </c>
      <c r="J81">
        <f t="shared" si="6"/>
        <v>5.0000000000000001E-4</v>
      </c>
    </row>
    <row r="82" spans="1:11" x14ac:dyDescent="0.3">
      <c r="A82">
        <v>81</v>
      </c>
      <c r="B82" s="10">
        <v>45337</v>
      </c>
      <c r="C82" t="s">
        <v>22</v>
      </c>
      <c r="D82" t="s">
        <v>36</v>
      </c>
      <c r="E82">
        <v>9.5</v>
      </c>
      <c r="F82">
        <v>200</v>
      </c>
      <c r="G82">
        <v>413</v>
      </c>
      <c r="H82">
        <v>323.2</v>
      </c>
      <c r="I82">
        <f>Real_Table[[#This Row],[nominal length '[mm']]]+(Real_Table[[#This Row],[Relative diameter '[μm']]]-Real_Table[[#This Row],[Relaive nominal '[μm']]]+Real_Table[[#This Row],[known bias '[μm']]])/1000</f>
        <v>10.036200000000001</v>
      </c>
      <c r="J82">
        <f t="shared" si="6"/>
        <v>5.0000000000000001E-4</v>
      </c>
      <c r="K82" t="s">
        <v>54</v>
      </c>
    </row>
    <row r="83" spans="1:11" x14ac:dyDescent="0.3">
      <c r="A83">
        <v>82</v>
      </c>
      <c r="B83" s="10">
        <v>45337</v>
      </c>
      <c r="C83" t="s">
        <v>27</v>
      </c>
      <c r="D83" t="s">
        <v>40</v>
      </c>
      <c r="E83">
        <v>9.5</v>
      </c>
      <c r="F83">
        <v>200</v>
      </c>
      <c r="G83">
        <v>87</v>
      </c>
      <c r="H83">
        <v>322.3</v>
      </c>
      <c r="I83">
        <f>Real_Table[[#This Row],[nominal length '[mm']]]+(Real_Table[[#This Row],[Relative diameter '[μm']]]-Real_Table[[#This Row],[Relaive nominal '[μm']]]+Real_Table[[#This Row],[known bias '[μm']]])/1000</f>
        <v>9.7093000000000007</v>
      </c>
      <c r="J83">
        <f t="shared" si="6"/>
        <v>5.0000000000000001E-4</v>
      </c>
    </row>
    <row r="84" spans="1:11" x14ac:dyDescent="0.3">
      <c r="A84">
        <v>83</v>
      </c>
      <c r="B84" s="10">
        <v>45337</v>
      </c>
      <c r="C84" t="s">
        <v>27</v>
      </c>
      <c r="D84" t="s">
        <v>40</v>
      </c>
      <c r="E84">
        <v>9.5</v>
      </c>
      <c r="F84">
        <v>200</v>
      </c>
      <c r="G84">
        <v>185</v>
      </c>
      <c r="H84">
        <v>322.3</v>
      </c>
      <c r="I84">
        <f>Real_Table[[#This Row],[nominal length '[mm']]]+(Real_Table[[#This Row],[Relative diameter '[μm']]]-Real_Table[[#This Row],[Relaive nominal '[μm']]]+Real_Table[[#This Row],[known bias '[μm']]])/1000</f>
        <v>9.8072999999999997</v>
      </c>
      <c r="J84">
        <f t="shared" si="6"/>
        <v>5.0000000000000001E-4</v>
      </c>
    </row>
    <row r="85" spans="1:11" x14ac:dyDescent="0.3">
      <c r="A85">
        <v>84</v>
      </c>
      <c r="B85" s="10">
        <v>45337</v>
      </c>
      <c r="C85" t="s">
        <v>27</v>
      </c>
      <c r="D85" t="s">
        <v>40</v>
      </c>
      <c r="E85">
        <v>9.5</v>
      </c>
      <c r="F85">
        <v>200</v>
      </c>
      <c r="G85">
        <v>191</v>
      </c>
      <c r="H85">
        <v>322.3</v>
      </c>
      <c r="I85">
        <f>Real_Table[[#This Row],[nominal length '[mm']]]+(Real_Table[[#This Row],[Relative diameter '[μm']]]-Real_Table[[#This Row],[Relaive nominal '[μm']]]+Real_Table[[#This Row],[known bias '[μm']]])/1000</f>
        <v>9.8132999999999999</v>
      </c>
      <c r="J85">
        <f t="shared" si="6"/>
        <v>5.0000000000000001E-4</v>
      </c>
    </row>
    <row r="86" spans="1:11" x14ac:dyDescent="0.3">
      <c r="A86">
        <v>85</v>
      </c>
      <c r="B86" s="10">
        <v>45337</v>
      </c>
      <c r="C86" t="s">
        <v>27</v>
      </c>
      <c r="D86" t="s">
        <v>40</v>
      </c>
      <c r="E86">
        <v>9.5</v>
      </c>
      <c r="F86">
        <v>200</v>
      </c>
      <c r="G86">
        <v>171</v>
      </c>
      <c r="H86">
        <v>322.3</v>
      </c>
      <c r="I86">
        <f>Real_Table[[#This Row],[nominal length '[mm']]]+(Real_Table[[#This Row],[Relative diameter '[μm']]]-Real_Table[[#This Row],[Relaive nominal '[μm']]]+Real_Table[[#This Row],[known bias '[μm']]])/1000</f>
        <v>9.7933000000000003</v>
      </c>
      <c r="J86">
        <f t="shared" si="6"/>
        <v>5.0000000000000001E-4</v>
      </c>
    </row>
    <row r="87" spans="1:11" x14ac:dyDescent="0.3">
      <c r="A87">
        <v>86</v>
      </c>
      <c r="B87" s="10">
        <v>45337</v>
      </c>
      <c r="C87" t="s">
        <v>27</v>
      </c>
      <c r="D87" t="s">
        <v>40</v>
      </c>
      <c r="E87">
        <v>9.5</v>
      </c>
      <c r="F87">
        <v>200</v>
      </c>
      <c r="G87">
        <v>176</v>
      </c>
      <c r="H87">
        <v>322.3</v>
      </c>
      <c r="I87">
        <f>Real_Table[[#This Row],[nominal length '[mm']]]+(Real_Table[[#This Row],[Relative diameter '[μm']]]-Real_Table[[#This Row],[Relaive nominal '[μm']]]+Real_Table[[#This Row],[known bias '[μm']]])/1000</f>
        <v>9.7982999999999993</v>
      </c>
      <c r="J87">
        <f t="shared" si="6"/>
        <v>5.0000000000000001E-4</v>
      </c>
    </row>
    <row r="88" spans="1:11" x14ac:dyDescent="0.3">
      <c r="A88">
        <v>87</v>
      </c>
      <c r="B88" s="10">
        <v>45337</v>
      </c>
      <c r="C88" t="s">
        <v>27</v>
      </c>
      <c r="D88" t="s">
        <v>40</v>
      </c>
      <c r="E88">
        <v>9.5</v>
      </c>
      <c r="F88">
        <v>200</v>
      </c>
      <c r="G88">
        <v>162</v>
      </c>
      <c r="H88">
        <v>322.3</v>
      </c>
      <c r="I88">
        <f>Real_Table[[#This Row],[nominal length '[mm']]]+(Real_Table[[#This Row],[Relative diameter '[μm']]]-Real_Table[[#This Row],[Relaive nominal '[μm']]]+Real_Table[[#This Row],[known bias '[μm']]])/1000</f>
        <v>9.7843</v>
      </c>
      <c r="J88">
        <f t="shared" si="6"/>
        <v>5.0000000000000001E-4</v>
      </c>
    </row>
    <row r="89" spans="1:11" x14ac:dyDescent="0.3">
      <c r="A89">
        <v>88</v>
      </c>
      <c r="B89" s="10">
        <v>45337</v>
      </c>
      <c r="C89" t="s">
        <v>27</v>
      </c>
      <c r="D89" t="s">
        <v>40</v>
      </c>
      <c r="E89">
        <v>9.5</v>
      </c>
      <c r="F89">
        <v>200</v>
      </c>
      <c r="G89">
        <v>135</v>
      </c>
      <c r="H89">
        <v>322.3</v>
      </c>
      <c r="I89">
        <f>Real_Table[[#This Row],[nominal length '[mm']]]+(Real_Table[[#This Row],[Relative diameter '[μm']]]-Real_Table[[#This Row],[Relaive nominal '[μm']]]+Real_Table[[#This Row],[known bias '[μm']]])/1000</f>
        <v>9.7573000000000008</v>
      </c>
      <c r="J89">
        <f t="shared" si="6"/>
        <v>5.0000000000000001E-4</v>
      </c>
    </row>
    <row r="90" spans="1:11" x14ac:dyDescent="0.3">
      <c r="A90">
        <v>89</v>
      </c>
      <c r="B90" s="10">
        <v>45337</v>
      </c>
      <c r="C90" t="s">
        <v>27</v>
      </c>
      <c r="D90" t="s">
        <v>40</v>
      </c>
      <c r="E90">
        <v>9.5</v>
      </c>
      <c r="F90">
        <v>200</v>
      </c>
      <c r="G90">
        <v>130</v>
      </c>
      <c r="H90">
        <v>322.3</v>
      </c>
      <c r="I90">
        <f>Real_Table[[#This Row],[nominal length '[mm']]]+(Real_Table[[#This Row],[Relative diameter '[μm']]]-Real_Table[[#This Row],[Relaive nominal '[μm']]]+Real_Table[[#This Row],[known bias '[μm']]])/1000</f>
        <v>9.7523</v>
      </c>
      <c r="J90">
        <f t="shared" si="6"/>
        <v>5.0000000000000001E-4</v>
      </c>
    </row>
    <row r="91" spans="1:11" x14ac:dyDescent="0.3">
      <c r="A91">
        <v>90</v>
      </c>
      <c r="B91" s="10">
        <v>45337</v>
      </c>
      <c r="C91" t="s">
        <v>27</v>
      </c>
      <c r="D91" t="s">
        <v>40</v>
      </c>
      <c r="E91">
        <v>9.5</v>
      </c>
      <c r="F91">
        <v>200</v>
      </c>
      <c r="G91">
        <v>132</v>
      </c>
      <c r="H91">
        <v>322.3</v>
      </c>
      <c r="I91">
        <f>Real_Table[[#This Row],[nominal length '[mm']]]+(Real_Table[[#This Row],[Relative diameter '[μm']]]-Real_Table[[#This Row],[Relaive nominal '[μm']]]+Real_Table[[#This Row],[known bias '[μm']]])/1000</f>
        <v>9.7543000000000006</v>
      </c>
      <c r="J91">
        <f t="shared" si="6"/>
        <v>5.0000000000000001E-4</v>
      </c>
    </row>
    <row r="92" spans="1:11" x14ac:dyDescent="0.3">
      <c r="A92">
        <v>91</v>
      </c>
      <c r="B92" s="10">
        <v>45337</v>
      </c>
      <c r="C92" t="s">
        <v>27</v>
      </c>
      <c r="D92" t="s">
        <v>40</v>
      </c>
      <c r="E92">
        <v>9.5</v>
      </c>
      <c r="F92">
        <v>200</v>
      </c>
      <c r="G92">
        <v>132</v>
      </c>
      <c r="H92">
        <v>322.3</v>
      </c>
      <c r="I92">
        <f>Real_Table[[#This Row],[nominal length '[mm']]]+(Real_Table[[#This Row],[Relative diameter '[μm']]]-Real_Table[[#This Row],[Relaive nominal '[μm']]]+Real_Table[[#This Row],[known bias '[μm']]])/1000</f>
        <v>9.7543000000000006</v>
      </c>
      <c r="J92">
        <f t="shared" si="6"/>
        <v>5.0000000000000001E-4</v>
      </c>
    </row>
    <row r="93" spans="1:11" x14ac:dyDescent="0.3">
      <c r="A93">
        <v>92</v>
      </c>
      <c r="B93" s="10">
        <v>45337</v>
      </c>
      <c r="C93" t="s">
        <v>27</v>
      </c>
      <c r="D93" t="s">
        <v>40</v>
      </c>
      <c r="E93">
        <v>9.5</v>
      </c>
      <c r="F93">
        <v>200</v>
      </c>
      <c r="G93">
        <v>120</v>
      </c>
      <c r="H93">
        <v>322.3</v>
      </c>
      <c r="I93">
        <f>Real_Table[[#This Row],[nominal length '[mm']]]+(Real_Table[[#This Row],[Relative diameter '[μm']]]-Real_Table[[#This Row],[Relaive nominal '[μm']]]+Real_Table[[#This Row],[known bias '[μm']]])/1000</f>
        <v>9.7423000000000002</v>
      </c>
      <c r="J93">
        <f t="shared" si="6"/>
        <v>5.0000000000000001E-4</v>
      </c>
    </row>
    <row r="94" spans="1:11" x14ac:dyDescent="0.3">
      <c r="A94">
        <v>93</v>
      </c>
      <c r="B94" s="10">
        <v>45337</v>
      </c>
      <c r="C94" t="s">
        <v>27</v>
      </c>
      <c r="D94" t="s">
        <v>40</v>
      </c>
      <c r="E94">
        <v>9.5</v>
      </c>
      <c r="F94">
        <v>200</v>
      </c>
      <c r="G94">
        <v>182</v>
      </c>
      <c r="H94">
        <v>322.3</v>
      </c>
      <c r="I94">
        <f>Real_Table[[#This Row],[nominal length '[mm']]]+(Real_Table[[#This Row],[Relative diameter '[μm']]]-Real_Table[[#This Row],[Relaive nominal '[μm']]]+Real_Table[[#This Row],[known bias '[μm']]])/1000</f>
        <v>9.8042999999999996</v>
      </c>
      <c r="J94">
        <f t="shared" si="6"/>
        <v>5.0000000000000001E-4</v>
      </c>
    </row>
    <row r="95" spans="1:11" x14ac:dyDescent="0.3">
      <c r="A95">
        <v>94</v>
      </c>
      <c r="B95" s="10">
        <v>45337</v>
      </c>
      <c r="C95" t="s">
        <v>27</v>
      </c>
      <c r="D95" t="s">
        <v>40</v>
      </c>
      <c r="E95">
        <v>9.5</v>
      </c>
      <c r="F95">
        <v>200</v>
      </c>
      <c r="G95">
        <v>130</v>
      </c>
      <c r="H95">
        <v>322.3</v>
      </c>
      <c r="I95">
        <f>Real_Table[[#This Row],[nominal length '[mm']]]+(Real_Table[[#This Row],[Relative diameter '[μm']]]-Real_Table[[#This Row],[Relaive nominal '[μm']]]+Real_Table[[#This Row],[known bias '[μm']]])/1000</f>
        <v>9.7523</v>
      </c>
      <c r="J95">
        <f t="shared" si="6"/>
        <v>5.0000000000000001E-4</v>
      </c>
    </row>
    <row r="96" spans="1:11" x14ac:dyDescent="0.3">
      <c r="A96">
        <v>95</v>
      </c>
      <c r="B96" s="10">
        <v>45337</v>
      </c>
      <c r="C96" t="s">
        <v>27</v>
      </c>
      <c r="D96" t="s">
        <v>40</v>
      </c>
      <c r="E96">
        <v>9.5</v>
      </c>
      <c r="F96">
        <v>200</v>
      </c>
      <c r="G96">
        <v>145</v>
      </c>
      <c r="H96">
        <v>322.3</v>
      </c>
      <c r="I96">
        <f>Real_Table[[#This Row],[nominal length '[mm']]]+(Real_Table[[#This Row],[Relative diameter '[μm']]]-Real_Table[[#This Row],[Relaive nominal '[μm']]]+Real_Table[[#This Row],[known bias '[μm']]])/1000</f>
        <v>9.7673000000000005</v>
      </c>
      <c r="J96">
        <f t="shared" si="6"/>
        <v>5.0000000000000001E-4</v>
      </c>
    </row>
    <row r="97" spans="1:10" x14ac:dyDescent="0.3">
      <c r="A97">
        <v>96</v>
      </c>
      <c r="B97" s="10">
        <v>45337</v>
      </c>
      <c r="C97" t="s">
        <v>27</v>
      </c>
      <c r="D97" t="s">
        <v>40</v>
      </c>
      <c r="E97">
        <v>9.5</v>
      </c>
      <c r="F97">
        <v>200</v>
      </c>
      <c r="G97">
        <v>168</v>
      </c>
      <c r="H97">
        <v>322.3</v>
      </c>
      <c r="I97">
        <f>Real_Table[[#This Row],[nominal length '[mm']]]+(Real_Table[[#This Row],[Relative diameter '[μm']]]-Real_Table[[#This Row],[Relaive nominal '[μm']]]+Real_Table[[#This Row],[known bias '[μm']]])/1000</f>
        <v>9.7903000000000002</v>
      </c>
      <c r="J97">
        <f t="shared" si="6"/>
        <v>5.0000000000000001E-4</v>
      </c>
    </row>
    <row r="98" spans="1:10" x14ac:dyDescent="0.3">
      <c r="A98">
        <v>97</v>
      </c>
      <c r="B98" s="10">
        <v>45337</v>
      </c>
      <c r="C98" t="s">
        <v>27</v>
      </c>
      <c r="D98" t="s">
        <v>40</v>
      </c>
      <c r="E98">
        <v>9.5</v>
      </c>
      <c r="F98">
        <v>200</v>
      </c>
      <c r="G98">
        <v>120</v>
      </c>
      <c r="H98">
        <v>322.3</v>
      </c>
      <c r="I98">
        <f>Real_Table[[#This Row],[nominal length '[mm']]]+(Real_Table[[#This Row],[Relative diameter '[μm']]]-Real_Table[[#This Row],[Relaive nominal '[μm']]]+Real_Table[[#This Row],[known bias '[μm']]])/1000</f>
        <v>9.7423000000000002</v>
      </c>
      <c r="J98">
        <f t="shared" si="6"/>
        <v>5.0000000000000001E-4</v>
      </c>
    </row>
    <row r="99" spans="1:10" x14ac:dyDescent="0.3">
      <c r="A99">
        <v>98</v>
      </c>
      <c r="B99" s="10">
        <v>45337</v>
      </c>
      <c r="C99" t="s">
        <v>27</v>
      </c>
      <c r="D99" t="s">
        <v>40</v>
      </c>
      <c r="E99">
        <v>9.5</v>
      </c>
      <c r="F99">
        <v>200</v>
      </c>
      <c r="G99">
        <v>134</v>
      </c>
      <c r="H99">
        <v>322.3</v>
      </c>
      <c r="I99">
        <f>Real_Table[[#This Row],[nominal length '[mm']]]+(Real_Table[[#This Row],[Relative diameter '[μm']]]-Real_Table[[#This Row],[Relaive nominal '[μm']]]+Real_Table[[#This Row],[known bias '[μm']]])/1000</f>
        <v>9.7562999999999995</v>
      </c>
      <c r="J99">
        <f t="shared" si="6"/>
        <v>5.0000000000000001E-4</v>
      </c>
    </row>
    <row r="100" spans="1:10" x14ac:dyDescent="0.3">
      <c r="A100">
        <v>99</v>
      </c>
      <c r="B100" s="10">
        <v>45337</v>
      </c>
      <c r="C100" t="s">
        <v>27</v>
      </c>
      <c r="D100" t="s">
        <v>40</v>
      </c>
      <c r="E100">
        <v>9.5</v>
      </c>
      <c r="F100">
        <v>200</v>
      </c>
      <c r="G100">
        <v>140</v>
      </c>
      <c r="H100">
        <v>322.3</v>
      </c>
      <c r="I100">
        <f>Real_Table[[#This Row],[nominal length '[mm']]]+(Real_Table[[#This Row],[Relative diameter '[μm']]]-Real_Table[[#This Row],[Relaive nominal '[μm']]]+Real_Table[[#This Row],[known bias '[μm']]])/1000</f>
        <v>9.7622999999999998</v>
      </c>
      <c r="J100">
        <f t="shared" si="6"/>
        <v>5.0000000000000001E-4</v>
      </c>
    </row>
    <row r="101" spans="1:10" x14ac:dyDescent="0.3">
      <c r="A101">
        <v>100</v>
      </c>
      <c r="B101" s="10">
        <v>45337</v>
      </c>
      <c r="C101" t="s">
        <v>27</v>
      </c>
      <c r="D101" t="s">
        <v>40</v>
      </c>
      <c r="E101">
        <v>9.5</v>
      </c>
      <c r="F101">
        <v>200</v>
      </c>
      <c r="G101">
        <v>136</v>
      </c>
      <c r="H101">
        <v>322.3</v>
      </c>
      <c r="I101">
        <f>Real_Table[[#This Row],[nominal length '[mm']]]+(Real_Table[[#This Row],[Relative diameter '[μm']]]-Real_Table[[#This Row],[Relaive nominal '[μm']]]+Real_Table[[#This Row],[known bias '[μm']]])/1000</f>
        <v>9.7583000000000002</v>
      </c>
      <c r="J101">
        <f t="shared" si="6"/>
        <v>5.0000000000000001E-4</v>
      </c>
    </row>
    <row r="102" spans="1:10" x14ac:dyDescent="0.3">
      <c r="A102">
        <v>101</v>
      </c>
      <c r="B102" s="10">
        <v>45337</v>
      </c>
      <c r="C102" t="s">
        <v>27</v>
      </c>
      <c r="D102" t="s">
        <v>40</v>
      </c>
      <c r="E102">
        <v>9.5</v>
      </c>
      <c r="F102">
        <v>200</v>
      </c>
      <c r="G102">
        <v>197</v>
      </c>
      <c r="H102">
        <v>322.3</v>
      </c>
      <c r="I102">
        <f>Real_Table[[#This Row],[nominal length '[mm']]]+(Real_Table[[#This Row],[Relative diameter '[μm']]]-Real_Table[[#This Row],[Relaive nominal '[μm']]]+Real_Table[[#This Row],[known bias '[μm']]])/1000</f>
        <v>9.8193000000000001</v>
      </c>
      <c r="J102">
        <f t="shared" si="6"/>
        <v>5.0000000000000001E-4</v>
      </c>
    </row>
    <row r="103" spans="1:10" x14ac:dyDescent="0.3">
      <c r="A103">
        <v>102</v>
      </c>
      <c r="B103" s="10">
        <v>45337</v>
      </c>
      <c r="C103" t="s">
        <v>27</v>
      </c>
      <c r="D103" t="s">
        <v>40</v>
      </c>
      <c r="E103">
        <v>9.5</v>
      </c>
      <c r="F103">
        <v>200</v>
      </c>
      <c r="G103">
        <v>148</v>
      </c>
      <c r="H103">
        <v>322.3</v>
      </c>
      <c r="I103">
        <f>Real_Table[[#This Row],[nominal length '[mm']]]+(Real_Table[[#This Row],[Relative diameter '[μm']]]-Real_Table[[#This Row],[Relaive nominal '[μm']]]+Real_Table[[#This Row],[known bias '[μm']]])/1000</f>
        <v>9.7703000000000007</v>
      </c>
      <c r="J103">
        <f t="shared" si="6"/>
        <v>5.0000000000000001E-4</v>
      </c>
    </row>
    <row r="104" spans="1:10" x14ac:dyDescent="0.3">
      <c r="A104">
        <v>103</v>
      </c>
      <c r="B104" s="10">
        <v>45337</v>
      </c>
      <c r="C104" t="s">
        <v>27</v>
      </c>
      <c r="D104" t="s">
        <v>40</v>
      </c>
      <c r="E104">
        <v>9.5</v>
      </c>
      <c r="F104">
        <v>200</v>
      </c>
      <c r="G104">
        <v>118</v>
      </c>
      <c r="H104">
        <v>322.3</v>
      </c>
      <c r="I104">
        <f>Real_Table[[#This Row],[nominal length '[mm']]]+(Real_Table[[#This Row],[Relative diameter '[μm']]]-Real_Table[[#This Row],[Relaive nominal '[μm']]]+Real_Table[[#This Row],[known bias '[μm']]])/1000</f>
        <v>9.7402999999999995</v>
      </c>
      <c r="J104">
        <f t="shared" si="6"/>
        <v>5.0000000000000001E-4</v>
      </c>
    </row>
    <row r="105" spans="1:10" x14ac:dyDescent="0.3">
      <c r="A105">
        <v>104</v>
      </c>
      <c r="B105" s="10">
        <v>45337</v>
      </c>
      <c r="C105" t="s">
        <v>27</v>
      </c>
      <c r="D105" t="s">
        <v>40</v>
      </c>
      <c r="E105">
        <v>9.5</v>
      </c>
      <c r="F105">
        <v>200</v>
      </c>
      <c r="G105">
        <v>145</v>
      </c>
      <c r="H105">
        <v>322.3</v>
      </c>
      <c r="I105">
        <f>Real_Table[[#This Row],[nominal length '[mm']]]+(Real_Table[[#This Row],[Relative diameter '[μm']]]-Real_Table[[#This Row],[Relaive nominal '[μm']]]+Real_Table[[#This Row],[known bias '[μm']]])/1000</f>
        <v>9.7673000000000005</v>
      </c>
      <c r="J105">
        <f t="shared" si="6"/>
        <v>5.0000000000000001E-4</v>
      </c>
    </row>
    <row r="106" spans="1:10" x14ac:dyDescent="0.3">
      <c r="A106">
        <v>105</v>
      </c>
      <c r="B106" s="10">
        <v>45337</v>
      </c>
      <c r="C106" t="s">
        <v>27</v>
      </c>
      <c r="D106" t="s">
        <v>40</v>
      </c>
      <c r="E106">
        <v>9.5</v>
      </c>
      <c r="F106">
        <v>200</v>
      </c>
      <c r="G106">
        <v>168</v>
      </c>
      <c r="H106">
        <v>322.3</v>
      </c>
      <c r="I106">
        <f>Real_Table[[#This Row],[nominal length '[mm']]]+(Real_Table[[#This Row],[Relative diameter '[μm']]]-Real_Table[[#This Row],[Relaive nominal '[μm']]]+Real_Table[[#This Row],[known bias '[μm']]])/1000</f>
        <v>9.7903000000000002</v>
      </c>
      <c r="J106">
        <f t="shared" si="6"/>
        <v>5.0000000000000001E-4</v>
      </c>
    </row>
    <row r="107" spans="1:10" x14ac:dyDescent="0.3">
      <c r="A107">
        <v>106</v>
      </c>
      <c r="B107" s="10">
        <v>45337</v>
      </c>
      <c r="C107" t="s">
        <v>27</v>
      </c>
      <c r="D107" t="s">
        <v>40</v>
      </c>
      <c r="E107">
        <v>9.5</v>
      </c>
      <c r="F107">
        <v>200</v>
      </c>
      <c r="G107">
        <v>202</v>
      </c>
      <c r="H107">
        <v>322.3</v>
      </c>
      <c r="I107">
        <f>Real_Table[[#This Row],[nominal length '[mm']]]+(Real_Table[[#This Row],[Relative diameter '[μm']]]-Real_Table[[#This Row],[Relaive nominal '[μm']]]+Real_Table[[#This Row],[known bias '[μm']]])/1000</f>
        <v>9.8243000000000009</v>
      </c>
      <c r="J107">
        <f t="shared" si="6"/>
        <v>5.0000000000000001E-4</v>
      </c>
    </row>
    <row r="108" spans="1:10" x14ac:dyDescent="0.3">
      <c r="A108">
        <v>107</v>
      </c>
      <c r="B108" s="10">
        <v>45337</v>
      </c>
      <c r="C108" t="s">
        <v>27</v>
      </c>
      <c r="D108" t="s">
        <v>40</v>
      </c>
      <c r="E108">
        <v>9.5</v>
      </c>
      <c r="F108">
        <v>200</v>
      </c>
      <c r="G108">
        <v>148</v>
      </c>
      <c r="H108">
        <v>322.3</v>
      </c>
      <c r="I108">
        <f>Real_Table[[#This Row],[nominal length '[mm']]]+(Real_Table[[#This Row],[Relative diameter '[μm']]]-Real_Table[[#This Row],[Relaive nominal '[μm']]]+Real_Table[[#This Row],[known bias '[μm']]])/1000</f>
        <v>9.7703000000000007</v>
      </c>
      <c r="J108">
        <f t="shared" si="6"/>
        <v>5.0000000000000001E-4</v>
      </c>
    </row>
    <row r="109" spans="1:10" x14ac:dyDescent="0.3">
      <c r="A109">
        <v>108</v>
      </c>
      <c r="B109" s="10">
        <v>45337</v>
      </c>
      <c r="C109" t="s">
        <v>27</v>
      </c>
      <c r="D109" t="s">
        <v>40</v>
      </c>
      <c r="E109">
        <v>9.5</v>
      </c>
      <c r="F109">
        <v>200</v>
      </c>
      <c r="G109">
        <v>199</v>
      </c>
      <c r="H109">
        <v>322.3</v>
      </c>
      <c r="I109">
        <f>Real_Table[[#This Row],[nominal length '[mm']]]+(Real_Table[[#This Row],[Relative diameter '[μm']]]-Real_Table[[#This Row],[Relaive nominal '[μm']]]+Real_Table[[#This Row],[known bias '[μm']]])/1000</f>
        <v>9.8213000000000008</v>
      </c>
      <c r="J109">
        <f t="shared" si="6"/>
        <v>5.0000000000000001E-4</v>
      </c>
    </row>
    <row r="110" spans="1:10" x14ac:dyDescent="0.3">
      <c r="A110">
        <v>109</v>
      </c>
      <c r="B110" s="10">
        <v>45337</v>
      </c>
      <c r="C110" t="s">
        <v>27</v>
      </c>
      <c r="D110" t="s">
        <v>40</v>
      </c>
      <c r="E110">
        <v>9.5</v>
      </c>
      <c r="F110">
        <v>200</v>
      </c>
      <c r="G110">
        <v>208</v>
      </c>
      <c r="H110">
        <v>322.3</v>
      </c>
      <c r="I110">
        <f>Real_Table[[#This Row],[nominal length '[mm']]]+(Real_Table[[#This Row],[Relative diameter '[μm']]]-Real_Table[[#This Row],[Relaive nominal '[μm']]]+Real_Table[[#This Row],[known bias '[μm']]])/1000</f>
        <v>9.8302999999999994</v>
      </c>
      <c r="J110">
        <f t="shared" si="6"/>
        <v>5.0000000000000001E-4</v>
      </c>
    </row>
    <row r="111" spans="1:10" x14ac:dyDescent="0.3">
      <c r="A111">
        <v>110</v>
      </c>
      <c r="B111" s="10">
        <v>45337</v>
      </c>
      <c r="C111" t="s">
        <v>27</v>
      </c>
      <c r="D111" t="s">
        <v>40</v>
      </c>
      <c r="E111">
        <v>9.5</v>
      </c>
      <c r="F111">
        <v>200</v>
      </c>
      <c r="G111">
        <v>142</v>
      </c>
      <c r="H111">
        <v>322.3</v>
      </c>
      <c r="I111">
        <f>Real_Table[[#This Row],[nominal length '[mm']]]+(Real_Table[[#This Row],[Relative diameter '[μm']]]-Real_Table[[#This Row],[Relaive nominal '[μm']]]+Real_Table[[#This Row],[known bias '[μm']]])/1000</f>
        <v>9.7643000000000004</v>
      </c>
      <c r="J111">
        <f t="shared" si="6"/>
        <v>5.0000000000000001E-4</v>
      </c>
    </row>
    <row r="112" spans="1:10" x14ac:dyDescent="0.3">
      <c r="A112">
        <v>111</v>
      </c>
      <c r="B112" s="10">
        <v>45337</v>
      </c>
      <c r="C112" t="s">
        <v>27</v>
      </c>
      <c r="D112" t="s">
        <v>40</v>
      </c>
      <c r="E112">
        <v>9.5</v>
      </c>
      <c r="F112">
        <v>200</v>
      </c>
      <c r="G112">
        <v>148</v>
      </c>
      <c r="H112">
        <v>322.3</v>
      </c>
      <c r="I112">
        <f>Real_Table[[#This Row],[nominal length '[mm']]]+(Real_Table[[#This Row],[Relative diameter '[μm']]]-Real_Table[[#This Row],[Relaive nominal '[μm']]]+Real_Table[[#This Row],[known bias '[μm']]])/1000</f>
        <v>9.7703000000000007</v>
      </c>
      <c r="J112">
        <f t="shared" si="6"/>
        <v>5.0000000000000001E-4</v>
      </c>
    </row>
    <row r="113" spans="1:10" x14ac:dyDescent="0.3">
      <c r="A113">
        <v>112</v>
      </c>
      <c r="B113" s="10">
        <v>45337</v>
      </c>
      <c r="C113" t="s">
        <v>27</v>
      </c>
      <c r="D113" t="s">
        <v>40</v>
      </c>
      <c r="E113">
        <v>9.5</v>
      </c>
      <c r="F113">
        <v>200</v>
      </c>
      <c r="G113">
        <v>172</v>
      </c>
      <c r="H113">
        <v>322.3</v>
      </c>
      <c r="I113">
        <f>Real_Table[[#This Row],[nominal length '[mm']]]+(Real_Table[[#This Row],[Relative diameter '[μm']]]-Real_Table[[#This Row],[Relaive nominal '[μm']]]+Real_Table[[#This Row],[known bias '[μm']]])/1000</f>
        <v>9.7942999999999998</v>
      </c>
      <c r="J113">
        <f t="shared" si="6"/>
        <v>5.0000000000000001E-4</v>
      </c>
    </row>
    <row r="114" spans="1:10" x14ac:dyDescent="0.3">
      <c r="A114">
        <v>113</v>
      </c>
      <c r="B114" s="10">
        <v>45337</v>
      </c>
      <c r="C114" t="s">
        <v>27</v>
      </c>
      <c r="D114" t="s">
        <v>40</v>
      </c>
      <c r="E114">
        <v>9.5</v>
      </c>
      <c r="F114">
        <v>200</v>
      </c>
      <c r="G114">
        <v>121</v>
      </c>
      <c r="H114">
        <v>322.3</v>
      </c>
      <c r="I114">
        <f>Real_Table[[#This Row],[nominal length '[mm']]]+(Real_Table[[#This Row],[Relative diameter '[μm']]]-Real_Table[[#This Row],[Relaive nominal '[μm']]]+Real_Table[[#This Row],[known bias '[μm']]])/1000</f>
        <v>9.7432999999999996</v>
      </c>
      <c r="J114">
        <f t="shared" si="6"/>
        <v>5.0000000000000001E-4</v>
      </c>
    </row>
    <row r="115" spans="1:10" x14ac:dyDescent="0.3">
      <c r="A115">
        <v>114</v>
      </c>
      <c r="B115" s="10">
        <v>45337</v>
      </c>
      <c r="C115" t="s">
        <v>27</v>
      </c>
      <c r="D115" t="s">
        <v>40</v>
      </c>
      <c r="E115">
        <v>9.5</v>
      </c>
      <c r="F115">
        <v>200</v>
      </c>
      <c r="G115">
        <v>171</v>
      </c>
      <c r="H115">
        <v>322.3</v>
      </c>
      <c r="I115">
        <f>Real_Table[[#This Row],[nominal length '[mm']]]+(Real_Table[[#This Row],[Relative diameter '[μm']]]-Real_Table[[#This Row],[Relaive nominal '[μm']]]+Real_Table[[#This Row],[known bias '[μm']]])/1000</f>
        <v>9.7933000000000003</v>
      </c>
      <c r="J115">
        <f t="shared" si="6"/>
        <v>5.0000000000000001E-4</v>
      </c>
    </row>
    <row r="116" spans="1:10" x14ac:dyDescent="0.3">
      <c r="A116">
        <v>115</v>
      </c>
      <c r="B116" s="10">
        <v>45337</v>
      </c>
      <c r="C116" t="s">
        <v>27</v>
      </c>
      <c r="D116" t="s">
        <v>40</v>
      </c>
      <c r="E116">
        <v>9.5</v>
      </c>
      <c r="F116">
        <v>200</v>
      </c>
      <c r="G116">
        <v>149</v>
      </c>
      <c r="H116">
        <v>322.3</v>
      </c>
      <c r="I116">
        <f>Real_Table[[#This Row],[nominal length '[mm']]]+(Real_Table[[#This Row],[Relative diameter '[μm']]]-Real_Table[[#This Row],[Relaive nominal '[μm']]]+Real_Table[[#This Row],[known bias '[μm']]])/1000</f>
        <v>9.7713000000000001</v>
      </c>
      <c r="J116">
        <f t="shared" si="6"/>
        <v>5.0000000000000001E-4</v>
      </c>
    </row>
    <row r="117" spans="1:10" x14ac:dyDescent="0.3">
      <c r="A117">
        <v>116</v>
      </c>
      <c r="B117" s="10">
        <v>45337</v>
      </c>
      <c r="C117" t="s">
        <v>27</v>
      </c>
      <c r="D117" t="s">
        <v>40</v>
      </c>
      <c r="E117">
        <v>9.5</v>
      </c>
      <c r="F117">
        <v>200</v>
      </c>
      <c r="G117">
        <v>114</v>
      </c>
      <c r="H117">
        <v>322.3</v>
      </c>
      <c r="I117">
        <f>Real_Table[[#This Row],[nominal length '[mm']]]+(Real_Table[[#This Row],[Relative diameter '[μm']]]-Real_Table[[#This Row],[Relaive nominal '[μm']]]+Real_Table[[#This Row],[known bias '[μm']]])/1000</f>
        <v>9.7363</v>
      </c>
      <c r="J117">
        <f t="shared" si="6"/>
        <v>5.0000000000000001E-4</v>
      </c>
    </row>
    <row r="118" spans="1:10" x14ac:dyDescent="0.3">
      <c r="A118">
        <v>117</v>
      </c>
      <c r="B118" s="10">
        <v>45337</v>
      </c>
      <c r="C118" t="s">
        <v>27</v>
      </c>
      <c r="D118" t="s">
        <v>40</v>
      </c>
      <c r="E118">
        <v>9.5</v>
      </c>
      <c r="F118">
        <v>200</v>
      </c>
      <c r="G118">
        <v>52</v>
      </c>
      <c r="H118">
        <v>322.3</v>
      </c>
      <c r="I118">
        <f>Real_Table[[#This Row],[nominal length '[mm']]]+(Real_Table[[#This Row],[Relative diameter '[μm']]]-Real_Table[[#This Row],[Relaive nominal '[μm']]]+Real_Table[[#This Row],[known bias '[μm']]])/1000</f>
        <v>9.6743000000000006</v>
      </c>
      <c r="J118">
        <f t="shared" si="6"/>
        <v>5.0000000000000001E-4</v>
      </c>
    </row>
    <row r="119" spans="1:10" x14ac:dyDescent="0.3">
      <c r="A119">
        <v>118</v>
      </c>
      <c r="B119" s="10">
        <v>45337</v>
      </c>
      <c r="C119" t="s">
        <v>27</v>
      </c>
      <c r="D119" t="s">
        <v>40</v>
      </c>
      <c r="E119">
        <v>9.5</v>
      </c>
      <c r="F119">
        <v>200</v>
      </c>
      <c r="G119">
        <v>114</v>
      </c>
      <c r="H119">
        <v>322.3</v>
      </c>
      <c r="I119">
        <f>Real_Table[[#This Row],[nominal length '[mm']]]+(Real_Table[[#This Row],[Relative diameter '[μm']]]-Real_Table[[#This Row],[Relaive nominal '[μm']]]+Real_Table[[#This Row],[known bias '[μm']]])/1000</f>
        <v>9.7363</v>
      </c>
      <c r="J119">
        <f t="shared" si="6"/>
        <v>5.0000000000000001E-4</v>
      </c>
    </row>
    <row r="120" spans="1:10" x14ac:dyDescent="0.3">
      <c r="A120">
        <v>119</v>
      </c>
      <c r="B120" s="10">
        <v>45337</v>
      </c>
      <c r="C120" t="s">
        <v>27</v>
      </c>
      <c r="D120" t="s">
        <v>40</v>
      </c>
      <c r="E120">
        <v>9.5</v>
      </c>
      <c r="F120">
        <v>200</v>
      </c>
      <c r="G120">
        <v>139</v>
      </c>
      <c r="H120">
        <v>322.3</v>
      </c>
      <c r="I120">
        <f>Real_Table[[#This Row],[nominal length '[mm']]]+(Real_Table[[#This Row],[Relative diameter '[μm']]]-Real_Table[[#This Row],[Relaive nominal '[μm']]]+Real_Table[[#This Row],[known bias '[μm']]])/1000</f>
        <v>9.7613000000000003</v>
      </c>
      <c r="J120">
        <f t="shared" si="6"/>
        <v>5.0000000000000001E-4</v>
      </c>
    </row>
    <row r="121" spans="1:10" x14ac:dyDescent="0.3">
      <c r="A121">
        <v>120</v>
      </c>
      <c r="B121" s="10">
        <v>45337</v>
      </c>
      <c r="C121" t="s">
        <v>27</v>
      </c>
      <c r="D121" t="s">
        <v>40</v>
      </c>
      <c r="E121">
        <v>9.5</v>
      </c>
      <c r="F121">
        <v>200</v>
      </c>
      <c r="G121">
        <v>69</v>
      </c>
      <c r="H121">
        <v>322.3</v>
      </c>
      <c r="I121">
        <f>Real_Table[[#This Row],[nominal length '[mm']]]+(Real_Table[[#This Row],[Relative diameter '[μm']]]-Real_Table[[#This Row],[Relaive nominal '[μm']]]+Real_Table[[#This Row],[known bias '[μm']]])/1000</f>
        <v>9.6913</v>
      </c>
      <c r="J121">
        <f t="shared" si="6"/>
        <v>5.0000000000000001E-4</v>
      </c>
    </row>
    <row r="122" spans="1:10" x14ac:dyDescent="0.3">
      <c r="A122">
        <v>121</v>
      </c>
      <c r="B122" s="10">
        <v>45337</v>
      </c>
      <c r="C122" t="s">
        <v>27</v>
      </c>
      <c r="D122" t="s">
        <v>40</v>
      </c>
      <c r="E122">
        <v>9.5</v>
      </c>
      <c r="F122">
        <v>200</v>
      </c>
      <c r="G122">
        <v>122</v>
      </c>
      <c r="H122">
        <v>322.3</v>
      </c>
      <c r="I122">
        <f>Real_Table[[#This Row],[nominal length '[mm']]]+(Real_Table[[#This Row],[Relative diameter '[μm']]]-Real_Table[[#This Row],[Relaive nominal '[μm']]]+Real_Table[[#This Row],[known bias '[μm']]])/1000</f>
        <v>9.7443000000000008</v>
      </c>
      <c r="J122">
        <f t="shared" si="6"/>
        <v>5.0000000000000001E-4</v>
      </c>
    </row>
    <row r="123" spans="1:10" x14ac:dyDescent="0.3">
      <c r="A123">
        <v>122</v>
      </c>
      <c r="B123" s="10">
        <v>45337</v>
      </c>
      <c r="C123" t="s">
        <v>27</v>
      </c>
      <c r="D123" t="s">
        <v>40</v>
      </c>
      <c r="E123">
        <v>9.5</v>
      </c>
      <c r="F123">
        <v>200</v>
      </c>
      <c r="G123">
        <v>188</v>
      </c>
      <c r="H123">
        <v>322.3</v>
      </c>
      <c r="I123">
        <f>Real_Table[[#This Row],[nominal length '[mm']]]+(Real_Table[[#This Row],[Relative diameter '[μm']]]-Real_Table[[#This Row],[Relaive nominal '[μm']]]+Real_Table[[#This Row],[known bias '[μm']]])/1000</f>
        <v>9.8102999999999998</v>
      </c>
      <c r="J123">
        <f t="shared" si="6"/>
        <v>5.0000000000000001E-4</v>
      </c>
    </row>
    <row r="124" spans="1:10" x14ac:dyDescent="0.3">
      <c r="A124">
        <v>123</v>
      </c>
      <c r="B124" s="10">
        <v>45337</v>
      </c>
      <c r="C124" t="s">
        <v>27</v>
      </c>
      <c r="D124" t="s">
        <v>40</v>
      </c>
      <c r="E124">
        <v>9.5</v>
      </c>
      <c r="F124">
        <v>200</v>
      </c>
      <c r="G124">
        <v>139</v>
      </c>
      <c r="H124">
        <v>322.3</v>
      </c>
      <c r="I124">
        <f>Real_Table[[#This Row],[nominal length '[mm']]]+(Real_Table[[#This Row],[Relative diameter '[μm']]]-Real_Table[[#This Row],[Relaive nominal '[μm']]]+Real_Table[[#This Row],[known bias '[μm']]])/1000</f>
        <v>9.7613000000000003</v>
      </c>
      <c r="J124">
        <f t="shared" si="6"/>
        <v>5.0000000000000001E-4</v>
      </c>
    </row>
    <row r="125" spans="1:10" x14ac:dyDescent="0.3">
      <c r="A125">
        <v>124</v>
      </c>
      <c r="B125" s="10">
        <v>45337</v>
      </c>
      <c r="C125" t="s">
        <v>27</v>
      </c>
      <c r="D125" t="s">
        <v>40</v>
      </c>
      <c r="E125">
        <v>9.5</v>
      </c>
      <c r="F125">
        <v>200</v>
      </c>
      <c r="G125">
        <v>151</v>
      </c>
      <c r="H125">
        <v>322.3</v>
      </c>
      <c r="I125">
        <f>Real_Table[[#This Row],[nominal length '[mm']]]+(Real_Table[[#This Row],[Relative diameter '[μm']]]-Real_Table[[#This Row],[Relaive nominal '[μm']]]+Real_Table[[#This Row],[known bias '[μm']]])/1000</f>
        <v>9.7733000000000008</v>
      </c>
      <c r="J125">
        <f t="shared" si="6"/>
        <v>5.0000000000000001E-4</v>
      </c>
    </row>
    <row r="126" spans="1:10" x14ac:dyDescent="0.3">
      <c r="A126">
        <v>125</v>
      </c>
      <c r="B126" s="10">
        <v>45337</v>
      </c>
      <c r="C126" t="s">
        <v>27</v>
      </c>
      <c r="D126" t="s">
        <v>40</v>
      </c>
      <c r="E126">
        <v>9.5</v>
      </c>
      <c r="F126">
        <v>200</v>
      </c>
      <c r="G126">
        <v>135</v>
      </c>
      <c r="H126">
        <v>322.3</v>
      </c>
      <c r="I126">
        <f>Real_Table[[#This Row],[nominal length '[mm']]]+(Real_Table[[#This Row],[Relative diameter '[μm']]]-Real_Table[[#This Row],[Relaive nominal '[μm']]]+Real_Table[[#This Row],[known bias '[μm']]])/1000</f>
        <v>9.7573000000000008</v>
      </c>
      <c r="J126">
        <f t="shared" si="6"/>
        <v>5.0000000000000001E-4</v>
      </c>
    </row>
    <row r="127" spans="1:10" x14ac:dyDescent="0.3">
      <c r="A127">
        <v>126</v>
      </c>
      <c r="B127" s="10">
        <v>45337</v>
      </c>
      <c r="C127" t="s">
        <v>27</v>
      </c>
      <c r="D127" t="s">
        <v>40</v>
      </c>
      <c r="E127">
        <v>9.5</v>
      </c>
      <c r="F127">
        <v>200</v>
      </c>
      <c r="G127">
        <v>135</v>
      </c>
      <c r="H127">
        <v>322.3</v>
      </c>
      <c r="I127">
        <f>Real_Table[[#This Row],[nominal length '[mm']]]+(Real_Table[[#This Row],[Relative diameter '[μm']]]-Real_Table[[#This Row],[Relaive nominal '[μm']]]+Real_Table[[#This Row],[known bias '[μm']]])/1000</f>
        <v>9.7573000000000008</v>
      </c>
      <c r="J127">
        <f t="shared" si="6"/>
        <v>5.0000000000000001E-4</v>
      </c>
    </row>
    <row r="128" spans="1:10" x14ac:dyDescent="0.3">
      <c r="A128">
        <v>127</v>
      </c>
      <c r="B128" s="10">
        <v>45337</v>
      </c>
      <c r="C128" t="s">
        <v>27</v>
      </c>
      <c r="D128" t="s">
        <v>40</v>
      </c>
      <c r="E128">
        <v>9.5</v>
      </c>
      <c r="F128">
        <v>200</v>
      </c>
      <c r="G128">
        <v>187</v>
      </c>
      <c r="H128">
        <v>322.3</v>
      </c>
      <c r="I128">
        <f>Real_Table[[#This Row],[nominal length '[mm']]]+(Real_Table[[#This Row],[Relative diameter '[μm']]]-Real_Table[[#This Row],[Relaive nominal '[μm']]]+Real_Table[[#This Row],[known bias '[μm']]])/1000</f>
        <v>9.8093000000000004</v>
      </c>
      <c r="J128">
        <f t="shared" si="6"/>
        <v>5.0000000000000001E-4</v>
      </c>
    </row>
    <row r="129" spans="1:10" x14ac:dyDescent="0.3">
      <c r="A129">
        <v>128</v>
      </c>
      <c r="B129" s="10">
        <v>45337</v>
      </c>
      <c r="C129" t="s">
        <v>41</v>
      </c>
      <c r="D129" t="s">
        <v>42</v>
      </c>
      <c r="E129">
        <v>9</v>
      </c>
      <c r="F129">
        <v>200</v>
      </c>
      <c r="G129">
        <v>409</v>
      </c>
      <c r="H129">
        <v>330.8</v>
      </c>
      <c r="I129">
        <f>Real_Table[[#This Row],[nominal length '[mm']]]+(Real_Table[[#This Row],[Relative diameter '[μm']]]-Real_Table[[#This Row],[Relaive nominal '[μm']]]+Real_Table[[#This Row],[known bias '[μm']]])/1000</f>
        <v>9.5397999999999996</v>
      </c>
      <c r="J129">
        <f t="shared" si="6"/>
        <v>5.0000000000000001E-4</v>
      </c>
    </row>
    <row r="130" spans="1:10" x14ac:dyDescent="0.3">
      <c r="A130">
        <v>129</v>
      </c>
      <c r="B130" s="10">
        <v>45337</v>
      </c>
      <c r="C130" t="s">
        <v>41</v>
      </c>
      <c r="D130" t="s">
        <v>42</v>
      </c>
      <c r="E130">
        <v>9</v>
      </c>
      <c r="F130">
        <v>200</v>
      </c>
      <c r="G130">
        <v>407</v>
      </c>
      <c r="H130">
        <v>330.8</v>
      </c>
      <c r="I130">
        <f>Real_Table[[#This Row],[nominal length '[mm']]]+(Real_Table[[#This Row],[Relative diameter '[μm']]]-Real_Table[[#This Row],[Relaive nominal '[μm']]]+Real_Table[[#This Row],[known bias '[μm']]])/1000</f>
        <v>9.5378000000000007</v>
      </c>
      <c r="J130">
        <f t="shared" ref="J130:J193" si="7">0.0005</f>
        <v>5.0000000000000001E-4</v>
      </c>
    </row>
    <row r="131" spans="1:10" x14ac:dyDescent="0.3">
      <c r="A131">
        <v>130</v>
      </c>
      <c r="B131" s="10">
        <v>45337</v>
      </c>
      <c r="C131" t="s">
        <v>41</v>
      </c>
      <c r="D131" t="s">
        <v>42</v>
      </c>
      <c r="E131">
        <v>9</v>
      </c>
      <c r="F131">
        <v>200</v>
      </c>
      <c r="G131">
        <v>407</v>
      </c>
      <c r="H131">
        <v>330.8</v>
      </c>
      <c r="I131">
        <f>Real_Table[[#This Row],[nominal length '[mm']]]+(Real_Table[[#This Row],[Relative diameter '[μm']]]-Real_Table[[#This Row],[Relaive nominal '[μm']]]+Real_Table[[#This Row],[known bias '[μm']]])/1000</f>
        <v>9.5378000000000007</v>
      </c>
      <c r="J131">
        <f t="shared" si="7"/>
        <v>5.0000000000000001E-4</v>
      </c>
    </row>
    <row r="132" spans="1:10" x14ac:dyDescent="0.3">
      <c r="A132">
        <v>131</v>
      </c>
      <c r="B132" s="10">
        <v>45337</v>
      </c>
      <c r="C132" t="s">
        <v>41</v>
      </c>
      <c r="D132" t="s">
        <v>42</v>
      </c>
      <c r="E132">
        <v>9</v>
      </c>
      <c r="F132">
        <v>200</v>
      </c>
      <c r="G132">
        <v>409</v>
      </c>
      <c r="H132">
        <v>330.8</v>
      </c>
      <c r="I132">
        <f>Real_Table[[#This Row],[nominal length '[mm']]]+(Real_Table[[#This Row],[Relative diameter '[μm']]]-Real_Table[[#This Row],[Relaive nominal '[μm']]]+Real_Table[[#This Row],[known bias '[μm']]])/1000</f>
        <v>9.5397999999999996</v>
      </c>
      <c r="J132">
        <f t="shared" si="7"/>
        <v>5.0000000000000001E-4</v>
      </c>
    </row>
    <row r="133" spans="1:10" x14ac:dyDescent="0.3">
      <c r="A133">
        <v>132</v>
      </c>
      <c r="B133" s="10">
        <v>45337</v>
      </c>
      <c r="C133" t="s">
        <v>41</v>
      </c>
      <c r="D133" t="s">
        <v>42</v>
      </c>
      <c r="E133">
        <v>9</v>
      </c>
      <c r="F133">
        <v>200</v>
      </c>
      <c r="G133">
        <v>416</v>
      </c>
      <c r="H133">
        <v>330.8</v>
      </c>
      <c r="I133">
        <f>Real_Table[[#This Row],[nominal length '[mm']]]+(Real_Table[[#This Row],[Relative diameter '[μm']]]-Real_Table[[#This Row],[Relaive nominal '[μm']]]+Real_Table[[#This Row],[known bias '[μm']]])/1000</f>
        <v>9.5467999999999993</v>
      </c>
      <c r="J133">
        <f t="shared" si="7"/>
        <v>5.0000000000000001E-4</v>
      </c>
    </row>
    <row r="134" spans="1:10" x14ac:dyDescent="0.3">
      <c r="A134">
        <v>133</v>
      </c>
      <c r="B134" s="10">
        <v>45337</v>
      </c>
      <c r="C134" t="s">
        <v>41</v>
      </c>
      <c r="D134" t="s">
        <v>42</v>
      </c>
      <c r="E134">
        <v>9</v>
      </c>
      <c r="F134">
        <v>200</v>
      </c>
      <c r="G134">
        <v>416</v>
      </c>
      <c r="H134">
        <v>330.8</v>
      </c>
      <c r="I134">
        <f>Real_Table[[#This Row],[nominal length '[mm']]]+(Real_Table[[#This Row],[Relative diameter '[μm']]]-Real_Table[[#This Row],[Relaive nominal '[μm']]]+Real_Table[[#This Row],[known bias '[μm']]])/1000</f>
        <v>9.5467999999999993</v>
      </c>
      <c r="J134">
        <f t="shared" si="7"/>
        <v>5.0000000000000001E-4</v>
      </c>
    </row>
    <row r="135" spans="1:10" x14ac:dyDescent="0.3">
      <c r="A135">
        <v>134</v>
      </c>
      <c r="B135" s="10">
        <v>45337</v>
      </c>
      <c r="C135" t="s">
        <v>41</v>
      </c>
      <c r="D135" t="s">
        <v>42</v>
      </c>
      <c r="E135">
        <v>9</v>
      </c>
      <c r="F135">
        <v>200</v>
      </c>
      <c r="G135">
        <v>418</v>
      </c>
      <c r="H135">
        <v>330.8</v>
      </c>
      <c r="I135">
        <f>Real_Table[[#This Row],[nominal length '[mm']]]+(Real_Table[[#This Row],[Relative diameter '[μm']]]-Real_Table[[#This Row],[Relaive nominal '[μm']]]+Real_Table[[#This Row],[known bias '[μm']]])/1000</f>
        <v>9.5488</v>
      </c>
      <c r="J135">
        <f t="shared" si="7"/>
        <v>5.0000000000000001E-4</v>
      </c>
    </row>
    <row r="136" spans="1:10" x14ac:dyDescent="0.3">
      <c r="A136">
        <v>135</v>
      </c>
      <c r="B136" s="10">
        <v>45337</v>
      </c>
      <c r="C136" t="s">
        <v>41</v>
      </c>
      <c r="D136" t="s">
        <v>42</v>
      </c>
      <c r="E136">
        <v>9</v>
      </c>
      <c r="F136">
        <v>200</v>
      </c>
      <c r="G136">
        <v>405</v>
      </c>
      <c r="H136">
        <v>330.8</v>
      </c>
      <c r="I136">
        <f>Real_Table[[#This Row],[nominal length '[mm']]]+(Real_Table[[#This Row],[Relative diameter '[μm']]]-Real_Table[[#This Row],[Relaive nominal '[μm']]]+Real_Table[[#This Row],[known bias '[μm']]])/1000</f>
        <v>9.5358000000000001</v>
      </c>
      <c r="J136">
        <f t="shared" si="7"/>
        <v>5.0000000000000001E-4</v>
      </c>
    </row>
    <row r="137" spans="1:10" x14ac:dyDescent="0.3">
      <c r="A137">
        <v>136</v>
      </c>
      <c r="B137" s="10">
        <v>45337</v>
      </c>
      <c r="C137" t="s">
        <v>41</v>
      </c>
      <c r="D137" t="s">
        <v>42</v>
      </c>
      <c r="E137">
        <v>9</v>
      </c>
      <c r="F137">
        <v>200</v>
      </c>
      <c r="G137">
        <v>411</v>
      </c>
      <c r="H137">
        <v>330.8</v>
      </c>
      <c r="I137">
        <f>Real_Table[[#This Row],[nominal length '[mm']]]+(Real_Table[[#This Row],[Relative diameter '[μm']]]-Real_Table[[#This Row],[Relaive nominal '[μm']]]+Real_Table[[#This Row],[known bias '[μm']]])/1000</f>
        <v>9.5418000000000003</v>
      </c>
      <c r="J137">
        <f t="shared" si="7"/>
        <v>5.0000000000000001E-4</v>
      </c>
    </row>
    <row r="138" spans="1:10" x14ac:dyDescent="0.3">
      <c r="A138">
        <v>137</v>
      </c>
      <c r="B138" s="10">
        <v>45337</v>
      </c>
      <c r="C138" t="s">
        <v>41</v>
      </c>
      <c r="D138" t="s">
        <v>42</v>
      </c>
      <c r="E138">
        <v>9</v>
      </c>
      <c r="F138">
        <v>200</v>
      </c>
      <c r="G138">
        <v>405</v>
      </c>
      <c r="H138">
        <v>330.8</v>
      </c>
      <c r="I138">
        <f>Real_Table[[#This Row],[nominal length '[mm']]]+(Real_Table[[#This Row],[Relative diameter '[μm']]]-Real_Table[[#This Row],[Relaive nominal '[μm']]]+Real_Table[[#This Row],[known bias '[μm']]])/1000</f>
        <v>9.5358000000000001</v>
      </c>
      <c r="J138">
        <f t="shared" si="7"/>
        <v>5.0000000000000001E-4</v>
      </c>
    </row>
    <row r="139" spans="1:10" x14ac:dyDescent="0.3">
      <c r="A139">
        <v>138</v>
      </c>
      <c r="B139" s="10">
        <v>45337</v>
      </c>
      <c r="C139" t="s">
        <v>41</v>
      </c>
      <c r="D139" t="s">
        <v>42</v>
      </c>
      <c r="E139">
        <v>9</v>
      </c>
      <c r="F139">
        <v>200</v>
      </c>
      <c r="G139">
        <v>408</v>
      </c>
      <c r="H139">
        <v>330.8</v>
      </c>
      <c r="I139">
        <f>Real_Table[[#This Row],[nominal length '[mm']]]+(Real_Table[[#This Row],[Relative diameter '[μm']]]-Real_Table[[#This Row],[Relaive nominal '[μm']]]+Real_Table[[#This Row],[known bias '[μm']]])/1000</f>
        <v>9.5388000000000002</v>
      </c>
      <c r="J139">
        <f t="shared" si="7"/>
        <v>5.0000000000000001E-4</v>
      </c>
    </row>
    <row r="140" spans="1:10" x14ac:dyDescent="0.3">
      <c r="A140">
        <v>139</v>
      </c>
      <c r="B140" s="10">
        <v>45337</v>
      </c>
      <c r="C140" t="s">
        <v>41</v>
      </c>
      <c r="D140" t="s">
        <v>42</v>
      </c>
      <c r="E140">
        <v>9</v>
      </c>
      <c r="F140">
        <v>200</v>
      </c>
      <c r="G140">
        <v>409</v>
      </c>
      <c r="H140">
        <v>330.8</v>
      </c>
      <c r="I140">
        <f>Real_Table[[#This Row],[nominal length '[mm']]]+(Real_Table[[#This Row],[Relative diameter '[μm']]]-Real_Table[[#This Row],[Relaive nominal '[μm']]]+Real_Table[[#This Row],[known bias '[μm']]])/1000</f>
        <v>9.5397999999999996</v>
      </c>
      <c r="J140">
        <f t="shared" si="7"/>
        <v>5.0000000000000001E-4</v>
      </c>
    </row>
    <row r="141" spans="1:10" x14ac:dyDescent="0.3">
      <c r="A141">
        <v>140</v>
      </c>
      <c r="B141" s="10">
        <v>45337</v>
      </c>
      <c r="C141" t="s">
        <v>41</v>
      </c>
      <c r="D141" t="s">
        <v>42</v>
      </c>
      <c r="E141">
        <v>9</v>
      </c>
      <c r="F141">
        <v>200</v>
      </c>
      <c r="G141">
        <v>404</v>
      </c>
      <c r="H141">
        <v>330.8</v>
      </c>
      <c r="I141">
        <f>Real_Table[[#This Row],[nominal length '[mm']]]+(Real_Table[[#This Row],[Relative diameter '[μm']]]-Real_Table[[#This Row],[Relaive nominal '[μm']]]+Real_Table[[#This Row],[known bias '[μm']]])/1000</f>
        <v>9.5348000000000006</v>
      </c>
      <c r="J141">
        <f t="shared" si="7"/>
        <v>5.0000000000000001E-4</v>
      </c>
    </row>
    <row r="142" spans="1:10" x14ac:dyDescent="0.3">
      <c r="A142">
        <v>141</v>
      </c>
      <c r="B142" s="10">
        <v>45337</v>
      </c>
      <c r="C142" t="s">
        <v>41</v>
      </c>
      <c r="D142" t="s">
        <v>42</v>
      </c>
      <c r="E142">
        <v>9</v>
      </c>
      <c r="F142">
        <v>200</v>
      </c>
      <c r="G142">
        <v>406</v>
      </c>
      <c r="H142">
        <v>330.8</v>
      </c>
      <c r="I142">
        <f>Real_Table[[#This Row],[nominal length '[mm']]]+(Real_Table[[#This Row],[Relative diameter '[μm']]]-Real_Table[[#This Row],[Relaive nominal '[μm']]]+Real_Table[[#This Row],[known bias '[μm']]])/1000</f>
        <v>9.5367999999999995</v>
      </c>
      <c r="J142">
        <f t="shared" si="7"/>
        <v>5.0000000000000001E-4</v>
      </c>
    </row>
    <row r="143" spans="1:10" x14ac:dyDescent="0.3">
      <c r="A143">
        <v>142</v>
      </c>
      <c r="B143" s="10">
        <v>45337</v>
      </c>
      <c r="C143" t="s">
        <v>41</v>
      </c>
      <c r="D143" t="s">
        <v>42</v>
      </c>
      <c r="E143">
        <v>9</v>
      </c>
      <c r="F143">
        <v>200</v>
      </c>
      <c r="G143">
        <v>412</v>
      </c>
      <c r="H143">
        <v>330.8</v>
      </c>
      <c r="I143">
        <f>Real_Table[[#This Row],[nominal length '[mm']]]+(Real_Table[[#This Row],[Relative diameter '[μm']]]-Real_Table[[#This Row],[Relaive nominal '[μm']]]+Real_Table[[#This Row],[known bias '[μm']]])/1000</f>
        <v>9.5427999999999997</v>
      </c>
      <c r="J143">
        <f t="shared" si="7"/>
        <v>5.0000000000000001E-4</v>
      </c>
    </row>
    <row r="144" spans="1:10" x14ac:dyDescent="0.3">
      <c r="A144">
        <v>143</v>
      </c>
      <c r="B144" s="10">
        <v>45337</v>
      </c>
      <c r="C144" t="s">
        <v>41</v>
      </c>
      <c r="D144" t="s">
        <v>42</v>
      </c>
      <c r="E144">
        <v>9</v>
      </c>
      <c r="F144">
        <v>200</v>
      </c>
      <c r="G144">
        <v>408</v>
      </c>
      <c r="H144">
        <v>330.8</v>
      </c>
      <c r="I144">
        <f>Real_Table[[#This Row],[nominal length '[mm']]]+(Real_Table[[#This Row],[Relative diameter '[μm']]]-Real_Table[[#This Row],[Relaive nominal '[μm']]]+Real_Table[[#This Row],[known bias '[μm']]])/1000</f>
        <v>9.5388000000000002</v>
      </c>
      <c r="J144">
        <f t="shared" si="7"/>
        <v>5.0000000000000001E-4</v>
      </c>
    </row>
    <row r="145" spans="1:10" x14ac:dyDescent="0.3">
      <c r="A145">
        <v>144</v>
      </c>
      <c r="B145" s="10">
        <v>45337</v>
      </c>
      <c r="C145" t="s">
        <v>41</v>
      </c>
      <c r="D145" t="s">
        <v>42</v>
      </c>
      <c r="E145">
        <v>9</v>
      </c>
      <c r="F145">
        <v>200</v>
      </c>
      <c r="G145">
        <v>411</v>
      </c>
      <c r="H145">
        <v>330.8</v>
      </c>
      <c r="I145">
        <f>Real_Table[[#This Row],[nominal length '[mm']]]+(Real_Table[[#This Row],[Relative diameter '[μm']]]-Real_Table[[#This Row],[Relaive nominal '[μm']]]+Real_Table[[#This Row],[known bias '[μm']]])/1000</f>
        <v>9.5418000000000003</v>
      </c>
      <c r="J145">
        <f t="shared" si="7"/>
        <v>5.0000000000000001E-4</v>
      </c>
    </row>
    <row r="146" spans="1:10" x14ac:dyDescent="0.3">
      <c r="A146">
        <v>145</v>
      </c>
      <c r="B146" s="10">
        <v>45337</v>
      </c>
      <c r="C146" t="s">
        <v>41</v>
      </c>
      <c r="D146" t="s">
        <v>42</v>
      </c>
      <c r="E146">
        <v>9</v>
      </c>
      <c r="F146">
        <v>200</v>
      </c>
      <c r="G146">
        <v>409</v>
      </c>
      <c r="H146">
        <v>330.8</v>
      </c>
      <c r="I146">
        <f>Real_Table[[#This Row],[nominal length '[mm']]]+(Real_Table[[#This Row],[Relative diameter '[μm']]]-Real_Table[[#This Row],[Relaive nominal '[μm']]]+Real_Table[[#This Row],[known bias '[μm']]])/1000</f>
        <v>9.5397999999999996</v>
      </c>
      <c r="J146">
        <f t="shared" si="7"/>
        <v>5.0000000000000001E-4</v>
      </c>
    </row>
    <row r="147" spans="1:10" x14ac:dyDescent="0.3">
      <c r="A147">
        <v>146</v>
      </c>
      <c r="B147" s="10">
        <v>45337</v>
      </c>
      <c r="C147" t="s">
        <v>41</v>
      </c>
      <c r="D147" t="s">
        <v>42</v>
      </c>
      <c r="E147">
        <v>9</v>
      </c>
      <c r="F147">
        <v>200</v>
      </c>
      <c r="G147">
        <v>399</v>
      </c>
      <c r="H147">
        <v>330.8</v>
      </c>
      <c r="I147">
        <f>Real_Table[[#This Row],[nominal length '[mm']]]+(Real_Table[[#This Row],[Relative diameter '[μm']]]-Real_Table[[#This Row],[Relaive nominal '[μm']]]+Real_Table[[#This Row],[known bias '[μm']]])/1000</f>
        <v>9.5297999999999998</v>
      </c>
      <c r="J147">
        <f t="shared" si="7"/>
        <v>5.0000000000000001E-4</v>
      </c>
    </row>
    <row r="148" spans="1:10" x14ac:dyDescent="0.3">
      <c r="A148">
        <v>147</v>
      </c>
      <c r="B148" s="10">
        <v>45337</v>
      </c>
      <c r="C148" t="s">
        <v>41</v>
      </c>
      <c r="D148" t="s">
        <v>42</v>
      </c>
      <c r="E148">
        <v>9</v>
      </c>
      <c r="F148">
        <v>200</v>
      </c>
      <c r="G148">
        <v>405</v>
      </c>
      <c r="H148">
        <v>330.8</v>
      </c>
      <c r="I148">
        <f>Real_Table[[#This Row],[nominal length '[mm']]]+(Real_Table[[#This Row],[Relative diameter '[μm']]]-Real_Table[[#This Row],[Relaive nominal '[μm']]]+Real_Table[[#This Row],[known bias '[μm']]])/1000</f>
        <v>9.5358000000000001</v>
      </c>
      <c r="J148">
        <f t="shared" si="7"/>
        <v>5.0000000000000001E-4</v>
      </c>
    </row>
    <row r="149" spans="1:10" x14ac:dyDescent="0.3">
      <c r="A149">
        <v>148</v>
      </c>
      <c r="B149" s="10">
        <v>45337</v>
      </c>
      <c r="C149" t="s">
        <v>41</v>
      </c>
      <c r="D149" t="s">
        <v>42</v>
      </c>
      <c r="E149">
        <v>9</v>
      </c>
      <c r="F149">
        <v>200</v>
      </c>
      <c r="G149">
        <v>416</v>
      </c>
      <c r="H149">
        <v>330.8</v>
      </c>
      <c r="I149">
        <f>Real_Table[[#This Row],[nominal length '[mm']]]+(Real_Table[[#This Row],[Relative diameter '[μm']]]-Real_Table[[#This Row],[Relaive nominal '[μm']]]+Real_Table[[#This Row],[known bias '[μm']]])/1000</f>
        <v>9.5467999999999993</v>
      </c>
      <c r="J149">
        <f t="shared" si="7"/>
        <v>5.0000000000000001E-4</v>
      </c>
    </row>
    <row r="150" spans="1:10" x14ac:dyDescent="0.3">
      <c r="A150">
        <v>149</v>
      </c>
      <c r="B150" s="10">
        <v>45337</v>
      </c>
      <c r="C150" t="s">
        <v>41</v>
      </c>
      <c r="D150" t="s">
        <v>42</v>
      </c>
      <c r="E150">
        <v>9</v>
      </c>
      <c r="F150">
        <v>200</v>
      </c>
      <c r="G150">
        <v>405</v>
      </c>
      <c r="H150">
        <v>330.8</v>
      </c>
      <c r="I150">
        <f>Real_Table[[#This Row],[nominal length '[mm']]]+(Real_Table[[#This Row],[Relative diameter '[μm']]]-Real_Table[[#This Row],[Relaive nominal '[μm']]]+Real_Table[[#This Row],[known bias '[μm']]])/1000</f>
        <v>9.5358000000000001</v>
      </c>
      <c r="J150">
        <f t="shared" si="7"/>
        <v>5.0000000000000001E-4</v>
      </c>
    </row>
    <row r="151" spans="1:10" x14ac:dyDescent="0.3">
      <c r="A151">
        <v>150</v>
      </c>
      <c r="B151" s="10">
        <v>45337</v>
      </c>
      <c r="C151" t="s">
        <v>41</v>
      </c>
      <c r="D151" t="s">
        <v>42</v>
      </c>
      <c r="E151">
        <v>9</v>
      </c>
      <c r="F151">
        <v>200</v>
      </c>
      <c r="G151">
        <v>409</v>
      </c>
      <c r="H151">
        <v>330.8</v>
      </c>
      <c r="I151">
        <f>Real_Table[[#This Row],[nominal length '[mm']]]+(Real_Table[[#This Row],[Relative diameter '[μm']]]-Real_Table[[#This Row],[Relaive nominal '[μm']]]+Real_Table[[#This Row],[known bias '[μm']]])/1000</f>
        <v>9.5397999999999996</v>
      </c>
      <c r="J151">
        <f t="shared" si="7"/>
        <v>5.0000000000000001E-4</v>
      </c>
    </row>
    <row r="152" spans="1:10" x14ac:dyDescent="0.3">
      <c r="A152">
        <v>151</v>
      </c>
      <c r="B152" s="10">
        <v>45337</v>
      </c>
      <c r="C152" t="s">
        <v>41</v>
      </c>
      <c r="D152" t="s">
        <v>42</v>
      </c>
      <c r="E152">
        <v>9</v>
      </c>
      <c r="F152">
        <v>200</v>
      </c>
      <c r="G152">
        <v>409</v>
      </c>
      <c r="H152">
        <v>330.8</v>
      </c>
      <c r="I152">
        <f>Real_Table[[#This Row],[nominal length '[mm']]]+(Real_Table[[#This Row],[Relative diameter '[μm']]]-Real_Table[[#This Row],[Relaive nominal '[μm']]]+Real_Table[[#This Row],[known bias '[μm']]])/1000</f>
        <v>9.5397999999999996</v>
      </c>
      <c r="J152">
        <f t="shared" si="7"/>
        <v>5.0000000000000001E-4</v>
      </c>
    </row>
    <row r="153" spans="1:10" x14ac:dyDescent="0.3">
      <c r="A153">
        <v>152</v>
      </c>
      <c r="B153" s="10">
        <v>45337</v>
      </c>
      <c r="C153" t="s">
        <v>41</v>
      </c>
      <c r="D153" t="s">
        <v>42</v>
      </c>
      <c r="E153">
        <v>9</v>
      </c>
      <c r="F153">
        <v>200</v>
      </c>
      <c r="G153">
        <v>408</v>
      </c>
      <c r="H153">
        <v>330.8</v>
      </c>
      <c r="I153">
        <f>Real_Table[[#This Row],[nominal length '[mm']]]+(Real_Table[[#This Row],[Relative diameter '[μm']]]-Real_Table[[#This Row],[Relaive nominal '[μm']]]+Real_Table[[#This Row],[known bias '[μm']]])/1000</f>
        <v>9.5388000000000002</v>
      </c>
      <c r="J153">
        <f t="shared" si="7"/>
        <v>5.0000000000000001E-4</v>
      </c>
    </row>
    <row r="154" spans="1:10" x14ac:dyDescent="0.3">
      <c r="A154">
        <v>153</v>
      </c>
      <c r="B154" s="10">
        <v>45337</v>
      </c>
      <c r="C154" t="s">
        <v>41</v>
      </c>
      <c r="D154" t="s">
        <v>42</v>
      </c>
      <c r="E154">
        <v>9</v>
      </c>
      <c r="F154">
        <v>200</v>
      </c>
      <c r="G154">
        <v>406</v>
      </c>
      <c r="H154">
        <v>330.8</v>
      </c>
      <c r="I154">
        <f>Real_Table[[#This Row],[nominal length '[mm']]]+(Real_Table[[#This Row],[Relative diameter '[μm']]]-Real_Table[[#This Row],[Relaive nominal '[μm']]]+Real_Table[[#This Row],[known bias '[μm']]])/1000</f>
        <v>9.5367999999999995</v>
      </c>
      <c r="J154">
        <f t="shared" si="7"/>
        <v>5.0000000000000001E-4</v>
      </c>
    </row>
    <row r="155" spans="1:10" x14ac:dyDescent="0.3">
      <c r="A155">
        <v>154</v>
      </c>
      <c r="B155" s="10">
        <v>45337</v>
      </c>
      <c r="C155" t="s">
        <v>41</v>
      </c>
      <c r="D155" t="s">
        <v>42</v>
      </c>
      <c r="E155">
        <v>9</v>
      </c>
      <c r="F155">
        <v>200</v>
      </c>
      <c r="G155">
        <v>407</v>
      </c>
      <c r="H155">
        <v>330.8</v>
      </c>
      <c r="I155">
        <f>Real_Table[[#This Row],[nominal length '[mm']]]+(Real_Table[[#This Row],[Relative diameter '[μm']]]-Real_Table[[#This Row],[Relaive nominal '[μm']]]+Real_Table[[#This Row],[known bias '[μm']]])/1000</f>
        <v>9.5378000000000007</v>
      </c>
      <c r="J155">
        <f t="shared" si="7"/>
        <v>5.0000000000000001E-4</v>
      </c>
    </row>
    <row r="156" spans="1:10" x14ac:dyDescent="0.3">
      <c r="A156">
        <v>155</v>
      </c>
      <c r="B156" s="10">
        <v>45337</v>
      </c>
      <c r="C156" t="s">
        <v>41</v>
      </c>
      <c r="D156" t="s">
        <v>42</v>
      </c>
      <c r="E156">
        <v>9</v>
      </c>
      <c r="F156">
        <v>200</v>
      </c>
      <c r="G156">
        <v>407</v>
      </c>
      <c r="H156">
        <v>330.8</v>
      </c>
      <c r="I156">
        <f>Real_Table[[#This Row],[nominal length '[mm']]]+(Real_Table[[#This Row],[Relative diameter '[μm']]]-Real_Table[[#This Row],[Relaive nominal '[μm']]]+Real_Table[[#This Row],[known bias '[μm']]])/1000</f>
        <v>9.5378000000000007</v>
      </c>
      <c r="J156">
        <f t="shared" si="7"/>
        <v>5.0000000000000001E-4</v>
      </c>
    </row>
    <row r="157" spans="1:10" x14ac:dyDescent="0.3">
      <c r="A157">
        <v>156</v>
      </c>
      <c r="B157" s="10">
        <v>45337</v>
      </c>
      <c r="C157" t="s">
        <v>41</v>
      </c>
      <c r="D157" t="s">
        <v>44</v>
      </c>
      <c r="E157">
        <v>9</v>
      </c>
      <c r="F157">
        <v>200</v>
      </c>
      <c r="G157">
        <v>407</v>
      </c>
      <c r="H157">
        <v>330.8</v>
      </c>
      <c r="I157">
        <f>Real_Table[[#This Row],[nominal length '[mm']]]+(Real_Table[[#This Row],[Relative diameter '[μm']]]-Real_Table[[#This Row],[Relaive nominal '[μm']]]+Real_Table[[#This Row],[known bias '[μm']]])/1000</f>
        <v>9.5378000000000007</v>
      </c>
      <c r="J157">
        <f t="shared" si="7"/>
        <v>5.0000000000000001E-4</v>
      </c>
    </row>
    <row r="158" spans="1:10" x14ac:dyDescent="0.3">
      <c r="A158">
        <v>157</v>
      </c>
      <c r="B158" s="10">
        <v>45337</v>
      </c>
      <c r="C158" t="s">
        <v>41</v>
      </c>
      <c r="D158" t="s">
        <v>44</v>
      </c>
      <c r="E158">
        <v>9</v>
      </c>
      <c r="F158">
        <v>200</v>
      </c>
      <c r="G158">
        <v>413</v>
      </c>
      <c r="H158">
        <v>330.8</v>
      </c>
      <c r="I158">
        <f>Real_Table[[#This Row],[nominal length '[mm']]]+(Real_Table[[#This Row],[Relative diameter '[μm']]]-Real_Table[[#This Row],[Relaive nominal '[μm']]]+Real_Table[[#This Row],[known bias '[μm']]])/1000</f>
        <v>9.5437999999999992</v>
      </c>
      <c r="J158">
        <f t="shared" si="7"/>
        <v>5.0000000000000001E-4</v>
      </c>
    </row>
    <row r="159" spans="1:10" x14ac:dyDescent="0.3">
      <c r="A159">
        <v>158</v>
      </c>
      <c r="B159" s="10">
        <v>45337</v>
      </c>
      <c r="C159" t="s">
        <v>41</v>
      </c>
      <c r="D159" t="s">
        <v>44</v>
      </c>
      <c r="E159">
        <v>9</v>
      </c>
      <c r="F159">
        <v>200</v>
      </c>
      <c r="G159">
        <v>402</v>
      </c>
      <c r="H159">
        <v>330.8</v>
      </c>
      <c r="I159">
        <f>Real_Table[[#This Row],[nominal length '[mm']]]+(Real_Table[[#This Row],[Relative diameter '[μm']]]-Real_Table[[#This Row],[Relaive nominal '[μm']]]+Real_Table[[#This Row],[known bias '[μm']]])/1000</f>
        <v>9.5327999999999999</v>
      </c>
      <c r="J159">
        <f t="shared" si="7"/>
        <v>5.0000000000000001E-4</v>
      </c>
    </row>
    <row r="160" spans="1:10" x14ac:dyDescent="0.3">
      <c r="A160">
        <v>159</v>
      </c>
      <c r="B160" s="10">
        <v>45337</v>
      </c>
      <c r="C160" t="s">
        <v>41</v>
      </c>
      <c r="D160" t="s">
        <v>44</v>
      </c>
      <c r="E160">
        <v>9</v>
      </c>
      <c r="F160">
        <v>200</v>
      </c>
      <c r="G160">
        <v>412</v>
      </c>
      <c r="H160">
        <v>330.8</v>
      </c>
      <c r="I160">
        <f>Real_Table[[#This Row],[nominal length '[mm']]]+(Real_Table[[#This Row],[Relative diameter '[μm']]]-Real_Table[[#This Row],[Relaive nominal '[μm']]]+Real_Table[[#This Row],[known bias '[μm']]])/1000</f>
        <v>9.5427999999999997</v>
      </c>
      <c r="J160">
        <f t="shared" si="7"/>
        <v>5.0000000000000001E-4</v>
      </c>
    </row>
    <row r="161" spans="1:10" x14ac:dyDescent="0.3">
      <c r="A161">
        <v>160</v>
      </c>
      <c r="B161" s="10">
        <v>45337</v>
      </c>
      <c r="C161" t="s">
        <v>41</v>
      </c>
      <c r="D161" t="s">
        <v>44</v>
      </c>
      <c r="E161">
        <v>9</v>
      </c>
      <c r="F161">
        <v>200</v>
      </c>
      <c r="G161">
        <v>415</v>
      </c>
      <c r="H161">
        <v>330.8</v>
      </c>
      <c r="I161">
        <f>Real_Table[[#This Row],[nominal length '[mm']]]+(Real_Table[[#This Row],[Relative diameter '[μm']]]-Real_Table[[#This Row],[Relaive nominal '[μm']]]+Real_Table[[#This Row],[known bias '[μm']]])/1000</f>
        <v>9.5457999999999998</v>
      </c>
      <c r="J161">
        <f t="shared" si="7"/>
        <v>5.0000000000000001E-4</v>
      </c>
    </row>
    <row r="162" spans="1:10" x14ac:dyDescent="0.3">
      <c r="A162">
        <v>161</v>
      </c>
      <c r="B162" s="10">
        <v>45337</v>
      </c>
      <c r="C162" t="s">
        <v>41</v>
      </c>
      <c r="D162" t="s">
        <v>44</v>
      </c>
      <c r="E162">
        <v>9</v>
      </c>
      <c r="F162">
        <v>200</v>
      </c>
      <c r="G162">
        <v>406</v>
      </c>
      <c r="H162">
        <v>330.8</v>
      </c>
      <c r="I162">
        <f>Real_Table[[#This Row],[nominal length '[mm']]]+(Real_Table[[#This Row],[Relative diameter '[μm']]]-Real_Table[[#This Row],[Relaive nominal '[μm']]]+Real_Table[[#This Row],[known bias '[μm']]])/1000</f>
        <v>9.5367999999999995</v>
      </c>
      <c r="J162">
        <f t="shared" si="7"/>
        <v>5.0000000000000001E-4</v>
      </c>
    </row>
    <row r="163" spans="1:10" x14ac:dyDescent="0.3">
      <c r="A163">
        <v>162</v>
      </c>
      <c r="B163" s="10">
        <v>45337</v>
      </c>
      <c r="C163" t="s">
        <v>41</v>
      </c>
      <c r="D163" t="s">
        <v>44</v>
      </c>
      <c r="E163">
        <v>9</v>
      </c>
      <c r="F163">
        <v>200</v>
      </c>
      <c r="G163">
        <v>414</v>
      </c>
      <c r="H163">
        <v>330.8</v>
      </c>
      <c r="I163">
        <f>Real_Table[[#This Row],[nominal length '[mm']]]+(Real_Table[[#This Row],[Relative diameter '[μm']]]-Real_Table[[#This Row],[Relaive nominal '[μm']]]+Real_Table[[#This Row],[known bias '[μm']]])/1000</f>
        <v>9.5448000000000004</v>
      </c>
      <c r="J163">
        <f t="shared" si="7"/>
        <v>5.0000000000000001E-4</v>
      </c>
    </row>
    <row r="164" spans="1:10" x14ac:dyDescent="0.3">
      <c r="A164">
        <v>163</v>
      </c>
      <c r="B164" s="10">
        <v>45337</v>
      </c>
      <c r="C164" t="s">
        <v>41</v>
      </c>
      <c r="D164" t="s">
        <v>44</v>
      </c>
      <c r="E164">
        <v>9</v>
      </c>
      <c r="F164">
        <v>200</v>
      </c>
      <c r="G164">
        <v>411</v>
      </c>
      <c r="H164">
        <v>330.8</v>
      </c>
      <c r="I164">
        <f>Real_Table[[#This Row],[nominal length '[mm']]]+(Real_Table[[#This Row],[Relative diameter '[μm']]]-Real_Table[[#This Row],[Relaive nominal '[μm']]]+Real_Table[[#This Row],[known bias '[μm']]])/1000</f>
        <v>9.5418000000000003</v>
      </c>
      <c r="J164">
        <f t="shared" si="7"/>
        <v>5.0000000000000001E-4</v>
      </c>
    </row>
    <row r="165" spans="1:10" x14ac:dyDescent="0.3">
      <c r="A165">
        <v>164</v>
      </c>
      <c r="B165" s="10">
        <v>45337</v>
      </c>
      <c r="C165" t="s">
        <v>41</v>
      </c>
      <c r="D165" t="s">
        <v>44</v>
      </c>
      <c r="E165">
        <v>9</v>
      </c>
      <c r="F165">
        <v>200</v>
      </c>
      <c r="G165">
        <v>413</v>
      </c>
      <c r="H165">
        <v>330.8</v>
      </c>
      <c r="I165">
        <f>Real_Table[[#This Row],[nominal length '[mm']]]+(Real_Table[[#This Row],[Relative diameter '[μm']]]-Real_Table[[#This Row],[Relaive nominal '[μm']]]+Real_Table[[#This Row],[known bias '[μm']]])/1000</f>
        <v>9.5437999999999992</v>
      </c>
      <c r="J165">
        <f t="shared" si="7"/>
        <v>5.0000000000000001E-4</v>
      </c>
    </row>
    <row r="166" spans="1:10" x14ac:dyDescent="0.3">
      <c r="A166">
        <v>165</v>
      </c>
      <c r="B166" s="10">
        <v>45337</v>
      </c>
      <c r="C166" t="s">
        <v>41</v>
      </c>
      <c r="D166" t="s">
        <v>44</v>
      </c>
      <c r="E166">
        <v>9</v>
      </c>
      <c r="F166">
        <v>200</v>
      </c>
      <c r="G166">
        <v>419</v>
      </c>
      <c r="H166">
        <v>330.8</v>
      </c>
      <c r="I166">
        <f>Real_Table[[#This Row],[nominal length '[mm']]]+(Real_Table[[#This Row],[Relative diameter '[μm']]]-Real_Table[[#This Row],[Relaive nominal '[μm']]]+Real_Table[[#This Row],[known bias '[μm']]])/1000</f>
        <v>9.5497999999999994</v>
      </c>
      <c r="J166">
        <f t="shared" si="7"/>
        <v>5.0000000000000001E-4</v>
      </c>
    </row>
    <row r="167" spans="1:10" x14ac:dyDescent="0.3">
      <c r="A167">
        <v>166</v>
      </c>
      <c r="B167" s="10">
        <v>45337</v>
      </c>
      <c r="C167" t="s">
        <v>41</v>
      </c>
      <c r="D167" t="s">
        <v>44</v>
      </c>
      <c r="E167">
        <v>9</v>
      </c>
      <c r="F167">
        <v>200</v>
      </c>
      <c r="G167">
        <v>410</v>
      </c>
      <c r="H167">
        <v>330.8</v>
      </c>
      <c r="I167">
        <f>Real_Table[[#This Row],[nominal length '[mm']]]+(Real_Table[[#This Row],[Relative diameter '[μm']]]-Real_Table[[#This Row],[Relaive nominal '[μm']]]+Real_Table[[#This Row],[known bias '[μm']]])/1000</f>
        <v>9.5408000000000008</v>
      </c>
      <c r="J167">
        <f t="shared" si="7"/>
        <v>5.0000000000000001E-4</v>
      </c>
    </row>
    <row r="168" spans="1:10" x14ac:dyDescent="0.3">
      <c r="A168">
        <v>167</v>
      </c>
      <c r="B168" s="10">
        <v>45337</v>
      </c>
      <c r="C168" t="s">
        <v>41</v>
      </c>
      <c r="D168" t="s">
        <v>44</v>
      </c>
      <c r="E168">
        <v>9</v>
      </c>
      <c r="F168">
        <v>200</v>
      </c>
      <c r="G168">
        <v>414</v>
      </c>
      <c r="H168">
        <v>330.8</v>
      </c>
      <c r="I168">
        <f>Real_Table[[#This Row],[nominal length '[mm']]]+(Real_Table[[#This Row],[Relative diameter '[μm']]]-Real_Table[[#This Row],[Relaive nominal '[μm']]]+Real_Table[[#This Row],[known bias '[μm']]])/1000</f>
        <v>9.5448000000000004</v>
      </c>
      <c r="J168">
        <f t="shared" si="7"/>
        <v>5.0000000000000001E-4</v>
      </c>
    </row>
    <row r="169" spans="1:10" x14ac:dyDescent="0.3">
      <c r="A169">
        <v>168</v>
      </c>
      <c r="B169" s="10">
        <v>45337</v>
      </c>
      <c r="C169" t="s">
        <v>41</v>
      </c>
      <c r="D169" t="s">
        <v>44</v>
      </c>
      <c r="E169">
        <v>9</v>
      </c>
      <c r="F169">
        <v>200</v>
      </c>
      <c r="G169">
        <v>414</v>
      </c>
      <c r="H169">
        <v>330.8</v>
      </c>
      <c r="I169">
        <f>Real_Table[[#This Row],[nominal length '[mm']]]+(Real_Table[[#This Row],[Relative diameter '[μm']]]-Real_Table[[#This Row],[Relaive nominal '[μm']]]+Real_Table[[#This Row],[known bias '[μm']]])/1000</f>
        <v>9.5448000000000004</v>
      </c>
      <c r="J169">
        <f t="shared" si="7"/>
        <v>5.0000000000000001E-4</v>
      </c>
    </row>
    <row r="170" spans="1:10" x14ac:dyDescent="0.3">
      <c r="A170">
        <v>169</v>
      </c>
      <c r="B170" s="10">
        <v>45337</v>
      </c>
      <c r="C170" t="s">
        <v>41</v>
      </c>
      <c r="D170" t="s">
        <v>44</v>
      </c>
      <c r="E170">
        <v>9</v>
      </c>
      <c r="F170">
        <v>200</v>
      </c>
      <c r="G170">
        <v>412</v>
      </c>
      <c r="H170">
        <v>330.8</v>
      </c>
      <c r="I170">
        <f>Real_Table[[#This Row],[nominal length '[mm']]]+(Real_Table[[#This Row],[Relative diameter '[μm']]]-Real_Table[[#This Row],[Relaive nominal '[μm']]]+Real_Table[[#This Row],[known bias '[μm']]])/1000</f>
        <v>9.5427999999999997</v>
      </c>
      <c r="J170">
        <f t="shared" si="7"/>
        <v>5.0000000000000001E-4</v>
      </c>
    </row>
    <row r="171" spans="1:10" x14ac:dyDescent="0.3">
      <c r="A171">
        <v>170</v>
      </c>
      <c r="B171" s="10">
        <v>45337</v>
      </c>
      <c r="C171" t="s">
        <v>41</v>
      </c>
      <c r="D171" t="s">
        <v>44</v>
      </c>
      <c r="E171">
        <v>9</v>
      </c>
      <c r="F171">
        <v>200</v>
      </c>
      <c r="G171">
        <v>417</v>
      </c>
      <c r="H171">
        <v>330.8</v>
      </c>
      <c r="I171">
        <f>Real_Table[[#This Row],[nominal length '[mm']]]+(Real_Table[[#This Row],[Relative diameter '[μm']]]-Real_Table[[#This Row],[Relaive nominal '[μm']]]+Real_Table[[#This Row],[known bias '[μm']]])/1000</f>
        <v>9.5478000000000005</v>
      </c>
      <c r="J171">
        <f t="shared" si="7"/>
        <v>5.0000000000000001E-4</v>
      </c>
    </row>
    <row r="172" spans="1:10" x14ac:dyDescent="0.3">
      <c r="A172">
        <v>171</v>
      </c>
      <c r="B172" s="10">
        <v>45337</v>
      </c>
      <c r="C172" t="s">
        <v>41</v>
      </c>
      <c r="D172" t="s">
        <v>44</v>
      </c>
      <c r="E172">
        <v>9</v>
      </c>
      <c r="F172">
        <v>200</v>
      </c>
      <c r="G172">
        <v>408</v>
      </c>
      <c r="H172">
        <v>330.8</v>
      </c>
      <c r="I172">
        <f>Real_Table[[#This Row],[nominal length '[mm']]]+(Real_Table[[#This Row],[Relative diameter '[μm']]]-Real_Table[[#This Row],[Relaive nominal '[μm']]]+Real_Table[[#This Row],[known bias '[μm']]])/1000</f>
        <v>9.5388000000000002</v>
      </c>
      <c r="J172">
        <f t="shared" si="7"/>
        <v>5.0000000000000001E-4</v>
      </c>
    </row>
    <row r="173" spans="1:10" x14ac:dyDescent="0.3">
      <c r="A173">
        <v>172</v>
      </c>
      <c r="B173" s="10">
        <v>45337</v>
      </c>
      <c r="C173" t="s">
        <v>41</v>
      </c>
      <c r="D173" t="s">
        <v>44</v>
      </c>
      <c r="E173">
        <v>9</v>
      </c>
      <c r="F173">
        <v>200</v>
      </c>
      <c r="G173">
        <v>401</v>
      </c>
      <c r="H173">
        <v>330.8</v>
      </c>
      <c r="I173">
        <f>Real_Table[[#This Row],[nominal length '[mm']]]+(Real_Table[[#This Row],[Relative diameter '[μm']]]-Real_Table[[#This Row],[Relaive nominal '[μm']]]+Real_Table[[#This Row],[known bias '[μm']]])/1000</f>
        <v>9.5318000000000005</v>
      </c>
      <c r="J173">
        <f t="shared" si="7"/>
        <v>5.0000000000000001E-4</v>
      </c>
    </row>
    <row r="174" spans="1:10" x14ac:dyDescent="0.3">
      <c r="A174">
        <v>173</v>
      </c>
      <c r="B174" s="10">
        <v>45337</v>
      </c>
      <c r="C174" t="s">
        <v>41</v>
      </c>
      <c r="D174" t="s">
        <v>44</v>
      </c>
      <c r="E174">
        <v>9</v>
      </c>
      <c r="F174">
        <v>200</v>
      </c>
      <c r="G174">
        <v>409</v>
      </c>
      <c r="H174">
        <v>330.8</v>
      </c>
      <c r="I174">
        <f>Real_Table[[#This Row],[nominal length '[mm']]]+(Real_Table[[#This Row],[Relative diameter '[μm']]]-Real_Table[[#This Row],[Relaive nominal '[μm']]]+Real_Table[[#This Row],[known bias '[μm']]])/1000</f>
        <v>9.5397999999999996</v>
      </c>
      <c r="J174">
        <f t="shared" si="7"/>
        <v>5.0000000000000001E-4</v>
      </c>
    </row>
    <row r="175" spans="1:10" x14ac:dyDescent="0.3">
      <c r="A175">
        <v>174</v>
      </c>
      <c r="B175" s="10">
        <v>45337</v>
      </c>
      <c r="C175" t="s">
        <v>41</v>
      </c>
      <c r="D175" t="s">
        <v>45</v>
      </c>
      <c r="E175">
        <v>9</v>
      </c>
      <c r="F175">
        <v>200</v>
      </c>
      <c r="G175">
        <v>435</v>
      </c>
      <c r="H175">
        <v>330.8</v>
      </c>
      <c r="I175">
        <f>Real_Table[[#This Row],[nominal length '[mm']]]+(Real_Table[[#This Row],[Relative diameter '[μm']]]-Real_Table[[#This Row],[Relaive nominal '[μm']]]+Real_Table[[#This Row],[known bias '[μm']]])/1000</f>
        <v>9.5657999999999994</v>
      </c>
      <c r="J175">
        <f t="shared" si="7"/>
        <v>5.0000000000000001E-4</v>
      </c>
    </row>
    <row r="176" spans="1:10" x14ac:dyDescent="0.3">
      <c r="A176">
        <v>175</v>
      </c>
      <c r="B176" s="10">
        <v>45337</v>
      </c>
      <c r="C176" t="s">
        <v>41</v>
      </c>
      <c r="D176" t="s">
        <v>45</v>
      </c>
      <c r="E176">
        <v>9</v>
      </c>
      <c r="F176">
        <v>200</v>
      </c>
      <c r="G176">
        <v>436</v>
      </c>
      <c r="H176">
        <v>330.8</v>
      </c>
      <c r="I176">
        <f>Real_Table[[#This Row],[nominal length '[mm']]]+(Real_Table[[#This Row],[Relative diameter '[μm']]]-Real_Table[[#This Row],[Relaive nominal '[μm']]]+Real_Table[[#This Row],[known bias '[μm']]])/1000</f>
        <v>9.5668000000000006</v>
      </c>
      <c r="J176">
        <f t="shared" si="7"/>
        <v>5.0000000000000001E-4</v>
      </c>
    </row>
    <row r="177" spans="1:10" x14ac:dyDescent="0.3">
      <c r="A177">
        <v>176</v>
      </c>
      <c r="B177" s="10">
        <v>45337</v>
      </c>
      <c r="C177" t="s">
        <v>41</v>
      </c>
      <c r="D177" t="s">
        <v>45</v>
      </c>
      <c r="E177">
        <v>9</v>
      </c>
      <c r="F177">
        <v>200</v>
      </c>
      <c r="G177">
        <v>428</v>
      </c>
      <c r="H177">
        <v>330.8</v>
      </c>
      <c r="I177">
        <f>Real_Table[[#This Row],[nominal length '[mm']]]+(Real_Table[[#This Row],[Relative diameter '[μm']]]-Real_Table[[#This Row],[Relaive nominal '[μm']]]+Real_Table[[#This Row],[known bias '[μm']]])/1000</f>
        <v>9.5587999999999997</v>
      </c>
      <c r="J177">
        <f t="shared" si="7"/>
        <v>5.0000000000000001E-4</v>
      </c>
    </row>
    <row r="178" spans="1:10" x14ac:dyDescent="0.3">
      <c r="A178">
        <v>177</v>
      </c>
      <c r="B178" s="10">
        <v>45337</v>
      </c>
      <c r="C178" t="s">
        <v>41</v>
      </c>
      <c r="D178" t="s">
        <v>45</v>
      </c>
      <c r="E178">
        <v>9</v>
      </c>
      <c r="F178">
        <v>200</v>
      </c>
      <c r="G178">
        <v>425</v>
      </c>
      <c r="H178">
        <v>330.8</v>
      </c>
      <c r="I178">
        <f>Real_Table[[#This Row],[nominal length '[mm']]]+(Real_Table[[#This Row],[Relative diameter '[μm']]]-Real_Table[[#This Row],[Relaive nominal '[μm']]]+Real_Table[[#This Row],[known bias '[μm']]])/1000</f>
        <v>9.5557999999999996</v>
      </c>
      <c r="J178">
        <f t="shared" si="7"/>
        <v>5.0000000000000001E-4</v>
      </c>
    </row>
    <row r="179" spans="1:10" x14ac:dyDescent="0.3">
      <c r="A179">
        <v>178</v>
      </c>
      <c r="B179" s="10">
        <v>45337</v>
      </c>
      <c r="C179" t="s">
        <v>41</v>
      </c>
      <c r="D179" t="s">
        <v>45</v>
      </c>
      <c r="E179">
        <v>9</v>
      </c>
      <c r="F179">
        <v>200</v>
      </c>
      <c r="G179">
        <v>415</v>
      </c>
      <c r="H179">
        <v>330.8</v>
      </c>
      <c r="I179">
        <f>Real_Table[[#This Row],[nominal length '[mm']]]+(Real_Table[[#This Row],[Relative diameter '[μm']]]-Real_Table[[#This Row],[Relaive nominal '[μm']]]+Real_Table[[#This Row],[known bias '[μm']]])/1000</f>
        <v>9.5457999999999998</v>
      </c>
      <c r="J179">
        <f t="shared" si="7"/>
        <v>5.0000000000000001E-4</v>
      </c>
    </row>
    <row r="180" spans="1:10" x14ac:dyDescent="0.3">
      <c r="A180">
        <v>179</v>
      </c>
      <c r="B180" s="10">
        <v>45337</v>
      </c>
      <c r="C180" t="s">
        <v>41</v>
      </c>
      <c r="D180" t="s">
        <v>45</v>
      </c>
      <c r="E180">
        <v>9</v>
      </c>
      <c r="F180">
        <v>200</v>
      </c>
      <c r="G180">
        <v>425</v>
      </c>
      <c r="H180">
        <v>330.8</v>
      </c>
      <c r="I180">
        <f>Real_Table[[#This Row],[nominal length '[mm']]]+(Real_Table[[#This Row],[Relative diameter '[μm']]]-Real_Table[[#This Row],[Relaive nominal '[μm']]]+Real_Table[[#This Row],[known bias '[μm']]])/1000</f>
        <v>9.5557999999999996</v>
      </c>
      <c r="J180">
        <f t="shared" si="7"/>
        <v>5.0000000000000001E-4</v>
      </c>
    </row>
    <row r="181" spans="1:10" x14ac:dyDescent="0.3">
      <c r="A181">
        <v>180</v>
      </c>
      <c r="B181" s="10">
        <v>45337</v>
      </c>
      <c r="C181" t="s">
        <v>41</v>
      </c>
      <c r="D181" t="s">
        <v>45</v>
      </c>
      <c r="E181">
        <v>9</v>
      </c>
      <c r="F181">
        <v>200</v>
      </c>
      <c r="G181">
        <v>427</v>
      </c>
      <c r="H181">
        <v>330.8</v>
      </c>
      <c r="I181">
        <f>Real_Table[[#This Row],[nominal length '[mm']]]+(Real_Table[[#This Row],[Relative diameter '[μm']]]-Real_Table[[#This Row],[Relaive nominal '[μm']]]+Real_Table[[#This Row],[known bias '[μm']]])/1000</f>
        <v>9.5578000000000003</v>
      </c>
      <c r="J181">
        <f t="shared" si="7"/>
        <v>5.0000000000000001E-4</v>
      </c>
    </row>
    <row r="182" spans="1:10" x14ac:dyDescent="0.3">
      <c r="A182">
        <v>181</v>
      </c>
      <c r="B182" s="10">
        <v>45337</v>
      </c>
      <c r="C182" t="s">
        <v>41</v>
      </c>
      <c r="D182" t="s">
        <v>45</v>
      </c>
      <c r="E182">
        <v>9</v>
      </c>
      <c r="F182">
        <v>200</v>
      </c>
      <c r="G182">
        <v>432</v>
      </c>
      <c r="H182">
        <v>330.8</v>
      </c>
      <c r="I182">
        <f>Real_Table[[#This Row],[nominal length '[mm']]]+(Real_Table[[#This Row],[Relative diameter '[μm']]]-Real_Table[[#This Row],[Relaive nominal '[μm']]]+Real_Table[[#This Row],[known bias '[μm']]])/1000</f>
        <v>9.5627999999999993</v>
      </c>
      <c r="J182">
        <f t="shared" si="7"/>
        <v>5.0000000000000001E-4</v>
      </c>
    </row>
    <row r="183" spans="1:10" x14ac:dyDescent="0.3">
      <c r="A183">
        <v>182</v>
      </c>
      <c r="B183" s="10">
        <v>45337</v>
      </c>
      <c r="C183" t="s">
        <v>41</v>
      </c>
      <c r="D183" t="s">
        <v>45</v>
      </c>
      <c r="E183">
        <v>9</v>
      </c>
      <c r="F183">
        <v>200</v>
      </c>
      <c r="G183">
        <v>425</v>
      </c>
      <c r="H183">
        <v>330.8</v>
      </c>
      <c r="I183">
        <f>Real_Table[[#This Row],[nominal length '[mm']]]+(Real_Table[[#This Row],[Relative diameter '[μm']]]-Real_Table[[#This Row],[Relaive nominal '[μm']]]+Real_Table[[#This Row],[known bias '[μm']]])/1000</f>
        <v>9.5557999999999996</v>
      </c>
      <c r="J183">
        <f t="shared" si="7"/>
        <v>5.0000000000000001E-4</v>
      </c>
    </row>
    <row r="184" spans="1:10" x14ac:dyDescent="0.3">
      <c r="A184">
        <v>183</v>
      </c>
      <c r="B184" s="10">
        <v>45337</v>
      </c>
      <c r="C184" t="s">
        <v>41</v>
      </c>
      <c r="D184" t="s">
        <v>45</v>
      </c>
      <c r="E184">
        <v>9</v>
      </c>
      <c r="F184">
        <v>200</v>
      </c>
      <c r="G184">
        <v>422</v>
      </c>
      <c r="H184">
        <v>330.8</v>
      </c>
      <c r="I184">
        <f>Real_Table[[#This Row],[nominal length '[mm']]]+(Real_Table[[#This Row],[Relative diameter '[μm']]]-Real_Table[[#This Row],[Relaive nominal '[μm']]]+Real_Table[[#This Row],[known bias '[μm']]])/1000</f>
        <v>9.5527999999999995</v>
      </c>
      <c r="J184">
        <f t="shared" si="7"/>
        <v>5.0000000000000001E-4</v>
      </c>
    </row>
    <row r="185" spans="1:10" x14ac:dyDescent="0.3">
      <c r="A185">
        <v>184</v>
      </c>
      <c r="B185" s="10">
        <v>45337</v>
      </c>
      <c r="C185" t="s">
        <v>41</v>
      </c>
      <c r="D185" t="s">
        <v>45</v>
      </c>
      <c r="E185">
        <v>9</v>
      </c>
      <c r="F185">
        <v>200</v>
      </c>
      <c r="G185">
        <v>428</v>
      </c>
      <c r="H185">
        <v>330.8</v>
      </c>
      <c r="I185">
        <f>Real_Table[[#This Row],[nominal length '[mm']]]+(Real_Table[[#This Row],[Relative diameter '[μm']]]-Real_Table[[#This Row],[Relaive nominal '[μm']]]+Real_Table[[#This Row],[known bias '[μm']]])/1000</f>
        <v>9.5587999999999997</v>
      </c>
      <c r="J185">
        <f t="shared" si="7"/>
        <v>5.0000000000000001E-4</v>
      </c>
    </row>
    <row r="186" spans="1:10" x14ac:dyDescent="0.3">
      <c r="A186">
        <v>185</v>
      </c>
      <c r="B186" s="10">
        <v>45337</v>
      </c>
      <c r="C186" t="s">
        <v>41</v>
      </c>
      <c r="D186" t="s">
        <v>45</v>
      </c>
      <c r="E186">
        <v>9</v>
      </c>
      <c r="F186">
        <v>200</v>
      </c>
      <c r="G186">
        <v>424</v>
      </c>
      <c r="H186">
        <v>330.8</v>
      </c>
      <c r="I186">
        <f>Real_Table[[#This Row],[nominal length '[mm']]]+(Real_Table[[#This Row],[Relative diameter '[μm']]]-Real_Table[[#This Row],[Relaive nominal '[μm']]]+Real_Table[[#This Row],[known bias '[μm']]])/1000</f>
        <v>9.5548000000000002</v>
      </c>
      <c r="J186">
        <f t="shared" si="7"/>
        <v>5.0000000000000001E-4</v>
      </c>
    </row>
    <row r="187" spans="1:10" x14ac:dyDescent="0.3">
      <c r="A187">
        <v>186</v>
      </c>
      <c r="B187" s="10">
        <v>45337</v>
      </c>
      <c r="C187" t="s">
        <v>41</v>
      </c>
      <c r="D187" t="s">
        <v>45</v>
      </c>
      <c r="E187">
        <v>9</v>
      </c>
      <c r="F187">
        <v>200</v>
      </c>
      <c r="G187">
        <v>421</v>
      </c>
      <c r="H187">
        <v>330.8</v>
      </c>
      <c r="I187">
        <f>Real_Table[[#This Row],[nominal length '[mm']]]+(Real_Table[[#This Row],[Relative diameter '[μm']]]-Real_Table[[#This Row],[Relaive nominal '[μm']]]+Real_Table[[#This Row],[known bias '[μm']]])/1000</f>
        <v>9.5518000000000001</v>
      </c>
      <c r="J187">
        <f t="shared" si="7"/>
        <v>5.0000000000000001E-4</v>
      </c>
    </row>
    <row r="188" spans="1:10" x14ac:dyDescent="0.3">
      <c r="A188">
        <v>187</v>
      </c>
      <c r="B188" s="10">
        <v>45337</v>
      </c>
      <c r="C188" t="s">
        <v>41</v>
      </c>
      <c r="D188" t="s">
        <v>45</v>
      </c>
      <c r="E188">
        <v>9</v>
      </c>
      <c r="F188">
        <v>200</v>
      </c>
      <c r="G188">
        <v>421</v>
      </c>
      <c r="H188">
        <v>330.8</v>
      </c>
      <c r="I188">
        <f>Real_Table[[#This Row],[nominal length '[mm']]]+(Real_Table[[#This Row],[Relative diameter '[μm']]]-Real_Table[[#This Row],[Relaive nominal '[μm']]]+Real_Table[[#This Row],[known bias '[μm']]])/1000</f>
        <v>9.5518000000000001</v>
      </c>
      <c r="J188">
        <f t="shared" si="7"/>
        <v>5.0000000000000001E-4</v>
      </c>
    </row>
    <row r="189" spans="1:10" x14ac:dyDescent="0.3">
      <c r="A189">
        <v>188</v>
      </c>
      <c r="B189" s="10">
        <v>45337</v>
      </c>
      <c r="C189" t="s">
        <v>41</v>
      </c>
      <c r="D189" t="s">
        <v>45</v>
      </c>
      <c r="E189">
        <v>9</v>
      </c>
      <c r="F189">
        <v>200</v>
      </c>
      <c r="G189">
        <v>430</v>
      </c>
      <c r="H189">
        <v>330.8</v>
      </c>
      <c r="I189">
        <f>Real_Table[[#This Row],[nominal length '[mm']]]+(Real_Table[[#This Row],[Relative diameter '[μm']]]-Real_Table[[#This Row],[Relaive nominal '[μm']]]+Real_Table[[#This Row],[known bias '[μm']]])/1000</f>
        <v>9.5608000000000004</v>
      </c>
      <c r="J189">
        <f t="shared" si="7"/>
        <v>5.0000000000000001E-4</v>
      </c>
    </row>
    <row r="190" spans="1:10" x14ac:dyDescent="0.3">
      <c r="A190">
        <v>189</v>
      </c>
      <c r="B190" s="10">
        <v>45337</v>
      </c>
      <c r="C190" t="s">
        <v>41</v>
      </c>
      <c r="D190" t="s">
        <v>45</v>
      </c>
      <c r="E190">
        <v>9</v>
      </c>
      <c r="F190">
        <v>200</v>
      </c>
      <c r="G190">
        <v>422</v>
      </c>
      <c r="H190">
        <v>330.8</v>
      </c>
      <c r="I190">
        <f>Real_Table[[#This Row],[nominal length '[mm']]]+(Real_Table[[#This Row],[Relative diameter '[μm']]]-Real_Table[[#This Row],[Relaive nominal '[μm']]]+Real_Table[[#This Row],[known bias '[μm']]])/1000</f>
        <v>9.5527999999999995</v>
      </c>
      <c r="J190">
        <f t="shared" si="7"/>
        <v>5.0000000000000001E-4</v>
      </c>
    </row>
    <row r="191" spans="1:10" x14ac:dyDescent="0.3">
      <c r="A191">
        <v>190</v>
      </c>
      <c r="B191" s="10">
        <v>45337</v>
      </c>
      <c r="C191" t="s">
        <v>41</v>
      </c>
      <c r="D191" t="s">
        <v>45</v>
      </c>
      <c r="E191">
        <v>9</v>
      </c>
      <c r="F191">
        <v>200</v>
      </c>
      <c r="G191">
        <v>423</v>
      </c>
      <c r="H191">
        <v>330.8</v>
      </c>
      <c r="I191">
        <f>Real_Table[[#This Row],[nominal length '[mm']]]+(Real_Table[[#This Row],[Relative diameter '[μm']]]-Real_Table[[#This Row],[Relaive nominal '[μm']]]+Real_Table[[#This Row],[known bias '[μm']]])/1000</f>
        <v>9.5538000000000007</v>
      </c>
      <c r="J191">
        <f t="shared" si="7"/>
        <v>5.0000000000000001E-4</v>
      </c>
    </row>
    <row r="192" spans="1:10" x14ac:dyDescent="0.3">
      <c r="A192">
        <v>191</v>
      </c>
      <c r="B192" s="10">
        <v>45337</v>
      </c>
      <c r="C192" t="s">
        <v>41</v>
      </c>
      <c r="D192" t="s">
        <v>45</v>
      </c>
      <c r="E192">
        <v>9</v>
      </c>
      <c r="F192">
        <v>200</v>
      </c>
      <c r="G192">
        <v>434</v>
      </c>
      <c r="H192">
        <v>330.8</v>
      </c>
      <c r="I192">
        <f>Real_Table[[#This Row],[nominal length '[mm']]]+(Real_Table[[#This Row],[Relative diameter '[μm']]]-Real_Table[[#This Row],[Relaive nominal '[μm']]]+Real_Table[[#This Row],[known bias '[μm']]])/1000</f>
        <v>9.5648</v>
      </c>
      <c r="J192">
        <f t="shared" si="7"/>
        <v>5.0000000000000001E-4</v>
      </c>
    </row>
    <row r="193" spans="1:10" x14ac:dyDescent="0.3">
      <c r="A193">
        <v>192</v>
      </c>
      <c r="B193" s="10">
        <v>45337</v>
      </c>
      <c r="C193" t="s">
        <v>41</v>
      </c>
      <c r="D193" t="s">
        <v>45</v>
      </c>
      <c r="E193">
        <v>9</v>
      </c>
      <c r="F193">
        <v>200</v>
      </c>
      <c r="G193">
        <v>423</v>
      </c>
      <c r="H193">
        <v>330.8</v>
      </c>
      <c r="I193">
        <f>Real_Table[[#This Row],[nominal length '[mm']]]+(Real_Table[[#This Row],[Relative diameter '[μm']]]-Real_Table[[#This Row],[Relaive nominal '[μm']]]+Real_Table[[#This Row],[known bias '[μm']]])/1000</f>
        <v>9.5538000000000007</v>
      </c>
      <c r="J193">
        <f t="shared" si="7"/>
        <v>5.0000000000000001E-4</v>
      </c>
    </row>
    <row r="194" spans="1:10" x14ac:dyDescent="0.3">
      <c r="A194">
        <v>193</v>
      </c>
      <c r="B194" s="10">
        <v>45337</v>
      </c>
      <c r="C194" t="s">
        <v>41</v>
      </c>
      <c r="D194" t="s">
        <v>45</v>
      </c>
      <c r="E194">
        <v>9</v>
      </c>
      <c r="F194">
        <v>200</v>
      </c>
      <c r="G194">
        <v>429</v>
      </c>
      <c r="H194">
        <v>330.8</v>
      </c>
      <c r="I194">
        <f>Real_Table[[#This Row],[nominal length '[mm']]]+(Real_Table[[#This Row],[Relative diameter '[μm']]]-Real_Table[[#This Row],[Relaive nominal '[μm']]]+Real_Table[[#This Row],[known bias '[μm']]])/1000</f>
        <v>9.5597999999999992</v>
      </c>
      <c r="J194">
        <f t="shared" ref="J194:J205" si="8">0.0005</f>
        <v>5.0000000000000001E-4</v>
      </c>
    </row>
    <row r="195" spans="1:10" x14ac:dyDescent="0.3">
      <c r="A195">
        <v>194</v>
      </c>
      <c r="B195" s="10">
        <v>45337</v>
      </c>
      <c r="C195" t="s">
        <v>41</v>
      </c>
      <c r="D195" t="s">
        <v>45</v>
      </c>
      <c r="E195">
        <v>9</v>
      </c>
      <c r="F195">
        <v>200</v>
      </c>
      <c r="G195">
        <v>432</v>
      </c>
      <c r="H195">
        <v>330.8</v>
      </c>
      <c r="I195">
        <f>Real_Table[[#This Row],[nominal length '[mm']]]+(Real_Table[[#This Row],[Relative diameter '[μm']]]-Real_Table[[#This Row],[Relaive nominal '[μm']]]+Real_Table[[#This Row],[known bias '[μm']]])/1000</f>
        <v>9.5627999999999993</v>
      </c>
      <c r="J195">
        <f t="shared" si="8"/>
        <v>5.0000000000000001E-4</v>
      </c>
    </row>
    <row r="196" spans="1:10" x14ac:dyDescent="0.3">
      <c r="A196">
        <v>195</v>
      </c>
      <c r="B196" s="10">
        <v>45337</v>
      </c>
      <c r="C196" t="s">
        <v>41</v>
      </c>
      <c r="D196" t="s">
        <v>45</v>
      </c>
      <c r="E196">
        <v>9</v>
      </c>
      <c r="F196">
        <v>200</v>
      </c>
      <c r="G196">
        <v>435</v>
      </c>
      <c r="H196">
        <v>330.8</v>
      </c>
      <c r="I196">
        <f>Real_Table[[#This Row],[nominal length '[mm']]]+(Real_Table[[#This Row],[Relative diameter '[μm']]]-Real_Table[[#This Row],[Relaive nominal '[μm']]]+Real_Table[[#This Row],[known bias '[μm']]])/1000</f>
        <v>9.5657999999999994</v>
      </c>
      <c r="J196">
        <f t="shared" si="8"/>
        <v>5.0000000000000001E-4</v>
      </c>
    </row>
    <row r="197" spans="1:10" x14ac:dyDescent="0.3">
      <c r="A197">
        <v>196</v>
      </c>
      <c r="B197" s="10">
        <v>45337</v>
      </c>
      <c r="C197" t="s">
        <v>28</v>
      </c>
      <c r="D197" t="s">
        <v>46</v>
      </c>
      <c r="E197">
        <v>9</v>
      </c>
      <c r="F197">
        <v>200</v>
      </c>
      <c r="G197">
        <v>389</v>
      </c>
      <c r="H197">
        <v>336.7</v>
      </c>
      <c r="I197">
        <f>Real_Table[[#This Row],[nominal length '[mm']]]+(Real_Table[[#This Row],[Relative diameter '[μm']]]-Real_Table[[#This Row],[Relaive nominal '[μm']]]+Real_Table[[#This Row],[known bias '[μm']]])/1000</f>
        <v>9.5257000000000005</v>
      </c>
      <c r="J197">
        <f t="shared" si="8"/>
        <v>5.0000000000000001E-4</v>
      </c>
    </row>
    <row r="198" spans="1:10" x14ac:dyDescent="0.3">
      <c r="A198">
        <v>197</v>
      </c>
      <c r="B198" s="10">
        <v>45337</v>
      </c>
      <c r="C198" t="s">
        <v>28</v>
      </c>
      <c r="D198" t="s">
        <v>46</v>
      </c>
      <c r="E198">
        <v>9</v>
      </c>
      <c r="F198">
        <v>200</v>
      </c>
      <c r="G198">
        <v>388</v>
      </c>
      <c r="H198">
        <v>336.7</v>
      </c>
      <c r="I198">
        <f>Real_Table[[#This Row],[nominal length '[mm']]]+(Real_Table[[#This Row],[Relative diameter '[μm']]]-Real_Table[[#This Row],[Relaive nominal '[μm']]]+Real_Table[[#This Row],[known bias '[μm']]])/1000</f>
        <v>9.5246999999999993</v>
      </c>
      <c r="J198">
        <f t="shared" si="8"/>
        <v>5.0000000000000001E-4</v>
      </c>
    </row>
    <row r="199" spans="1:10" x14ac:dyDescent="0.3">
      <c r="A199">
        <v>198</v>
      </c>
      <c r="B199" s="10">
        <v>45337</v>
      </c>
      <c r="C199" t="s">
        <v>28</v>
      </c>
      <c r="D199" t="s">
        <v>46</v>
      </c>
      <c r="E199">
        <v>9</v>
      </c>
      <c r="F199">
        <v>200</v>
      </c>
      <c r="G199">
        <v>385</v>
      </c>
      <c r="H199">
        <v>336.7</v>
      </c>
      <c r="I199">
        <f>Real_Table[[#This Row],[nominal length '[mm']]]+(Real_Table[[#This Row],[Relative diameter '[μm']]]-Real_Table[[#This Row],[Relaive nominal '[μm']]]+Real_Table[[#This Row],[known bias '[μm']]])/1000</f>
        <v>9.5216999999999992</v>
      </c>
      <c r="J199">
        <f t="shared" si="8"/>
        <v>5.0000000000000001E-4</v>
      </c>
    </row>
    <row r="200" spans="1:10" x14ac:dyDescent="0.3">
      <c r="A200">
        <v>199</v>
      </c>
      <c r="B200" s="10">
        <v>45337</v>
      </c>
      <c r="C200" t="s">
        <v>28</v>
      </c>
      <c r="D200" t="s">
        <v>46</v>
      </c>
      <c r="E200">
        <v>9</v>
      </c>
      <c r="F200">
        <v>200</v>
      </c>
      <c r="G200">
        <v>388</v>
      </c>
      <c r="H200">
        <v>336.7</v>
      </c>
      <c r="I200">
        <f>Real_Table[[#This Row],[nominal length '[mm']]]+(Real_Table[[#This Row],[Relative diameter '[μm']]]-Real_Table[[#This Row],[Relaive nominal '[μm']]]+Real_Table[[#This Row],[known bias '[μm']]])/1000</f>
        <v>9.5246999999999993</v>
      </c>
      <c r="J200">
        <f t="shared" si="8"/>
        <v>5.0000000000000001E-4</v>
      </c>
    </row>
    <row r="201" spans="1:10" x14ac:dyDescent="0.3">
      <c r="A201">
        <v>200</v>
      </c>
      <c r="B201" s="10">
        <v>45337</v>
      </c>
      <c r="C201" t="s">
        <v>28</v>
      </c>
      <c r="D201" t="s">
        <v>46</v>
      </c>
      <c r="E201">
        <v>9</v>
      </c>
      <c r="F201">
        <v>200</v>
      </c>
      <c r="G201">
        <v>382</v>
      </c>
      <c r="H201">
        <v>336.7</v>
      </c>
      <c r="I201">
        <f>Real_Table[[#This Row],[nominal length '[mm']]]+(Real_Table[[#This Row],[Relative diameter '[μm']]]-Real_Table[[#This Row],[Relaive nominal '[μm']]]+Real_Table[[#This Row],[known bias '[μm']]])/1000</f>
        <v>9.5187000000000008</v>
      </c>
      <c r="J201">
        <f t="shared" si="8"/>
        <v>5.0000000000000001E-4</v>
      </c>
    </row>
    <row r="202" spans="1:10" x14ac:dyDescent="0.3">
      <c r="A202">
        <v>201</v>
      </c>
      <c r="B202" s="10">
        <v>45337</v>
      </c>
      <c r="C202" t="s">
        <v>28</v>
      </c>
      <c r="D202" t="s">
        <v>46</v>
      </c>
      <c r="E202">
        <v>9</v>
      </c>
      <c r="F202">
        <v>200</v>
      </c>
      <c r="G202">
        <v>387</v>
      </c>
      <c r="H202">
        <v>336.7</v>
      </c>
      <c r="I202">
        <f>Real_Table[[#This Row],[nominal length '[mm']]]+(Real_Table[[#This Row],[Relative diameter '[μm']]]-Real_Table[[#This Row],[Relaive nominal '[μm']]]+Real_Table[[#This Row],[known bias '[μm']]])/1000</f>
        <v>9.5236999999999998</v>
      </c>
      <c r="J202">
        <f t="shared" si="8"/>
        <v>5.0000000000000001E-4</v>
      </c>
    </row>
    <row r="203" spans="1:10" x14ac:dyDescent="0.3">
      <c r="A203">
        <v>202</v>
      </c>
      <c r="B203" s="10">
        <v>45337</v>
      </c>
      <c r="C203" t="s">
        <v>28</v>
      </c>
      <c r="D203" t="s">
        <v>46</v>
      </c>
      <c r="E203">
        <v>9</v>
      </c>
      <c r="F203">
        <v>200</v>
      </c>
      <c r="G203">
        <v>385</v>
      </c>
      <c r="H203">
        <v>336.7</v>
      </c>
      <c r="I203">
        <f>Real_Table[[#This Row],[nominal length '[mm']]]+(Real_Table[[#This Row],[Relative diameter '[μm']]]-Real_Table[[#This Row],[Relaive nominal '[μm']]]+Real_Table[[#This Row],[known bias '[μm']]])/1000</f>
        <v>9.5216999999999992</v>
      </c>
      <c r="J203">
        <f t="shared" si="8"/>
        <v>5.0000000000000001E-4</v>
      </c>
    </row>
    <row r="204" spans="1:10" x14ac:dyDescent="0.3">
      <c r="A204">
        <v>203</v>
      </c>
      <c r="B204" s="10">
        <v>45337</v>
      </c>
      <c r="C204" t="s">
        <v>28</v>
      </c>
      <c r="D204" t="s">
        <v>46</v>
      </c>
      <c r="E204">
        <v>9</v>
      </c>
      <c r="F204">
        <v>200</v>
      </c>
      <c r="G204">
        <v>372</v>
      </c>
      <c r="H204">
        <v>336.7</v>
      </c>
      <c r="I204">
        <f>Real_Table[[#This Row],[nominal length '[mm']]]+(Real_Table[[#This Row],[Relative diameter '[μm']]]-Real_Table[[#This Row],[Relaive nominal '[μm']]]+Real_Table[[#This Row],[known bias '[μm']]])/1000</f>
        <v>9.5086999999999993</v>
      </c>
      <c r="J204">
        <f t="shared" si="8"/>
        <v>5.0000000000000001E-4</v>
      </c>
    </row>
    <row r="205" spans="1:10" x14ac:dyDescent="0.3">
      <c r="A205">
        <v>204</v>
      </c>
      <c r="B205" s="10">
        <v>45337</v>
      </c>
      <c r="C205" t="s">
        <v>28</v>
      </c>
      <c r="D205" t="s">
        <v>46</v>
      </c>
      <c r="E205">
        <v>9</v>
      </c>
      <c r="F205">
        <v>200</v>
      </c>
      <c r="G205">
        <v>387</v>
      </c>
      <c r="H205">
        <v>336.7</v>
      </c>
      <c r="I205">
        <f>Real_Table[[#This Row],[nominal length '[mm']]]+(Real_Table[[#This Row],[Relative diameter '[μm']]]-Real_Table[[#This Row],[Relaive nominal '[μm']]]+Real_Table[[#This Row],[known bias '[μm']]])/1000</f>
        <v>9.5236999999999998</v>
      </c>
      <c r="J205">
        <f t="shared" si="8"/>
        <v>5.0000000000000001E-4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03D6-E927-482D-BC91-78E1A756AEEB}">
  <dimension ref="A1:Q27"/>
  <sheetViews>
    <sheetView tabSelected="1" topLeftCell="C1" workbookViewId="0">
      <selection activeCell="O34" sqref="O34"/>
    </sheetView>
  </sheetViews>
  <sheetFormatPr defaultRowHeight="14.4" x14ac:dyDescent="0.3"/>
  <cols>
    <col min="2" max="2" width="13.88671875" customWidth="1"/>
    <col min="3" max="3" width="29.88671875" customWidth="1"/>
    <col min="4" max="4" width="29.33203125" customWidth="1"/>
    <col min="5" max="5" width="26.109375" bestFit="1" customWidth="1"/>
    <col min="6" max="6" width="12.6640625" customWidth="1"/>
    <col min="7" max="7" width="28.6640625" bestFit="1" customWidth="1"/>
    <col min="8" max="8" width="20.33203125" bestFit="1" customWidth="1"/>
    <col min="9" max="9" width="20" bestFit="1" customWidth="1"/>
    <col min="10" max="10" width="19.88671875" bestFit="1" customWidth="1"/>
    <col min="11" max="11" width="16.33203125" bestFit="1" customWidth="1"/>
    <col min="12" max="12" width="12" bestFit="1" customWidth="1"/>
    <col min="16" max="16" width="13.44140625" customWidth="1"/>
    <col min="17" max="17" width="13.21875" customWidth="1"/>
  </cols>
  <sheetData>
    <row r="1" spans="1:14" x14ac:dyDescent="0.3">
      <c r="A1" t="s">
        <v>55</v>
      </c>
    </row>
    <row r="2" spans="1:14" x14ac:dyDescent="0.3">
      <c r="A2" t="s">
        <v>20</v>
      </c>
      <c r="B2" t="s">
        <v>70</v>
      </c>
      <c r="C2" t="s">
        <v>59</v>
      </c>
      <c r="D2" t="s">
        <v>58</v>
      </c>
      <c r="E2" s="11" t="s">
        <v>63</v>
      </c>
      <c r="F2" t="s">
        <v>60</v>
      </c>
      <c r="G2" t="s">
        <v>68</v>
      </c>
      <c r="H2" t="s">
        <v>65</v>
      </c>
      <c r="I2" t="s">
        <v>66</v>
      </c>
      <c r="J2" t="s">
        <v>67</v>
      </c>
      <c r="K2" s="12" t="s">
        <v>24</v>
      </c>
      <c r="L2" s="13" t="s">
        <v>71</v>
      </c>
      <c r="M2" t="s">
        <v>56</v>
      </c>
      <c r="N2" t="s">
        <v>69</v>
      </c>
    </row>
    <row r="3" spans="1:14" x14ac:dyDescent="0.3">
      <c r="A3">
        <v>1</v>
      </c>
      <c r="B3">
        <v>582.79999999999995</v>
      </c>
      <c r="C3">
        <v>1096.2</v>
      </c>
      <c r="D3">
        <v>1095.0999999999999</v>
      </c>
      <c r="E3" s="11">
        <f>(Table3[[#This Row],[float density '[kg/m^3'] at 19'[C']]]+Table3[[#This Row],[sink density '[kg/m^3'] at 19'[C']]])/2</f>
        <v>1095.6500000000001</v>
      </c>
      <c r="F3">
        <f>Table3[[#This Row],[float density '[kg/m^3'] at 19'[C']]]-Table3[[#This Row],[average density '[kg/m^3']]]+0.5</f>
        <v>1.0499999999999545</v>
      </c>
      <c r="G3">
        <v>9.5</v>
      </c>
      <c r="H3">
        <v>269</v>
      </c>
      <c r="I3">
        <v>538</v>
      </c>
      <c r="J3" cm="1">
        <f t="array" ref="J3">AVERAGE(Table3[diameter max '[μm']]-Table3[diameter hole '[μm']])</f>
        <v>271.25</v>
      </c>
      <c r="K3" s="12">
        <f>Table3[[#This Row],[diameter zero reference '[mm']]]+(Table3[[#This Row],[diameter hole '[μm']]]+Table3[[#This Row],[diameter bias '[μm']]])/1000</f>
        <v>10.04025</v>
      </c>
      <c r="L3" s="13">
        <f>Table3[[#This Row],[weight '[mg'] '[mili gram']]]*10^-6/(4/3*PI()*(Table3[[#This Row],[diameter '[mm']]]/2000)^3)</f>
        <v>1099.7332106815895</v>
      </c>
      <c r="N3">
        <v>32</v>
      </c>
    </row>
    <row r="4" spans="1:14" x14ac:dyDescent="0.3">
      <c r="A4">
        <v>2</v>
      </c>
      <c r="B4">
        <v>583.29999999999995</v>
      </c>
      <c r="C4">
        <v>1097.8</v>
      </c>
      <c r="D4">
        <v>1095.5</v>
      </c>
      <c r="E4" s="11">
        <f>(Table3[[#This Row],[float density '[kg/m^3'] at 19'[C']]]+Table3[[#This Row],[sink density '[kg/m^3'] at 19'[C']]])/2</f>
        <v>1096.6500000000001</v>
      </c>
      <c r="F4">
        <f>Table3[[#This Row],[float density '[kg/m^3'] at 19'[C']]]-Table3[[#This Row],[average density '[kg/m^3']]]+0.5</f>
        <v>1.6499999999998636</v>
      </c>
      <c r="G4">
        <v>9.5</v>
      </c>
      <c r="H4">
        <v>262</v>
      </c>
      <c r="I4">
        <v>520</v>
      </c>
      <c r="J4" cm="1">
        <f t="array" ref="J4">AVERAGE(Table3[diameter max '[μm']]-Table3[diameter hole '[μm']])</f>
        <v>271.25</v>
      </c>
      <c r="K4" s="12">
        <f>Table3[[#This Row],[diameter zero reference '[mm']]]+(Table3[[#This Row],[diameter hole '[μm']]]+Table3[[#This Row],[diameter bias '[μm']]])/1000</f>
        <v>10.033250000000001</v>
      </c>
      <c r="L4" s="13">
        <f>Table3[[#This Row],[weight '[mg'] '[mili gram']]]*10^-6/(4/3*PI()*(Table3[[#This Row],[diameter '[mm']]]/2000)^3)</f>
        <v>1102.9820704987765</v>
      </c>
      <c r="N4">
        <v>10</v>
      </c>
    </row>
    <row r="5" spans="1:14" x14ac:dyDescent="0.3">
      <c r="A5">
        <v>3</v>
      </c>
      <c r="B5">
        <v>583.4</v>
      </c>
      <c r="C5">
        <v>1097.8</v>
      </c>
      <c r="D5">
        <v>1096.3</v>
      </c>
      <c r="E5" s="11">
        <f>(Table3[[#This Row],[float density '[kg/m^3'] at 19'[C']]]+Table3[[#This Row],[sink density '[kg/m^3'] at 19'[C']]])/2</f>
        <v>1097.05</v>
      </c>
      <c r="F5">
        <f>Table3[[#This Row],[float density '[kg/m^3'] at 19'[C']]]-Table3[[#This Row],[average density '[kg/m^3']]]+0.5</f>
        <v>1.25</v>
      </c>
      <c r="G5">
        <v>9.5</v>
      </c>
      <c r="H5">
        <v>269</v>
      </c>
      <c r="I5">
        <v>534</v>
      </c>
      <c r="J5" cm="1">
        <f t="array" ref="J5">AVERAGE(Table3[diameter max '[μm']]-Table3[diameter hole '[μm']])</f>
        <v>271.25</v>
      </c>
      <c r="K5" s="12">
        <f>Table3[[#This Row],[diameter zero reference '[mm']]]+(Table3[[#This Row],[diameter hole '[μm']]]+Table3[[#This Row],[diameter bias '[μm']]])/1000</f>
        <v>10.04025</v>
      </c>
      <c r="L5" s="13">
        <f>Table3[[#This Row],[weight '[mg'] '[mili gram']]]*10^-6/(4/3*PI()*(Table3[[#This Row],[diameter '[mm']]]/2000)^3)</f>
        <v>1100.8653999856542</v>
      </c>
      <c r="N5">
        <v>46</v>
      </c>
    </row>
    <row r="6" spans="1:14" x14ac:dyDescent="0.3">
      <c r="A6">
        <v>4</v>
      </c>
      <c r="B6">
        <v>585.4</v>
      </c>
      <c r="C6">
        <v>1101</v>
      </c>
      <c r="D6">
        <v>1098.9000000000001</v>
      </c>
      <c r="E6" s="11">
        <f>(Table3[[#This Row],[float density '[kg/m^3'] at 19'[C']]]+Table3[[#This Row],[sink density '[kg/m^3'] at 19'[C']]])/2</f>
        <v>1099.95</v>
      </c>
      <c r="F6">
        <f>Table3[[#This Row],[float density '[kg/m^3'] at 19'[C']]]-Table3[[#This Row],[average density '[kg/m^3']]]+0.5</f>
        <v>1.5499999999999545</v>
      </c>
      <c r="G6">
        <v>9.5</v>
      </c>
      <c r="H6">
        <v>271</v>
      </c>
      <c r="I6">
        <v>543</v>
      </c>
      <c r="J6" cm="1">
        <f t="array" ref="J6">AVERAGE(Table3[diameter max '[μm']]-Table3[diameter hole '[μm']])</f>
        <v>271.25</v>
      </c>
      <c r="K6" s="12">
        <f>Table3[[#This Row],[diameter zero reference '[mm']]]+(Table3[[#This Row],[diameter hole '[μm']]]+Table3[[#This Row],[diameter bias '[μm']]])/1000</f>
        <v>10.042249999999999</v>
      </c>
      <c r="L6" s="13">
        <f>Table3[[#This Row],[weight '[mg'] '[mili gram']]]*10^-6/(4/3*PI()*(Table3[[#This Row],[diameter '[mm']]]/2000)^3)</f>
        <v>1103.9795006283528</v>
      </c>
      <c r="M6" t="s">
        <v>64</v>
      </c>
      <c r="N6">
        <v>33</v>
      </c>
    </row>
    <row r="7" spans="1:14" x14ac:dyDescent="0.3">
      <c r="A7">
        <v>5</v>
      </c>
      <c r="B7">
        <v>586.1</v>
      </c>
      <c r="C7">
        <v>1101.2</v>
      </c>
      <c r="D7">
        <v>1101.3</v>
      </c>
      <c r="E7" s="11">
        <f>(Table3[[#This Row],[float density '[kg/m^3'] at 19'[C']]]+Table3[[#This Row],[sink density '[kg/m^3'] at 19'[C']]])/2</f>
        <v>1101.25</v>
      </c>
      <c r="F7">
        <f>Table3[[#This Row],[float density '[kg/m^3'] at 19'[C']]]-Table3[[#This Row],[average density '[kg/m^3']]]+0.5</f>
        <v>0.45000000000004547</v>
      </c>
      <c r="G7">
        <v>9.5</v>
      </c>
      <c r="H7">
        <v>263</v>
      </c>
      <c r="I7">
        <v>540</v>
      </c>
      <c r="J7" cm="1">
        <f t="array" ref="J7">AVERAGE(Table3[diameter max '[μm']]-Table3[diameter hole '[μm']])</f>
        <v>271.25</v>
      </c>
      <c r="K7" s="12">
        <f>Table3[[#This Row],[diameter zero reference '[mm']]]+(Table3[[#This Row],[diameter hole '[μm']]]+Table3[[#This Row],[diameter bias '[μm']]])/1000</f>
        <v>10.03425</v>
      </c>
      <c r="L7" s="13">
        <f>Table3[[#This Row],[weight '[mg'] '[mili gram']]]*10^-6/(4/3*PI()*(Table3[[#This Row],[diameter '[mm']]]/2000)^3)</f>
        <v>1107.9453718685813</v>
      </c>
      <c r="M7" t="s">
        <v>62</v>
      </c>
      <c r="N7">
        <v>43</v>
      </c>
    </row>
    <row r="8" spans="1:14" x14ac:dyDescent="0.3">
      <c r="A8">
        <v>6</v>
      </c>
      <c r="B8">
        <v>587.1</v>
      </c>
      <c r="C8">
        <v>1103.4000000000001</v>
      </c>
      <c r="D8">
        <v>1101.7</v>
      </c>
      <c r="E8" s="11">
        <f>(Table3[[#This Row],[float density '[kg/m^3'] at 19'[C']]]+Table3[[#This Row],[sink density '[kg/m^3'] at 19'[C']]])/2</f>
        <v>1102.5500000000002</v>
      </c>
      <c r="F8">
        <f>Table3[[#This Row],[float density '[kg/m^3'] at 19'[C']]]-Table3[[#This Row],[average density '[kg/m^3']]]+0.5</f>
        <v>1.3499999999999091</v>
      </c>
      <c r="G8">
        <v>9.5</v>
      </c>
      <c r="H8">
        <v>266.5</v>
      </c>
      <c r="I8">
        <v>544</v>
      </c>
      <c r="J8" cm="1">
        <f t="array" ref="J8">AVERAGE(Table3[diameter max '[μm']]-Table3[diameter hole '[μm']])</f>
        <v>271.25</v>
      </c>
      <c r="K8" s="12">
        <f>Table3[[#This Row],[diameter zero reference '[mm']]]+(Table3[[#This Row],[diameter hole '[μm']]]+Table3[[#This Row],[diameter bias '[μm']]])/1000</f>
        <v>10.037749999999999</v>
      </c>
      <c r="L8" s="13">
        <f>Table3[[#This Row],[weight '[mg'] '[mili gram']]]*10^-6/(4/3*PI()*(Table3[[#This Row],[diameter '[mm']]]/2000)^3)</f>
        <v>1108.6752008355445</v>
      </c>
      <c r="N8">
        <v>45</v>
      </c>
    </row>
    <row r="9" spans="1:14" x14ac:dyDescent="0.3">
      <c r="A9">
        <v>7</v>
      </c>
      <c r="B9">
        <v>589</v>
      </c>
      <c r="C9">
        <v>1109.3</v>
      </c>
      <c r="D9">
        <v>1107.7</v>
      </c>
      <c r="E9" s="11">
        <f>(Table3[[#This Row],[float density '[kg/m^3'] at 19'[C']]]+Table3[[#This Row],[sink density '[kg/m^3'] at 19'[C']]])/2</f>
        <v>1108.5</v>
      </c>
      <c r="F9">
        <f>Table3[[#This Row],[float density '[kg/m^3'] at 19'[C']]]-Table3[[#This Row],[average density '[kg/m^3']]]+0.5</f>
        <v>1.2999999999999545</v>
      </c>
      <c r="G9">
        <v>9.5</v>
      </c>
      <c r="H9">
        <v>267</v>
      </c>
      <c r="I9">
        <v>542</v>
      </c>
      <c r="J9" cm="1">
        <f t="array" ref="J9">AVERAGE(Table3[diameter max '[μm']]-Table3[diameter hole '[μm']])</f>
        <v>271.25</v>
      </c>
      <c r="K9" s="12">
        <f>Table3[[#This Row],[diameter zero reference '[mm']]]+(Table3[[#This Row],[diameter hole '[μm']]]+Table3[[#This Row],[diameter bias '[μm']]])/1000</f>
        <v>10.03825</v>
      </c>
      <c r="L9" s="13">
        <f>Table3[[#This Row],[weight '[mg'] '[mili gram']]]*10^-6/(4/3*PI()*(Table3[[#This Row],[diameter '[mm']]]/2000)^3)</f>
        <v>1112.0969510050459</v>
      </c>
      <c r="M9" t="s">
        <v>57</v>
      </c>
      <c r="N9">
        <v>21</v>
      </c>
    </row>
    <row r="10" spans="1:14" x14ac:dyDescent="0.3">
      <c r="A10">
        <v>8</v>
      </c>
      <c r="B10">
        <v>591.29999999999995</v>
      </c>
      <c r="C10">
        <v>1111.0999999999999</v>
      </c>
      <c r="D10">
        <v>1111.9000000000001</v>
      </c>
      <c r="E10" s="11">
        <f>(Table3[[#This Row],[float density '[kg/m^3'] at 19'[C']]]+Table3[[#This Row],[sink density '[kg/m^3'] at 19'[C']]])/2</f>
        <v>1111.5</v>
      </c>
      <c r="F10">
        <f>Table3[[#This Row],[float density '[kg/m^3'] at 19'[C']]]-Table3[[#This Row],[average density '[kg/m^3']]]+0.5</f>
        <v>9.9999999999909051E-2</v>
      </c>
      <c r="G10">
        <v>9.5</v>
      </c>
      <c r="H10">
        <v>266.5</v>
      </c>
      <c r="I10">
        <v>543</v>
      </c>
      <c r="J10" cm="1">
        <f t="array" ref="J10">AVERAGE(Table3[diameter max '[μm']]-Table3[diameter hole '[μm']])</f>
        <v>271.25</v>
      </c>
      <c r="K10" s="12">
        <f>Table3[[#This Row],[diameter zero reference '[mm']]]+(Table3[[#This Row],[diameter hole '[μm']]]+Table3[[#This Row],[diameter bias '[μm']]])/1000</f>
        <v>10.037749999999999</v>
      </c>
      <c r="L10" s="13">
        <f>Table3[[#This Row],[weight '[mg'] '[mili gram']]]*10^-6/(4/3*PI()*(Table3[[#This Row],[diameter '[mm']]]/2000)^3)</f>
        <v>1116.6064490786193</v>
      </c>
      <c r="M10" t="s">
        <v>61</v>
      </c>
      <c r="N10">
        <v>49</v>
      </c>
    </row>
    <row r="19" spans="15:17" x14ac:dyDescent="0.3">
      <c r="O19" s="1" t="s">
        <v>20</v>
      </c>
      <c r="P19" s="1" t="s">
        <v>72</v>
      </c>
      <c r="Q19" s="1" t="s">
        <v>24</v>
      </c>
    </row>
    <row r="20" spans="15:17" x14ac:dyDescent="0.3">
      <c r="O20" s="1">
        <v>1</v>
      </c>
      <c r="P20" s="1">
        <v>1095.6500000000001</v>
      </c>
      <c r="Q20" s="1">
        <v>10.04025</v>
      </c>
    </row>
    <row r="21" spans="15:17" x14ac:dyDescent="0.3">
      <c r="O21" s="1">
        <v>2</v>
      </c>
      <c r="P21" s="1">
        <v>1096.6500000000001</v>
      </c>
      <c r="Q21" s="1">
        <v>10.033250000000001</v>
      </c>
    </row>
    <row r="22" spans="15:17" x14ac:dyDescent="0.3">
      <c r="O22" s="1">
        <v>3</v>
      </c>
      <c r="P22" s="1">
        <v>1097.05</v>
      </c>
      <c r="Q22" s="1">
        <v>10.04025</v>
      </c>
    </row>
    <row r="23" spans="15:17" x14ac:dyDescent="0.3">
      <c r="O23" s="1">
        <v>4</v>
      </c>
      <c r="P23" s="1">
        <v>1099.95</v>
      </c>
      <c r="Q23" s="1">
        <v>10.042249999999999</v>
      </c>
    </row>
    <row r="24" spans="15:17" x14ac:dyDescent="0.3">
      <c r="O24" s="1">
        <v>5</v>
      </c>
      <c r="P24" s="1">
        <v>1101.25</v>
      </c>
      <c r="Q24" s="1">
        <v>10.03425</v>
      </c>
    </row>
    <row r="25" spans="15:17" x14ac:dyDescent="0.3">
      <c r="O25" s="1">
        <v>6</v>
      </c>
      <c r="P25" s="1">
        <v>1102.5500000000002</v>
      </c>
      <c r="Q25" s="1">
        <v>10.037749999999999</v>
      </c>
    </row>
    <row r="26" spans="15:17" x14ac:dyDescent="0.3">
      <c r="O26" s="1">
        <v>7</v>
      </c>
      <c r="P26" s="1">
        <v>1108.5</v>
      </c>
      <c r="Q26" s="1">
        <v>10.03825</v>
      </c>
    </row>
    <row r="27" spans="15:17" x14ac:dyDescent="0.3">
      <c r="O27" s="1">
        <v>8</v>
      </c>
      <c r="P27" s="1">
        <v>1111.5</v>
      </c>
      <c r="Q27" s="1">
        <v>10.037749999999999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workbookViewId="0">
      <selection activeCell="M43" sqref="M43"/>
    </sheetView>
  </sheetViews>
  <sheetFormatPr defaultRowHeight="14.4" x14ac:dyDescent="0.3"/>
  <cols>
    <col min="1" max="2" width="11" style="1" customWidth="1"/>
    <col min="3" max="3" width="11.88671875" style="1" customWidth="1"/>
    <col min="4" max="4" width="12" style="1" customWidth="1"/>
    <col min="5" max="5" width="14.44140625" style="1" customWidth="1"/>
    <col min="6" max="6" width="11" style="1" customWidth="1"/>
    <col min="7" max="7" width="11" customWidth="1"/>
    <col min="15" max="15" width="10.6640625" bestFit="1" customWidth="1"/>
  </cols>
  <sheetData>
    <row r="1" spans="1:16" x14ac:dyDescent="0.3">
      <c r="A1" s="1" t="s">
        <v>6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9</v>
      </c>
      <c r="G1" s="1" t="s">
        <v>19</v>
      </c>
      <c r="H1" s="1"/>
    </row>
    <row r="2" spans="1:16" x14ac:dyDescent="0.3">
      <c r="A2" s="1" t="s">
        <v>7</v>
      </c>
      <c r="B2" s="1">
        <v>1</v>
      </c>
      <c r="C2" s="1">
        <v>521.4</v>
      </c>
      <c r="D2" s="1" t="s">
        <v>2</v>
      </c>
      <c r="E2" s="1" t="s">
        <v>8</v>
      </c>
      <c r="G2" s="1"/>
    </row>
    <row r="3" spans="1:16" x14ac:dyDescent="0.3">
      <c r="B3" s="1">
        <v>2</v>
      </c>
      <c r="C3" s="1">
        <v>520.70000000000005</v>
      </c>
      <c r="D3" s="1" t="s">
        <v>2</v>
      </c>
      <c r="E3" s="1">
        <v>2</v>
      </c>
      <c r="F3" s="1" t="s">
        <v>11</v>
      </c>
      <c r="G3" s="1"/>
    </row>
    <row r="4" spans="1:16" x14ac:dyDescent="0.3">
      <c r="B4" s="1">
        <v>3</v>
      </c>
      <c r="C4" s="1">
        <v>521</v>
      </c>
      <c r="D4" s="1" t="s">
        <v>2</v>
      </c>
      <c r="E4" s="1">
        <v>3</v>
      </c>
      <c r="G4" s="1"/>
    </row>
    <row r="5" spans="1:16" x14ac:dyDescent="0.3">
      <c r="B5" s="1">
        <v>4</v>
      </c>
      <c r="C5" s="1">
        <v>520.5</v>
      </c>
      <c r="D5" s="1" t="s">
        <v>2</v>
      </c>
      <c r="E5" s="1">
        <v>4</v>
      </c>
      <c r="G5" s="1"/>
    </row>
    <row r="6" spans="1:16" x14ac:dyDescent="0.3">
      <c r="B6" s="1">
        <v>5</v>
      </c>
      <c r="C6" s="1">
        <v>517.79999999999995</v>
      </c>
      <c r="D6" s="1" t="s">
        <v>3</v>
      </c>
      <c r="E6" s="1">
        <v>6</v>
      </c>
      <c r="G6" s="1"/>
    </row>
    <row r="7" spans="1:16" x14ac:dyDescent="0.3">
      <c r="B7" s="1">
        <v>6</v>
      </c>
      <c r="C7" s="1">
        <v>518.20000000000005</v>
      </c>
      <c r="D7" s="1" t="s">
        <v>3</v>
      </c>
      <c r="E7" s="1">
        <v>7</v>
      </c>
      <c r="G7" s="1"/>
    </row>
    <row r="8" spans="1:16" x14ac:dyDescent="0.3">
      <c r="B8" s="1">
        <v>7</v>
      </c>
      <c r="C8" s="1">
        <v>519.6</v>
      </c>
      <c r="D8" s="1" t="s">
        <v>3</v>
      </c>
      <c r="E8" s="1">
        <v>8</v>
      </c>
      <c r="G8" s="1"/>
    </row>
    <row r="9" spans="1:16" x14ac:dyDescent="0.3">
      <c r="B9" s="1">
        <v>8</v>
      </c>
      <c r="C9" s="1">
        <v>518.5</v>
      </c>
      <c r="D9" s="1" t="s">
        <v>3</v>
      </c>
      <c r="E9" s="1">
        <v>9</v>
      </c>
      <c r="G9" s="1"/>
    </row>
    <row r="10" spans="1:16" x14ac:dyDescent="0.3">
      <c r="B10" s="1">
        <v>9</v>
      </c>
      <c r="C10" s="1">
        <v>516.9</v>
      </c>
      <c r="D10" s="1" t="s">
        <v>4</v>
      </c>
      <c r="E10" s="1">
        <v>10</v>
      </c>
      <c r="G10" s="1"/>
    </row>
    <row r="11" spans="1:16" x14ac:dyDescent="0.3">
      <c r="B11" s="1">
        <v>10</v>
      </c>
      <c r="C11" s="1">
        <v>516.79999999999995</v>
      </c>
      <c r="D11" s="1" t="s">
        <v>4</v>
      </c>
      <c r="E11" s="1">
        <v>11</v>
      </c>
      <c r="G11" s="1"/>
    </row>
    <row r="12" spans="1:16" x14ac:dyDescent="0.3">
      <c r="B12" s="1">
        <v>11</v>
      </c>
      <c r="C12" s="1">
        <v>517.9</v>
      </c>
      <c r="D12" s="1" t="s">
        <v>3</v>
      </c>
      <c r="E12" s="1">
        <v>1</v>
      </c>
      <c r="G12" s="1"/>
    </row>
    <row r="13" spans="1:16" x14ac:dyDescent="0.3">
      <c r="B13" s="1">
        <v>12</v>
      </c>
      <c r="C13" s="1">
        <v>521</v>
      </c>
      <c r="D13" s="1" t="s">
        <v>2</v>
      </c>
      <c r="E13" s="1">
        <v>5</v>
      </c>
      <c r="G13" s="1"/>
    </row>
    <row r="14" spans="1:16" x14ac:dyDescent="0.3">
      <c r="G14" s="1"/>
    </row>
    <row r="15" spans="1:16" x14ac:dyDescent="0.3">
      <c r="H15" s="14" t="s">
        <v>15</v>
      </c>
      <c r="I15" s="14"/>
      <c r="J15" s="14"/>
    </row>
    <row r="16" spans="1:16" x14ac:dyDescent="0.3">
      <c r="A16" s="1" t="s">
        <v>12</v>
      </c>
      <c r="B16" s="1">
        <v>1</v>
      </c>
      <c r="C16" s="1">
        <v>522.9</v>
      </c>
      <c r="D16" s="1">
        <v>522.9</v>
      </c>
      <c r="E16" s="1" t="s">
        <v>2</v>
      </c>
      <c r="F16" s="1">
        <v>1</v>
      </c>
      <c r="G16" s="1" t="s">
        <v>12</v>
      </c>
      <c r="H16" s="1">
        <v>1</v>
      </c>
      <c r="I16" s="2">
        <v>523.1</v>
      </c>
      <c r="J16" s="1" t="s">
        <v>2</v>
      </c>
      <c r="K16" s="1">
        <v>1</v>
      </c>
      <c r="L16" s="1" t="s">
        <v>2</v>
      </c>
      <c r="O16" s="4">
        <v>45287</v>
      </c>
      <c r="P16">
        <v>1</v>
      </c>
    </row>
    <row r="17" spans="1:17" x14ac:dyDescent="0.3">
      <c r="B17" s="1">
        <v>2</v>
      </c>
      <c r="C17" s="1">
        <v>522.70000000000005</v>
      </c>
      <c r="D17" s="1">
        <v>522.20000000000005</v>
      </c>
      <c r="E17" s="1" t="s">
        <v>2</v>
      </c>
      <c r="F17" s="1">
        <v>2</v>
      </c>
      <c r="H17" s="1">
        <v>2</v>
      </c>
      <c r="I17" s="2">
        <v>522.6</v>
      </c>
      <c r="J17" s="1" t="s">
        <v>2</v>
      </c>
      <c r="K17" s="1">
        <v>2</v>
      </c>
      <c r="L17" s="1" t="s">
        <v>2</v>
      </c>
      <c r="P17">
        <v>2</v>
      </c>
      <c r="Q17" s="1"/>
    </row>
    <row r="18" spans="1:17" x14ac:dyDescent="0.3">
      <c r="B18" s="1">
        <v>3</v>
      </c>
      <c r="C18" s="1">
        <v>522.6</v>
      </c>
      <c r="D18" s="1">
        <v>522.20000000000005</v>
      </c>
      <c r="E18" s="1" t="s">
        <v>2</v>
      </c>
      <c r="F18" s="1">
        <v>3</v>
      </c>
      <c r="H18" s="1">
        <v>3</v>
      </c>
      <c r="I18" s="2">
        <v>522.5</v>
      </c>
      <c r="J18" s="1" t="s">
        <v>2</v>
      </c>
      <c r="K18" s="1">
        <v>3</v>
      </c>
      <c r="L18" s="1" t="s">
        <v>2</v>
      </c>
      <c r="M18" t="s">
        <v>16</v>
      </c>
      <c r="P18">
        <v>3</v>
      </c>
      <c r="Q18">
        <v>518.4</v>
      </c>
    </row>
    <row r="19" spans="1:17" x14ac:dyDescent="0.3">
      <c r="B19" s="1">
        <v>4</v>
      </c>
      <c r="C19" s="1">
        <v>522.4</v>
      </c>
      <c r="D19" s="1">
        <v>522.4</v>
      </c>
      <c r="E19" s="1" t="s">
        <v>2</v>
      </c>
      <c r="F19" s="1">
        <v>4</v>
      </c>
      <c r="H19" s="1">
        <v>4</v>
      </c>
      <c r="I19" s="2">
        <v>522.5</v>
      </c>
      <c r="J19" s="1" t="s">
        <v>2</v>
      </c>
      <c r="K19" s="1">
        <v>4</v>
      </c>
      <c r="L19" s="1" t="s">
        <v>2</v>
      </c>
      <c r="P19">
        <v>4</v>
      </c>
      <c r="Q19" s="1">
        <v>517.6</v>
      </c>
    </row>
    <row r="20" spans="1:17" x14ac:dyDescent="0.3">
      <c r="B20" s="1">
        <v>5</v>
      </c>
      <c r="C20" s="1">
        <v>521.9</v>
      </c>
      <c r="D20" s="1">
        <v>522</v>
      </c>
      <c r="E20" s="1" t="s">
        <v>14</v>
      </c>
      <c r="F20" s="1">
        <v>5</v>
      </c>
      <c r="H20" s="1">
        <v>5</v>
      </c>
      <c r="I20" s="2">
        <v>522</v>
      </c>
      <c r="J20" s="1" t="s">
        <v>2</v>
      </c>
      <c r="K20" s="1">
        <v>5</v>
      </c>
      <c r="L20" s="1" t="s">
        <v>2</v>
      </c>
      <c r="Q20">
        <v>517.79999999999995</v>
      </c>
    </row>
    <row r="21" spans="1:17" x14ac:dyDescent="0.3">
      <c r="B21" s="1">
        <v>6</v>
      </c>
      <c r="C21" s="1">
        <v>521.20000000000005</v>
      </c>
      <c r="D21" s="1">
        <v>521.29999999999995</v>
      </c>
      <c r="E21" s="1" t="s">
        <v>3</v>
      </c>
      <c r="F21" s="1" t="s">
        <v>8</v>
      </c>
      <c r="H21" s="1">
        <v>6</v>
      </c>
      <c r="I21" s="2">
        <v>522</v>
      </c>
      <c r="J21" s="1" t="s">
        <v>2</v>
      </c>
      <c r="K21" s="1">
        <v>6</v>
      </c>
      <c r="L21" s="1" t="s">
        <v>2</v>
      </c>
    </row>
    <row r="22" spans="1:17" x14ac:dyDescent="0.3">
      <c r="A22" s="1" t="s">
        <v>13</v>
      </c>
      <c r="B22" s="1">
        <v>7</v>
      </c>
      <c r="C22" s="1">
        <v>520.4</v>
      </c>
      <c r="D22" s="1">
        <v>520.20000000000005</v>
      </c>
      <c r="E22" s="1" t="s">
        <v>3</v>
      </c>
      <c r="F22" s="1">
        <v>6</v>
      </c>
      <c r="H22" s="1">
        <v>7</v>
      </c>
      <c r="I22" s="2">
        <v>521.29999999999995</v>
      </c>
      <c r="J22" s="1" t="s">
        <v>14</v>
      </c>
      <c r="K22" s="1">
        <v>7</v>
      </c>
      <c r="L22" s="1" t="s">
        <v>2</v>
      </c>
    </row>
    <row r="23" spans="1:17" x14ac:dyDescent="0.3">
      <c r="B23" s="1">
        <v>8</v>
      </c>
      <c r="C23" s="1">
        <v>520.4</v>
      </c>
      <c r="D23" s="1">
        <v>520.4</v>
      </c>
      <c r="E23" s="1" t="s">
        <v>3</v>
      </c>
      <c r="F23" s="1">
        <v>7</v>
      </c>
      <c r="H23" s="1">
        <v>8</v>
      </c>
      <c r="I23" s="2">
        <v>521.29999999999995</v>
      </c>
      <c r="J23" s="1" t="s">
        <v>3</v>
      </c>
      <c r="K23" s="1">
        <v>8</v>
      </c>
      <c r="L23" s="1" t="s">
        <v>17</v>
      </c>
    </row>
    <row r="24" spans="1:17" x14ac:dyDescent="0.3">
      <c r="B24" s="1">
        <v>9</v>
      </c>
      <c r="C24" s="1">
        <v>519.5</v>
      </c>
      <c r="D24" s="1">
        <v>519</v>
      </c>
      <c r="E24" s="1" t="s">
        <v>3</v>
      </c>
      <c r="F24" s="1">
        <v>8</v>
      </c>
      <c r="H24" s="1">
        <v>9</v>
      </c>
      <c r="I24" s="2">
        <v>520.29999999999995</v>
      </c>
      <c r="J24" s="1" t="s">
        <v>3</v>
      </c>
      <c r="K24" s="1">
        <v>9</v>
      </c>
      <c r="L24" s="1" t="s">
        <v>3</v>
      </c>
    </row>
    <row r="25" spans="1:17" x14ac:dyDescent="0.3">
      <c r="B25" s="1">
        <v>10</v>
      </c>
      <c r="C25" s="1">
        <v>519.29999999999995</v>
      </c>
      <c r="D25" s="1">
        <v>519.29999999999995</v>
      </c>
      <c r="E25" s="1" t="s">
        <v>3</v>
      </c>
      <c r="F25" s="1">
        <v>9</v>
      </c>
      <c r="H25" s="1">
        <v>10</v>
      </c>
      <c r="I25" s="2">
        <v>520.20000000000005</v>
      </c>
      <c r="J25" s="1" t="s">
        <v>3</v>
      </c>
      <c r="K25" s="1">
        <v>10</v>
      </c>
      <c r="L25" s="1" t="s">
        <v>3</v>
      </c>
    </row>
    <row r="26" spans="1:17" x14ac:dyDescent="0.3">
      <c r="B26" s="1">
        <v>11</v>
      </c>
      <c r="C26" s="1">
        <v>518.70000000000005</v>
      </c>
      <c r="D26" s="1">
        <v>518.4</v>
      </c>
      <c r="E26" s="1" t="s">
        <v>4</v>
      </c>
      <c r="F26" s="1">
        <v>10</v>
      </c>
      <c r="H26" s="1">
        <v>11</v>
      </c>
      <c r="I26" s="2">
        <v>519.6</v>
      </c>
      <c r="J26" s="1" t="s">
        <v>3</v>
      </c>
      <c r="K26" s="1">
        <v>11</v>
      </c>
      <c r="L26" s="1" t="s">
        <v>3</v>
      </c>
    </row>
    <row r="27" spans="1:17" x14ac:dyDescent="0.3">
      <c r="B27" s="1">
        <v>12</v>
      </c>
      <c r="C27" s="1">
        <v>518.4</v>
      </c>
      <c r="D27" s="1">
        <v>518.20000000000005</v>
      </c>
      <c r="E27" s="1" t="s">
        <v>4</v>
      </c>
      <c r="F27" s="1">
        <v>11</v>
      </c>
      <c r="H27" s="1">
        <v>12</v>
      </c>
      <c r="I27" s="2">
        <v>519.4</v>
      </c>
      <c r="J27" s="1" t="s">
        <v>3</v>
      </c>
      <c r="K27" s="1">
        <v>12</v>
      </c>
      <c r="L27" s="1" t="s">
        <v>3</v>
      </c>
    </row>
    <row r="28" spans="1:17" x14ac:dyDescent="0.3">
      <c r="H28" s="1">
        <v>13</v>
      </c>
      <c r="I28" s="2">
        <v>518.70000000000005</v>
      </c>
      <c r="J28" s="1" t="s">
        <v>4</v>
      </c>
      <c r="K28" s="1">
        <v>13</v>
      </c>
      <c r="L28" s="1" t="s">
        <v>3</v>
      </c>
      <c r="M28" s="1" t="s">
        <v>18</v>
      </c>
    </row>
    <row r="29" spans="1:17" x14ac:dyDescent="0.3">
      <c r="H29" s="1">
        <v>14</v>
      </c>
      <c r="I29" s="1">
        <v>518.4</v>
      </c>
      <c r="J29" s="1" t="s">
        <v>4</v>
      </c>
      <c r="K29" s="1">
        <v>14</v>
      </c>
      <c r="L29" s="1" t="s">
        <v>3</v>
      </c>
    </row>
    <row r="30" spans="1:17" x14ac:dyDescent="0.3">
      <c r="I30" s="3"/>
    </row>
    <row r="31" spans="1:17" x14ac:dyDescent="0.3">
      <c r="I31" s="3"/>
    </row>
    <row r="32" spans="1:17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</sheetData>
  <mergeCells count="1">
    <mergeCell ref="H15:J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Diameter</vt:lpstr>
      <vt:lpstr>precise experiment</vt:lpstr>
      <vt:lpstr>sphere gambling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Littman</dc:creator>
  <cp:lastModifiedBy>Chen Mortenfeld</cp:lastModifiedBy>
  <dcterms:created xsi:type="dcterms:W3CDTF">2015-06-05T18:17:20Z</dcterms:created>
  <dcterms:modified xsi:type="dcterms:W3CDTF">2024-02-22T14:42:29Z</dcterms:modified>
</cp:coreProperties>
</file>